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hidePivotFieldList="1" defaultThemeVersion="166925"/>
  <mc:AlternateContent xmlns:mc="http://schemas.openxmlformats.org/markup-compatibility/2006">
    <mc:Choice Requires="x15">
      <x15ac:absPath xmlns:x15ac="http://schemas.microsoft.com/office/spreadsheetml/2010/11/ac" url="C:\Users\RAFAEL SARABIA\Desktop\Matrices de riesgos vigentes de los procesos\"/>
    </mc:Choice>
  </mc:AlternateContent>
  <xr:revisionPtr revIDLastSave="0" documentId="13_ncr:1_{FC1C6D40-F288-4D86-99F9-B6A879EB1DC9}" xr6:coauthVersionLast="47" xr6:coauthVersionMax="47" xr10:uidLastSave="{00000000-0000-0000-0000-000000000000}"/>
  <bookViews>
    <workbookView xWindow="-120" yWindow="-120" windowWidth="20730" windowHeight="11040" tabRatio="898" firstSheet="8" activeTab="12" xr2:uid="{00000000-000D-0000-FFFF-FFFF00000000}"/>
  </bookViews>
  <sheets>
    <sheet name="1- Presentación " sheetId="10" r:id="rId1"/>
    <sheet name="2- Análisis de Contexto " sheetId="37" r:id="rId2"/>
    <sheet name="3- Estrategias" sheetId="38" r:id="rId3"/>
    <sheet name="4- Instructivo Riesgos " sheetId="33" r:id="rId4"/>
    <sheet name="5- Identificación de Riesgos" sheetId="27" r:id="rId5"/>
    <sheet name="7- Mapa Final" sheetId="29" r:id="rId6"/>
    <sheet name="6- Valoración Controles" sheetId="28" r:id="rId7"/>
    <sheet name="8- Políticas de Administración " sheetId="5" r:id="rId8"/>
    <sheet name="9- Matriz de Calor " sheetId="21" r:id="rId9"/>
    <sheet name="Seguimiento 1 Trimestre" sheetId="18" r:id="rId10"/>
    <sheet name="Seguimiento 2 Trimestre" sheetId="34" r:id="rId11"/>
    <sheet name="Seguimiento 3 Trimestre" sheetId="35" r:id="rId12"/>
    <sheet name="Seguimiento 4 Trimestre" sheetId="36" r:id="rId13"/>
  </sheets>
  <externalReferences>
    <externalReference r:id="rId14"/>
    <externalReference r:id="rId15"/>
    <externalReference r:id="rId16"/>
    <externalReference r:id="rId17"/>
    <externalReference r:id="rId18"/>
  </externalReferences>
  <definedNames>
    <definedName name="_xlnm.Print_Area" localSheetId="1">'2- Análisis de Contexto '!$A$1:$F$81</definedName>
    <definedName name="_xlnm.Print_Area" localSheetId="2">'3- Estrategias'!$A$1:$G$13</definedName>
    <definedName name="_xlnm.Print_Area" localSheetId="4">'5- Identificación de Riesgos'!$A$1:$N$29</definedName>
    <definedName name="_xlnm.Print_Area" localSheetId="6">'6- Valoración Controles'!$A$1:$V$29</definedName>
    <definedName name="_xlnm.Print_Area" localSheetId="5">'7- Mapa Final'!$A$1:$N$29</definedName>
    <definedName name="Data" localSheetId="1">'[1]Tabla de Valoración'!$I$2:$L$5</definedName>
    <definedName name="Data" localSheetId="2">'[1]Tabla de Valoración'!$I$2:$L$5</definedName>
    <definedName name="Data">'[2]Tabla de Valoración'!$I$2:$L$5</definedName>
    <definedName name="Diseño" localSheetId="1">'[1]Tabla de Valoración'!$I$2:$I$5</definedName>
    <definedName name="Diseño" localSheetId="2">'[1]Tabla de Valoración'!$I$2:$I$5</definedName>
    <definedName name="Diseño">'[2]Tabla de Valoración'!$I$2:$I$5</definedName>
    <definedName name="Ejecución" localSheetId="1">'[1]Tabla de Valoración'!$I$2:$L$2</definedName>
    <definedName name="Ejecución" localSheetId="2">'[1]Tabla de Valoración'!$I$2:$L$2</definedName>
    <definedName name="Ejecución">'[2]Tabla de Valoración'!$I$2:$L$2</definedName>
    <definedName name="GEST">[3]GESTION!#REF!</definedName>
    <definedName name="INV">[3]INVERSION!#REF!</definedName>
    <definedName name="INV_GEST" localSheetId="2">#REF!</definedName>
    <definedName name="INV_GEST">#REF!</definedName>
    <definedName name="Posibilidad" localSheetId="1">[4]Hoja2!$H$3:$H$7</definedName>
    <definedName name="Posibilidad" localSheetId="2">[4]Hoja2!$H$3:$H$7</definedName>
    <definedName name="Posibilidad">[5]Hoja2!$H$3:$H$7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6" i="28" l="1"/>
  <c r="L48" i="28"/>
  <c r="C34" i="28"/>
  <c r="C32" i="28"/>
  <c r="C31" i="28"/>
  <c r="L15" i="28"/>
  <c r="L16" i="28"/>
  <c r="L17" i="28"/>
  <c r="L18" i="28"/>
  <c r="L19" i="28"/>
  <c r="C21" i="28" l="1"/>
  <c r="G68" i="27"/>
  <c r="G60" i="27"/>
  <c r="C33" i="28"/>
  <c r="L22" i="28"/>
  <c r="L10" i="28"/>
  <c r="C10" i="28"/>
  <c r="J70" i="29"/>
  <c r="A70" i="29"/>
  <c r="A20" i="29"/>
  <c r="A30" i="29"/>
  <c r="A40" i="29"/>
  <c r="A50" i="29"/>
  <c r="A60" i="29"/>
  <c r="A60" i="36" l="1"/>
  <c r="A60" i="35"/>
  <c r="A60" i="34"/>
  <c r="A60" i="18"/>
  <c r="A50" i="36"/>
  <c r="A50" i="35"/>
  <c r="A50" i="34"/>
  <c r="A50" i="18"/>
  <c r="A40" i="36"/>
  <c r="A40" i="35"/>
  <c r="A40" i="34"/>
  <c r="A40" i="18"/>
  <c r="A30" i="36"/>
  <c r="A30" i="35"/>
  <c r="A30" i="34"/>
  <c r="A30" i="18"/>
  <c r="A20" i="36"/>
  <c r="A20" i="35"/>
  <c r="A20" i="34"/>
  <c r="A70" i="36"/>
  <c r="A70" i="35"/>
  <c r="A70" i="34"/>
  <c r="A70" i="18"/>
  <c r="D70" i="36"/>
  <c r="D70" i="35"/>
  <c r="D70" i="34"/>
  <c r="D70" i="18"/>
  <c r="L40" i="29"/>
  <c r="C40" i="29"/>
  <c r="L30" i="29"/>
  <c r="C30" i="29"/>
  <c r="B60" i="28"/>
  <c r="C60" i="28"/>
  <c r="J60" i="28"/>
  <c r="L60" i="28"/>
  <c r="R60" i="28"/>
  <c r="C61" i="28"/>
  <c r="J61" i="28"/>
  <c r="R61" i="28"/>
  <c r="C62" i="28"/>
  <c r="J62" i="28"/>
  <c r="L62" i="28"/>
  <c r="R62" i="28"/>
  <c r="C63" i="28"/>
  <c r="J63" i="28"/>
  <c r="R63" i="28"/>
  <c r="C64" i="28"/>
  <c r="J64" i="28"/>
  <c r="L64" i="28"/>
  <c r="R64" i="28"/>
  <c r="C65" i="28"/>
  <c r="J65" i="28"/>
  <c r="R65" i="28"/>
  <c r="C66" i="28"/>
  <c r="J66" i="28"/>
  <c r="L66" i="28"/>
  <c r="R66" i="28"/>
  <c r="C67" i="28"/>
  <c r="J67" i="28"/>
  <c r="R67" i="28"/>
  <c r="C11" i="28"/>
  <c r="K42" i="27"/>
  <c r="K30" i="27"/>
  <c r="M30" i="27"/>
  <c r="G30" i="29" s="1"/>
  <c r="M40" i="27"/>
  <c r="G40" i="29" s="1"/>
  <c r="C30" i="36" l="1"/>
  <c r="C30" i="35"/>
  <c r="C30" i="34"/>
  <c r="C30" i="18"/>
  <c r="C40" i="36"/>
  <c r="C40" i="35"/>
  <c r="C40" i="34"/>
  <c r="C40" i="18"/>
  <c r="S60" i="28"/>
  <c r="K60" i="28"/>
  <c r="K41" i="27"/>
  <c r="K43" i="27"/>
  <c r="K40" i="27"/>
  <c r="G40" i="27"/>
  <c r="C40" i="28"/>
  <c r="H68" i="27" l="1"/>
  <c r="F70" i="29" s="1"/>
  <c r="L54" i="28" l="1"/>
  <c r="L52" i="28"/>
  <c r="L56" i="28"/>
  <c r="L58" i="28"/>
  <c r="C54" i="28"/>
  <c r="C55" i="28"/>
  <c r="C56" i="28"/>
  <c r="C57" i="28"/>
  <c r="C58" i="28"/>
  <c r="C52" i="28"/>
  <c r="C53" i="28"/>
  <c r="C75" i="28" l="1"/>
  <c r="C76" i="28"/>
  <c r="C77" i="28"/>
  <c r="D74" i="28"/>
  <c r="C72" i="28"/>
  <c r="C73" i="28"/>
  <c r="C74" i="28"/>
  <c r="C69" i="28"/>
  <c r="C70" i="28"/>
  <c r="C71" i="28"/>
  <c r="C68" i="28"/>
  <c r="C51" i="28"/>
  <c r="C59" i="28"/>
  <c r="C49" i="28"/>
  <c r="C48" i="28"/>
  <c r="C47" i="28"/>
  <c r="C46" i="28"/>
  <c r="C45" i="28"/>
  <c r="C44" i="28"/>
  <c r="C41" i="28"/>
  <c r="C42" i="28"/>
  <c r="C43" i="28"/>
  <c r="C35" i="28"/>
  <c r="C36" i="28"/>
  <c r="C37" i="28"/>
  <c r="C38" i="28"/>
  <c r="C39" i="28"/>
  <c r="C26" i="28"/>
  <c r="C27" i="28"/>
  <c r="C28" i="28"/>
  <c r="C29" i="28"/>
  <c r="C23" i="28"/>
  <c r="C24" i="28"/>
  <c r="C25" i="28"/>
  <c r="C20" i="28"/>
  <c r="C22" i="28"/>
  <c r="K31" i="27"/>
  <c r="K32" i="27"/>
  <c r="K33" i="27"/>
  <c r="K34" i="27"/>
  <c r="K35" i="27"/>
  <c r="K36" i="27"/>
  <c r="K37" i="27"/>
  <c r="K38" i="27"/>
  <c r="K39" i="27"/>
  <c r="G30" i="27"/>
  <c r="C12" i="28" l="1"/>
  <c r="B70" i="29"/>
  <c r="C70" i="29"/>
  <c r="E70" i="29"/>
  <c r="L70" i="29"/>
  <c r="E71" i="29"/>
  <c r="E72" i="29"/>
  <c r="E73" i="29"/>
  <c r="E74" i="29"/>
  <c r="E75" i="29"/>
  <c r="E76" i="29"/>
  <c r="E77" i="29"/>
  <c r="E78" i="29"/>
  <c r="E79" i="29"/>
  <c r="B40" i="29"/>
  <c r="H40" i="27"/>
  <c r="F40" i="29" s="1"/>
  <c r="H30" i="27"/>
  <c r="F30" i="29" s="1"/>
  <c r="C30" i="28"/>
  <c r="C50" i="28"/>
  <c r="B50" i="28"/>
  <c r="B40" i="28"/>
  <c r="B30" i="29"/>
  <c r="E30" i="29"/>
  <c r="E31" i="29"/>
  <c r="E32" i="29"/>
  <c r="E33" i="29"/>
  <c r="E34" i="29"/>
  <c r="E35" i="29"/>
  <c r="E36" i="29"/>
  <c r="E37" i="29"/>
  <c r="E38" i="29"/>
  <c r="E39" i="29"/>
  <c r="J68" i="28"/>
  <c r="L68" i="28"/>
  <c r="R68" i="28"/>
  <c r="J69" i="28"/>
  <c r="R69" i="28"/>
  <c r="J70" i="28"/>
  <c r="L70" i="28"/>
  <c r="R70" i="28"/>
  <c r="J71" i="28"/>
  <c r="R71" i="28"/>
  <c r="J72" i="28"/>
  <c r="L72" i="28"/>
  <c r="R72" i="28"/>
  <c r="J73" i="28"/>
  <c r="R73" i="28"/>
  <c r="J74" i="28"/>
  <c r="L74" i="28"/>
  <c r="R74" i="28"/>
  <c r="J75" i="28"/>
  <c r="R75" i="28"/>
  <c r="J76" i="28"/>
  <c r="L76" i="28"/>
  <c r="R76" i="28"/>
  <c r="J77" i="28"/>
  <c r="R77" i="28"/>
  <c r="J40" i="28"/>
  <c r="L40" i="28"/>
  <c r="R40" i="28"/>
  <c r="J41" i="28"/>
  <c r="R41" i="28"/>
  <c r="J42" i="28"/>
  <c r="L42" i="28"/>
  <c r="R42" i="28"/>
  <c r="J43" i="28"/>
  <c r="R43" i="28"/>
  <c r="J44" i="28"/>
  <c r="L44" i="28"/>
  <c r="R44" i="28"/>
  <c r="J45" i="28"/>
  <c r="R45" i="28"/>
  <c r="J46" i="28"/>
  <c r="R46" i="28"/>
  <c r="J47" i="28"/>
  <c r="R47" i="28"/>
  <c r="J48" i="28"/>
  <c r="R48" i="28"/>
  <c r="J49" i="28"/>
  <c r="R49" i="28"/>
  <c r="B30" i="28"/>
  <c r="J30" i="28"/>
  <c r="L30" i="28"/>
  <c r="R30" i="28"/>
  <c r="J31" i="28"/>
  <c r="R31" i="28"/>
  <c r="J32" i="28"/>
  <c r="L32" i="28"/>
  <c r="R32" i="28"/>
  <c r="J33" i="28"/>
  <c r="R33" i="28"/>
  <c r="J34" i="28"/>
  <c r="L34" i="28"/>
  <c r="R34" i="28"/>
  <c r="J35" i="28"/>
  <c r="R35" i="28"/>
  <c r="J36" i="28"/>
  <c r="L36" i="28"/>
  <c r="R36" i="28"/>
  <c r="J37" i="28"/>
  <c r="R37" i="28"/>
  <c r="J38" i="28"/>
  <c r="L38" i="28"/>
  <c r="R38" i="28"/>
  <c r="J39" i="28"/>
  <c r="R39" i="28"/>
  <c r="L77" i="27"/>
  <c r="K77" i="27" s="1"/>
  <c r="L76" i="27"/>
  <c r="K76" i="27" s="1"/>
  <c r="L75" i="27"/>
  <c r="K75" i="27" s="1"/>
  <c r="L74" i="27"/>
  <c r="K74" i="27" s="1"/>
  <c r="L73" i="27"/>
  <c r="K73" i="27" s="1"/>
  <c r="L72" i="27"/>
  <c r="K72" i="27" s="1"/>
  <c r="L71" i="27"/>
  <c r="K71" i="27" s="1"/>
  <c r="L70" i="27"/>
  <c r="K70" i="27" s="1"/>
  <c r="L69" i="27"/>
  <c r="K69" i="27" s="1"/>
  <c r="L68" i="27"/>
  <c r="E12" i="29"/>
  <c r="E13" i="29"/>
  <c r="E14" i="29"/>
  <c r="E15" i="29"/>
  <c r="E16" i="29"/>
  <c r="E17" i="29"/>
  <c r="E18" i="29"/>
  <c r="E19" i="29"/>
  <c r="E20" i="29"/>
  <c r="E21" i="29"/>
  <c r="E22" i="29"/>
  <c r="E23" i="29"/>
  <c r="E24" i="29"/>
  <c r="E25" i="29"/>
  <c r="E26" i="29"/>
  <c r="E27" i="29"/>
  <c r="E28" i="29"/>
  <c r="E29" i="29"/>
  <c r="E50" i="29"/>
  <c r="E51" i="29"/>
  <c r="E52" i="29"/>
  <c r="E53" i="29"/>
  <c r="E54" i="29"/>
  <c r="E55" i="29"/>
  <c r="E56" i="29"/>
  <c r="E57" i="29"/>
  <c r="E58" i="29"/>
  <c r="E59" i="29"/>
  <c r="E60" i="29"/>
  <c r="E61" i="29"/>
  <c r="E62" i="29"/>
  <c r="E63" i="29"/>
  <c r="E64" i="29"/>
  <c r="E65" i="29"/>
  <c r="E66" i="29"/>
  <c r="E67" i="29"/>
  <c r="E68" i="29"/>
  <c r="E6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L24" i="27"/>
  <c r="K24" i="27" s="1"/>
  <c r="L25" i="27"/>
  <c r="K25" i="27" s="1"/>
  <c r="L26" i="27"/>
  <c r="K26" i="27" s="1"/>
  <c r="L27" i="27"/>
  <c r="K27" i="27" s="1"/>
  <c r="L28" i="27"/>
  <c r="K28" i="27" s="1"/>
  <c r="L29" i="27"/>
  <c r="K29" i="27" s="1"/>
  <c r="L50" i="27"/>
  <c r="K50" i="27" s="1"/>
  <c r="L51" i="27"/>
  <c r="K51" i="27" s="1"/>
  <c r="L52" i="27"/>
  <c r="K52" i="27" s="1"/>
  <c r="L53" i="27"/>
  <c r="K53" i="27" s="1"/>
  <c r="L54" i="27"/>
  <c r="K54" i="27" s="1"/>
  <c r="L55" i="27"/>
  <c r="K55" i="27" s="1"/>
  <c r="L56" i="27"/>
  <c r="K56" i="27" s="1"/>
  <c r="L57" i="27"/>
  <c r="K57" i="27" s="1"/>
  <c r="L58" i="27"/>
  <c r="K58" i="27" s="1"/>
  <c r="L59" i="27"/>
  <c r="K59" i="27" s="1"/>
  <c r="L60" i="27"/>
  <c r="L61" i="27"/>
  <c r="K61" i="27" s="1"/>
  <c r="L62" i="27"/>
  <c r="K62" i="27" s="1"/>
  <c r="L63" i="27"/>
  <c r="K63" i="27" s="1"/>
  <c r="L64" i="27"/>
  <c r="K64" i="27" s="1"/>
  <c r="L65" i="27"/>
  <c r="K65" i="27" s="1"/>
  <c r="L66" i="27"/>
  <c r="K66" i="27" s="1"/>
  <c r="L67" i="27"/>
  <c r="K67" i="27" s="1"/>
  <c r="B30" i="36" l="1"/>
  <c r="B30" i="35"/>
  <c r="B30" i="34"/>
  <c r="B30" i="18"/>
  <c r="B40" i="36"/>
  <c r="B40" i="35"/>
  <c r="B40" i="34"/>
  <c r="B40" i="18"/>
  <c r="C70" i="36"/>
  <c r="C70" i="35"/>
  <c r="C70" i="34"/>
  <c r="C70" i="18"/>
  <c r="B70" i="36"/>
  <c r="B70" i="35"/>
  <c r="B70" i="34"/>
  <c r="B70" i="18"/>
  <c r="M68" i="27"/>
  <c r="O30" i="27"/>
  <c r="O40" i="27"/>
  <c r="N40" i="27"/>
  <c r="H40" i="29" s="1"/>
  <c r="S30" i="28"/>
  <c r="U30" i="28" s="1"/>
  <c r="K30" i="29" s="1"/>
  <c r="M50" i="27"/>
  <c r="K60" i="27"/>
  <c r="M60" i="27"/>
  <c r="U60" i="28" s="1"/>
  <c r="K23" i="27"/>
  <c r="M20" i="27"/>
  <c r="N30" i="27"/>
  <c r="H30" i="29" s="1"/>
  <c r="S68" i="28"/>
  <c r="K40" i="28"/>
  <c r="T40" i="28" s="1"/>
  <c r="J40" i="29" s="1"/>
  <c r="K68" i="28"/>
  <c r="S40" i="28"/>
  <c r="U40" i="28" s="1"/>
  <c r="K40" i="29" s="1"/>
  <c r="K30" i="28"/>
  <c r="T30" i="28" s="1"/>
  <c r="J30" i="29" s="1"/>
  <c r="K68" i="27"/>
  <c r="D30" i="36" l="1"/>
  <c r="D30" i="35"/>
  <c r="D30" i="34"/>
  <c r="D30" i="18"/>
  <c r="E30" i="36"/>
  <c r="E30" i="35"/>
  <c r="E30" i="34"/>
  <c r="E30" i="18"/>
  <c r="E40" i="36"/>
  <c r="E40" i="35"/>
  <c r="E40" i="34"/>
  <c r="E40" i="18"/>
  <c r="D40" i="36"/>
  <c r="D40" i="35"/>
  <c r="D40" i="34"/>
  <c r="D40" i="18"/>
  <c r="O68" i="27"/>
  <c r="G70" i="29"/>
  <c r="N68" i="27"/>
  <c r="H70" i="29" s="1"/>
  <c r="V40" i="28"/>
  <c r="M40" i="29" s="1"/>
  <c r="U68" i="28"/>
  <c r="K70" i="29" s="1"/>
  <c r="V30" i="28"/>
  <c r="M30" i="29" s="1"/>
  <c r="C14" i="28"/>
  <c r="C15" i="28"/>
  <c r="C16" i="28"/>
  <c r="C17" i="28"/>
  <c r="C18" i="28"/>
  <c r="C19" i="28"/>
  <c r="L60" i="29"/>
  <c r="C60" i="29"/>
  <c r="B60" i="29"/>
  <c r="L50" i="29"/>
  <c r="C50" i="29"/>
  <c r="B50" i="29"/>
  <c r="R59" i="28"/>
  <c r="J59" i="28"/>
  <c r="R58" i="28"/>
  <c r="J58" i="28"/>
  <c r="R57" i="28"/>
  <c r="J57" i="28"/>
  <c r="R56" i="28"/>
  <c r="J56" i="28"/>
  <c r="R55" i="28"/>
  <c r="J55" i="28"/>
  <c r="R54" i="28"/>
  <c r="J54" i="28"/>
  <c r="R53" i="28"/>
  <c r="J53" i="28"/>
  <c r="R52" i="28"/>
  <c r="J52" i="28"/>
  <c r="R51" i="28"/>
  <c r="J51" i="28"/>
  <c r="R50" i="28"/>
  <c r="L50" i="28"/>
  <c r="J50" i="28"/>
  <c r="H60" i="27"/>
  <c r="T60" i="28" s="1"/>
  <c r="V60" i="28" s="1"/>
  <c r="G20" i="27"/>
  <c r="G50" i="27"/>
  <c r="H50" i="27" s="1"/>
  <c r="G10" i="27"/>
  <c r="C13" i="28"/>
  <c r="B50" i="36" l="1"/>
  <c r="B50" i="35"/>
  <c r="B50" i="34"/>
  <c r="B50" i="18"/>
  <c r="C50" i="36"/>
  <c r="C50" i="35"/>
  <c r="C50" i="34"/>
  <c r="C50" i="18"/>
  <c r="B60" i="36"/>
  <c r="B60" i="35"/>
  <c r="B60" i="34"/>
  <c r="B60" i="18"/>
  <c r="C60" i="36"/>
  <c r="C60" i="35"/>
  <c r="C60" i="34"/>
  <c r="C60" i="18"/>
  <c r="F30" i="36"/>
  <c r="F30" i="35"/>
  <c r="F30" i="34"/>
  <c r="F30" i="18"/>
  <c r="E70" i="36"/>
  <c r="E70" i="35"/>
  <c r="E70" i="34"/>
  <c r="E70" i="18"/>
  <c r="F40" i="36"/>
  <c r="F40" i="35"/>
  <c r="F40" i="34"/>
  <c r="F40" i="18"/>
  <c r="F50" i="29"/>
  <c r="N50" i="27"/>
  <c r="O50" i="27"/>
  <c r="F60" i="29"/>
  <c r="O60" i="27"/>
  <c r="V68" i="28"/>
  <c r="M70" i="29" s="1"/>
  <c r="S50" i="28"/>
  <c r="K50" i="28"/>
  <c r="T50" i="28" s="1"/>
  <c r="J60" i="29"/>
  <c r="D60" i="36" l="1"/>
  <c r="D60" i="35"/>
  <c r="D60" i="34"/>
  <c r="D60" i="18"/>
  <c r="F70" i="36"/>
  <c r="F70" i="35"/>
  <c r="F70" i="34"/>
  <c r="F70" i="18"/>
  <c r="J50" i="29"/>
  <c r="D50" i="36" l="1"/>
  <c r="D50" i="35"/>
  <c r="D50" i="34"/>
  <c r="D50" i="18"/>
  <c r="G60" i="29"/>
  <c r="N60" i="27"/>
  <c r="H60" i="29" s="1"/>
  <c r="K60" i="29" l="1"/>
  <c r="M60" i="29"/>
  <c r="F60" i="36" l="1"/>
  <c r="F60" i="35"/>
  <c r="F60" i="34"/>
  <c r="F60" i="18"/>
  <c r="E60" i="36"/>
  <c r="E60" i="35"/>
  <c r="E60" i="34"/>
  <c r="E60" i="18"/>
  <c r="G50" i="29"/>
  <c r="U50" i="28"/>
  <c r="H50" i="29"/>
  <c r="B10" i="28"/>
  <c r="B20" i="28"/>
  <c r="I33" i="5" a="1"/>
  <c r="I33" i="5" s="1"/>
  <c r="K50" i="29" l="1"/>
  <c r="V50" i="28"/>
  <c r="M50" i="29" s="1"/>
  <c r="C20" i="29"/>
  <c r="C10" i="29"/>
  <c r="I27" i="5" a="1"/>
  <c r="C20" i="36" l="1"/>
  <c r="C20" i="35"/>
  <c r="C20" i="34"/>
  <c r="F50" i="36"/>
  <c r="F50" i="35"/>
  <c r="F50" i="34"/>
  <c r="F50" i="18"/>
  <c r="E50" i="36"/>
  <c r="E50" i="35"/>
  <c r="E50" i="34"/>
  <c r="E50" i="18"/>
  <c r="C10" i="36"/>
  <c r="C10" i="35"/>
  <c r="C10" i="34"/>
  <c r="I27" i="5"/>
  <c r="L20" i="28"/>
  <c r="L26" i="28"/>
  <c r="L28" i="28"/>
  <c r="L10" i="27" l="1"/>
  <c r="K10" i="27" s="1"/>
  <c r="I21" i="5"/>
  <c r="I22" i="5"/>
  <c r="C20" i="18" l="1"/>
  <c r="C10" i="18"/>
  <c r="G20" i="29" l="1"/>
  <c r="M10" i="27"/>
  <c r="G10" i="29" l="1"/>
  <c r="L20" i="29"/>
  <c r="E11" i="29"/>
  <c r="B20" i="29"/>
  <c r="R20" i="28"/>
  <c r="R21" i="28"/>
  <c r="R22" i="28"/>
  <c r="R23" i="28"/>
  <c r="R24" i="28"/>
  <c r="R25" i="28"/>
  <c r="R26" i="28"/>
  <c r="R27" i="28"/>
  <c r="R28" i="28"/>
  <c r="R29" i="28"/>
  <c r="J20" i="28"/>
  <c r="J21" i="28"/>
  <c r="J22" i="28"/>
  <c r="J23" i="28"/>
  <c r="J24" i="28"/>
  <c r="J25" i="28"/>
  <c r="J26" i="28"/>
  <c r="J27" i="28"/>
  <c r="J28" i="28"/>
  <c r="J29" i="28"/>
  <c r="R11" i="28"/>
  <c r="R12" i="28"/>
  <c r="R13" i="28"/>
  <c r="R14" i="28"/>
  <c r="R15" i="28"/>
  <c r="R16" i="28"/>
  <c r="R17" i="28"/>
  <c r="R18" i="28"/>
  <c r="R19" i="28"/>
  <c r="R10" i="28"/>
  <c r="J11" i="28"/>
  <c r="J12" i="28"/>
  <c r="J13" i="28"/>
  <c r="J14" i="28"/>
  <c r="J15" i="28"/>
  <c r="J16" i="28"/>
  <c r="J17" i="28"/>
  <c r="J18" i="28"/>
  <c r="J19" i="28"/>
  <c r="J10" i="28"/>
  <c r="B20" i="36" l="1"/>
  <c r="B20" i="35"/>
  <c r="B20" i="34"/>
  <c r="B20" i="18"/>
  <c r="A20" i="18"/>
  <c r="K10" i="28"/>
  <c r="S20" i="28"/>
  <c r="U20" i="28" s="1"/>
  <c r="K20" i="28"/>
  <c r="S10" i="28"/>
  <c r="U10" i="28" s="1"/>
  <c r="H10" i="27" l="1"/>
  <c r="H20" i="27"/>
  <c r="O20" i="27" l="1"/>
  <c r="N20" i="27"/>
  <c r="H20" i="29" s="1"/>
  <c r="T20" i="28"/>
  <c r="V20" i="28" s="1"/>
  <c r="M20" i="29" s="1"/>
  <c r="O10" i="27"/>
  <c r="N10" i="27"/>
  <c r="H10" i="29" s="1"/>
  <c r="T10" i="28"/>
  <c r="V10" i="28" s="1"/>
  <c r="M10" i="29" s="1"/>
  <c r="F20" i="29"/>
  <c r="E10" i="29"/>
  <c r="B10" i="29"/>
  <c r="A10" i="29"/>
  <c r="F20" i="36" l="1"/>
  <c r="F20" i="35"/>
  <c r="F20" i="34"/>
  <c r="F20" i="18"/>
  <c r="B10" i="36"/>
  <c r="B10" i="35"/>
  <c r="B10" i="34"/>
  <c r="A10" i="36"/>
  <c r="A10" i="35"/>
  <c r="A10" i="34"/>
  <c r="F10" i="36"/>
  <c r="F10" i="35"/>
  <c r="F10" i="34"/>
  <c r="B10" i="18"/>
  <c r="F10" i="18"/>
  <c r="A10" i="18"/>
  <c r="J20" i="29"/>
  <c r="D20" i="36" l="1"/>
  <c r="D20" i="35"/>
  <c r="D20" i="34"/>
  <c r="D20" i="18"/>
  <c r="L10" i="29"/>
  <c r="K10" i="29" l="1"/>
  <c r="E10" i="34" l="1"/>
  <c r="E10" i="35"/>
  <c r="E10" i="36"/>
  <c r="E10" i="18"/>
  <c r="K20" i="29"/>
  <c r="E20" i="36" l="1"/>
  <c r="E20" i="35"/>
  <c r="E20" i="34"/>
  <c r="E20" i="18"/>
  <c r="F10" i="29"/>
  <c r="J10" i="29" l="1"/>
  <c r="D10" i="36" l="1"/>
  <c r="D10" i="35"/>
  <c r="D10" i="34"/>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<sst xmlns="http://schemas.openxmlformats.org/spreadsheetml/2006/main" count="848" uniqueCount="501">
  <si>
    <t xml:space="preserve">                                                                         Consejo Superior de la Judicatura</t>
  </si>
  <si>
    <t xml:space="preserve"> MAPA DE RIESGOS SIGCMA</t>
  </si>
  <si>
    <t>DEPENDENCIA (Unidad misional del CSJ o Unidad de la DEAJ o Seccional o CSJ en caso de despachos judiciales certificados)</t>
  </si>
  <si>
    <t xml:space="preserve">TRIBUNAL ADMINISTRATIVO DEL CESAR - SECRETARÍA GENERAL DEL TRIBUNAL ADMINISTRATIVO -  JUZGADOS ADMINISTRATIVOS DEL CIRCUITO JUDICIAL ADMINISTRATIVO DE VALLEDUPAR </t>
  </si>
  <si>
    <t>PROCESO (indique el tipo de proceso si es Estratégico. Misional, Apoyo, Evaluación y Mejora y especifique el nombre del proceso)</t>
  </si>
  <si>
    <t>Misionales</t>
  </si>
  <si>
    <t>GESTIÓN DE ACCIONES CONSTITUCIONALES
GESTIÓN DE ACCIONES DE LO CONTENCIOSO ADMINISTRATIVO
GESTIÓN DE ACCIONES ESPECIALES DE LO CONTENCIOSO ADMINISTRATIVO</t>
  </si>
  <si>
    <t>Apoyo</t>
  </si>
  <si>
    <t>GESTIÓN DOCUMENTAL
GESTIÓN ADMINISTRATIVA</t>
  </si>
  <si>
    <t>CONSEJO SUPERIOR DE LA JUDICATURA</t>
  </si>
  <si>
    <t>CONSEJO SECCIONAL DE LA JUDICATURA</t>
  </si>
  <si>
    <t>DIRECCIÓN SECCIONAL DE ADMINISTRACIÓN JUDICIAL</t>
  </si>
  <si>
    <t>DESPACHO JUDICIAL CERTIFICADO</t>
  </si>
  <si>
    <t>X</t>
  </si>
  <si>
    <t>FECHA</t>
  </si>
  <si>
    <t>ANÁLISIS DE CONTEXTO</t>
  </si>
  <si>
    <t>CONSEJO SECCIONAL/DIRECCIÓN SECCIONAL DE ADMINISTRACIÓN JUDICIAL Y/O DISTRITO JUDICIAL SEGÚN SEA EL CASO</t>
  </si>
  <si>
    <t>DESPACHOS JUDICIALES CERTIFICADOS</t>
  </si>
  <si>
    <t xml:space="preserve">PROCESO </t>
  </si>
  <si>
    <t>ADMINISTRACIÓN DE JUSTICIA Y ACCIONES CONSTITUCIONALES</t>
  </si>
  <si>
    <t xml:space="preserve">DEPENDENCIA ADMINISTRATIVA O JUDICIAL CERTIFICADA </t>
  </si>
  <si>
    <t>OBJETIVO DEL PROCESO</t>
  </si>
  <si>
    <t>MAPA DE PROCESOS CONSEJO SUPERIOR DE LA JUDICATURA</t>
  </si>
  <si>
    <t>PROCESOS DEPENDENCIA JUDICIALES CERTIFICADAS</t>
  </si>
  <si>
    <t>N/A</t>
  </si>
  <si>
    <t>VER CARACTERIZACIÓN DE PROCESOS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</si>
  <si>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</si>
  <si>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</si>
  <si>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</si>
  <si>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</si>
  <si>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</si>
  <si>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</si>
  <si>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</si>
  <si>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</si>
  <si>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Ley 2213 de 2022, 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</si>
  <si>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</si>
  <si>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</si>
  <si>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</si>
  <si>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</si>
  <si>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</si>
  <si>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</si>
  <si>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</si>
  <si>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</si>
  <si>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</si>
  <si>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</si>
  <si>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</si>
  <si>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</si>
  <si>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</si>
  <si>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 y/u otros factores</t>
  </si>
  <si>
    <t>Amenazas a servidores judiciales en razón al ejercicio de sus funciones.</t>
  </si>
  <si>
    <t xml:space="preserve">Afectaciones a la infraestructura física de las sedes Judiciales y Administrativas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</si>
  <si>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</si>
  <si>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</si>
  <si>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</si>
  <si>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</si>
  <si>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</si>
  <si>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</si>
  <si>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a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</si>
  <si>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</si>
  <si>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</si>
  <si>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</si>
  <si>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 que afecte de manera directa o indirecta la función pública de administrar justicia.</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</si>
  <si>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</si>
  <si>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</si>
  <si>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</si>
  <si>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</si>
  <si>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</si>
  <si>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</si>
  <si>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</si>
  <si>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</si>
  <si>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</si>
  <si>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</si>
  <si>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</si>
  <si>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</si>
  <si>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</si>
  <si>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6256:2021 y GTC 286 2021</t>
  </si>
  <si>
    <t>El compromiso de la Alta Dirección y de los líderes de proceso para ampliar, mantener y mejorar el SIGCMA</t>
  </si>
  <si>
    <t>Encuentro nacional e internacional del SIGCMA</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</si>
  <si>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</si>
  <si>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</si>
  <si>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</si>
  <si>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</si>
  <si>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Estandarización de procesos y procedimientos para el desarrollo del proceso contractual</t>
  </si>
  <si>
    <t>Manual de contratación actualizado</t>
  </si>
  <si>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</si>
  <si>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</si>
  <si>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</si>
  <si>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</si>
  <si>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</si>
  <si>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</si>
  <si>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manuales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</si>
  <si>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</si>
  <si>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</si>
  <si>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</si>
  <si>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para el fortalecimiento de competencias propias en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</si>
  <si>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</si>
  <si>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</si>
  <si>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de la información, normas antisoborno, normas de bioseguridad, entre otras.  </t>
  </si>
  <si>
    <t>Actualización de la plataforma estratégica para responder a los cambios normativos y legales</t>
  </si>
  <si>
    <t>Falta de tiempo para acceder a la formación de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</si>
  <si>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</si>
  <si>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</si>
  <si>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Fortalecimiento en los procesos de contratación por el uso adecuado del SECOP II</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</si>
  <si>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</si>
  <si>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</si>
  <si>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</si>
  <si>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y de las buenas prácticas en los avances tecnológicos</t>
  </si>
  <si>
    <t xml:space="preserve">Capacitación para el uso de herramientas tecnológicas  </t>
  </si>
  <si>
    <t>Limitación en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</si>
  <si>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</si>
  <si>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</si>
  <si>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Falencias en la articulación con los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</si>
  <si>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</si>
  <si>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</si>
  <si>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</si>
  <si>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</si>
  <si>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</si>
  <si>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</si>
  <si>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</si>
  <si>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</si>
  <si>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</si>
  <si>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</si>
  <si>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</si>
  <si>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</si>
  <si>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</si>
  <si>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</si>
  <si>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</si>
  <si>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</si>
  <si>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</si>
  <si>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</si>
  <si>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</si>
  <si>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</si>
  <si>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</si>
  <si>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</si>
  <si>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</si>
  <si>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</si>
  <si>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</si>
  <si>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</si>
  <si>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</si>
  <si>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</si>
  <si>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</si>
  <si>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</si>
  <si>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</si>
  <si>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</si>
  <si>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</si>
  <si>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</si>
  <si>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bioseguras: Sellos de bioseguridad huella de confianza</t>
  </si>
  <si>
    <t>Falta en la separación adecuada de residuos en la fuente </t>
  </si>
  <si>
    <t>Formación de Auditores en modelos de gestión en los esquemas en los que se encuentran certificada la Rama Judicial.</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</si>
  <si>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</si>
  <si>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</si>
  <si>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</si>
  <si>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</si>
  <si>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</si>
  <si>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</si>
  <si>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</si>
  <si>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</si>
  <si>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</si>
  <si>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</si>
  <si>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</si>
  <si>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</si>
  <si>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</si>
  <si>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</si>
  <si>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</si>
  <si>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</si>
  <si>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</si>
  <si>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</si>
  <si>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</si>
  <si>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</si>
  <si>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</si>
  <si>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</si>
  <si>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</si>
  <si>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</si>
  <si>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</si>
  <si>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</si>
  <si>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</si>
  <si>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</si>
  <si>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</si>
  <si>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</si>
  <si>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</si>
  <si>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</si>
  <si>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Realizar identificación y cumplimiento de los requisitos legales y reglamentarios</t>
  </si>
  <si>
    <t>3,9,17</t>
  </si>
  <si>
    <t>Matriz de riesgos</t>
  </si>
  <si>
    <t>Matriz Mapa de Riesgos</t>
  </si>
  <si>
    <t>Orientaciones Generales</t>
  </si>
  <si>
    <r>
      <rPr>
        <sz val="11"/>
        <color rgb="FF000000"/>
        <rFont val="Arial"/>
      </rPr>
      <t xml:space="preserve">Antes de iniciar con el diligenciamiento de la información en la matriz, se requiere haber efectuado el análisis DOFA </t>
    </r>
    <r>
      <rPr>
        <sz val="14"/>
        <color rgb="FFFF0000"/>
        <rFont val="Arial"/>
      </rPr>
      <t>(Hoja 2-Análisis de Contexto)</t>
    </r>
    <r>
      <rPr>
        <sz val="11"/>
        <color rgb="FF000000"/>
        <rFont val="Arial"/>
      </rPr>
      <t xml:space="preserve">  y revisado todos los elementos del proceso:  </t>
    </r>
    <r>
      <rPr>
        <b/>
        <sz val="11"/>
        <color rgb="FF000000"/>
        <rFont val="Arial"/>
      </rPr>
      <t xml:space="preserve">objetivo, alcance, actividades , y en especial los productos y servicios que entrega.
</t>
    </r>
  </si>
  <si>
    <r>
      <t xml:space="preserve">El archivo contiene las siguientes hojas:
-   </t>
    </r>
    <r>
      <rPr>
        <b/>
        <sz val="9"/>
        <rFont val="Arial"/>
        <family val="2"/>
      </rPr>
      <t xml:space="preserve">Hoja 1 Presentación </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</si>
  <si>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</si>
  <si>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</si>
  <si>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</si>
  <si>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</si>
  <si>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</si>
  <si>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</si>
  <si>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</si>
  <si>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</si>
  <si>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</si>
  <si>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</si>
  <si>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</si>
  <si>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</si>
  <si>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</si>
  <si>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</si>
  <si>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</si>
  <si>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</si>
  <si>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r>
      <t>Identificar  las causas que pueden generar el riesgo. Estas pueden estar relacionadas entre otros con factores de:  recursos financieros, talento humano, infraestructura,</t>
    </r>
    <r>
      <rPr>
        <sz val="9"/>
        <color rgb="FFFF0000"/>
        <rFont val="Arial"/>
        <family val="2"/>
      </rPr>
      <t xml:space="preserve"> estilo de dirección,</t>
    </r>
    <r>
      <rPr>
        <sz val="9"/>
        <rFont val="Arial"/>
        <family val="2"/>
      </rPr>
      <t xml:space="preserve"> procedimientos, documentación, etc. </t>
    </r>
  </si>
  <si>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</si>
  <si>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</si>
  <si>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</si>
  <si>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</si>
  <si>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</si>
  <si>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 numero de veces que se realizó la actividad en un año o se proyecta realizar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</si>
  <si>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</si>
  <si>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</si>
  <si>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</si>
  <si>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</si>
  <si>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</si>
  <si>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</si>
  <si>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</si>
  <si>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</si>
  <si>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</si>
  <si>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</si>
  <si>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</si>
  <si>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y lo ubica de acuerdo con la  Matriz de Calor </t>
  </si>
  <si>
    <r>
      <rPr>
        <b/>
        <sz val="9"/>
        <rFont val="Arial"/>
        <family val="2"/>
      </rPr>
      <t>NOTA</t>
    </r>
    <r>
      <rPr>
        <sz val="9"/>
        <rFont val="Arial"/>
        <family val="2"/>
      </rPr>
      <t>: Si desea adicionar mas riesgos, copie las filas del riesgo anterior - No modifique las formulas</t>
    </r>
  </si>
  <si>
    <r>
      <rPr>
        <sz val="14"/>
        <color rgb="FFFF0000"/>
        <rFont val="Arial"/>
      </rPr>
      <t xml:space="preserve"> - </t>
    </r>
    <r>
      <rPr>
        <b/>
        <sz val="14"/>
        <color rgb="FFFF0000"/>
        <rFont val="Arial"/>
      </rPr>
      <t xml:space="preserve"> Hoja 6 Valoración Controles:</t>
    </r>
    <r>
      <rPr>
        <sz val="14"/>
        <color rgb="FF000000"/>
        <rFont val="Arial"/>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</si>
  <si>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</si>
  <si>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</si>
  <si>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</si>
  <si>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</si>
  <si>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</si>
  <si>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</si>
  <si>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</si>
  <si>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</si>
  <si>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 xml:space="preserve">Frente a cada causa  identificada describa el control, si lo hay. El control debe contener la siguiente información:  </t>
  </si>
  <si>
    <t xml:space="preserve">¿El control esta documentado? </t>
  </si>
  <si>
    <t>Seleccione si  o no</t>
  </si>
  <si>
    <t>¿Queda evidencia de la ejecución del control?</t>
  </si>
  <si>
    <t>La frecuencia del control está definida?</t>
  </si>
  <si>
    <t>¿Esta definido el responsable de la ejecución del control?</t>
  </si>
  <si>
    <t>Valoración de los controles</t>
  </si>
  <si>
    <t>La hoja califica la eficacia del control preventivo</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</si>
  <si>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</si>
  <si>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</si>
  <si>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</si>
  <si>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</si>
  <si>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</si>
  <si>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</si>
  <si>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</si>
  <si>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</si>
  <si>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</si>
  <si>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</si>
  <si>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</si>
  <si>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rPr>
        <b/>
        <sz val="10"/>
        <color rgb="FF000000"/>
        <rFont val="Arial"/>
      </rPr>
      <t xml:space="preserve"> -  Hoja 7  Mapa Final.</t>
    </r>
    <r>
      <rPr>
        <sz val="10"/>
        <color rgb="FF000000"/>
        <rFont val="Arial"/>
      </rPr>
      <t xml:space="preserve"> Resumen del análisis de riesgo inherente , riesgo residual y tratamiento a ejecutar</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</si>
  <si>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</si>
  <si>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</si>
  <si>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4"/>
        <rFont val="Arial"/>
        <family val="2"/>
      </rPr>
      <t>Hoja 11 a la 14 Seguimientos Trimestrales</t>
    </r>
    <r>
      <rPr>
        <sz val="14"/>
        <rFont val="Arial"/>
        <family val="2"/>
      </rPr>
      <t>: En estas hojas de cálculo se realiza el seguimiento trimestral a las acciones formuladas para gestionar  los riesgos residuales</t>
    </r>
  </si>
  <si>
    <t>Proceso:</t>
  </si>
  <si>
    <t>ACCIONES CONSTITUCIONALES
PROCESO PENAL</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</si>
  <si>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</si>
  <si>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</si>
  <si>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</si>
  <si>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</si>
  <si>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</si>
  <si>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</si>
  <si>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</si>
  <si>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</si>
  <si>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</si>
  <si>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</si>
  <si>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</si>
  <si>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</si>
  <si>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</si>
  <si>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</si>
  <si>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</si>
  <si>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</si>
  <si>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</si>
  <si>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</si>
  <si>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</si>
  <si>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</si>
  <si>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</si>
  <si>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Vencimiento de Términos</t>
  </si>
  <si>
    <t>Posibilidad de que se realicen actuaciones procesales o de  dar respuesta a las solicitudes de los usuarios de la administración de justicia en materia administrativo, después del  término legal establecido para decidir sobre los conflictos presentados a los jueces.</t>
  </si>
  <si>
    <t>1. Mayor demanda de justicia.</t>
  </si>
  <si>
    <t>Afectación de reputacion,imagén,  credibilidad, satisfacción de usuarios y PI</t>
  </si>
  <si>
    <t xml:space="preserve">De la entidad, seccional, despachos a nivel departamental </t>
  </si>
  <si>
    <t>2. Insuficiencia de  personal  para atender la función misional y la atención a las partes interesadas en los despachos judiciales y centro de servicios</t>
  </si>
  <si>
    <t>3. Complejidad de los procesos judiciales y solicitudes, lo cual incrementa los tiempos para su resolución.</t>
  </si>
  <si>
    <t>4.Fallas en la planeación  para el desarrollo de las tareas propias del despacho.</t>
  </si>
  <si>
    <t>5.  Fallas e insuficiencia de las herramientas tecnológicas.</t>
  </si>
  <si>
    <t xml:space="preserve">Incumplimientos en la realizacion de audiencias </t>
  </si>
  <si>
    <t>Posibilidad de no atender o cumplir la programción de audiencias.</t>
  </si>
  <si>
    <t xml:space="preserve">1. Inasistencia del Juez </t>
  </si>
  <si>
    <t xml:space="preserve">2. Falta de tiempo para  la realización.
</t>
  </si>
  <si>
    <t>Incumplimiento de las metas establecidas</t>
  </si>
  <si>
    <t>Incumplimiento del 20% de los indicadores del proceso</t>
  </si>
  <si>
    <t>3. Programación de audiencias sin tener en cuenta tiempos de duración para su realización.</t>
  </si>
  <si>
    <t>4. Comunicación o notificación inoportuna o errores en la misma.</t>
  </si>
  <si>
    <t>5.Fallas en el servicio de internet,  conectividad  irregular.</t>
  </si>
  <si>
    <t xml:space="preserve"> Efectuar notificaciones que no cumplan con los requistos</t>
  </si>
  <si>
    <t xml:space="preserve">No  realizar las notificaciones , no hacerlo  oportunamente o no aplicar la normatividad </t>
  </si>
  <si>
    <t>1. Errores en la digitación</t>
  </si>
  <si>
    <t>2. Falta de comunicación y de oportunidad en la  actualización de las novedades de los juzgados.</t>
  </si>
  <si>
    <t>Pérdida de documentos</t>
  </si>
  <si>
    <t>Extravío de documentos temporal o definitivo de los procesos judiciales</t>
  </si>
  <si>
    <t>1.Desconocimiento e inaplicabilidad de las Tablas de Retención Documental (TRD)</t>
  </si>
  <si>
    <t>Interrupción o afectación en la prestación del servicio judicial</t>
  </si>
  <si>
    <t xml:space="preserve">Entre  0 a 48 horas habiles al año </t>
  </si>
  <si>
    <t>2.Volumen excesivo de ingreso de expedientes para el personal asignado,  generando demoras en la organización de los expedientes.</t>
  </si>
  <si>
    <t xml:space="preserve">Afectaciones ambientales </t>
  </si>
  <si>
    <t>Se tienen   afectaciones ambientales que generen impactos negativos en el entorno</t>
  </si>
  <si>
    <t xml:space="preserve">1. Falta de socialización del Acuerdo PSAA14-10160. </t>
  </si>
  <si>
    <t>Afectación Ambiental</t>
  </si>
  <si>
    <t xml:space="preserve">Si el hecho llegara a presentarse, tendría bajo impacto o efecto sobre la entidad.
</t>
  </si>
  <si>
    <t>2.Baja participación de los funcionarios y servidores judiciales en las actividades de formación en el Sistema de Gestión Ambiental</t>
  </si>
  <si>
    <t>3.  Poco compromiso en la aplicabilidad y formación de la cultura ambiental</t>
  </si>
  <si>
    <t>4. Carencia del liderazgo en el Sistema de Gestión Ambiental</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</si>
  <si>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</si>
  <si>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informacionfalsa</t>
  </si>
  <si>
    <t xml:space="preserve">1. Insuficientes programas de capacitación para la toma de conciencia debido al desconocimiento de la ley antisoborno (ISO 37001:2016) y   de los  valores y principios propios de la entidad.
</t>
  </si>
  <si>
    <t xml:space="preserve">2. Desconocimiento del Código de Etica y Buen Gobierno.    
</t>
  </si>
  <si>
    <t>3 Fallas en los controles de los procesos operativos de apoyo</t>
  </si>
  <si>
    <t xml:space="preserve">Recibir, ofrecer, prometer, entregar o aceptar dadivas  o beneficios a nombre propio o de terceros para  demorar, retener, alterar o direccionar fallos judiciales </t>
  </si>
  <si>
    <t xml:space="preserve">Proferir  sentencias judiciales incumplmiendo los principios de la administracion de justicia o sin la observancia de los Codigos  Procesales en la materia </t>
  </si>
  <si>
    <t xml:space="preserve">MATRIZ DE RIESGOS SIGCMA </t>
  </si>
  <si>
    <t>IDENTIFICACIÓN DEL RIEGO</t>
  </si>
  <si>
    <t>VALORACIÓN  DEL RIESGO - NIVEL DEL RIESGO RESIDUAL</t>
  </si>
  <si>
    <t xml:space="preserve">RIESGO </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</si>
  <si>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</si>
  <si>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</si>
  <si>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</si>
  <si>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</si>
  <si>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</si>
  <si>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</si>
  <si>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</si>
  <si>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</si>
  <si>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</si>
  <si>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</si>
  <si>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</si>
  <si>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Aceptar el riesgo</t>
  </si>
  <si>
    <t xml:space="preserve">MATRIZ DE RIESGOS </t>
  </si>
  <si>
    <t>EVALUACIÓN DE RIESGO - VALORACIÓN DE LOS CONTROLES</t>
  </si>
  <si>
    <t>EVALUACIÓN DEL RIESGO - NIVEL DEL RIESGO RESIDUAL</t>
  </si>
  <si>
    <t>No. Control</t>
  </si>
  <si>
    <t xml:space="preserve">Criterios para valorar la eficacia de  los controles preventivos
</t>
  </si>
  <si>
    <t>Criterios para  valorar la eficacia de los controles correctivos</t>
  </si>
  <si>
    <t>RIESGO RESIDUAL</t>
  </si>
  <si>
    <t>¿Está establecida la frecuencia del control?</t>
  </si>
  <si>
    <t>Eficacia del cada control</t>
  </si>
  <si>
    <t>Efectos</t>
  </si>
  <si>
    <t xml:space="preserve">¿El control está documentado? </t>
  </si>
  <si>
    <t>¿Queda evidencia de la socialización o capacitación a los responsables?/ Es oportuna la aplicación del control?</t>
  </si>
  <si>
    <t>¿Está definido el responsable de la ejecución del control?</t>
  </si>
  <si>
    <t>¿Queda   evidencia de la ejecución del control ?</t>
  </si>
  <si>
    <t xml:space="preserve">Eeficacia del control </t>
  </si>
  <si>
    <t>Zona Riesgo Residual</t>
  </si>
  <si>
    <r>
      <t>(</t>
    </r>
    <r>
      <rPr>
        <sz val="10"/>
        <color rgb="FFFF0000"/>
        <rFont val="Calibri"/>
        <family val="2"/>
        <scheme val="minor"/>
      </rPr>
      <t>Responsable</t>
    </r>
    <r>
      <rPr>
        <sz val="10"/>
        <rFont val="Calibri"/>
        <family val="2"/>
        <scheme val="minor"/>
      </rPr>
      <t>) El Consejo Seccional,  (</t>
    </r>
    <r>
      <rPr>
        <sz val="10"/>
        <color rgb="FFFF0000"/>
        <rFont val="Calibri"/>
        <family val="2"/>
        <scheme val="minor"/>
      </rPr>
      <t>periodicidad</t>
    </r>
    <r>
      <rPr>
        <sz val="10"/>
        <rFont val="Calibri"/>
        <family val="2"/>
        <scheme val="minor"/>
      </rPr>
      <t>), anualmente
(</t>
    </r>
    <r>
      <rPr>
        <sz val="10"/>
        <color rgb="FFFF0000"/>
        <rFont val="Calibri"/>
        <family val="2"/>
        <scheme val="minor"/>
      </rPr>
      <t>qué hace</t>
    </r>
    <r>
      <rPr>
        <sz val="10"/>
        <rFont val="Calibri"/>
        <family val="2"/>
        <scheme val="minor"/>
      </rPr>
      <t>)  revisa Estadísticas en SIERJU (</t>
    </r>
    <r>
      <rPr>
        <sz val="10"/>
        <color rgb="FFFF0000"/>
        <rFont val="Calibri"/>
        <family val="2"/>
        <scheme val="minor"/>
      </rPr>
      <t>cómo lo hac</t>
    </r>
    <r>
      <rPr>
        <sz val="10"/>
        <rFont val="Calibri"/>
        <family val="2"/>
        <scheme val="minor"/>
      </rPr>
      <t xml:space="preserve">e) . Analizando las cargas de trabajo y  la productividad de los juzgados
</t>
    </r>
    <r>
      <rPr>
        <sz val="10"/>
        <color rgb="FFFF0000"/>
        <rFont val="Calibri"/>
        <family val="2"/>
        <scheme val="minor"/>
      </rPr>
      <t>(desviación )</t>
    </r>
    <r>
      <rPr>
        <sz val="10"/>
        <rFont val="Calibri"/>
        <family val="2"/>
        <scheme val="minor"/>
      </rPr>
      <t xml:space="preserve"> Si los rrsultados superan los estandares establecidos tramita la creación de juzgados de descongestión.
</t>
    </r>
    <r>
      <rPr>
        <sz val="10"/>
        <color rgb="FFFF0000"/>
        <rFont val="Calibri"/>
        <family val="2"/>
        <scheme val="minor"/>
      </rPr>
      <t>(evidencia).</t>
    </r>
    <r>
      <rPr>
        <sz val="10"/>
        <rFont val="Calibri"/>
        <family val="2"/>
        <scheme val="minor"/>
      </rPr>
      <t xml:space="preserve"> Como registro del control quedan actas de visistas del Consejo y acuerdos de creación de juzgados. </t>
    </r>
  </si>
  <si>
    <t>SI</t>
  </si>
  <si>
    <t>NO</t>
  </si>
  <si>
    <r>
      <t>(</t>
    </r>
    <r>
      <rPr>
        <sz val="10"/>
        <color rgb="FFFF0000"/>
        <rFont val="Calibri"/>
        <family val="2"/>
        <scheme val="minor"/>
      </rPr>
      <t>Responsable</t>
    </r>
    <r>
      <rPr>
        <sz val="10"/>
        <rFont val="Calibri"/>
        <family val="2"/>
        <scheme val="minor"/>
      </rPr>
      <t xml:space="preserve"> ) El Consejo Seccional,  (</t>
    </r>
    <r>
      <rPr>
        <sz val="10"/>
        <color rgb="FFFF0000"/>
        <rFont val="Calibri"/>
        <family val="2"/>
        <scheme val="minor"/>
      </rPr>
      <t>periodicidad</t>
    </r>
    <r>
      <rPr>
        <sz val="10"/>
        <rFont val="Calibri"/>
        <family val="2"/>
        <scheme val="minor"/>
      </rPr>
      <t>), anualmente
(</t>
    </r>
    <r>
      <rPr>
        <sz val="10"/>
        <color rgb="FFFF0000"/>
        <rFont val="Calibri"/>
        <family val="2"/>
        <scheme val="minor"/>
      </rPr>
      <t>qué hace</t>
    </r>
    <r>
      <rPr>
        <sz val="10"/>
        <rFont val="Calibri"/>
        <family val="2"/>
        <scheme val="minor"/>
      </rPr>
      <t>)  revisa Estadísticas en SIERJU (</t>
    </r>
    <r>
      <rPr>
        <sz val="10"/>
        <color rgb="FFFF0000"/>
        <rFont val="Calibri"/>
        <family val="2"/>
        <scheme val="minor"/>
      </rPr>
      <t>cómo lo hac</t>
    </r>
    <r>
      <rPr>
        <sz val="10"/>
        <rFont val="Calibri"/>
        <family val="2"/>
        <scheme val="minor"/>
      </rPr>
      <t xml:space="preserve">e) . Analizando las cargas de trabajo y  la productividad de los juzgados
</t>
    </r>
    <r>
      <rPr>
        <sz val="10"/>
        <color rgb="FFFF0000"/>
        <rFont val="Calibri"/>
        <family val="2"/>
        <scheme val="minor"/>
      </rPr>
      <t>(desviación )</t>
    </r>
    <r>
      <rPr>
        <sz val="10"/>
        <rFont val="Calibri"/>
        <family val="2"/>
        <scheme val="minor"/>
      </rPr>
      <t xml:space="preserve"> Si los rrsultados superan los estandares establecidos tramita la creación de juzgados de descongestión.
</t>
    </r>
    <r>
      <rPr>
        <sz val="10"/>
        <color rgb="FFFF0000"/>
        <rFont val="Calibri"/>
        <family val="2"/>
        <scheme val="minor"/>
      </rPr>
      <t>(evidencia).</t>
    </r>
    <r>
      <rPr>
        <sz val="10"/>
        <rFont val="Calibri"/>
        <family val="2"/>
        <scheme val="minor"/>
      </rPr>
      <t xml:space="preserve"> Como registro del control quedan actas de visistas del Consejo y acuerdos de creación de juzgados. </t>
    </r>
  </si>
  <si>
    <r>
      <t>(</t>
    </r>
    <r>
      <rPr>
        <sz val="10"/>
        <color rgb="FFFF0000"/>
        <rFont val="Calibri"/>
        <family val="2"/>
        <scheme val="minor"/>
      </rPr>
      <t>Responsable</t>
    </r>
    <r>
      <rPr>
        <sz val="10"/>
        <rFont val="Calibri"/>
        <family val="2"/>
        <scheme val="minor"/>
      </rPr>
      <t xml:space="preserve"> ) El  Juez director del despacho, </t>
    </r>
    <r>
      <rPr>
        <sz val="10"/>
        <color rgb="FFFF0000"/>
        <rFont val="Calibri"/>
        <family val="2"/>
        <scheme val="minor"/>
      </rPr>
      <t xml:space="preserve">(periodicidad) </t>
    </r>
    <r>
      <rPr>
        <sz val="10"/>
        <rFont val="Calibri"/>
        <family val="2"/>
        <scheme val="minor"/>
      </rPr>
      <t xml:space="preserve"> semanalmente,
</t>
    </r>
    <r>
      <rPr>
        <sz val="10"/>
        <color rgb="FFFF0000"/>
        <rFont val="Calibri"/>
        <family val="2"/>
        <scheme val="minor"/>
      </rPr>
      <t xml:space="preserve">(qué hace) </t>
    </r>
    <r>
      <rPr>
        <sz val="10"/>
        <rFont val="Calibri"/>
        <family val="2"/>
        <scheme val="minor"/>
      </rPr>
      <t xml:space="preserve"> revisa los registros de control o planificadores y los ingresos del reparto,
(</t>
    </r>
    <r>
      <rPr>
        <sz val="10"/>
        <color rgb="FFFF0000"/>
        <rFont val="Calibri"/>
        <family val="2"/>
        <scheme val="minor"/>
      </rPr>
      <t xml:space="preserve">cómo lo hace)  </t>
    </r>
    <r>
      <rPr>
        <sz val="10"/>
        <rFont val="Calibri"/>
        <family val="2"/>
        <scheme val="minor"/>
      </rPr>
      <t xml:space="preserve">para actualizar la planificación y verificar fechas de las actuaciones.
</t>
    </r>
    <r>
      <rPr>
        <sz val="10"/>
        <color rgb="FFFF0000"/>
        <rFont val="Calibri"/>
        <family val="2"/>
        <scheme val="minor"/>
      </rPr>
      <t>(desviación )</t>
    </r>
    <r>
      <rPr>
        <sz val="10"/>
        <rFont val="Calibri"/>
        <family val="2"/>
        <scheme val="minor"/>
      </rPr>
      <t xml:space="preserve">  si evidencia actividades y actuaciones no incluidas se integran al planificador. 
</t>
    </r>
    <r>
      <rPr>
        <sz val="10"/>
        <color rgb="FFFF0000"/>
        <rFont val="Calibri"/>
        <family val="2"/>
        <scheme val="minor"/>
      </rPr>
      <t xml:space="preserve">(evidencia). </t>
    </r>
    <r>
      <rPr>
        <sz val="10"/>
        <rFont val="Calibri"/>
        <family val="2"/>
        <scheme val="minor"/>
      </rPr>
      <t xml:space="preserve"> Como registro del control queda el planificador y las actuaciones documentadas</t>
    </r>
    <r>
      <rPr>
        <sz val="10"/>
        <color rgb="FFFF0000"/>
        <rFont val="Calibri"/>
        <family val="2"/>
        <scheme val="minor"/>
      </rPr>
      <t xml:space="preserve">. </t>
    </r>
  </si>
  <si>
    <r>
      <t>(</t>
    </r>
    <r>
      <rPr>
        <sz val="10"/>
        <color rgb="FFFF0000"/>
        <rFont val="Calibri"/>
        <family val="2"/>
        <scheme val="minor"/>
      </rPr>
      <t>Responsable</t>
    </r>
    <r>
      <rPr>
        <sz val="10"/>
        <rFont val="Calibri"/>
        <family val="2"/>
        <scheme val="minor"/>
      </rPr>
      <t xml:space="preserve"> ) El  Juez director del despacho, </t>
    </r>
    <r>
      <rPr>
        <sz val="10"/>
        <color rgb="FFFF0000"/>
        <rFont val="Calibri"/>
        <family val="2"/>
        <scheme val="minor"/>
      </rPr>
      <t xml:space="preserve">(periodicidad) </t>
    </r>
    <r>
      <rPr>
        <sz val="10"/>
        <rFont val="Calibri"/>
        <family val="2"/>
        <scheme val="minor"/>
      </rPr>
      <t xml:space="preserve"> semanalmente,
</t>
    </r>
    <r>
      <rPr>
        <sz val="10"/>
        <color rgb="FFFF0000"/>
        <rFont val="Calibri"/>
        <family val="2"/>
        <scheme val="minor"/>
      </rPr>
      <t xml:space="preserve">(qué hace) </t>
    </r>
    <r>
      <rPr>
        <sz val="10"/>
        <rFont val="Calibri"/>
        <family val="2"/>
        <scheme val="minor"/>
      </rPr>
      <t xml:space="preserve"> revisa los registros de control o planificadores y los ingresos del reparto,
(</t>
    </r>
    <r>
      <rPr>
        <sz val="10"/>
        <color rgb="FFFF0000"/>
        <rFont val="Calibri"/>
        <family val="2"/>
        <scheme val="minor"/>
      </rPr>
      <t xml:space="preserve">cómo lo hace)  </t>
    </r>
    <r>
      <rPr>
        <sz val="10"/>
        <rFont val="Calibri"/>
        <family val="2"/>
        <scheme val="minor"/>
      </rPr>
      <t xml:space="preserve">para actualizar la planificación y verificar fechas de las actuaciones.
</t>
    </r>
    <r>
      <rPr>
        <sz val="10"/>
        <color rgb="FFFF0000"/>
        <rFont val="Calibri"/>
        <family val="2"/>
        <scheme val="minor"/>
      </rPr>
      <t>(desviación )</t>
    </r>
    <r>
      <rPr>
        <sz val="10"/>
        <rFont val="Calibri"/>
        <family val="2"/>
        <scheme val="minor"/>
      </rPr>
      <t xml:space="preserve">  Si evidencia actividades no realizadas  reprograma las actuaciones según la prioridad. 
</t>
    </r>
    <r>
      <rPr>
        <sz val="10"/>
        <color rgb="FFFF0000"/>
        <rFont val="Calibri"/>
        <family val="2"/>
        <scheme val="minor"/>
      </rPr>
      <t xml:space="preserve">(evidencia). </t>
    </r>
    <r>
      <rPr>
        <sz val="10"/>
        <rFont val="Calibri"/>
        <family val="2"/>
        <scheme val="minor"/>
      </rPr>
      <t xml:space="preserve"> Como registro del control queda el planificador y las actuaciones documentadas</t>
    </r>
    <r>
      <rPr>
        <sz val="10"/>
        <color rgb="FFFF0000"/>
        <rFont val="Calibri"/>
        <family val="2"/>
        <scheme val="minor"/>
      </rPr>
      <t xml:space="preserve">. </t>
    </r>
  </si>
  <si>
    <r>
      <rPr>
        <sz val="11"/>
        <color rgb="FFFF0000"/>
        <rFont val="Calibri"/>
        <family val="2"/>
        <scheme val="minor"/>
      </rPr>
      <t xml:space="preserve">(Responsable) </t>
    </r>
    <r>
      <rPr>
        <sz val="11"/>
        <color theme="1"/>
        <rFont val="Calibri"/>
        <family val="2"/>
        <scheme val="minor"/>
      </rPr>
      <t xml:space="preserve">EL funcionario
</t>
    </r>
    <r>
      <rPr>
        <sz val="11"/>
        <color rgb="FFFF0000"/>
        <rFont val="Calibri"/>
        <family val="2"/>
        <scheme val="minor"/>
      </rPr>
      <t>(periodicidad)</t>
    </r>
    <r>
      <rPr>
        <sz val="11"/>
        <color theme="1"/>
        <rFont val="Calibri"/>
        <family val="2"/>
        <scheme val="minor"/>
      </rPr>
      <t xml:space="preserve"> cada vez que suceda,  
(</t>
    </r>
    <r>
      <rPr>
        <sz val="11"/>
        <color rgb="FFFF0000"/>
        <rFont val="Calibri"/>
        <family val="2"/>
        <scheme val="minor"/>
      </rPr>
      <t xml:space="preserve">qué hace) </t>
    </r>
    <r>
      <rPr>
        <sz val="11"/>
        <color theme="1"/>
        <rFont val="Calibri"/>
        <family val="2"/>
        <scheme val="minor"/>
      </rPr>
      <t xml:space="preserve"> reprograma audiencia 
(</t>
    </r>
    <r>
      <rPr>
        <sz val="11"/>
        <color rgb="FFFF0000"/>
        <rFont val="Calibri"/>
        <family val="2"/>
        <scheme val="minor"/>
      </rPr>
      <t>cómo lo hace</t>
    </r>
    <r>
      <rPr>
        <sz val="11"/>
        <color theme="1"/>
        <rFont val="Calibri"/>
        <family val="2"/>
        <scheme val="minor"/>
      </rPr>
      <t xml:space="preserve">)  mediante un auto. 
</t>
    </r>
    <r>
      <rPr>
        <sz val="11"/>
        <color rgb="FFFF0000"/>
        <rFont val="Calibri"/>
        <family val="2"/>
        <scheme val="minor"/>
      </rPr>
      <t>(evidencia)</t>
    </r>
    <r>
      <rPr>
        <sz val="11"/>
        <color theme="1"/>
        <rFont val="Calibri"/>
        <family val="2"/>
        <scheme val="minor"/>
      </rPr>
      <t xml:space="preserve"> Como registro del control quedan el auto respectivo en el expediente electrónico y en el reporte de la estadística</t>
    </r>
  </si>
  <si>
    <r>
      <t>(</t>
    </r>
    <r>
      <rPr>
        <sz val="10"/>
        <color rgb="FFFF0000"/>
        <rFont val="Calibri"/>
        <family val="2"/>
        <scheme val="minor"/>
      </rPr>
      <t>Responsable</t>
    </r>
    <r>
      <rPr>
        <sz val="10"/>
        <rFont val="Calibri"/>
        <family val="2"/>
        <scheme val="minor"/>
      </rPr>
      <t>) El Juez director del despacho,</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hace seguimiento a la  planificación de audiencias 
</t>
    </r>
    <r>
      <rPr>
        <sz val="10"/>
        <color rgb="FFFF0000"/>
        <rFont val="Calibri"/>
        <family val="2"/>
        <scheme val="minor"/>
      </rPr>
      <t xml:space="preserve">(cómo lo hace) </t>
    </r>
    <r>
      <rPr>
        <sz val="10"/>
        <rFont val="Calibri"/>
        <family val="2"/>
        <scheme val="minor"/>
      </rPr>
      <t xml:space="preserve">revisando el tipo de audiencias a realizar  y los tiempos programados para cada una.
</t>
    </r>
    <r>
      <rPr>
        <sz val="10"/>
        <color rgb="FFFF0000"/>
        <rFont val="Calibri"/>
        <family val="2"/>
        <scheme val="minor"/>
      </rPr>
      <t>(desviación )</t>
    </r>
    <r>
      <rPr>
        <sz val="10"/>
        <rFont val="Calibri"/>
        <family val="2"/>
        <scheme val="minor"/>
      </rPr>
      <t xml:space="preserve"> ajustando la programación si requiere incluir o hacer cambios imprevistos.   
</t>
    </r>
    <r>
      <rPr>
        <sz val="10"/>
        <color rgb="FFFF0000"/>
        <rFont val="Calibri"/>
        <family val="2"/>
        <scheme val="minor"/>
      </rPr>
      <t xml:space="preserve">(evidencia) </t>
    </r>
    <r>
      <rPr>
        <sz val="10"/>
        <rFont val="Calibri"/>
        <family val="2"/>
        <scheme val="minor"/>
      </rPr>
      <t>Como registro del control queda el planificador y las actuaciones documentadas</t>
    </r>
    <r>
      <rPr>
        <sz val="10"/>
        <color rgb="FFFF0000"/>
        <rFont val="Calibri"/>
        <family val="2"/>
        <scheme val="minor"/>
      </rPr>
      <t xml:space="preserve">. </t>
    </r>
  </si>
  <si>
    <r>
      <t>(</t>
    </r>
    <r>
      <rPr>
        <sz val="10"/>
        <color rgb="FFFF0000"/>
        <rFont val="Calibri"/>
        <family val="2"/>
        <scheme val="minor"/>
      </rPr>
      <t>Responsable</t>
    </r>
    <r>
      <rPr>
        <sz val="10"/>
        <rFont val="Calibri"/>
        <family val="2"/>
        <scheme val="minor"/>
      </rPr>
      <t>) EL secretario o el citador  del despacho,</t>
    </r>
    <r>
      <rPr>
        <sz val="10"/>
        <color rgb="FFFF0000"/>
        <rFont val="Calibri"/>
        <family val="2"/>
        <scheme val="minor"/>
      </rPr>
      <t xml:space="preserve"> 
(periodicidad)</t>
    </r>
    <r>
      <rPr>
        <sz val="10"/>
        <rFont val="Calibri"/>
        <family val="2"/>
        <scheme val="minor"/>
      </rPr>
      <t xml:space="preserve"> semanalmente,  
(</t>
    </r>
    <r>
      <rPr>
        <sz val="10"/>
        <color rgb="FFFF0000"/>
        <rFont val="Calibri"/>
        <family val="2"/>
        <scheme val="minor"/>
      </rPr>
      <t>qué hace</t>
    </r>
    <r>
      <rPr>
        <sz val="10"/>
        <rFont val="Calibri"/>
        <family val="2"/>
        <scheme val="minor"/>
      </rPr>
      <t xml:space="preserve">)  ingresa los datos para la realización de citaciones y notificaciones 
</t>
    </r>
    <r>
      <rPr>
        <sz val="10"/>
        <color rgb="FFFF0000"/>
        <rFont val="Calibri"/>
        <family val="2"/>
        <scheme val="minor"/>
      </rPr>
      <t xml:space="preserve">(cómo lo hace) </t>
    </r>
    <r>
      <rPr>
        <sz val="10"/>
        <rFont val="Calibri"/>
        <family val="2"/>
        <scheme val="minor"/>
      </rPr>
      <t xml:space="preserve">registrando en la plataforma tecnológica correspondiente, los datos de la audencia y los de los intervinientes. 
</t>
    </r>
    <r>
      <rPr>
        <sz val="10"/>
        <color rgb="FFFF0000"/>
        <rFont val="Calibri"/>
        <family val="2"/>
        <scheme val="minor"/>
      </rPr>
      <t>(desviación )</t>
    </r>
    <r>
      <rPr>
        <sz val="10"/>
        <rFont val="Calibri"/>
        <family val="2"/>
        <scheme val="minor"/>
      </rPr>
      <t xml:space="preserve"> revisa antes de confirmar la elaboración que los datos sean correctos.
</t>
    </r>
    <r>
      <rPr>
        <sz val="10"/>
        <color rgb="FFFF0000"/>
        <rFont val="Calibri"/>
        <family val="2"/>
        <scheme val="minor"/>
      </rPr>
      <t xml:space="preserve">(evidencia) </t>
    </r>
    <r>
      <rPr>
        <sz val="10"/>
        <rFont val="Calibri"/>
        <family val="2"/>
        <scheme val="minor"/>
      </rPr>
      <t>Como registro del control quedan los datos en la plataforma correspondiente ingresados por el secretario o citador.</t>
    </r>
  </si>
  <si>
    <r>
      <t>(</t>
    </r>
    <r>
      <rPr>
        <sz val="10"/>
        <color rgb="FFFF0000"/>
        <rFont val="Calibri"/>
        <family val="2"/>
        <scheme val="minor"/>
      </rPr>
      <t>Responsable</t>
    </r>
    <r>
      <rPr>
        <sz val="10"/>
        <rFont val="Calibri"/>
        <family val="2"/>
        <scheme val="minor"/>
      </rPr>
      <t xml:space="preserve">) Los secretarios de los despachos o quien asigne el Juez </t>
    </r>
    <r>
      <rPr>
        <sz val="10"/>
        <color rgb="FFFF0000"/>
        <rFont val="Calibri"/>
        <family val="2"/>
        <scheme val="minor"/>
      </rPr>
      <t xml:space="preserve">
(periodicidad)</t>
    </r>
    <r>
      <rPr>
        <sz val="10"/>
        <rFont val="Calibri"/>
        <family val="2"/>
        <scheme val="minor"/>
      </rPr>
      <t xml:space="preserve"> cuando lo requiera el juzgado,  
(</t>
    </r>
    <r>
      <rPr>
        <sz val="10"/>
        <color rgb="FFFF0000"/>
        <rFont val="Calibri"/>
        <family val="2"/>
        <scheme val="minor"/>
      </rPr>
      <t>qué hace</t>
    </r>
    <r>
      <rPr>
        <sz val="10"/>
        <rFont val="Calibri"/>
        <family val="2"/>
        <scheme val="minor"/>
      </rPr>
      <t xml:space="preserve">)  solicita apoyo para las conexiones de las audiencias virtuales y físicas  
</t>
    </r>
    <r>
      <rPr>
        <sz val="10"/>
        <color rgb="FFFF0000"/>
        <rFont val="Calibri"/>
        <family val="2"/>
        <scheme val="minor"/>
      </rPr>
      <t xml:space="preserve">(cómo lo hace) </t>
    </r>
    <r>
      <rPr>
        <sz val="10"/>
        <rFont val="Calibri"/>
        <family val="2"/>
        <scheme val="minor"/>
      </rPr>
      <t>contactando</t>
    </r>
    <r>
      <rPr>
        <sz val="10"/>
        <color rgb="FFFF0000"/>
        <rFont val="Calibri"/>
        <family val="2"/>
        <scheme val="minor"/>
      </rPr>
      <t xml:space="preserve"> </t>
    </r>
    <r>
      <rPr>
        <sz val="10"/>
        <rFont val="Calibri"/>
        <family val="2"/>
        <scheme val="minor"/>
      </rPr>
      <t xml:space="preserve">a los administradores de salas, 
</t>
    </r>
    <r>
      <rPr>
        <sz val="10"/>
        <color rgb="FFFF0000"/>
        <rFont val="Calibri"/>
        <family val="2"/>
        <scheme val="minor"/>
      </rPr>
      <t>(desviación )</t>
    </r>
    <r>
      <rPr>
        <sz val="10"/>
        <rFont val="Calibri"/>
        <family val="2"/>
        <scheme val="minor"/>
      </rPr>
      <t xml:space="preserve"> cuando se presentan inconvenientes tecnológicos en desarrollo de las audiencias.
</t>
    </r>
    <r>
      <rPr>
        <sz val="10"/>
        <color rgb="FFFF0000"/>
        <rFont val="Calibri"/>
        <family val="2"/>
        <scheme val="minor"/>
      </rPr>
      <t xml:space="preserve">(evidencia) </t>
    </r>
    <r>
      <rPr>
        <sz val="10"/>
        <rFont val="Calibri"/>
        <family val="2"/>
        <scheme val="minor"/>
      </rPr>
      <t>Como registro del control quedan las grabaciones, los correos y mensajes solicitando el apoyo.</t>
    </r>
  </si>
  <si>
    <r>
      <t>(</t>
    </r>
    <r>
      <rPr>
        <sz val="10"/>
        <color rgb="FFFF0000"/>
        <rFont val="Calibri"/>
        <family val="2"/>
        <scheme val="minor"/>
      </rPr>
      <t>Responsable</t>
    </r>
    <r>
      <rPr>
        <sz val="10"/>
        <rFont val="Calibri"/>
        <family val="2"/>
        <scheme val="minor"/>
      </rPr>
      <t>) El empleado encargado de hacer la notificación.</t>
    </r>
    <r>
      <rPr>
        <sz val="10"/>
        <color rgb="FFFF0000"/>
        <rFont val="Calibri"/>
        <family val="2"/>
        <scheme val="minor"/>
      </rPr>
      <t xml:space="preserve">
(periodicidad)</t>
    </r>
    <r>
      <rPr>
        <sz val="10"/>
        <rFont val="Calibri"/>
        <family val="2"/>
        <scheme val="minor"/>
      </rPr>
      <t xml:space="preserve"> al momento de realizarla.
(</t>
    </r>
    <r>
      <rPr>
        <sz val="10"/>
        <color rgb="FFFF0000"/>
        <rFont val="Calibri"/>
        <family val="2"/>
        <scheme val="minor"/>
      </rPr>
      <t>qué hace</t>
    </r>
    <r>
      <rPr>
        <sz val="10"/>
        <rFont val="Calibri"/>
        <family val="2"/>
        <scheme val="minor"/>
      </rPr>
      <t xml:space="preserve">) verifica que los datos aportados por  las partes sean los que ingresa al aplicativo. 
</t>
    </r>
    <r>
      <rPr>
        <sz val="10"/>
        <color rgb="FFFF0000"/>
        <rFont val="Calibri"/>
        <family val="2"/>
        <scheme val="minor"/>
      </rPr>
      <t xml:space="preserve">(cómo lo hace) </t>
    </r>
    <r>
      <rPr>
        <sz val="10"/>
        <rFont val="Calibri"/>
        <family val="2"/>
        <scheme val="minor"/>
      </rPr>
      <t xml:space="preserve">confrontando la información aportada por las partes y confirmando que lo digitado o seleccionado en el aplicativo es correcto.
</t>
    </r>
    <r>
      <rPr>
        <sz val="10"/>
        <color rgb="FFFF0000"/>
        <rFont val="Calibri"/>
        <family val="2"/>
        <scheme val="minor"/>
      </rPr>
      <t>(desviación )</t>
    </r>
    <r>
      <rPr>
        <sz val="10"/>
        <rFont val="Calibri"/>
        <family val="2"/>
        <scheme val="minor"/>
      </rPr>
      <t xml:space="preserve"> si encuentra que ingresó datos errados hace la corrección  antes de realizar cada notificación
</t>
    </r>
    <r>
      <rPr>
        <sz val="10"/>
        <color rgb="FFFF0000"/>
        <rFont val="Calibri"/>
        <family val="2"/>
        <scheme val="minor"/>
      </rPr>
      <t xml:space="preserve">(evidencia) </t>
    </r>
    <r>
      <rPr>
        <sz val="10"/>
        <rFont val="Calibri"/>
        <family val="2"/>
        <scheme val="minor"/>
      </rPr>
      <t>Como registro  queda la información en el expediente.</t>
    </r>
  </si>
  <si>
    <r>
      <t>(</t>
    </r>
    <r>
      <rPr>
        <sz val="10"/>
        <color rgb="FFFF0000"/>
        <rFont val="Calibri"/>
        <family val="2"/>
        <scheme val="minor"/>
      </rPr>
      <t>Responsable</t>
    </r>
    <r>
      <rPr>
        <sz val="10"/>
        <rFont val="Calibri"/>
        <family val="2"/>
        <scheme val="minor"/>
      </rPr>
      <t>) El empleado encargado de reparto.</t>
    </r>
    <r>
      <rPr>
        <sz val="10"/>
        <color rgb="FFFF0000"/>
        <rFont val="Calibri"/>
        <family val="2"/>
        <scheme val="minor"/>
      </rPr>
      <t xml:space="preserve">
(periodicidad)</t>
    </r>
    <r>
      <rPr>
        <sz val="10"/>
        <rFont val="Calibri"/>
        <family val="2"/>
        <scheme val="minor"/>
      </rPr>
      <t xml:space="preserve"> al momento de realizar reparto de cada solicitud o escrito.
(</t>
    </r>
    <r>
      <rPr>
        <sz val="10"/>
        <color rgb="FFFF0000"/>
        <rFont val="Calibri"/>
        <family val="2"/>
        <scheme val="minor"/>
      </rPr>
      <t>qué hace</t>
    </r>
    <r>
      <rPr>
        <sz val="10"/>
        <rFont val="Calibri"/>
        <family val="2"/>
        <scheme val="minor"/>
      </rPr>
      <t xml:space="preserve">) verifica que los datos aportados por el solicitante sean los que ingresa al aplicativo. 
</t>
    </r>
    <r>
      <rPr>
        <sz val="10"/>
        <color rgb="FFFF0000"/>
        <rFont val="Calibri"/>
        <family val="2"/>
        <scheme val="minor"/>
      </rPr>
      <t xml:space="preserve">(cómo lo hace) </t>
    </r>
    <r>
      <rPr>
        <sz val="10"/>
        <rFont val="Calibri"/>
        <family val="2"/>
        <scheme val="minor"/>
      </rPr>
      <t xml:space="preserve">confrontando la información aportada por el solicitante y confirmando que lo digitado o seleccionado en el aplicativo es correcto.
</t>
    </r>
    <r>
      <rPr>
        <sz val="10"/>
        <color rgb="FFFF0000"/>
        <rFont val="Calibri"/>
        <family val="2"/>
        <scheme val="minor"/>
      </rPr>
      <t>(desviación )</t>
    </r>
    <r>
      <rPr>
        <sz val="10"/>
        <rFont val="Calibri"/>
        <family val="2"/>
        <scheme val="minor"/>
      </rPr>
      <t xml:space="preserve"> si encuentra que ingresó datos errados después de realizar un reparto informa a la Coordinación y hace la corrección previa autorización del Juez Coordinador.
</t>
    </r>
    <r>
      <rPr>
        <sz val="10"/>
        <color rgb="FFFF0000"/>
        <rFont val="Calibri"/>
        <family val="2"/>
        <scheme val="minor"/>
      </rPr>
      <t xml:space="preserve">(evidencia) </t>
    </r>
    <r>
      <rPr>
        <sz val="10"/>
        <rFont val="Calibri"/>
        <family val="2"/>
        <scheme val="minor"/>
      </rPr>
      <t>Como registro  queda la información en el aplicativo de reparto y las actas de reparto errada donde explica el error  y el acta del nuevo reparto.</t>
    </r>
  </si>
  <si>
    <t>(Responsable) El empleado encargado de hacer la notificación.
(periodicidad) al momento de realizarla.
(qué hace) verifica que los datos ingresados en la notificación estén actualizados. 
(cómo lo hace) revisando el expediente para detectar novedades.
(desviación ) si encuentra que ihay información desactualizada la corrige
(evidencia) Como registro  queda la información en el expediente.</t>
  </si>
  <si>
    <t>(Responsable) El empleado encargado de hacer la notificación.
(periodicidad) al momento de identificar una notificación errada.
(qué hace) corrige y efectua la notificación en debida forma
(cómo lo hace) confrontando el expediente con la notificación errada
(desviación ) si encuentra que hay información desactualizada la corrige
(evidencia) Como registro  queda la información en el expediente</t>
  </si>
  <si>
    <r>
      <t>(</t>
    </r>
    <r>
      <rPr>
        <sz val="10"/>
        <color rgb="FFFF0000"/>
        <rFont val="Calibri"/>
        <family val="2"/>
        <scheme val="minor"/>
      </rPr>
      <t>Responsable</t>
    </r>
    <r>
      <rPr>
        <sz val="10"/>
        <rFont val="Calibri"/>
        <family val="2"/>
        <scheme val="minor"/>
      </rPr>
      <t>) El Líder del grupo de reparto</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Revisar el correo electrónico institucional del Grupo
</t>
    </r>
    <r>
      <rPr>
        <sz val="10"/>
        <color rgb="FFFF0000"/>
        <rFont val="Calibri"/>
        <family val="2"/>
        <scheme val="minor"/>
      </rPr>
      <t>(cómo lo hace)</t>
    </r>
    <r>
      <rPr>
        <sz val="10"/>
        <rFont val="Calibri"/>
        <family val="2"/>
        <scheme val="minor"/>
      </rPr>
      <t xml:space="preserve"> Verificando uno a uno y en orden cronologico que a  los correos que ingresan con solicitudes de reparto se hayan tramitado.
</t>
    </r>
    <r>
      <rPr>
        <sz val="10"/>
        <color rgb="FFFF0000"/>
        <rFont val="Calibri"/>
        <family val="2"/>
        <scheme val="minor"/>
      </rPr>
      <t>(desviación )</t>
    </r>
    <r>
      <rPr>
        <sz val="10"/>
        <rFont val="Calibri"/>
        <family val="2"/>
        <scheme val="minor"/>
      </rPr>
      <t xml:space="preserve"> Si encuentra un correo al cual no se hizo reparto de la solicitud, se debe realizar inmediatamente, si ha pasado mucho tiempo para reparto informar al solicitante lo sucedido.
</t>
    </r>
    <r>
      <rPr>
        <sz val="10"/>
        <color rgb="FFFF0000"/>
        <rFont val="Calibri"/>
        <family val="2"/>
        <scheme val="minor"/>
      </rPr>
      <t xml:space="preserve">(evidencia) </t>
    </r>
    <r>
      <rPr>
        <sz val="10"/>
        <rFont val="Calibri"/>
        <family val="2"/>
        <scheme val="minor"/>
      </rPr>
      <t>Como registro  queda el acta de reparto con la fecha y hora del mismo.</t>
    </r>
  </si>
  <si>
    <t>(Responsable) La secretaría de cada juzgado y Tribunal 
(Periodicidad) una vez por trimestre
(qué hace) solicita a la oficina judicial capacitación para la implementación de las TRD
(cómo lo hace) a través de oficios
(desviación ) Si se solicita y no se tiene respuesta, se reiteran las solicitudes
(evidencia) Como registro  queda correos, oficios y actas de reunión y listas de asistencia</t>
  </si>
  <si>
    <t>(Responsable) El juez
(Periodicidad)  cada que se presente
(qué hace) solicita a secretaría y a las partes información sobre los documentos extraviados
(cómo lo hace) a través de  autos
(desviación ) Si no se solicita y no se tiene respuesta, se reconstruye el expediente
(evidencia) Como registro  queda  información en el expediente</t>
  </si>
  <si>
    <r>
      <t>(</t>
    </r>
    <r>
      <rPr>
        <sz val="10"/>
        <color rgb="FFFF0000"/>
        <rFont val="Calibri"/>
        <family val="2"/>
        <scheme val="minor"/>
      </rPr>
      <t>Responsable</t>
    </r>
    <r>
      <rPr>
        <sz val="10"/>
        <rFont val="Calibri"/>
        <family val="2"/>
        <scheme val="minor"/>
      </rPr>
      <t xml:space="preserve">) </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t>
    </r>
    <r>
      <rPr>
        <sz val="10"/>
        <color rgb="FFFF0000"/>
        <rFont val="Calibri"/>
        <family val="2"/>
        <scheme val="minor"/>
      </rPr>
      <t>(cómo lo hace)</t>
    </r>
    <r>
      <rPr>
        <sz val="10"/>
        <rFont val="Calibri"/>
        <family val="2"/>
        <scheme val="minor"/>
      </rPr>
      <t xml:space="preserve">
</t>
    </r>
    <r>
      <rPr>
        <sz val="10"/>
        <color rgb="FFFF0000"/>
        <rFont val="Calibri"/>
        <family val="2"/>
        <scheme val="minor"/>
      </rPr>
      <t>(desviación )</t>
    </r>
    <r>
      <rPr>
        <sz val="10"/>
        <rFont val="Calibri"/>
        <family val="2"/>
        <scheme val="minor"/>
      </rPr>
      <t xml:space="preserve"> 
</t>
    </r>
    <r>
      <rPr>
        <sz val="10"/>
        <color rgb="FFFF0000"/>
        <rFont val="Calibri"/>
        <family val="2"/>
        <scheme val="minor"/>
      </rPr>
      <t xml:space="preserve">(evidencia) </t>
    </r>
  </si>
  <si>
    <r>
      <t>(</t>
    </r>
    <r>
      <rPr>
        <sz val="10"/>
        <color rgb="FFFF0000"/>
        <rFont val="Calibri"/>
        <family val="2"/>
        <scheme val="minor"/>
      </rPr>
      <t>Responsable</t>
    </r>
    <r>
      <rPr>
        <sz val="10"/>
        <rFont val="Calibri"/>
        <family val="2"/>
        <scheme val="minor"/>
      </rPr>
      <t xml:space="preserve">) </t>
    </r>
    <r>
      <rPr>
        <sz val="10"/>
        <color rgb="FFFF0000"/>
        <rFont val="Calibri"/>
        <family val="2"/>
        <scheme val="minor"/>
      </rPr>
      <t xml:space="preserve">
(periodicidad)</t>
    </r>
    <r>
      <rPr>
        <sz val="10"/>
        <rFont val="Calibri"/>
        <family val="2"/>
        <scheme val="minor"/>
      </rPr>
      <t xml:space="preserve"> 
(</t>
    </r>
    <r>
      <rPr>
        <sz val="10"/>
        <color rgb="FFFF0000"/>
        <rFont val="Calibri"/>
        <family val="2"/>
        <scheme val="minor"/>
      </rPr>
      <t>qué hace</t>
    </r>
    <r>
      <rPr>
        <sz val="10"/>
        <rFont val="Calibri"/>
        <family val="2"/>
        <scheme val="minor"/>
      </rPr>
      <t xml:space="preserve">)  
</t>
    </r>
    <r>
      <rPr>
        <sz val="10"/>
        <color rgb="FFFF0000"/>
        <rFont val="Calibri"/>
        <family val="2"/>
        <scheme val="minor"/>
      </rPr>
      <t>(cómo lo hace)</t>
    </r>
    <r>
      <rPr>
        <sz val="10"/>
        <rFont val="Calibri"/>
        <family val="2"/>
        <scheme val="minor"/>
      </rPr>
      <t xml:space="preserve">
</t>
    </r>
    <r>
      <rPr>
        <sz val="10"/>
        <color rgb="FFFF0000"/>
        <rFont val="Calibri"/>
        <family val="2"/>
        <scheme val="minor"/>
      </rPr>
      <t>(desviación )</t>
    </r>
    <r>
      <rPr>
        <sz val="10"/>
        <rFont val="Calibri"/>
        <family val="2"/>
        <scheme val="minor"/>
      </rPr>
      <t xml:space="preserve"> 
</t>
    </r>
    <r>
      <rPr>
        <sz val="10"/>
        <color rgb="FFFF0000"/>
        <rFont val="Calibri"/>
        <family val="2"/>
        <scheme val="minor"/>
      </rPr>
      <t xml:space="preserve">(evidencia) </t>
    </r>
  </si>
  <si>
    <t>Media - 3</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</si>
  <si>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</si>
  <si>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</si>
  <si>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</si>
  <si>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</si>
  <si>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</si>
  <si>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</si>
  <si>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</si>
  <si>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</si>
  <si>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</si>
  <si>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</si>
  <si>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</si>
  <si>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</si>
  <si>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</si>
  <si>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</si>
  <si>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</si>
  <si>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</si>
  <si>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</si>
  <si>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</si>
  <si>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</si>
  <si>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</si>
  <si>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</si>
  <si>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</si>
  <si>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 xml:space="preserve">De un área del nivel central, seccional o despacho judicial </t>
  </si>
  <si>
    <t>Menor</t>
  </si>
  <si>
    <t xml:space="preserve">De la entidad, seccional, despachos a nivel local o municipal </t>
  </si>
  <si>
    <t>Afectación Económica</t>
  </si>
  <si>
    <t>Moderado</t>
  </si>
  <si>
    <t>Mayor</t>
  </si>
  <si>
    <t xml:space="preserve">De la entidad y sector justicia a nivel nacional </t>
  </si>
  <si>
    <t>Catastrófico</t>
  </si>
  <si>
    <t xml:space="preserve">De la entidad y sector justicia a nivel internacional </t>
  </si>
  <si>
    <t>Afectación al presupuesto en un valor ≥0,5%.</t>
  </si>
  <si>
    <t>Afectación al presupuesto en un valor &lt;0,5% y ≥1%.</t>
  </si>
  <si>
    <t>Afectación al presupuesto  en un valor  &lt;1% y ≥5%.</t>
  </si>
  <si>
    <t>Afectación al  presupuesto en un valor  &lt;5% y  ≥20%.</t>
  </si>
  <si>
    <t>Afectación al presupuesto en un valor ≥50%.</t>
  </si>
  <si>
    <t>Incumplimiento del 40% de los indicadores del proceso</t>
  </si>
  <si>
    <t>Incumplimiento del 60% de los indicadores del proceso</t>
  </si>
  <si>
    <t>Incumplimiento del 80% de los indicadores del proceso</t>
  </si>
  <si>
    <t>Incumplimiento del 100% de los indicadores del proceso</t>
  </si>
  <si>
    <t xml:space="preserve">Entre 49 a 96 horas  habiles al año  </t>
  </si>
  <si>
    <t xml:space="preserve">Entre  97 a 144 horas   habiles al año  </t>
  </si>
  <si>
    <t>Entre  145 a 192 horas  hábiles al año</t>
  </si>
  <si>
    <t xml:space="preserve">Entre e 193 a 240 horas  habiles al año   </t>
  </si>
  <si>
    <t xml:space="preserve">     El riesgo afecta la imagen de la entidad con algunos usuarios de relevancia frente al logro de los objetivos</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</si>
  <si>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</si>
  <si>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</si>
  <si>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</si>
  <si>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</si>
  <si>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</si>
  <si>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</si>
  <si>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</si>
  <si>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</si>
  <si>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</si>
  <si>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</si>
  <si>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9- </t>
  </si>
  <si>
    <t>Impacto</t>
  </si>
  <si>
    <t>Tratamiento</t>
  </si>
  <si>
    <t>Muy Alta
5</t>
  </si>
  <si>
    <t>Extremo</t>
  </si>
  <si>
    <t>Evitar,Reducir (Compartir),Reducir(Mitigar)</t>
  </si>
  <si>
    <t>Evitar</t>
  </si>
  <si>
    <t>Alta
4</t>
  </si>
  <si>
    <t>Alto</t>
  </si>
  <si>
    <t>Reducir (Compartir),Reducir(Mitigar), Evitar</t>
  </si>
  <si>
    <t>Reducir (Mitigar)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</si>
  <si>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</si>
  <si>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</si>
  <si>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</si>
  <si>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</si>
  <si>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</si>
  <si>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</si>
  <si>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</si>
  <si>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</si>
  <si>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</si>
  <si>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</si>
  <si>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</si>
  <si>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</si>
  <si>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</si>
  <si>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</si>
  <si>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</si>
  <si>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</si>
  <si>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</si>
  <si>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</si>
  <si>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</si>
  <si>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</si>
  <si>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</si>
  <si>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</si>
  <si>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</si>
  <si>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</si>
  <si>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</si>
  <si>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</si>
  <si>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</si>
  <si>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</si>
  <si>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</si>
  <si>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</si>
  <si>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</si>
  <si>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</si>
  <si>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</si>
  <si>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</si>
  <si>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</si>
  <si>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</si>
  <si>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</si>
  <si>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</si>
  <si>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SIGCMA</t>
  </si>
  <si>
    <t xml:space="preserve">IDENTIFICACIÓN DEL RIESGO </t>
  </si>
  <si>
    <t>VALORACION RIESGO RESIDUAL</t>
  </si>
  <si>
    <t>OPCION DE MANEJO</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</si>
  <si>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</si>
  <si>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</si>
  <si>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</si>
  <si>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</si>
  <si>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</si>
  <si>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</si>
  <si>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</si>
  <si>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</si>
  <si>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</si>
  <si>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</si>
  <si>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3 TRIMESTRE</t>
  </si>
  <si>
    <t>ANÁLISIS DEL RESULTADO FINAL 
4 TRIMESTRE</t>
  </si>
  <si>
    <t>ANÁLISIS DEL RESULTADO FINAL 
 2 TRIMESTRE</t>
  </si>
  <si>
    <t>Para este trimestre no se ha materializado este riesgo. Se hicieron solo los controles establecidos. No se consideró realizar actividades adicionales. Los controles han sido pertinentes y este riesgo no se ha materializado en los diferentes despachos.</t>
  </si>
  <si>
    <t>Para este trimestre no se ha materializado este riesgo.  Los controles realizados en cada uno de los despachos han sido pertinentes con lo cual no se han extraviado documentos en el periodo</t>
  </si>
  <si>
    <t>Para este trimestre no se materializó este riesgo. Durante estos primeros meses no hubo sanciones ambientales ni denuncias de esta índole contra la seccional ni por las actividades del proceso.</t>
  </si>
  <si>
    <t>Los procesos prioritarios se ejecutan en los tiempos de ley. Sin embargo, la gran congestión judicial y la falta de personal, no permite resolver de manera pronta los procesos que van ingresando. Sin embargo, las metas propias de los despachos se cumplieron durante el trimestre.</t>
  </si>
  <si>
    <t>Para este trimestre no se materializó el riesgo. Los despachos realizaron las audiencias en las fechas estipuladas y/o reprogramaron las que presentaban inconvenientes para las partes, lo que se puede comprobar en el registro de las estadísticas.</t>
  </si>
  <si>
    <t>Para este trimestre no se materializó este riesgo. No se consideró realizar controles adicionales a los establecidos. Durante estos 3 meses no se confirmaron ni hubo denuncias de corrupción relacionadas con las actividades del proceso o los recursos manejados. Sin embargo, la Rama Judicial está haciendo avances para reducir y evitar este riesgo a través del Sistema de gestión antisoborno que impulsa actividades, formaciones y nuevas metodologías que logren reducir la incertidumbre y la probabilidad de ocurrencia de este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</si>
</sst>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93">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sz val="11"/>
      <color theme="1" tint="0.34998626667073579"/>
      <name val="Calibri"/>
      <family val="2"/>
      <scheme val="minor"/>
    </font>
    <font>
      <sz val="16"/>
      <color theme="1" tint="0.34998626667073579"/>
      <name val="Arial"/>
      <family val="2"/>
    </font>
    <font>
      <sz val="9"/>
      <color rgb="FFFF0000"/>
      <name val="Arial"/>
      <family val="2"/>
    </font>
    <font>
      <sz val="14"/>
      <name val="Arial"/>
      <family val="2"/>
    </font>
    <font>
      <b/>
      <sz val="14"/>
      <name val="Arial"/>
      <family val="2"/>
    </font>
    <font>
      <sz val="11"/>
      <color theme="1" tint="4.9989318521683403E-2"/>
      <name val="Calibri"/>
      <family val="2"/>
      <scheme val="minor"/>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2"/>
      <name val="Azo Sans Medium"/>
    </font>
    <font>
      <b/>
      <sz val="12"/>
      <name val="Azo Sans Medium"/>
    </font>
    <font>
      <sz val="11"/>
      <color theme="0" tint="-4.9989318521683403E-2"/>
      <name val="Azo Sans Medium"/>
    </font>
    <font>
      <sz val="11"/>
      <color rgb="FF595959"/>
      <name val="Azo Sans Light"/>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4"/>
      <color rgb="FFFF0000"/>
      <name val="Arial"/>
    </font>
    <font>
      <b/>
      <sz val="14"/>
      <color rgb="FFFF0000"/>
      <name val="Arial"/>
    </font>
    <font>
      <sz val="14"/>
      <color rgb="FF000000"/>
      <name val="Arial"/>
    </font>
    <font>
      <sz val="14"/>
      <name val="Arial"/>
    </font>
    <font>
      <sz val="11"/>
      <color rgb="FF000000"/>
      <name val="Arial"/>
    </font>
    <font>
      <b/>
      <sz val="11"/>
      <color rgb="FF000000"/>
      <name val="Arial"/>
    </font>
    <font>
      <sz val="10"/>
      <color rgb="FF000000"/>
      <name val="Arial"/>
    </font>
    <font>
      <b/>
      <sz val="10"/>
      <color rgb="FF000000"/>
      <name val="Arial"/>
    </font>
    <font>
      <sz val="11"/>
      <color rgb="FFFF0000"/>
      <name val="Calibri"/>
      <family val="2"/>
      <scheme val="minor"/>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0084B6"/>
        <bgColor indexed="64"/>
      </patternFill>
    </fill>
    <fill>
      <patternFill patternType="solid">
        <fgColor rgb="FF4DC0E3"/>
        <bgColor indexed="64"/>
      </patternFill>
    </fill>
    <fill>
      <patternFill patternType="solid">
        <fgColor rgb="FFFFFFFF"/>
        <bgColor indexed="64"/>
      </patternFill>
    </fill>
  </fills>
  <borders count="141">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indexed="64"/>
      </left>
      <right/>
      <top style="hair">
        <color indexed="64"/>
      </top>
      <bottom/>
      <diagonal/>
    </border>
    <border>
      <left/>
      <right style="hair">
        <color indexed="64"/>
      </right>
      <top style="hair">
        <color indexed="64"/>
      </top>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style="thin">
        <color theme="0"/>
      </left>
      <right/>
      <top style="medium">
        <color indexed="64"/>
      </top>
      <bottom style="thin">
        <color indexed="64"/>
      </bottom>
      <diagonal/>
    </border>
    <border>
      <left/>
      <right style="medium">
        <color indexed="64"/>
      </right>
      <top style="hair">
        <color indexed="64"/>
      </top>
      <bottom style="hair">
        <color indexed="64"/>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thin">
        <color theme="0"/>
      </left>
      <right/>
      <top/>
      <bottom style="thick">
        <color theme="0"/>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ashed">
        <color theme="9" tint="-0.24994659260841701"/>
      </left>
      <right style="dashed">
        <color theme="9" tint="-0.24994659260841701"/>
      </right>
      <top style="thick">
        <color theme="0"/>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theme="0"/>
      </left>
      <right style="thin">
        <color theme="0"/>
      </right>
      <top style="thin">
        <color theme="0"/>
      </top>
      <bottom style="thin">
        <color indexed="64"/>
      </bottom>
      <diagonal/>
    </border>
    <border>
      <left style="thin">
        <color indexed="64"/>
      </left>
      <right style="thin">
        <color theme="0"/>
      </right>
      <top style="thin">
        <color theme="0"/>
      </top>
      <bottom/>
      <diagonal/>
    </border>
    <border>
      <left style="thin">
        <color theme="0"/>
      </left>
      <right/>
      <top style="thin">
        <color indexed="64"/>
      </top>
      <bottom style="thin">
        <color indexed="64"/>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ck">
        <color theme="0"/>
      </right>
      <top style="thin">
        <color theme="0"/>
      </top>
      <bottom/>
      <diagonal/>
    </border>
    <border>
      <left style="thin">
        <color theme="0"/>
      </left>
      <right style="thick">
        <color theme="0"/>
      </right>
      <top/>
      <bottom style="medium">
        <color indexed="64"/>
      </bottom>
      <diagonal/>
    </border>
    <border>
      <left style="thin">
        <color indexed="64"/>
      </left>
      <right style="thin">
        <color indexed="64"/>
      </right>
      <top style="thin">
        <color theme="0"/>
      </top>
      <bottom style="thin">
        <color theme="0"/>
      </bottom>
      <diagonal/>
    </border>
    <border>
      <left/>
      <right style="thin">
        <color theme="0"/>
      </right>
      <top/>
      <bottom style="thick">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rgb="FF000000"/>
      </right>
      <top/>
      <bottom/>
      <diagonal/>
    </border>
    <border>
      <left style="thin">
        <color indexed="64"/>
      </left>
      <right style="thin">
        <color rgb="FF000000"/>
      </right>
      <top/>
      <bottom style="medium">
        <color indexed="64"/>
      </bottom>
      <diagonal/>
    </border>
    <border>
      <left/>
      <right style="thin">
        <color indexed="64"/>
      </right>
      <top/>
      <bottom style="medium">
        <color indexed="64"/>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8" fillId="0" borderId="0"/>
    <xf numFmtId="0" fontId="9" fillId="0" borderId="0"/>
    <xf numFmtId="43" fontId="38" fillId="0" borderId="0" applyFont="0" applyFill="0" applyBorder="0" applyAlignment="0" applyProtection="0"/>
    <xf numFmtId="9" fontId="38" fillId="0" borderId="0" applyFont="0" applyFill="0" applyBorder="0" applyAlignment="0" applyProtection="0"/>
  </cellStyleXfs>
  <cellXfs count="634">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8" fillId="3" borderId="0" xfId="0" applyFont="1" applyFill="1"/>
    <xf numFmtId="0" fontId="28"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3" fillId="0" borderId="0" xfId="0" applyFont="1" applyAlignment="1" applyProtection="1">
      <alignment horizontal="center" vertical="center"/>
      <protection locked="0"/>
    </xf>
    <xf numFmtId="0" fontId="29" fillId="0" borderId="0" xfId="0" applyFont="1"/>
    <xf numFmtId="0" fontId="13" fillId="0" borderId="0" xfId="0" applyFont="1"/>
    <xf numFmtId="0" fontId="0" fillId="0" borderId="0" xfId="0" applyProtection="1">
      <protection locked="0"/>
    </xf>
    <xf numFmtId="0" fontId="35" fillId="16" borderId="38" xfId="0" applyFont="1" applyFill="1" applyBorder="1" applyAlignment="1" applyProtection="1">
      <alignment horizontal="center" vertical="center" textRotation="90"/>
      <protection locked="0"/>
    </xf>
    <xf numFmtId="0" fontId="36" fillId="4" borderId="38" xfId="0" applyFont="1" applyFill="1" applyBorder="1" applyAlignment="1">
      <alignment horizontal="center" vertical="center" wrapText="1"/>
    </xf>
    <xf numFmtId="0" fontId="29" fillId="17" borderId="0" xfId="0" applyFont="1" applyFill="1"/>
    <xf numFmtId="0" fontId="13" fillId="3" borderId="0" xfId="0" applyFont="1" applyFill="1" applyAlignment="1" applyProtection="1">
      <alignment vertical="center"/>
      <protection locked="0"/>
    </xf>
    <xf numFmtId="0" fontId="33" fillId="3" borderId="0" xfId="0" applyFont="1" applyFill="1" applyAlignment="1" applyProtection="1">
      <alignment horizontal="center" vertical="center"/>
      <protection locked="0"/>
    </xf>
    <xf numFmtId="0" fontId="29" fillId="3" borderId="0" xfId="0" applyFont="1" applyFill="1"/>
    <xf numFmtId="0" fontId="13" fillId="3" borderId="0" xfId="0" applyFont="1" applyFill="1"/>
    <xf numFmtId="0" fontId="35" fillId="4" borderId="38" xfId="0" applyFont="1" applyFill="1" applyBorder="1" applyAlignment="1" applyProtection="1">
      <alignment horizontal="center" vertical="center" wrapText="1"/>
      <protection locked="0"/>
    </xf>
    <xf numFmtId="0" fontId="27" fillId="4" borderId="0" xfId="0" applyFont="1" applyFill="1" applyAlignment="1">
      <alignment vertical="center"/>
    </xf>
    <xf numFmtId="0" fontId="27"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7" fillId="4" borderId="10" xfId="0" applyFont="1" applyFill="1" applyBorder="1" applyAlignment="1">
      <alignment horizontal="left" vertical="center"/>
    </xf>
    <xf numFmtId="0" fontId="27" fillId="4" borderId="10" xfId="0" applyFont="1" applyFill="1" applyBorder="1" applyAlignment="1">
      <alignment vertical="center"/>
    </xf>
    <xf numFmtId="0" fontId="27" fillId="4" borderId="37" xfId="0" applyFont="1" applyFill="1" applyBorder="1" applyAlignment="1">
      <alignment vertical="center"/>
    </xf>
    <xf numFmtId="0" fontId="27" fillId="4" borderId="36" xfId="0" applyFont="1" applyFill="1" applyBorder="1" applyAlignment="1">
      <alignment vertical="center"/>
    </xf>
    <xf numFmtId="0" fontId="1" fillId="3" borderId="34" xfId="0" applyFont="1" applyFill="1" applyBorder="1" applyAlignment="1">
      <alignment horizontal="center" vertical="center"/>
    </xf>
    <xf numFmtId="0" fontId="27" fillId="4" borderId="59"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9"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7"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0"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9" xfId="0" applyFont="1" applyFill="1" applyBorder="1" applyAlignment="1">
      <alignment horizontal="center" vertical="center" textRotation="90" wrapText="1"/>
    </xf>
    <xf numFmtId="0" fontId="4" fillId="4" borderId="70" xfId="0" applyFont="1" applyFill="1" applyBorder="1" applyAlignment="1">
      <alignment horizontal="center" vertical="center" textRotation="90" wrapText="1"/>
    </xf>
    <xf numFmtId="0" fontId="42" fillId="0" borderId="0" xfId="0" applyFont="1" applyAlignment="1">
      <alignment horizontal="center" vertical="center"/>
    </xf>
    <xf numFmtId="0" fontId="43" fillId="0" borderId="0" xfId="0" applyFont="1" applyAlignment="1">
      <alignment horizontal="center" vertical="center" wrapText="1"/>
    </xf>
    <xf numFmtId="0" fontId="44" fillId="6" borderId="0" xfId="0" applyFont="1" applyFill="1" applyAlignment="1">
      <alignment horizontal="center" vertical="center" wrapText="1" readingOrder="1"/>
    </xf>
    <xf numFmtId="0" fontId="45" fillId="3" borderId="0" xfId="0" applyFont="1" applyFill="1"/>
    <xf numFmtId="0" fontId="44" fillId="6" borderId="32" xfId="0" applyFont="1" applyFill="1" applyBorder="1" applyAlignment="1">
      <alignment horizontal="center" vertical="center" wrapText="1" readingOrder="1"/>
    </xf>
    <xf numFmtId="0" fontId="46" fillId="7" borderId="6" xfId="0" applyFont="1" applyFill="1" applyBorder="1" applyAlignment="1">
      <alignment horizontal="center" vertical="center" wrapText="1" readingOrder="1"/>
    </xf>
    <xf numFmtId="9" fontId="46" fillId="0" borderId="21" xfId="4" applyFont="1" applyBorder="1" applyAlignment="1">
      <alignment horizontal="center" vertical="center" wrapText="1" readingOrder="1"/>
    </xf>
    <xf numFmtId="0" fontId="46" fillId="0" borderId="21" xfId="0" applyFont="1" applyBorder="1" applyAlignment="1">
      <alignment horizontal="justify" vertical="center" wrapText="1" readingOrder="1"/>
    </xf>
    <xf numFmtId="1" fontId="46" fillId="0" borderId="22" xfId="3" applyNumberFormat="1" applyFont="1" applyBorder="1" applyAlignment="1">
      <alignment horizontal="center" vertical="center" wrapText="1" readingOrder="1"/>
    </xf>
    <xf numFmtId="0" fontId="46" fillId="8" borderId="6" xfId="0" applyFont="1" applyFill="1" applyBorder="1" applyAlignment="1">
      <alignment horizontal="center" vertical="center" wrapText="1" readingOrder="1"/>
    </xf>
    <xf numFmtId="0" fontId="46" fillId="9" borderId="6" xfId="0" applyFont="1" applyFill="1" applyBorder="1" applyAlignment="1">
      <alignment horizontal="center" vertical="center" wrapText="1" readingOrder="1"/>
    </xf>
    <xf numFmtId="0" fontId="46" fillId="10" borderId="6" xfId="0" applyFont="1" applyFill="1" applyBorder="1" applyAlignment="1">
      <alignment horizontal="center" vertical="center" wrapText="1" readingOrder="1"/>
    </xf>
    <xf numFmtId="0" fontId="47" fillId="11" borderId="6" xfId="0" applyFont="1" applyFill="1" applyBorder="1" applyAlignment="1">
      <alignment horizontal="center" vertical="center" wrapText="1" readingOrder="1"/>
    </xf>
    <xf numFmtId="0" fontId="46" fillId="3" borderId="0" xfId="0" applyFont="1" applyFill="1" applyAlignment="1">
      <alignment horizontal="justify" vertical="center" wrapText="1" readingOrder="1"/>
    </xf>
    <xf numFmtId="0" fontId="48" fillId="3" borderId="0" xfId="0" applyFont="1" applyFill="1"/>
    <xf numFmtId="0" fontId="43" fillId="3" borderId="0" xfId="0" applyFont="1" applyFill="1" applyAlignment="1">
      <alignment horizontal="center" vertical="center" wrapText="1"/>
    </xf>
    <xf numFmtId="0" fontId="48" fillId="0" borderId="0" xfId="0" applyFont="1"/>
    <xf numFmtId="0" fontId="46" fillId="7" borderId="21" xfId="0" applyFont="1" applyFill="1" applyBorder="1" applyAlignment="1">
      <alignment horizontal="center" vertical="center" wrapText="1" readingOrder="1"/>
    </xf>
    <xf numFmtId="0" fontId="46" fillId="8" borderId="22" xfId="0" applyFont="1" applyFill="1" applyBorder="1" applyAlignment="1">
      <alignment horizontal="center" vertical="center" wrapText="1" readingOrder="1"/>
    </xf>
    <xf numFmtId="0" fontId="46" fillId="9" borderId="22" xfId="0" applyFont="1" applyFill="1" applyBorder="1" applyAlignment="1">
      <alignment horizontal="center" vertical="center" wrapText="1" readingOrder="1"/>
    </xf>
    <xf numFmtId="0" fontId="46" fillId="10" borderId="22" xfId="0" applyFont="1" applyFill="1" applyBorder="1" applyAlignment="1">
      <alignment horizontal="center" vertical="center" wrapText="1" readingOrder="1"/>
    </xf>
    <xf numFmtId="0" fontId="47" fillId="11" borderId="22" xfId="0" applyFont="1" applyFill="1" applyBorder="1" applyAlignment="1">
      <alignment horizontal="center" vertical="center" wrapText="1" readingOrder="1"/>
    </xf>
    <xf numFmtId="0" fontId="49" fillId="3" borderId="0" xfId="0" applyFont="1" applyFill="1"/>
    <xf numFmtId="1" fontId="48" fillId="3" borderId="0" xfId="0" applyNumberFormat="1" applyFont="1" applyFill="1" applyAlignment="1">
      <alignment horizontal="center"/>
    </xf>
    <xf numFmtId="0" fontId="50" fillId="3" borderId="0" xfId="0" applyFont="1" applyFill="1" applyAlignment="1">
      <alignment vertical="center"/>
    </xf>
    <xf numFmtId="0" fontId="48" fillId="3" borderId="0" xfId="0" applyFont="1" applyFill="1" applyAlignment="1">
      <alignment horizontal="center" vertical="center"/>
    </xf>
    <xf numFmtId="0" fontId="0" fillId="3" borderId="72" xfId="0" applyFill="1" applyBorder="1"/>
    <xf numFmtId="0" fontId="4" fillId="4" borderId="71" xfId="0" applyFont="1" applyFill="1" applyBorder="1" applyAlignment="1">
      <alignment horizontal="center" vertical="center" wrapText="1"/>
    </xf>
    <xf numFmtId="0" fontId="4" fillId="3" borderId="53" xfId="0" applyFont="1" applyFill="1" applyBorder="1" applyAlignment="1">
      <alignment horizontal="center" vertical="center"/>
    </xf>
    <xf numFmtId="0" fontId="0" fillId="3" borderId="28" xfId="0" applyFill="1" applyBorder="1" applyAlignment="1">
      <alignment horizontal="center" vertical="center" wrapText="1"/>
    </xf>
    <xf numFmtId="0" fontId="0" fillId="3" borderId="23"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4"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3" fillId="3" borderId="6" xfId="0" applyFont="1" applyFill="1" applyBorder="1" applyAlignment="1">
      <alignment horizontal="center" vertical="center" wrapText="1"/>
    </xf>
    <xf numFmtId="0" fontId="48" fillId="3" borderId="6" xfId="0" applyFont="1" applyFill="1" applyBorder="1"/>
    <xf numFmtId="1" fontId="46" fillId="0" borderId="6" xfId="3" applyNumberFormat="1" applyFont="1" applyBorder="1" applyAlignment="1">
      <alignment horizontal="center" vertical="center" wrapText="1" readingOrder="1"/>
    </xf>
    <xf numFmtId="1" fontId="46" fillId="0" borderId="85" xfId="3" applyNumberFormat="1" applyFont="1" applyBorder="1" applyAlignment="1">
      <alignment horizontal="center" vertical="center" wrapText="1" readingOrder="1"/>
    </xf>
    <xf numFmtId="0" fontId="46" fillId="7" borderId="86" xfId="0" applyFont="1" applyFill="1" applyBorder="1" applyAlignment="1">
      <alignment horizontal="center" vertical="center" wrapText="1" readingOrder="1"/>
    </xf>
    <xf numFmtId="0" fontId="46" fillId="8" borderId="87" xfId="0" applyFont="1" applyFill="1" applyBorder="1" applyAlignment="1">
      <alignment horizontal="center" vertical="center" wrapText="1" readingOrder="1"/>
    </xf>
    <xf numFmtId="0" fontId="46" fillId="9" borderId="87" xfId="0" applyFont="1" applyFill="1" applyBorder="1" applyAlignment="1">
      <alignment horizontal="center" vertical="center" wrapText="1" readingOrder="1"/>
    </xf>
    <xf numFmtId="0" fontId="46" fillId="10" borderId="87" xfId="0" applyFont="1" applyFill="1" applyBorder="1" applyAlignment="1">
      <alignment horizontal="center" vertical="center" wrapText="1" readingOrder="1"/>
    </xf>
    <xf numFmtId="0" fontId="47" fillId="11" borderId="87" xfId="0" applyFont="1" applyFill="1" applyBorder="1" applyAlignment="1">
      <alignment horizontal="center" vertical="center" wrapText="1" readingOrder="1"/>
    </xf>
    <xf numFmtId="0" fontId="46" fillId="0" borderId="21" xfId="0" applyFont="1" applyBorder="1" applyAlignment="1">
      <alignment horizontal="left" vertical="center" wrapText="1" readingOrder="1"/>
    </xf>
    <xf numFmtId="0" fontId="0" fillId="3" borderId="80" xfId="0" applyFill="1" applyBorder="1"/>
    <xf numFmtId="0" fontId="0" fillId="3" borderId="83" xfId="0" applyFill="1" applyBorder="1"/>
    <xf numFmtId="0" fontId="0" fillId="3" borderId="84" xfId="0" applyFill="1" applyBorder="1"/>
    <xf numFmtId="0" fontId="0" fillId="3" borderId="11" xfId="0" applyFill="1" applyBorder="1"/>
    <xf numFmtId="0" fontId="0" fillId="3" borderId="12" xfId="0" applyFill="1" applyBorder="1"/>
    <xf numFmtId="0" fontId="16" fillId="14" borderId="78" xfId="0" applyFont="1" applyFill="1" applyBorder="1" applyAlignment="1" applyProtection="1">
      <alignment horizontal="center" vertical="center" wrapText="1" readingOrder="1"/>
      <protection hidden="1"/>
    </xf>
    <xf numFmtId="0" fontId="0" fillId="3" borderId="18" xfId="0" applyFill="1" applyBorder="1"/>
    <xf numFmtId="0" fontId="30" fillId="0" borderId="18" xfId="0" applyFont="1" applyBorder="1" applyAlignment="1">
      <alignment horizontal="center" vertical="center" wrapText="1"/>
    </xf>
    <xf numFmtId="0" fontId="30" fillId="0" borderId="82" xfId="0" applyFont="1" applyBorder="1" applyAlignment="1">
      <alignment horizontal="center" vertical="center" wrapText="1"/>
    </xf>
    <xf numFmtId="0" fontId="55" fillId="0" borderId="0" xfId="0" applyFont="1" applyAlignment="1" applyProtection="1">
      <alignment horizontal="center" vertical="center" wrapText="1" readingOrder="1"/>
      <protection hidden="1"/>
    </xf>
    <xf numFmtId="0" fontId="58"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60" fillId="3" borderId="74" xfId="0" applyFont="1" applyFill="1" applyBorder="1" applyAlignment="1">
      <alignment vertical="center" wrapText="1"/>
    </xf>
    <xf numFmtId="0" fontId="60" fillId="3" borderId="17" xfId="0" applyFont="1" applyFill="1" applyBorder="1" applyAlignment="1">
      <alignment vertical="center" wrapText="1"/>
    </xf>
    <xf numFmtId="0" fontId="4" fillId="4" borderId="66"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54" xfId="0" applyFont="1" applyFill="1" applyBorder="1" applyAlignment="1">
      <alignment horizontal="center" vertical="center"/>
    </xf>
    <xf numFmtId="0" fontId="58" fillId="3" borderId="0" xfId="1" quotePrefix="1" applyFont="1" applyFill="1" applyAlignment="1">
      <alignment horizontal="center" vertical="center" wrapText="1"/>
    </xf>
    <xf numFmtId="0" fontId="59" fillId="3" borderId="0" xfId="1" quotePrefix="1" applyFont="1" applyFill="1" applyAlignment="1">
      <alignment horizontal="center" vertical="center" wrapText="1"/>
    </xf>
    <xf numFmtId="0" fontId="59" fillId="3" borderId="0" xfId="1" quotePrefix="1" applyFont="1" applyFill="1" applyAlignment="1">
      <alignment horizontal="left" vertical="top" wrapText="1"/>
    </xf>
    <xf numFmtId="0" fontId="59" fillId="3" borderId="12" xfId="1" quotePrefix="1" applyFont="1" applyFill="1" applyBorder="1" applyAlignment="1">
      <alignment horizontal="left" vertical="top" wrapText="1"/>
    </xf>
    <xf numFmtId="0" fontId="8" fillId="3" borderId="18" xfId="1" applyFill="1" applyBorder="1"/>
    <xf numFmtId="0" fontId="8" fillId="3" borderId="19" xfId="1" applyFill="1" applyBorder="1" applyAlignment="1">
      <alignment horizontal="center" vertical="center"/>
    </xf>
    <xf numFmtId="0" fontId="24" fillId="3" borderId="19" xfId="1" applyFont="1" applyFill="1" applyBorder="1" applyAlignment="1">
      <alignment horizontal="left" vertical="center" wrapText="1"/>
    </xf>
    <xf numFmtId="0" fontId="8" fillId="3" borderId="19" xfId="1" applyFill="1" applyBorder="1" applyAlignment="1">
      <alignment horizontal="left" vertical="center" wrapText="1"/>
    </xf>
    <xf numFmtId="0" fontId="8" fillId="3" borderId="20" xfId="1" applyFill="1" applyBorder="1" applyAlignment="1">
      <alignment horizontal="left" vertical="center" wrapText="1"/>
    </xf>
    <xf numFmtId="0" fontId="8" fillId="3" borderId="43" xfId="1" applyFill="1" applyBorder="1"/>
    <xf numFmtId="0" fontId="20" fillId="4" borderId="35" xfId="1" applyFont="1" applyFill="1" applyBorder="1" applyAlignment="1">
      <alignment horizontal="center" vertical="center"/>
    </xf>
    <xf numFmtId="0" fontId="8" fillId="3" borderId="45" xfId="1" applyFill="1" applyBorder="1"/>
    <xf numFmtId="0" fontId="54" fillId="3" borderId="11" xfId="1" applyFont="1" applyFill="1" applyBorder="1" applyAlignment="1">
      <alignment horizontal="left" vertical="center" wrapText="1"/>
    </xf>
    <xf numFmtId="0" fontId="18" fillId="3" borderId="11" xfId="0" applyFont="1" applyFill="1" applyBorder="1"/>
    <xf numFmtId="0" fontId="60" fillId="3" borderId="0" xfId="0" applyFont="1" applyFill="1" applyAlignment="1">
      <alignment horizontal="center" vertical="center" wrapText="1"/>
    </xf>
    <xf numFmtId="0" fontId="60" fillId="3" borderId="0" xfId="0" applyFont="1" applyFill="1" applyAlignment="1">
      <alignment horizontal="left" vertical="center" wrapText="1"/>
    </xf>
    <xf numFmtId="0" fontId="54" fillId="3" borderId="0" xfId="1" applyFont="1" applyFill="1" applyAlignment="1">
      <alignment horizontal="justify" vertical="center" wrapText="1"/>
    </xf>
    <xf numFmtId="0" fontId="54" fillId="3" borderId="12" xfId="1" applyFont="1" applyFill="1" applyBorder="1" applyAlignment="1">
      <alignment horizontal="justify" vertical="center" wrapText="1"/>
    </xf>
    <xf numFmtId="0" fontId="18" fillId="3" borderId="100" xfId="0" applyFont="1" applyFill="1" applyBorder="1" applyAlignment="1">
      <alignment horizontal="center" vertical="center"/>
    </xf>
    <xf numFmtId="0" fontId="8" fillId="3" borderId="0" xfId="1" applyFill="1" applyAlignment="1">
      <alignment horizontal="center" vertical="center"/>
    </xf>
    <xf numFmtId="0" fontId="18" fillId="3" borderId="83" xfId="0" applyFont="1" applyFill="1" applyBorder="1"/>
    <xf numFmtId="0" fontId="18" fillId="3" borderId="83"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4" xfId="0" applyFont="1" applyFill="1" applyBorder="1" applyAlignment="1">
      <alignment vertical="center"/>
    </xf>
    <xf numFmtId="0" fontId="27" fillId="4" borderId="60" xfId="0" applyFont="1" applyFill="1" applyBorder="1" applyAlignment="1">
      <alignment vertical="center"/>
    </xf>
    <xf numFmtId="0" fontId="41" fillId="4" borderId="39" xfId="0" applyFont="1" applyFill="1" applyBorder="1" applyAlignment="1">
      <alignment horizontal="center" vertical="center" textRotation="90"/>
    </xf>
    <xf numFmtId="0" fontId="0" fillId="3" borderId="44" xfId="0" applyFill="1" applyBorder="1" applyAlignment="1">
      <alignment horizontal="center" vertical="center" wrapText="1"/>
    </xf>
    <xf numFmtId="0" fontId="0" fillId="3" borderId="47" xfId="0" applyFill="1" applyBorder="1" applyAlignment="1">
      <alignment horizontal="center" vertical="center" wrapText="1"/>
    </xf>
    <xf numFmtId="0" fontId="0" fillId="0" borderId="23" xfId="0" applyBorder="1" applyAlignment="1">
      <alignment horizontal="justify"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0" fillId="0" borderId="23" xfId="0"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4" xfId="3" applyNumberFormat="1" applyFont="1" applyBorder="1" applyAlignment="1">
      <alignment horizontal="center" vertical="center" wrapText="1"/>
    </xf>
    <xf numFmtId="2" fontId="0" fillId="0" borderId="35" xfId="3" applyNumberFormat="1" applyFont="1" applyBorder="1" applyAlignment="1">
      <alignment horizontal="center" vertical="center" wrapText="1"/>
    </xf>
    <xf numFmtId="0" fontId="0" fillId="0" borderId="35"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4" xfId="0" applyBorder="1" applyAlignment="1">
      <alignment horizontal="justify" vertical="center" wrapText="1"/>
    </xf>
    <xf numFmtId="0" fontId="11" fillId="0" borderId="6" xfId="0" applyFont="1" applyBorder="1" applyAlignment="1">
      <alignment horizontal="justify" vertical="center" wrapText="1"/>
    </xf>
    <xf numFmtId="0" fontId="12" fillId="3" borderId="35"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23" xfId="0" applyFont="1" applyFill="1" applyBorder="1" applyAlignment="1">
      <alignment horizontal="center" vertical="center" wrapText="1"/>
    </xf>
    <xf numFmtId="3" fontId="0" fillId="0" borderId="35" xfId="0" applyNumberFormat="1" applyBorder="1" applyAlignment="1">
      <alignment horizontal="justify" vertical="center" wrapText="1"/>
    </xf>
    <xf numFmtId="0" fontId="23" fillId="0" borderId="35"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3" fillId="0" borderId="6" xfId="0" applyFont="1" applyBorder="1" applyAlignment="1" applyProtection="1">
      <alignment horizontal="justify" vertical="center" wrapText="1"/>
      <protection locked="0"/>
    </xf>
    <xf numFmtId="3" fontId="0" fillId="0" borderId="24" xfId="0" applyNumberFormat="1" applyBorder="1" applyAlignment="1">
      <alignment horizontal="justify" vertical="center" wrapText="1"/>
    </xf>
    <xf numFmtId="0" fontId="23" fillId="0" borderId="24" xfId="0" applyFont="1" applyBorder="1" applyAlignment="1" applyProtection="1">
      <alignment horizontal="justify" vertical="center" wrapText="1"/>
      <protection locked="0"/>
    </xf>
    <xf numFmtId="0" fontId="12" fillId="0" borderId="24"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4" xfId="3" applyNumberFormat="1" applyFont="1" applyBorder="1" applyAlignment="1">
      <alignment horizontal="justify" vertical="center" wrapText="1"/>
    </xf>
    <xf numFmtId="2" fontId="0" fillId="0" borderId="35" xfId="3" applyNumberFormat="1" applyFont="1" applyBorder="1" applyAlignment="1">
      <alignment horizontal="justify" vertical="center" wrapText="1"/>
    </xf>
    <xf numFmtId="2" fontId="0" fillId="0" borderId="23" xfId="3" applyNumberFormat="1" applyFont="1" applyBorder="1" applyAlignment="1">
      <alignment horizontal="justify" vertical="center" wrapText="1"/>
    </xf>
    <xf numFmtId="4" fontId="0" fillId="0" borderId="35" xfId="0" applyNumberFormat="1" applyBorder="1" applyAlignment="1">
      <alignment horizontal="center" vertical="center" wrapText="1"/>
    </xf>
    <xf numFmtId="4" fontId="0" fillId="0" borderId="23" xfId="0" applyNumberFormat="1" applyBorder="1" applyAlignment="1">
      <alignment horizontal="center" vertical="center" wrapText="1"/>
    </xf>
    <xf numFmtId="4" fontId="0" fillId="0" borderId="47" xfId="0" applyNumberFormat="1" applyBorder="1" applyAlignment="1">
      <alignment horizontal="center" vertical="center" wrapText="1"/>
    </xf>
    <xf numFmtId="0" fontId="11" fillId="3" borderId="35" xfId="0" applyFont="1" applyFill="1" applyBorder="1" applyAlignment="1">
      <alignment horizontal="center" vertical="center"/>
    </xf>
    <xf numFmtId="0" fontId="11" fillId="3" borderId="77"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8" xfId="0" applyFont="1" applyFill="1" applyBorder="1" applyAlignment="1">
      <alignment horizontal="center" vertical="center"/>
    </xf>
    <xf numFmtId="0" fontId="11" fillId="3" borderId="24" xfId="0" applyFont="1" applyFill="1" applyBorder="1" applyAlignment="1">
      <alignment horizontal="center" vertical="center"/>
    </xf>
    <xf numFmtId="0" fontId="11" fillId="3" borderId="79" xfId="0" applyFont="1" applyFill="1" applyBorder="1" applyAlignment="1">
      <alignment horizontal="center" vertical="center"/>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justify" vertical="center" wrapText="1"/>
      <protection locked="0"/>
    </xf>
    <xf numFmtId="1" fontId="0" fillId="0" borderId="6" xfId="4" applyNumberFormat="1" applyFont="1" applyBorder="1" applyAlignment="1">
      <alignment horizontal="center" vertical="center" wrapText="1"/>
    </xf>
    <xf numFmtId="1" fontId="0" fillId="0" borderId="24" xfId="4" applyNumberFormat="1" applyFont="1" applyBorder="1" applyAlignment="1">
      <alignment horizontal="center" vertical="center" wrapText="1"/>
    </xf>
    <xf numFmtId="1" fontId="0" fillId="0" borderId="35" xfId="4" applyNumberFormat="1" applyFont="1" applyBorder="1" applyAlignment="1">
      <alignment horizontal="center" vertical="center" wrapText="1"/>
    </xf>
    <xf numFmtId="4" fontId="0" fillId="0" borderId="6" xfId="0" applyNumberFormat="1" applyBorder="1" applyAlignment="1">
      <alignment horizontal="center" vertical="center" wrapText="1"/>
    </xf>
    <xf numFmtId="0" fontId="0" fillId="0" borderId="28" xfId="0" applyBorder="1" applyAlignment="1">
      <alignment horizontal="center" vertical="center" wrapText="1"/>
    </xf>
    <xf numFmtId="0" fontId="63" fillId="3" borderId="0" xfId="0" applyFont="1" applyFill="1"/>
    <xf numFmtId="0" fontId="64" fillId="3" borderId="0" xfId="0" applyFont="1" applyFill="1"/>
    <xf numFmtId="0" fontId="63" fillId="0" borderId="0" xfId="0" applyFont="1"/>
    <xf numFmtId="0" fontId="0" fillId="0" borderId="47" xfId="0" applyBorder="1" applyAlignment="1">
      <alignment horizontal="center" vertical="center" wrapText="1"/>
    </xf>
    <xf numFmtId="0" fontId="0" fillId="0" borderId="0" xfId="0" applyAlignment="1">
      <alignment horizontal="center" vertical="center" wrapText="1"/>
    </xf>
    <xf numFmtId="0" fontId="0" fillId="0" borderId="23" xfId="0" applyBorder="1" applyAlignment="1">
      <alignment vertical="center" wrapText="1"/>
    </xf>
    <xf numFmtId="0" fontId="0" fillId="0" borderId="23" xfId="0" applyBorder="1" applyAlignment="1">
      <alignment horizontal="left" vertical="center" wrapText="1"/>
    </xf>
    <xf numFmtId="0" fontId="0" fillId="0" borderId="35" xfId="0" applyBorder="1" applyAlignment="1">
      <alignment horizontal="left" vertical="center" wrapText="1"/>
    </xf>
    <xf numFmtId="0" fontId="0" fillId="0" borderId="92" xfId="0" applyBorder="1" applyAlignment="1">
      <alignment horizontal="justify" vertical="center" wrapText="1"/>
    </xf>
    <xf numFmtId="0" fontId="12" fillId="0" borderId="92" xfId="0" applyFont="1" applyBorder="1" applyAlignment="1">
      <alignment horizontal="justify" vertical="center" wrapText="1"/>
    </xf>
    <xf numFmtId="0" fontId="0" fillId="0" borderId="11" xfId="0" applyBorder="1" applyAlignment="1">
      <alignment horizontal="left"/>
    </xf>
    <xf numFmtId="0" fontId="0" fillId="0" borderId="93" xfId="0" applyBorder="1" applyAlignment="1">
      <alignment horizontal="justify" vertical="center" wrapText="1"/>
    </xf>
    <xf numFmtId="4" fontId="0" fillId="0" borderId="28"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113"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107" xfId="0" applyFont="1" applyFill="1" applyBorder="1" applyAlignment="1">
      <alignment horizontal="center" vertical="center"/>
    </xf>
    <xf numFmtId="0" fontId="0" fillId="0" borderId="6" xfId="0" applyBorder="1" applyAlignment="1">
      <alignment horizontal="left" vertical="top" wrapText="1"/>
    </xf>
    <xf numFmtId="0" fontId="4" fillId="4" borderId="115" xfId="0" applyFont="1" applyFill="1" applyBorder="1" applyAlignment="1">
      <alignment horizontal="center" vertical="center"/>
    </xf>
    <xf numFmtId="0" fontId="4" fillId="4" borderId="123" xfId="0" applyFont="1" applyFill="1" applyBorder="1" applyAlignment="1">
      <alignment vertical="center"/>
    </xf>
    <xf numFmtId="0" fontId="4" fillId="4" borderId="124" xfId="0" applyFont="1" applyFill="1" applyBorder="1" applyAlignment="1">
      <alignment vertical="center"/>
    </xf>
    <xf numFmtId="0" fontId="19" fillId="15" borderId="6" xfId="0" applyFont="1" applyFill="1" applyBorder="1" applyAlignment="1" applyProtection="1">
      <alignment vertical="center" wrapText="1"/>
      <protection locked="0"/>
    </xf>
    <xf numFmtId="0" fontId="19" fillId="15" borderId="32" xfId="0" applyFont="1" applyFill="1" applyBorder="1" applyAlignment="1" applyProtection="1">
      <alignment vertical="center" wrapText="1"/>
      <protection locked="0"/>
    </xf>
    <xf numFmtId="0" fontId="20" fillId="4" borderId="6" xfId="0" applyFont="1" applyFill="1" applyBorder="1" applyAlignment="1" applyProtection="1">
      <alignment horizontal="left" vertical="center" wrapText="1"/>
      <protection locked="0"/>
    </xf>
    <xf numFmtId="0" fontId="4" fillId="4" borderId="114" xfId="0" applyFont="1" applyFill="1" applyBorder="1" applyAlignment="1">
      <alignment horizontal="center" vertical="center" wrapText="1"/>
    </xf>
    <xf numFmtId="0" fontId="0" fillId="0" borderId="32" xfId="0" applyBorder="1" applyAlignment="1">
      <alignment horizontal="center" vertical="center" wrapText="1"/>
    </xf>
    <xf numFmtId="0" fontId="12" fillId="3" borderId="32" xfId="0" applyFont="1" applyFill="1" applyBorder="1" applyAlignment="1">
      <alignment horizontal="center" vertical="center" wrapText="1"/>
    </xf>
    <xf numFmtId="0" fontId="12" fillId="3" borderId="47" xfId="0" applyFont="1" applyFill="1" applyBorder="1" applyAlignment="1">
      <alignment horizontal="center" vertical="center" wrapText="1"/>
    </xf>
    <xf numFmtId="3" fontId="0" fillId="0" borderId="44" xfId="0" applyNumberFormat="1" applyBorder="1" applyAlignment="1">
      <alignment horizontal="justify" vertical="center" wrapText="1"/>
    </xf>
    <xf numFmtId="3" fontId="0" fillId="0" borderId="23" xfId="0" applyNumberFormat="1" applyBorder="1" applyAlignment="1">
      <alignment horizontal="justify" vertical="center" wrapText="1"/>
    </xf>
    <xf numFmtId="0" fontId="12" fillId="3" borderId="28" xfId="0" applyFont="1" applyFill="1" applyBorder="1" applyAlignment="1">
      <alignment horizontal="center" vertical="center" wrapText="1"/>
    </xf>
    <xf numFmtId="0" fontId="0" fillId="0" borderId="28" xfId="0" applyBorder="1" applyAlignment="1">
      <alignment horizontal="justify" vertical="center" wrapText="1"/>
    </xf>
    <xf numFmtId="0" fontId="23" fillId="0" borderId="44" xfId="0" applyFont="1" applyBorder="1" applyAlignment="1" applyProtection="1">
      <alignment horizontal="justify" vertical="center" wrapText="1"/>
      <protection locked="0"/>
    </xf>
    <xf numFmtId="0" fontId="12" fillId="0" borderId="6" xfId="0" applyFont="1" applyBorder="1" applyAlignment="1">
      <alignment horizontal="center" vertical="center" wrapText="1"/>
    </xf>
    <xf numFmtId="0" fontId="12" fillId="0" borderId="32" xfId="0" applyFont="1" applyBorder="1" applyAlignment="1">
      <alignment horizontal="center" vertical="center" wrapText="1"/>
    </xf>
    <xf numFmtId="0" fontId="68" fillId="0" borderId="6" xfId="0" applyFont="1" applyBorder="1" applyAlignment="1">
      <alignment horizontal="justify" vertical="center" wrapText="1"/>
    </xf>
    <xf numFmtId="0" fontId="69" fillId="0" borderId="0" xfId="0" applyFont="1" applyAlignment="1" applyProtection="1">
      <alignment vertical="center"/>
      <protection locked="0"/>
    </xf>
    <xf numFmtId="0" fontId="69" fillId="0" borderId="0" xfId="0" applyFont="1" applyProtection="1">
      <protection locked="0"/>
    </xf>
    <xf numFmtId="0" fontId="69" fillId="0" borderId="0" xfId="0" applyFont="1"/>
    <xf numFmtId="0" fontId="71" fillId="20" borderId="132" xfId="0" applyFont="1" applyFill="1" applyBorder="1" applyAlignment="1" applyProtection="1">
      <alignment horizontal="left" vertical="center" wrapText="1"/>
      <protection locked="0"/>
    </xf>
    <xf numFmtId="0" fontId="71" fillId="20" borderId="132" xfId="0" applyFont="1" applyFill="1" applyBorder="1" applyAlignment="1" applyProtection="1">
      <alignment horizontal="center" vertical="center"/>
      <protection locked="0"/>
    </xf>
    <xf numFmtId="0" fontId="72" fillId="5" borderId="132" xfId="0" applyFont="1" applyFill="1" applyBorder="1" applyAlignment="1" applyProtection="1">
      <alignment horizontal="center" vertical="center" wrapText="1"/>
      <protection locked="0"/>
    </xf>
    <xf numFmtId="0" fontId="69" fillId="0" borderId="0" xfId="0" applyFont="1" applyAlignment="1" applyProtection="1">
      <alignment horizontal="left" vertical="center"/>
      <protection locked="0"/>
    </xf>
    <xf numFmtId="0" fontId="71" fillId="0" borderId="0" xfId="0" applyFont="1" applyAlignment="1" applyProtection="1">
      <alignment horizontal="center" vertical="center"/>
      <protection locked="0"/>
    </xf>
    <xf numFmtId="0" fontId="69" fillId="0" borderId="0" xfId="0" applyFont="1" applyAlignment="1" applyProtection="1">
      <alignment horizontal="center" vertical="center"/>
      <protection locked="0"/>
    </xf>
    <xf numFmtId="0" fontId="69" fillId="0" borderId="0" xfId="0" applyFont="1" applyAlignment="1" applyProtection="1">
      <alignment horizontal="left"/>
      <protection locked="0"/>
    </xf>
    <xf numFmtId="0" fontId="69" fillId="0" borderId="0" xfId="0" applyFont="1" applyAlignment="1" applyProtection="1">
      <alignment horizontal="center"/>
      <protection locked="0"/>
    </xf>
    <xf numFmtId="0" fontId="73" fillId="21" borderId="135" xfId="0" applyFont="1" applyFill="1" applyBorder="1" applyAlignment="1">
      <alignment horizontal="center" vertical="center" wrapText="1" readingOrder="1"/>
    </xf>
    <xf numFmtId="0" fontId="77" fillId="3" borderId="135" xfId="0" applyFont="1" applyFill="1" applyBorder="1" applyAlignment="1">
      <alignment horizontal="center" vertical="center" wrapText="1" readingOrder="1"/>
    </xf>
    <xf numFmtId="0" fontId="77" fillId="3" borderId="135" xfId="0" applyFont="1" applyFill="1" applyBorder="1" applyAlignment="1">
      <alignment horizontal="left" vertical="center" wrapText="1"/>
    </xf>
    <xf numFmtId="0" fontId="77" fillId="3" borderId="135" xfId="0" applyFont="1" applyFill="1" applyBorder="1" applyAlignment="1">
      <alignment horizontal="center" vertical="center" wrapText="1"/>
    </xf>
    <xf numFmtId="0" fontId="69" fillId="3" borderId="0" xfId="0" applyFont="1" applyFill="1"/>
    <xf numFmtId="0" fontId="77" fillId="0" borderId="135" xfId="0" applyFont="1" applyBorder="1" applyAlignment="1">
      <alignment horizontal="center" vertical="center" wrapText="1" readingOrder="1"/>
    </xf>
    <xf numFmtId="0" fontId="77" fillId="0" borderId="135" xfId="0" applyFont="1" applyBorder="1" applyAlignment="1">
      <alignment horizontal="left" vertical="center" wrapText="1"/>
    </xf>
    <xf numFmtId="0" fontId="77" fillId="22" borderId="135" xfId="0" applyFont="1" applyFill="1" applyBorder="1" applyAlignment="1">
      <alignment horizontal="left" vertical="center" wrapText="1"/>
    </xf>
    <xf numFmtId="0" fontId="72" fillId="0" borderId="0" xfId="0" applyFont="1" applyAlignment="1">
      <alignment vertical="center" wrapText="1"/>
    </xf>
    <xf numFmtId="0" fontId="73" fillId="0" borderId="135" xfId="0" applyFont="1" applyBorder="1" applyAlignment="1">
      <alignment vertical="center" wrapText="1" readingOrder="1"/>
    </xf>
    <xf numFmtId="0" fontId="77" fillId="3" borderId="135" xfId="0" applyFont="1" applyFill="1" applyBorder="1" applyAlignment="1">
      <alignment horizontal="left" vertical="center" wrapText="1" readingOrder="1"/>
    </xf>
    <xf numFmtId="0" fontId="71" fillId="0" borderId="0" xfId="0" applyFont="1"/>
    <xf numFmtId="0" fontId="77" fillId="3" borderId="135" xfId="0" applyFont="1" applyFill="1" applyBorder="1" applyAlignment="1">
      <alignment horizontal="left" vertical="center"/>
    </xf>
    <xf numFmtId="0" fontId="77" fillId="3" borderId="135" xfId="0" applyFont="1" applyFill="1" applyBorder="1" applyAlignment="1">
      <alignment vertical="center" wrapText="1"/>
    </xf>
    <xf numFmtId="0" fontId="77" fillId="3" borderId="135" xfId="0" applyFont="1" applyFill="1" applyBorder="1" applyAlignment="1">
      <alignment vertical="center" wrapText="1" readingOrder="1"/>
    </xf>
    <xf numFmtId="0" fontId="77" fillId="3" borderId="135" xfId="0" applyFont="1" applyFill="1" applyBorder="1" applyAlignment="1">
      <alignment vertical="center"/>
    </xf>
    <xf numFmtId="0" fontId="77" fillId="3" borderId="135" xfId="0" applyFont="1" applyFill="1" applyBorder="1" applyAlignment="1">
      <alignment horizontal="center" vertical="center"/>
    </xf>
    <xf numFmtId="0" fontId="77" fillId="3" borderId="136" xfId="0" applyFont="1" applyFill="1" applyBorder="1" applyAlignment="1">
      <alignment horizontal="center" vertical="center" wrapText="1" readingOrder="1"/>
    </xf>
    <xf numFmtId="0" fontId="77" fillId="3" borderId="136" xfId="0" applyFont="1" applyFill="1" applyBorder="1" applyAlignment="1">
      <alignment horizontal="left" vertical="center" wrapText="1"/>
    </xf>
    <xf numFmtId="0" fontId="77" fillId="3" borderId="136" xfId="0" applyFont="1" applyFill="1" applyBorder="1" applyAlignment="1">
      <alignment horizontal="center" vertical="center"/>
    </xf>
    <xf numFmtId="0" fontId="73" fillId="0" borderId="0" xfId="0" applyFont="1" applyAlignment="1">
      <alignment vertical="center" wrapText="1" readingOrder="1"/>
    </xf>
    <xf numFmtId="0" fontId="77" fillId="3" borderId="0" xfId="0" applyFont="1" applyFill="1" applyAlignment="1">
      <alignment horizontal="center" vertical="center" wrapText="1" readingOrder="1"/>
    </xf>
    <xf numFmtId="0" fontId="77" fillId="0" borderId="0" xfId="0" applyFont="1" applyAlignment="1">
      <alignment vertical="center"/>
    </xf>
    <xf numFmtId="0" fontId="69" fillId="0" borderId="0" xfId="0" applyFont="1" applyAlignment="1">
      <alignment horizontal="left"/>
    </xf>
    <xf numFmtId="0" fontId="69" fillId="0" borderId="0" xfId="0" applyFont="1" applyAlignment="1">
      <alignment horizontal="center"/>
    </xf>
    <xf numFmtId="0" fontId="74" fillId="0" borderId="0" xfId="0" applyFont="1" applyAlignment="1">
      <alignment wrapText="1"/>
    </xf>
    <xf numFmtId="0" fontId="79" fillId="0" borderId="0" xfId="0" applyFont="1"/>
    <xf numFmtId="0" fontId="81" fillId="21" borderId="132" xfId="0" applyFont="1" applyFill="1" applyBorder="1" applyAlignment="1">
      <alignment horizontal="center" vertical="center"/>
    </xf>
    <xf numFmtId="0" fontId="81" fillId="5" borderId="132" xfId="0" applyFont="1" applyFill="1" applyBorder="1" applyAlignment="1">
      <alignment horizontal="center" vertical="center"/>
    </xf>
    <xf numFmtId="0" fontId="81" fillId="5" borderId="132" xfId="0" applyFont="1" applyFill="1" applyBorder="1" applyAlignment="1">
      <alignment vertical="center" wrapText="1"/>
    </xf>
    <xf numFmtId="0" fontId="81" fillId="3" borderId="132" xfId="0" applyFont="1" applyFill="1" applyBorder="1" applyAlignment="1">
      <alignment horizontal="left" vertical="top" wrapText="1"/>
    </xf>
    <xf numFmtId="0" fontId="82" fillId="3" borderId="132" xfId="0" applyFont="1" applyFill="1" applyBorder="1" applyAlignment="1">
      <alignment horizontal="center" vertical="center" wrapText="1"/>
    </xf>
    <xf numFmtId="0" fontId="83" fillId="3" borderId="132" xfId="0" applyFont="1" applyFill="1" applyBorder="1" applyAlignment="1">
      <alignment horizontal="center" vertical="center" wrapText="1"/>
    </xf>
    <xf numFmtId="0" fontId="83" fillId="3" borderId="132" xfId="0" applyFont="1" applyFill="1" applyBorder="1" applyAlignment="1">
      <alignment horizontal="left" vertical="center"/>
    </xf>
    <xf numFmtId="0" fontId="81" fillId="0" borderId="132" xfId="0" applyFont="1" applyBorder="1" applyAlignment="1">
      <alignment vertical="top" wrapText="1"/>
    </xf>
    <xf numFmtId="0" fontId="82" fillId="3" borderId="132" xfId="0" applyFont="1" applyFill="1" applyBorder="1" applyAlignment="1">
      <alignment horizontal="center" vertical="center"/>
    </xf>
    <xf numFmtId="0" fontId="83" fillId="3" borderId="132" xfId="0" applyFont="1" applyFill="1" applyBorder="1" applyAlignment="1">
      <alignment horizontal="center" vertical="center"/>
    </xf>
    <xf numFmtId="0" fontId="81" fillId="3" borderId="132" xfId="0" applyFont="1" applyFill="1" applyBorder="1" applyAlignment="1">
      <alignment horizontal="left" vertical="center" wrapText="1"/>
    </xf>
    <xf numFmtId="0" fontId="81" fillId="0" borderId="132" xfId="0" applyFont="1" applyBorder="1" applyAlignment="1">
      <alignment horizontal="left" vertical="center" wrapText="1"/>
    </xf>
    <xf numFmtId="0" fontId="83" fillId="0" borderId="132" xfId="0" applyFont="1" applyBorder="1" applyAlignment="1">
      <alignment horizontal="left" vertical="center"/>
    </xf>
    <xf numFmtId="0" fontId="79" fillId="0" borderId="0" xfId="0" applyFont="1" applyAlignment="1">
      <alignment horizontal="left"/>
    </xf>
    <xf numFmtId="0" fontId="74" fillId="0" borderId="0" xfId="0" applyFont="1" applyAlignment="1">
      <alignment horizontal="center"/>
    </xf>
    <xf numFmtId="0" fontId="79" fillId="0" borderId="0" xfId="0" applyFont="1" applyAlignment="1">
      <alignment horizontal="center"/>
    </xf>
    <xf numFmtId="0" fontId="0" fillId="0" borderId="92" xfId="0" applyBorder="1" applyAlignment="1">
      <alignment horizontal="left" vertical="center" wrapText="1"/>
    </xf>
    <xf numFmtId="0" fontId="0" fillId="0" borderId="6" xfId="0" applyBorder="1" applyAlignment="1">
      <alignment horizontal="left" vertical="center" wrapText="1"/>
    </xf>
    <xf numFmtId="0" fontId="0" fillId="0" borderId="24" xfId="0" applyBorder="1" applyAlignment="1">
      <alignment vertical="center" wrapText="1"/>
    </xf>
    <xf numFmtId="0" fontId="23" fillId="0" borderId="31" xfId="0" applyFont="1" applyBorder="1" applyAlignment="1" applyProtection="1">
      <alignment horizontal="justify" vertical="center" wrapText="1"/>
      <protection locked="0"/>
    </xf>
    <xf numFmtId="2" fontId="0" fillId="0" borderId="31" xfId="3" applyNumberFormat="1" applyFont="1" applyBorder="1" applyAlignment="1">
      <alignment horizontal="justify" vertical="center" wrapText="1"/>
    </xf>
    <xf numFmtId="2" fontId="0" fillId="0" borderId="140" xfId="3" applyNumberFormat="1" applyFont="1" applyBorder="1" applyAlignment="1">
      <alignment horizontal="justify" vertical="center" wrapText="1"/>
    </xf>
    <xf numFmtId="0" fontId="0" fillId="0" borderId="35" xfId="0" applyBorder="1" applyAlignment="1">
      <alignment vertical="center" wrapText="1"/>
    </xf>
    <xf numFmtId="0" fontId="23" fillId="0" borderId="23" xfId="0" applyFont="1" applyBorder="1" applyAlignment="1" applyProtection="1">
      <alignment horizontal="justify" vertical="center" wrapText="1"/>
      <protection locked="0"/>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0" fillId="15" borderId="0" xfId="0" applyFont="1" applyFill="1" applyAlignment="1" applyProtection="1">
      <alignment horizontal="center" vertical="center" wrapText="1"/>
      <protection locked="0"/>
    </xf>
    <xf numFmtId="0" fontId="25" fillId="0" borderId="0" xfId="0" applyFont="1" applyAlignment="1">
      <alignment horizontal="center" wrapText="1"/>
    </xf>
    <xf numFmtId="0" fontId="22" fillId="0" borderId="0" xfId="0" applyFont="1" applyAlignment="1">
      <alignment horizontal="center"/>
    </xf>
    <xf numFmtId="0" fontId="19" fillId="15" borderId="32" xfId="0" applyFont="1" applyFill="1" applyBorder="1" applyAlignment="1" applyProtection="1">
      <alignment horizontal="center" vertical="center" wrapText="1"/>
      <protection locked="0"/>
    </xf>
    <xf numFmtId="0" fontId="19" fillId="15" borderId="6" xfId="0" applyFont="1" applyFill="1" applyBorder="1" applyAlignment="1" applyProtection="1">
      <alignment horizontal="center" vertical="center" wrapText="1"/>
      <protection locked="0"/>
    </xf>
    <xf numFmtId="0" fontId="73" fillId="0" borderId="135" xfId="0" applyFont="1" applyBorder="1" applyAlignment="1">
      <alignment horizontal="center" vertical="center" wrapText="1" readingOrder="1"/>
    </xf>
    <xf numFmtId="0" fontId="73" fillId="0" borderId="136" xfId="0" applyFont="1" applyBorder="1" applyAlignment="1">
      <alignment horizontal="center" vertical="center" wrapText="1" readingOrder="1"/>
    </xf>
    <xf numFmtId="0" fontId="73" fillId="0" borderId="137" xfId="0" applyFont="1" applyBorder="1" applyAlignment="1">
      <alignment horizontal="center" vertical="center" wrapText="1" readingOrder="1"/>
    </xf>
    <xf numFmtId="0" fontId="73" fillId="0" borderId="138" xfId="0" applyFont="1" applyBorder="1" applyAlignment="1">
      <alignment horizontal="center" vertical="center" wrapText="1" readingOrder="1"/>
    </xf>
    <xf numFmtId="0" fontId="76" fillId="20" borderId="135" xfId="0" applyFont="1" applyFill="1" applyBorder="1" applyAlignment="1">
      <alignment horizontal="center" vertical="center" wrapText="1" readingOrder="1"/>
    </xf>
    <xf numFmtId="0" fontId="73" fillId="3" borderId="135" xfId="0" applyFont="1" applyFill="1" applyBorder="1" applyAlignment="1">
      <alignment horizontal="center" vertical="center" wrapText="1" readingOrder="1"/>
    </xf>
    <xf numFmtId="0" fontId="73" fillId="0" borderId="135" xfId="0" applyFont="1" applyBorder="1" applyAlignment="1">
      <alignment horizontal="left" vertical="center" wrapText="1" readingOrder="1"/>
    </xf>
    <xf numFmtId="0" fontId="70" fillId="0" borderId="0" xfId="0" applyFont="1" applyAlignment="1" applyProtection="1">
      <alignment horizontal="center" vertical="center" wrapText="1"/>
      <protection locked="0"/>
    </xf>
    <xf numFmtId="0" fontId="72" fillId="5" borderId="133" xfId="0" applyFont="1" applyFill="1" applyBorder="1" applyAlignment="1" applyProtection="1">
      <alignment horizontal="center" vertical="center" wrapText="1"/>
      <protection locked="0"/>
    </xf>
    <xf numFmtId="0" fontId="72" fillId="5" borderId="134" xfId="0" applyFont="1" applyFill="1" applyBorder="1" applyAlignment="1" applyProtection="1">
      <alignment horizontal="center" vertical="center" wrapText="1"/>
      <protection locked="0"/>
    </xf>
    <xf numFmtId="0" fontId="72" fillId="5" borderId="132" xfId="0" applyFont="1" applyFill="1" applyBorder="1" applyAlignment="1" applyProtection="1">
      <alignment horizontal="center" vertical="center" wrapText="1"/>
      <protection locked="0"/>
    </xf>
    <xf numFmtId="0" fontId="71" fillId="5" borderId="132" xfId="0" applyFont="1" applyFill="1" applyBorder="1" applyAlignment="1" applyProtection="1">
      <alignment horizontal="center" vertical="center" wrapText="1"/>
      <protection locked="0"/>
    </xf>
    <xf numFmtId="0" fontId="73" fillId="0" borderId="132" xfId="0" applyFont="1" applyBorder="1" applyAlignment="1" applyProtection="1">
      <alignment horizontal="center" vertical="center"/>
      <protection locked="0"/>
    </xf>
    <xf numFmtId="0" fontId="73" fillId="21" borderId="132" xfId="0" applyFont="1" applyFill="1" applyBorder="1" applyAlignment="1" applyProtection="1">
      <alignment horizontal="center" vertical="center"/>
      <protection locked="0"/>
    </xf>
    <xf numFmtId="0" fontId="74" fillId="5" borderId="132" xfId="0" applyFont="1" applyFill="1" applyBorder="1" applyAlignment="1" applyProtection="1">
      <alignment horizontal="center" vertical="center" wrapText="1"/>
      <protection locked="0"/>
    </xf>
    <xf numFmtId="0" fontId="75" fillId="5" borderId="132" xfId="0" applyFont="1" applyFill="1" applyBorder="1" applyAlignment="1" applyProtection="1">
      <alignment horizontal="center" vertical="center"/>
      <protection locked="0"/>
    </xf>
    <xf numFmtId="0" fontId="75" fillId="5" borderId="132" xfId="0" applyFont="1" applyFill="1" applyBorder="1" applyAlignment="1" applyProtection="1">
      <alignment horizontal="center" vertical="center" wrapText="1"/>
      <protection locked="0"/>
    </xf>
    <xf numFmtId="0" fontId="78" fillId="0" borderId="0" xfId="0" applyFont="1" applyAlignment="1">
      <alignment horizontal="center" vertical="center" wrapText="1"/>
    </xf>
    <xf numFmtId="0" fontId="80" fillId="20" borderId="132" xfId="0" applyFont="1" applyFill="1" applyBorder="1" applyAlignment="1">
      <alignment horizontal="center"/>
    </xf>
    <xf numFmtId="0" fontId="81" fillId="21" borderId="132" xfId="0" applyFont="1" applyFill="1" applyBorder="1" applyAlignment="1">
      <alignment horizontal="center" vertical="center" wrapText="1"/>
    </xf>
    <xf numFmtId="0" fontId="81" fillId="21" borderId="132" xfId="0" applyFont="1" applyFill="1" applyBorder="1" applyAlignment="1">
      <alignment horizontal="center" vertical="center"/>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66" fillId="3" borderId="18" xfId="1" applyFont="1" applyFill="1" applyBorder="1" applyAlignment="1">
      <alignment horizontal="left" vertical="top" wrapText="1"/>
    </xf>
    <xf numFmtId="0" fontId="66" fillId="3" borderId="19" xfId="1" applyFont="1" applyFill="1" applyBorder="1" applyAlignment="1">
      <alignment horizontal="left" vertical="top" wrapText="1"/>
    </xf>
    <xf numFmtId="0" fontId="66" fillId="3" borderId="20" xfId="1" applyFont="1" applyFill="1" applyBorder="1" applyAlignment="1">
      <alignment horizontal="left" vertical="top" wrapText="1"/>
    </xf>
    <xf numFmtId="0" fontId="60" fillId="3" borderId="6" xfId="0" applyFont="1" applyFill="1" applyBorder="1" applyAlignment="1">
      <alignment horizontal="left" vertical="center" wrapText="1"/>
    </xf>
    <xf numFmtId="0" fontId="54" fillId="3" borderId="6" xfId="1" applyFont="1" applyFill="1" applyBorder="1" applyAlignment="1">
      <alignment horizontal="justify" vertical="center" wrapText="1"/>
    </xf>
    <xf numFmtId="0" fontId="54" fillId="3" borderId="78" xfId="1" applyFont="1" applyFill="1" applyBorder="1" applyAlignment="1">
      <alignment horizontal="justify" vertical="center" wrapText="1"/>
    </xf>
    <xf numFmtId="0" fontId="90" fillId="3" borderId="11" xfId="1" applyFont="1" applyFill="1" applyBorder="1" applyAlignment="1">
      <alignment horizontal="left" vertical="top" wrapText="1"/>
    </xf>
    <xf numFmtId="0" fontId="91" fillId="3" borderId="11" xfId="1" applyFont="1" applyFill="1" applyBorder="1" applyAlignment="1">
      <alignment horizontal="left" vertical="top" wrapText="1"/>
    </xf>
    <xf numFmtId="0" fontId="24" fillId="3" borderId="0" xfId="1" applyFont="1" applyFill="1" applyAlignment="1">
      <alignment horizontal="left" vertical="top" wrapText="1"/>
    </xf>
    <xf numFmtId="0" fontId="24" fillId="3" borderId="12" xfId="1" applyFont="1" applyFill="1" applyBorder="1" applyAlignment="1">
      <alignment horizontal="left" vertical="top" wrapText="1"/>
    </xf>
    <xf numFmtId="0" fontId="60" fillId="3" borderId="29" xfId="0" applyFont="1" applyFill="1" applyBorder="1" applyAlignment="1">
      <alignment horizontal="left" vertical="center" wrapText="1"/>
    </xf>
    <xf numFmtId="0" fontId="60" fillId="3" borderId="31" xfId="0" applyFont="1" applyFill="1" applyBorder="1" applyAlignment="1">
      <alignment horizontal="left" vertical="center" wrapText="1"/>
    </xf>
    <xf numFmtId="0" fontId="54" fillId="3" borderId="29" xfId="1" applyFont="1" applyFill="1" applyBorder="1" applyAlignment="1">
      <alignment horizontal="justify" vertical="center" wrapText="1"/>
    </xf>
    <xf numFmtId="0" fontId="54" fillId="3" borderId="102" xfId="1" applyFont="1" applyFill="1" applyBorder="1" applyAlignment="1">
      <alignment horizontal="justify" vertical="center" wrapText="1"/>
    </xf>
    <xf numFmtId="0" fontId="54" fillId="19" borderId="6" xfId="1" applyFont="1" applyFill="1" applyBorder="1" applyAlignment="1">
      <alignment horizontal="justify" vertical="center" wrapText="1"/>
    </xf>
    <xf numFmtId="0" fontId="54" fillId="19" borderId="78" xfId="1" applyFont="1" applyFill="1" applyBorder="1" applyAlignment="1">
      <alignment horizontal="justify" vertical="center" wrapText="1"/>
    </xf>
    <xf numFmtId="0" fontId="54"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87" fillId="3" borderId="11" xfId="1" applyFont="1" applyFill="1" applyBorder="1" applyAlignment="1">
      <alignment horizontal="left" vertical="top" wrapText="1"/>
    </xf>
    <xf numFmtId="0" fontId="66" fillId="3" borderId="0" xfId="1" applyFont="1" applyFill="1" applyAlignment="1">
      <alignment horizontal="left" vertical="top" wrapText="1"/>
    </xf>
    <xf numFmtId="0" fontId="66" fillId="3" borderId="12" xfId="1" applyFont="1" applyFill="1" applyBorder="1" applyAlignment="1">
      <alignment horizontal="left" vertical="top" wrapText="1"/>
    </xf>
    <xf numFmtId="0" fontId="61" fillId="4" borderId="90" xfId="2" applyFont="1" applyFill="1" applyBorder="1" applyAlignment="1">
      <alignment horizontal="center" vertical="center" wrapText="1"/>
    </xf>
    <xf numFmtId="0" fontId="61" fillId="4" borderId="90" xfId="1" applyFont="1" applyFill="1" applyBorder="1" applyAlignment="1">
      <alignment horizontal="center" vertical="center"/>
    </xf>
    <xf numFmtId="0" fontId="61" fillId="4" borderId="101" xfId="1" applyFont="1" applyFill="1" applyBorder="1" applyAlignment="1">
      <alignment horizontal="center" vertical="center"/>
    </xf>
    <xf numFmtId="0" fontId="60" fillId="7" borderId="6" xfId="0" applyFont="1" applyFill="1" applyBorder="1" applyAlignment="1">
      <alignment horizontal="left" vertical="center" wrapText="1"/>
    </xf>
    <xf numFmtId="0" fontId="54" fillId="3" borderId="73" xfId="1" applyFont="1" applyFill="1" applyBorder="1" applyAlignment="1">
      <alignment horizontal="justify" vertical="center" wrapText="1"/>
    </xf>
    <xf numFmtId="0" fontId="54" fillId="3" borderId="99" xfId="1" applyFont="1" applyFill="1" applyBorder="1" applyAlignment="1">
      <alignment horizontal="justify" vertical="center" wrapText="1"/>
    </xf>
    <xf numFmtId="0" fontId="60" fillId="7" borderId="29" xfId="0" applyFont="1" applyFill="1" applyBorder="1" applyAlignment="1">
      <alignment horizontal="left" vertical="center" wrapText="1"/>
    </xf>
    <xf numFmtId="0" fontId="60" fillId="7" borderId="31" xfId="0" applyFont="1" applyFill="1" applyBorder="1" applyAlignment="1">
      <alignment horizontal="left" vertical="center" wrapText="1"/>
    </xf>
    <xf numFmtId="0" fontId="54" fillId="3" borderId="16" xfId="1" applyFont="1" applyFill="1" applyBorder="1" applyAlignment="1">
      <alignment horizontal="justify" vertical="center" wrapText="1"/>
    </xf>
    <xf numFmtId="0" fontId="60" fillId="3" borderId="74" xfId="0" applyFont="1" applyFill="1" applyBorder="1" applyAlignment="1">
      <alignment vertical="center" wrapText="1"/>
    </xf>
    <xf numFmtId="0" fontId="60" fillId="3" borderId="17" xfId="0" applyFont="1" applyFill="1" applyBorder="1" applyAlignment="1">
      <alignment vertical="center" wrapText="1"/>
    </xf>
    <xf numFmtId="0" fontId="60" fillId="3" borderId="88" xfId="0" applyFont="1" applyFill="1" applyBorder="1" applyAlignment="1">
      <alignment vertical="center" wrapText="1"/>
    </xf>
    <xf numFmtId="0" fontId="60" fillId="3" borderId="89" xfId="0" applyFont="1" applyFill="1" applyBorder="1" applyAlignment="1">
      <alignment vertical="center" wrapText="1"/>
    </xf>
    <xf numFmtId="0" fontId="60" fillId="3" borderId="15" xfId="0" applyFont="1" applyFill="1" applyBorder="1" applyAlignment="1">
      <alignment vertical="center" wrapText="1"/>
    </xf>
    <xf numFmtId="0" fontId="60" fillId="3" borderId="17" xfId="0" applyFont="1" applyFill="1" applyBorder="1" applyAlignment="1">
      <alignment horizontal="left" vertical="center" wrapText="1"/>
    </xf>
    <xf numFmtId="0" fontId="60" fillId="3" borderId="15" xfId="0" applyFont="1" applyFill="1" applyBorder="1" applyAlignment="1">
      <alignment horizontal="left" vertical="center" wrapText="1"/>
    </xf>
    <xf numFmtId="0" fontId="57" fillId="4" borderId="7" xfId="1" applyFont="1" applyFill="1" applyBorder="1" applyAlignment="1">
      <alignment horizontal="center" vertical="center" wrapText="1"/>
    </xf>
    <xf numFmtId="0" fontId="57" fillId="4" borderId="8" xfId="1" applyFont="1" applyFill="1" applyBorder="1" applyAlignment="1">
      <alignment horizontal="center" vertical="center" wrapText="1"/>
    </xf>
    <xf numFmtId="0" fontId="57" fillId="4" borderId="94" xfId="1" applyFont="1" applyFill="1" applyBorder="1" applyAlignment="1">
      <alignment horizontal="center" vertical="center" wrapText="1"/>
    </xf>
    <xf numFmtId="0" fontId="58" fillId="3" borderId="9"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9" fillId="3" borderId="10" xfId="1" quotePrefix="1" applyFont="1" applyFill="1" applyBorder="1" applyAlignment="1">
      <alignment horizontal="left" vertical="top" wrapText="1"/>
    </xf>
    <xf numFmtId="0" fontId="59" fillId="3" borderId="95" xfId="1" quotePrefix="1" applyFont="1" applyFill="1" applyBorder="1" applyAlignment="1">
      <alignment horizontal="left" vertical="top" wrapText="1"/>
    </xf>
    <xf numFmtId="0" fontId="88" fillId="3" borderId="13" xfId="1" quotePrefix="1" applyFont="1" applyFill="1" applyBorder="1" applyAlignment="1">
      <alignment horizontal="justify" vertical="center" wrapText="1"/>
    </xf>
    <xf numFmtId="0" fontId="53" fillId="3" borderId="14" xfId="1" quotePrefix="1" applyFont="1" applyFill="1" applyBorder="1" applyAlignment="1">
      <alignment horizontal="justify" vertical="center" wrapText="1"/>
    </xf>
    <xf numFmtId="0" fontId="53" fillId="3" borderId="96" xfId="1" quotePrefix="1" applyFont="1" applyFill="1" applyBorder="1" applyAlignment="1">
      <alignment horizontal="justify" vertical="center" wrapText="1"/>
    </xf>
    <xf numFmtId="0" fontId="54" fillId="0" borderId="11" xfId="1" quotePrefix="1" applyFont="1" applyBorder="1" applyAlignment="1">
      <alignment horizontal="left" vertical="top" wrapText="1"/>
    </xf>
    <xf numFmtId="0" fontId="54" fillId="0" borderId="0" xfId="1" quotePrefix="1" applyFont="1" applyAlignment="1">
      <alignment horizontal="left" vertical="top" wrapText="1"/>
    </xf>
    <xf numFmtId="0" fontId="54" fillId="0" borderId="12" xfId="1" quotePrefix="1" applyFont="1" applyBorder="1" applyAlignment="1">
      <alignment horizontal="left" vertical="top" wrapText="1"/>
    </xf>
    <xf numFmtId="0" fontId="61" fillId="4" borderId="83" xfId="2" applyFont="1" applyFill="1" applyBorder="1" applyAlignment="1">
      <alignment horizontal="center" vertical="center" wrapText="1"/>
    </xf>
    <xf numFmtId="0" fontId="61" fillId="4" borderId="97" xfId="2" applyFont="1" applyFill="1" applyBorder="1" applyAlignment="1">
      <alignment horizontal="center" vertical="center" wrapText="1"/>
    </xf>
    <xf numFmtId="0" fontId="61" fillId="4" borderId="98" xfId="1" applyFont="1" applyFill="1" applyBorder="1" applyAlignment="1">
      <alignment horizontal="center" vertical="center"/>
    </xf>
    <xf numFmtId="0" fontId="61" fillId="4" borderId="94" xfId="1" applyFont="1" applyFill="1" applyBorder="1" applyAlignment="1">
      <alignment horizontal="center" vertical="center"/>
    </xf>
    <xf numFmtId="0" fontId="0" fillId="0" borderId="111" xfId="0" applyBorder="1" applyAlignment="1">
      <alignment horizontal="center" vertical="center" wrapText="1"/>
    </xf>
    <xf numFmtId="0" fontId="0" fillId="0" borderId="34" xfId="0" applyBorder="1" applyAlignment="1">
      <alignment horizontal="center" vertical="center" wrapText="1"/>
    </xf>
    <xf numFmtId="0" fontId="0" fillId="0" borderId="112" xfId="0" applyBorder="1" applyAlignment="1">
      <alignment horizontal="center" vertical="center" wrapText="1"/>
    </xf>
    <xf numFmtId="0" fontId="0" fillId="0" borderId="31" xfId="0" applyBorder="1" applyAlignment="1">
      <alignment horizontal="center" vertical="center" wrapText="1"/>
    </xf>
    <xf numFmtId="0" fontId="26" fillId="0" borderId="3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24" xfId="0" applyFont="1"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0" fillId="0" borderId="93" xfId="0" applyBorder="1" applyAlignment="1">
      <alignment horizontal="center" vertical="center" wrapText="1"/>
    </xf>
    <xf numFmtId="0" fontId="0" fillId="8" borderId="11" xfId="0" applyFill="1" applyBorder="1" applyAlignment="1">
      <alignment horizontal="center" vertical="center" wrapText="1"/>
    </xf>
    <xf numFmtId="0" fontId="0" fillId="8" borderId="18" xfId="0" applyFill="1" applyBorder="1" applyAlignment="1">
      <alignment horizontal="center"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165" fontId="51" fillId="0" borderId="35" xfId="3" applyNumberFormat="1" applyFont="1" applyBorder="1" applyAlignment="1">
      <alignment horizontal="center" vertical="center" wrapText="1"/>
    </xf>
    <xf numFmtId="165" fontId="51" fillId="0" borderId="6" xfId="3" applyNumberFormat="1" applyFont="1" applyBorder="1" applyAlignment="1">
      <alignment horizontal="center" vertical="center" wrapText="1"/>
    </xf>
    <xf numFmtId="165" fontId="51" fillId="0" borderId="24" xfId="3" applyNumberFormat="1" applyFont="1" applyBorder="1" applyAlignment="1">
      <alignment horizontal="center" vertical="center" wrapText="1"/>
    </xf>
    <xf numFmtId="0" fontId="0" fillId="0" borderId="109" xfId="0" applyBorder="1" applyAlignment="1">
      <alignment horizontal="center" vertical="center" wrapText="1"/>
    </xf>
    <xf numFmtId="0" fontId="0" fillId="0" borderId="110" xfId="0" applyBorder="1" applyAlignment="1">
      <alignment horizontal="center" vertical="center" wrapText="1"/>
    </xf>
    <xf numFmtId="0" fontId="0" fillId="0" borderId="82" xfId="0" applyBorder="1" applyAlignment="1">
      <alignment horizontal="center" vertical="center" wrapText="1"/>
    </xf>
    <xf numFmtId="0" fontId="0" fillId="0" borderId="44" xfId="0" applyBorder="1" applyAlignment="1">
      <alignment horizontal="center" vertical="center" wrapText="1"/>
    </xf>
    <xf numFmtId="0" fontId="0" fillId="0" borderId="28" xfId="0" applyBorder="1" applyAlignment="1">
      <alignment horizontal="center" vertical="center" wrapText="1"/>
    </xf>
    <xf numFmtId="0" fontId="0" fillId="0" borderId="47" xfId="0" applyBorder="1" applyAlignment="1">
      <alignment horizontal="center" vertical="center" wrapText="1"/>
    </xf>
    <xf numFmtId="43" fontId="0" fillId="0" borderId="44" xfId="3" applyFont="1" applyBorder="1" applyAlignment="1">
      <alignment horizontal="center" vertical="center" wrapText="1"/>
    </xf>
    <xf numFmtId="43" fontId="0" fillId="0" borderId="28" xfId="3" applyFont="1" applyBorder="1" applyAlignment="1">
      <alignment horizontal="center" vertical="center" wrapText="1"/>
    </xf>
    <xf numFmtId="43" fontId="0" fillId="0" borderId="47" xfId="3" applyFont="1" applyBorder="1" applyAlignment="1">
      <alignment horizontal="center" vertical="center" wrapText="1"/>
    </xf>
    <xf numFmtId="0" fontId="0" fillId="0" borderId="43"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79" xfId="0" applyBorder="1" applyAlignment="1">
      <alignment horizontal="center" vertical="center" wrapText="1"/>
    </xf>
    <xf numFmtId="0" fontId="0" fillId="0" borderId="107" xfId="0" applyBorder="1" applyAlignment="1">
      <alignment horizontal="center" vertical="center" wrapText="1"/>
    </xf>
    <xf numFmtId="9" fontId="52" fillId="0" borderId="23" xfId="4" applyFont="1" applyBorder="1" applyAlignment="1">
      <alignment horizontal="center" vertical="center" wrapText="1"/>
    </xf>
    <xf numFmtId="9" fontId="52" fillId="0" borderId="6" xfId="4" applyFont="1" applyBorder="1" applyAlignment="1">
      <alignment horizontal="center" vertical="center" wrapText="1"/>
    </xf>
    <xf numFmtId="9" fontId="52" fillId="0" borderId="24" xfId="4" applyFont="1" applyBorder="1" applyAlignment="1">
      <alignment horizontal="center" vertical="center" wrapText="1"/>
    </xf>
    <xf numFmtId="0" fontId="26" fillId="0" borderId="23" xfId="0" applyFont="1" applyBorder="1" applyAlignment="1">
      <alignment horizontal="center" vertical="center" wrapText="1"/>
    </xf>
    <xf numFmtId="0" fontId="0" fillId="11" borderId="44" xfId="0" applyFill="1" applyBorder="1" applyAlignment="1">
      <alignment horizontal="center" vertical="center" wrapText="1"/>
    </xf>
    <xf numFmtId="0" fontId="0" fillId="11" borderId="28" xfId="0" applyFill="1" applyBorder="1" applyAlignment="1">
      <alignment horizontal="center" vertical="center" wrapText="1"/>
    </xf>
    <xf numFmtId="0" fontId="0" fillId="11" borderId="23" xfId="0" applyFill="1" applyBorder="1" applyAlignment="1">
      <alignment horizontal="center" vertical="center" wrapText="1"/>
    </xf>
    <xf numFmtId="0" fontId="0" fillId="0" borderId="81" xfId="0" applyBorder="1" applyAlignment="1">
      <alignment horizontal="center" vertical="center" wrapText="1"/>
    </xf>
    <xf numFmtId="0" fontId="0" fillId="0" borderId="23" xfId="0" applyBorder="1" applyAlignment="1">
      <alignment horizontal="center" vertical="center" wrapText="1"/>
    </xf>
    <xf numFmtId="165" fontId="51" fillId="0" borderId="23" xfId="3" applyNumberFormat="1" applyFont="1" applyBorder="1" applyAlignment="1">
      <alignment horizontal="center" vertical="center" wrapText="1"/>
    </xf>
    <xf numFmtId="0" fontId="12" fillId="11" borderId="34" xfId="0" applyFont="1" applyFill="1" applyBorder="1" applyAlignment="1">
      <alignment horizontal="center" vertical="center" wrapText="1"/>
    </xf>
    <xf numFmtId="0" fontId="12" fillId="11" borderId="81" xfId="0" applyFont="1" applyFill="1" applyBorder="1" applyAlignment="1">
      <alignment horizontal="center" vertical="center" wrapText="1"/>
    </xf>
    <xf numFmtId="0" fontId="0" fillId="0" borderId="32" xfId="0" applyBorder="1" applyAlignment="1">
      <alignment horizontal="center" vertical="center" wrapText="1"/>
    </xf>
    <xf numFmtId="0" fontId="4" fillId="16" borderId="39" xfId="0" applyFont="1" applyFill="1" applyBorder="1" applyAlignment="1" applyProtection="1">
      <alignment horizontal="center" vertical="center" wrapText="1"/>
      <protection locked="0"/>
    </xf>
    <xf numFmtId="0" fontId="4" fillId="16" borderId="105" xfId="0" applyFont="1" applyFill="1" applyBorder="1" applyAlignment="1" applyProtection="1">
      <alignment horizontal="center" vertical="center" wrapText="1"/>
      <protection locked="0"/>
    </xf>
    <xf numFmtId="0" fontId="4" fillId="16" borderId="66" xfId="0" applyFont="1" applyFill="1" applyBorder="1" applyAlignment="1" applyProtection="1">
      <alignment horizontal="center" vertical="center" wrapText="1"/>
      <protection locked="0"/>
    </xf>
    <xf numFmtId="0" fontId="4" fillId="16" borderId="52" xfId="0" applyFont="1" applyFill="1" applyBorder="1" applyAlignment="1" applyProtection="1">
      <alignment horizontal="center" vertical="center"/>
      <protection locked="0"/>
    </xf>
    <xf numFmtId="0" fontId="4" fillId="16" borderId="53" xfId="0" applyFont="1" applyFill="1" applyBorder="1" applyAlignment="1" applyProtection="1">
      <alignment horizontal="center" vertical="center"/>
      <protection locked="0"/>
    </xf>
    <xf numFmtId="0" fontId="4" fillId="4" borderId="39" xfId="0" applyFont="1" applyFill="1" applyBorder="1" applyAlignment="1">
      <alignment horizontal="center" vertical="center" wrapText="1"/>
    </xf>
    <xf numFmtId="0" fontId="4" fillId="4" borderId="66" xfId="0" applyFont="1" applyFill="1" applyBorder="1" applyAlignment="1">
      <alignment horizontal="center" vertical="center" wrapText="1"/>
    </xf>
    <xf numFmtId="0" fontId="4" fillId="4" borderId="103"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54" xfId="0" applyFont="1" applyFill="1" applyBorder="1" applyAlignment="1">
      <alignment horizontal="center" vertical="center"/>
    </xf>
    <xf numFmtId="0" fontId="4" fillId="4" borderId="116" xfId="0" applyFont="1" applyFill="1" applyBorder="1" applyAlignment="1">
      <alignment horizontal="center" vertical="center"/>
    </xf>
    <xf numFmtId="9" fontId="52" fillId="0" borderId="35" xfId="4" applyFont="1" applyBorder="1" applyAlignment="1">
      <alignment horizontal="center" vertical="center" wrapText="1"/>
    </xf>
    <xf numFmtId="0" fontId="0" fillId="0" borderId="23" xfId="0" applyBorder="1" applyAlignment="1">
      <alignment horizontal="left" vertical="center" wrapText="1"/>
    </xf>
    <xf numFmtId="0" fontId="0" fillId="0" borderId="6" xfId="0" applyBorder="1" applyAlignment="1">
      <alignment horizontal="left" vertical="center" wrapText="1"/>
    </xf>
    <xf numFmtId="0" fontId="0" fillId="0" borderId="24" xfId="0" applyBorder="1" applyAlignment="1">
      <alignment horizontal="left" vertical="center" wrapText="1"/>
    </xf>
    <xf numFmtId="0" fontId="6" fillId="3" borderId="33"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0" xfId="0" applyFont="1" applyFill="1" applyAlignment="1">
      <alignment horizontal="center" vertical="center"/>
    </xf>
    <xf numFmtId="0" fontId="5" fillId="4" borderId="125" xfId="0" applyFont="1" applyFill="1" applyBorder="1" applyAlignment="1">
      <alignment horizontal="left" vertical="center"/>
    </xf>
    <xf numFmtId="0" fontId="4" fillId="4" borderId="39" xfId="0" applyFont="1" applyFill="1" applyBorder="1" applyAlignment="1">
      <alignment horizontal="center" vertical="center" textRotation="1"/>
    </xf>
    <xf numFmtId="0" fontId="4" fillId="4" borderId="66" xfId="0" applyFont="1" applyFill="1" applyBorder="1" applyAlignment="1">
      <alignment horizontal="center" vertical="center" textRotation="1"/>
    </xf>
    <xf numFmtId="0" fontId="4" fillId="4" borderId="56" xfId="0" applyFont="1" applyFill="1" applyBorder="1" applyAlignment="1">
      <alignment horizontal="center" vertical="center" wrapText="1"/>
    </xf>
    <xf numFmtId="0" fontId="4" fillId="4" borderId="0" xfId="0" applyFont="1" applyFill="1" applyAlignment="1">
      <alignment horizontal="center" vertical="center"/>
    </xf>
    <xf numFmtId="0" fontId="4" fillId="4" borderId="120" xfId="0" applyFont="1" applyFill="1" applyBorder="1" applyAlignment="1">
      <alignment horizontal="center" vertical="center" wrapText="1"/>
    </xf>
    <xf numFmtId="0" fontId="4" fillId="4" borderId="121" xfId="0" applyFont="1" applyFill="1" applyBorder="1" applyAlignment="1">
      <alignment horizontal="center" vertical="center" wrapText="1"/>
    </xf>
    <xf numFmtId="0" fontId="2" fillId="3" borderId="29" xfId="0" applyFont="1" applyFill="1" applyBorder="1" applyAlignment="1" applyProtection="1">
      <alignment horizontal="justify" vertical="center"/>
      <protection locked="0"/>
    </xf>
    <xf numFmtId="0" fontId="0" fillId="0" borderId="30" xfId="0" applyBorder="1" applyAlignment="1">
      <alignment horizontal="justify" vertical="center"/>
    </xf>
    <xf numFmtId="0" fontId="0" fillId="0" borderId="31" xfId="0" applyBorder="1" applyAlignment="1">
      <alignment horizontal="justify" vertical="center"/>
    </xf>
    <xf numFmtId="0" fontId="4" fillId="4" borderId="104" xfId="0" applyFont="1" applyFill="1" applyBorder="1" applyAlignment="1">
      <alignment horizontal="center" vertical="center" wrapText="1"/>
    </xf>
    <xf numFmtId="0" fontId="4" fillId="4" borderId="117" xfId="0" applyFont="1" applyFill="1" applyBorder="1" applyAlignment="1">
      <alignment horizontal="center" vertical="center"/>
    </xf>
    <xf numFmtId="0" fontId="4" fillId="4" borderId="118" xfId="0" applyFont="1" applyFill="1" applyBorder="1" applyAlignment="1">
      <alignment horizontal="center" vertical="center"/>
    </xf>
    <xf numFmtId="0" fontId="4" fillId="4" borderId="119" xfId="0" applyFont="1" applyFill="1" applyBorder="1" applyAlignment="1">
      <alignment horizontal="center" vertical="center"/>
    </xf>
    <xf numFmtId="0" fontId="2" fillId="3" borderId="29" xfId="0" applyFont="1" applyFill="1" applyBorder="1" applyAlignment="1" applyProtection="1">
      <alignment horizontal="justify" vertical="center" wrapText="1"/>
      <protection locked="0"/>
    </xf>
    <xf numFmtId="0" fontId="5" fillId="4" borderId="28" xfId="0" applyFont="1" applyFill="1" applyBorder="1" applyAlignment="1">
      <alignment horizontal="left" vertical="center"/>
    </xf>
    <xf numFmtId="0" fontId="5" fillId="4" borderId="122" xfId="0" applyFont="1" applyFill="1" applyBorder="1" applyAlignment="1">
      <alignment horizontal="left" vertical="center"/>
    </xf>
    <xf numFmtId="165" fontId="0" fillId="0" borderId="44" xfId="3" applyNumberFormat="1" applyFont="1" applyBorder="1" applyAlignment="1">
      <alignment horizontal="center" vertical="center" wrapText="1"/>
    </xf>
    <xf numFmtId="165" fontId="0" fillId="0" borderId="28" xfId="3" applyNumberFormat="1" applyFont="1" applyBorder="1" applyAlignment="1">
      <alignment horizontal="center" vertical="center" wrapText="1"/>
    </xf>
    <xf numFmtId="165" fontId="0" fillId="0" borderId="47" xfId="3" applyNumberFormat="1" applyFont="1" applyBorder="1" applyAlignment="1">
      <alignment horizontal="center" vertical="center" wrapText="1"/>
    </xf>
    <xf numFmtId="0" fontId="0" fillId="0" borderId="129" xfId="0" applyBorder="1" applyAlignment="1">
      <alignment horizontal="center" vertical="center" wrapText="1"/>
    </xf>
    <xf numFmtId="0" fontId="0" fillId="0" borderId="130" xfId="0" applyBorder="1" applyAlignment="1">
      <alignment horizontal="center" vertical="center" wrapText="1"/>
    </xf>
    <xf numFmtId="0" fontId="0" fillId="0" borderId="36" xfId="0" applyBorder="1" applyAlignment="1">
      <alignment horizontal="center" vertical="center" wrapText="1"/>
    </xf>
    <xf numFmtId="0" fontId="0" fillId="0" borderId="131" xfId="0" applyBorder="1" applyAlignment="1">
      <alignment horizontal="center" vertical="center" wrapText="1"/>
    </xf>
    <xf numFmtId="0" fontId="0" fillId="0" borderId="6" xfId="0" applyBorder="1" applyAlignment="1">
      <alignment horizontal="center" vertical="center"/>
    </xf>
    <xf numFmtId="0" fontId="0" fillId="0" borderId="24" xfId="0" applyBorder="1" applyAlignment="1">
      <alignment horizontal="center" vertical="center"/>
    </xf>
    <xf numFmtId="9" fontId="0" fillId="0" borderId="28" xfId="0" applyNumberFormat="1" applyBorder="1" applyAlignment="1">
      <alignment horizontal="center" vertical="center" wrapText="1"/>
    </xf>
    <xf numFmtId="9" fontId="0" fillId="0" borderId="47" xfId="0" applyNumberFormat="1" applyBorder="1" applyAlignment="1">
      <alignment horizontal="center" vertical="center" wrapText="1"/>
    </xf>
    <xf numFmtId="9" fontId="0" fillId="0" borderId="129" xfId="0" applyNumberFormat="1" applyBorder="1" applyAlignment="1">
      <alignment horizontal="center" vertical="center" wrapText="1"/>
    </xf>
    <xf numFmtId="9" fontId="0" fillId="0" borderId="130" xfId="0" applyNumberFormat="1" applyBorder="1" applyAlignment="1">
      <alignment horizontal="center" vertical="center" wrapText="1"/>
    </xf>
    <xf numFmtId="2" fontId="0" fillId="0" borderId="36" xfId="0" applyNumberFormat="1" applyBorder="1" applyAlignment="1">
      <alignment horizontal="center" vertical="center" wrapText="1"/>
    </xf>
    <xf numFmtId="2" fontId="0" fillId="0" borderId="131" xfId="0" applyNumberFormat="1" applyBorder="1" applyAlignment="1">
      <alignment horizontal="center" vertical="center" wrapText="1"/>
    </xf>
    <xf numFmtId="0" fontId="0" fillId="11" borderId="91" xfId="0" applyFill="1" applyBorder="1" applyAlignment="1">
      <alignment horizontal="center" vertical="center" wrapText="1"/>
    </xf>
    <xf numFmtId="0" fontId="0" fillId="11" borderId="92" xfId="0" applyFill="1" applyBorder="1" applyAlignment="1">
      <alignment horizontal="center" vertical="center" wrapText="1"/>
    </xf>
    <xf numFmtId="9" fontId="0" fillId="0" borderId="23" xfId="0" applyNumberFormat="1" applyBorder="1" applyAlignment="1">
      <alignment horizontal="center" vertical="center" wrapText="1"/>
    </xf>
    <xf numFmtId="2" fontId="0" fillId="0" borderId="28" xfId="0" applyNumberFormat="1" applyBorder="1" applyAlignment="1">
      <alignment horizontal="center" vertical="center" wrapText="1"/>
    </xf>
    <xf numFmtId="2" fontId="0" fillId="0" borderId="23" xfId="0" applyNumberFormat="1" applyBorder="1" applyAlignment="1">
      <alignment horizontal="center" vertical="center" wrapText="1"/>
    </xf>
    <xf numFmtId="2" fontId="0" fillId="0" borderId="47" xfId="0" applyNumberFormat="1" applyBorder="1" applyAlignment="1">
      <alignment horizontal="center" vertical="center" wrapText="1"/>
    </xf>
    <xf numFmtId="0" fontId="0" fillId="8" borderId="91" xfId="0" applyFill="1" applyBorder="1" applyAlignment="1">
      <alignment horizontal="center" vertical="center" wrapText="1"/>
    </xf>
    <xf numFmtId="0" fontId="0" fillId="8" borderId="92" xfId="0" applyFill="1" applyBorder="1" applyAlignment="1">
      <alignment horizontal="center" vertical="center" wrapText="1"/>
    </xf>
    <xf numFmtId="0" fontId="5" fillId="4" borderId="6" xfId="0" applyFont="1" applyFill="1" applyBorder="1" applyAlignment="1">
      <alignment horizontal="left" vertical="center"/>
    </xf>
    <xf numFmtId="0" fontId="27" fillId="4" borderId="6" xfId="0" applyFont="1" applyFill="1" applyBorder="1" applyAlignment="1">
      <alignment horizontal="center" vertical="center"/>
    </xf>
    <xf numFmtId="0" fontId="4" fillId="4" borderId="6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42" xfId="0" applyFont="1" applyFill="1" applyBorder="1" applyAlignment="1">
      <alignment horizontal="center" vertical="center"/>
    </xf>
    <xf numFmtId="0" fontId="6" fillId="3" borderId="6" xfId="0" applyFont="1" applyFill="1" applyBorder="1" applyAlignment="1">
      <alignment horizontal="center" vertical="center"/>
    </xf>
    <xf numFmtId="0" fontId="4" fillId="4" borderId="38" xfId="0" applyFont="1" applyFill="1" applyBorder="1" applyAlignment="1">
      <alignment horizontal="center" vertical="center" textRotation="1"/>
    </xf>
    <xf numFmtId="0" fontId="2" fillId="3" borderId="6" xfId="0" applyFont="1" applyFill="1" applyBorder="1" applyAlignment="1" applyProtection="1">
      <alignment horizontal="justify" vertical="center" wrapText="1"/>
      <protection locked="0"/>
    </xf>
    <xf numFmtId="0" fontId="4" fillId="4" borderId="57" xfId="0" applyFont="1" applyFill="1" applyBorder="1" applyAlignment="1">
      <alignment horizontal="center" vertical="center"/>
    </xf>
    <xf numFmtId="0" fontId="4" fillId="4" borderId="76"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65"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9" xfId="0" applyFont="1" applyFill="1" applyBorder="1" applyAlignment="1">
      <alignment horizontal="center" vertical="center"/>
    </xf>
    <xf numFmtId="2" fontId="0" fillId="0" borderId="44" xfId="0" applyNumberFormat="1" applyBorder="1" applyAlignment="1">
      <alignment horizontal="center" vertical="center" wrapText="1"/>
    </xf>
    <xf numFmtId="9" fontId="0" fillId="0" borderId="44" xfId="0" applyNumberFormat="1" applyBorder="1" applyAlignment="1">
      <alignment horizontal="center" vertical="center" wrapText="1"/>
    </xf>
    <xf numFmtId="0" fontId="4" fillId="3" borderId="108" xfId="0" applyFont="1" applyFill="1" applyBorder="1" applyAlignment="1">
      <alignment horizontal="center" vertical="center" wrapText="1"/>
    </xf>
    <xf numFmtId="0" fontId="4" fillId="3" borderId="67" xfId="0" applyFont="1" applyFill="1" applyBorder="1" applyAlignment="1">
      <alignment horizontal="center" vertical="center" wrapText="1"/>
    </xf>
    <xf numFmtId="0" fontId="0" fillId="11" borderId="106" xfId="0" applyFill="1" applyBorder="1" applyAlignment="1">
      <alignment horizontal="center" vertical="center" wrapText="1"/>
    </xf>
    <xf numFmtId="0" fontId="0" fillId="11" borderId="93" xfId="0" applyFill="1"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4" xfId="3" applyNumberFormat="1" applyFont="1" applyBorder="1" applyAlignment="1">
      <alignment horizontal="center" vertical="center" wrapText="1"/>
    </xf>
    <xf numFmtId="2" fontId="0" fillId="0" borderId="35" xfId="3" applyNumberFormat="1" applyFont="1" applyBorder="1" applyAlignment="1">
      <alignment horizontal="center" vertical="center" wrapText="1"/>
    </xf>
    <xf numFmtId="0" fontId="26" fillId="0" borderId="44" xfId="0" applyFont="1" applyBorder="1" applyAlignment="1">
      <alignment horizontal="center" vertical="center" wrapText="1"/>
    </xf>
    <xf numFmtId="0" fontId="26" fillId="0" borderId="28" xfId="0" applyFont="1" applyBorder="1" applyAlignment="1">
      <alignment horizontal="center" vertical="center" wrapText="1"/>
    </xf>
    <xf numFmtId="0" fontId="26" fillId="0" borderId="47" xfId="0" applyFont="1" applyBorder="1" applyAlignment="1">
      <alignment horizontal="center" vertical="center" wrapText="1"/>
    </xf>
    <xf numFmtId="0" fontId="0" fillId="11" borderId="43" xfId="0" applyFill="1" applyBorder="1" applyAlignment="1">
      <alignment horizontal="center" vertical="center" wrapText="1"/>
    </xf>
    <xf numFmtId="0" fontId="0" fillId="11" borderId="45" xfId="0" applyFill="1" applyBorder="1" applyAlignment="1">
      <alignment horizontal="center" vertical="center" wrapText="1"/>
    </xf>
    <xf numFmtId="0" fontId="0" fillId="11" borderId="46" xfId="0" applyFill="1" applyBorder="1" applyAlignment="1">
      <alignment horizontal="center" vertical="center" wrapText="1"/>
    </xf>
    <xf numFmtId="2" fontId="0" fillId="0" borderId="44" xfId="3" applyNumberFormat="1" applyFont="1" applyBorder="1" applyAlignment="1">
      <alignment horizontal="center" vertical="center" wrapText="1"/>
    </xf>
    <xf numFmtId="2" fontId="0" fillId="0" borderId="28" xfId="3" applyNumberFormat="1" applyFont="1" applyBorder="1" applyAlignment="1">
      <alignment horizontal="center" vertical="center" wrapText="1"/>
    </xf>
    <xf numFmtId="2" fontId="0" fillId="0" borderId="47" xfId="3" applyNumberFormat="1" applyFont="1" applyBorder="1" applyAlignment="1">
      <alignment horizontal="center" vertical="center" wrapText="1"/>
    </xf>
    <xf numFmtId="0" fontId="0" fillId="0" borderId="126" xfId="0" applyBorder="1" applyAlignment="1">
      <alignment horizontal="center" vertical="center" wrapText="1"/>
    </xf>
    <xf numFmtId="0" fontId="0" fillId="0" borderId="127" xfId="0" applyBorder="1" applyAlignment="1">
      <alignment horizontal="center" vertical="center" wrapText="1"/>
    </xf>
    <xf numFmtId="0" fontId="0" fillId="0" borderId="128" xfId="0" applyBorder="1" applyAlignment="1">
      <alignment horizontal="center" vertical="center" wrapText="1"/>
    </xf>
    <xf numFmtId="0" fontId="0" fillId="8" borderId="106" xfId="0" applyFill="1" applyBorder="1" applyAlignment="1">
      <alignment horizontal="center" vertical="center" wrapText="1"/>
    </xf>
    <xf numFmtId="0" fontId="0" fillId="8" borderId="93" xfId="0" applyFill="1" applyBorder="1" applyAlignment="1">
      <alignment horizontal="center" vertical="center" wrapText="1"/>
    </xf>
    <xf numFmtId="0" fontId="27" fillId="4" borderId="61" xfId="0" applyFont="1" applyFill="1" applyBorder="1" applyAlignment="1">
      <alignment horizontal="center" vertical="center"/>
    </xf>
    <xf numFmtId="0" fontId="27" fillId="4" borderId="62" xfId="0" applyFont="1" applyFill="1" applyBorder="1" applyAlignment="1">
      <alignment horizontal="center" vertical="center"/>
    </xf>
    <xf numFmtId="0" fontId="27" fillId="4" borderId="63" xfId="0" applyFont="1" applyFill="1" applyBorder="1" applyAlignment="1">
      <alignment horizontal="center" vertical="center"/>
    </xf>
    <xf numFmtId="0" fontId="27" fillId="4" borderId="0" xfId="0" applyFont="1" applyFill="1" applyAlignment="1">
      <alignment horizontal="center" vertical="center"/>
    </xf>
    <xf numFmtId="0" fontId="6" fillId="3" borderId="58" xfId="0" applyFont="1" applyFill="1" applyBorder="1" applyAlignment="1">
      <alignment horizontal="center" vertical="center"/>
    </xf>
    <xf numFmtId="0" fontId="6" fillId="3" borderId="56"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64" xfId="0" applyFont="1" applyFill="1" applyBorder="1" applyAlignment="1">
      <alignment horizontal="center" vertical="center"/>
    </xf>
    <xf numFmtId="0" fontId="6" fillId="3" borderId="65" xfId="0" applyFont="1" applyFill="1" applyBorder="1" applyAlignment="1">
      <alignment horizontal="center" vertical="center"/>
    </xf>
    <xf numFmtId="0" fontId="4" fillId="4" borderId="52" xfId="0" applyFont="1" applyFill="1" applyBorder="1" applyAlignment="1">
      <alignment horizontal="center" vertical="center"/>
    </xf>
    <xf numFmtId="3" fontId="4" fillId="4" borderId="38" xfId="0" applyNumberFormat="1" applyFont="1" applyFill="1" applyBorder="1" applyAlignment="1">
      <alignment horizontal="center" vertical="center"/>
    </xf>
    <xf numFmtId="3" fontId="4" fillId="4" borderId="39" xfId="0" applyNumberFormat="1" applyFont="1" applyFill="1" applyBorder="1" applyAlignment="1">
      <alignment horizontal="center" vertical="center"/>
    </xf>
    <xf numFmtId="0" fontId="4" fillId="4" borderId="38" xfId="0" applyFont="1" applyFill="1" applyBorder="1" applyAlignment="1">
      <alignment horizontal="center" vertical="center" textRotation="90" wrapText="1"/>
    </xf>
    <xf numFmtId="0" fontId="4" fillId="4" borderId="39" xfId="0" applyFont="1" applyFill="1" applyBorder="1" applyAlignment="1">
      <alignment horizontal="center" vertical="center" textRotation="90" wrapText="1"/>
    </xf>
    <xf numFmtId="0" fontId="4" fillId="4" borderId="38"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5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2" fillId="3" borderId="6" xfId="0" applyFont="1" applyFill="1" applyBorder="1" applyAlignment="1" applyProtection="1">
      <alignment horizontal="justify" vertical="center"/>
      <protection locked="0"/>
    </xf>
    <xf numFmtId="2" fontId="0" fillId="0" borderId="29" xfId="3" applyNumberFormat="1" applyFont="1" applyBorder="1" applyAlignment="1">
      <alignment horizontal="center" vertical="center" wrapText="1"/>
    </xf>
    <xf numFmtId="2" fontId="0" fillId="0" borderId="139" xfId="3" applyNumberFormat="1" applyFont="1" applyBorder="1" applyAlignment="1">
      <alignment horizontal="center" vertical="center" wrapText="1"/>
    </xf>
    <xf numFmtId="0" fontId="42" fillId="0" borderId="72" xfId="0" applyFont="1" applyBorder="1" applyAlignment="1">
      <alignment horizontal="center" vertical="center"/>
    </xf>
    <xf numFmtId="0" fontId="42" fillId="0" borderId="10" xfId="0" applyFont="1" applyBorder="1" applyAlignment="1">
      <alignment horizontal="center" vertical="center"/>
    </xf>
    <xf numFmtId="0" fontId="48" fillId="0" borderId="6" xfId="0" applyFont="1" applyBorder="1" applyAlignment="1">
      <alignment horizontal="left" vertical="center" wrapText="1"/>
    </xf>
    <xf numFmtId="0" fontId="44" fillId="6" borderId="6" xfId="0" applyFont="1" applyFill="1" applyBorder="1" applyAlignment="1">
      <alignment horizontal="center" vertical="center" wrapText="1" readingOrder="1"/>
    </xf>
    <xf numFmtId="0" fontId="44" fillId="6" borderId="0" xfId="0" applyFont="1" applyFill="1" applyAlignment="1">
      <alignment horizontal="center" vertical="center" wrapText="1" readingOrder="1"/>
    </xf>
    <xf numFmtId="0" fontId="48" fillId="0" borderId="34" xfId="0" applyFont="1" applyBorder="1" applyAlignment="1">
      <alignment horizontal="left" vertical="center" wrapText="1"/>
    </xf>
    <xf numFmtId="0" fontId="48" fillId="0" borderId="0" xfId="0" applyFont="1" applyAlignment="1">
      <alignment horizontal="left" vertical="center" wrapText="1"/>
    </xf>
    <xf numFmtId="0" fontId="48" fillId="0" borderId="75" xfId="0" applyFont="1" applyBorder="1" applyAlignment="1">
      <alignment horizontal="left" vertical="center" wrapText="1"/>
    </xf>
    <xf numFmtId="0" fontId="48" fillId="0" borderId="34" xfId="0" applyFont="1" applyBorder="1" applyAlignment="1">
      <alignment horizontal="left" vertical="top" wrapText="1"/>
    </xf>
    <xf numFmtId="0" fontId="48" fillId="0" borderId="0" xfId="0" applyFont="1" applyAlignment="1">
      <alignment horizontal="left" vertical="top" wrapText="1"/>
    </xf>
    <xf numFmtId="0" fontId="48" fillId="0" borderId="75" xfId="0" applyFont="1" applyBorder="1" applyAlignment="1">
      <alignment horizontal="left" vertical="top" wrapText="1"/>
    </xf>
    <xf numFmtId="0" fontId="15" fillId="3" borderId="19" xfId="0" applyFont="1" applyFill="1" applyBorder="1" applyAlignment="1">
      <alignment horizontal="center"/>
    </xf>
    <xf numFmtId="0" fontId="15" fillId="3" borderId="20" xfId="0" applyFont="1" applyFill="1" applyBorder="1" applyAlignment="1">
      <alignment horizontal="center"/>
    </xf>
    <xf numFmtId="0" fontId="56" fillId="0" borderId="11" xfId="0" applyFont="1" applyBorder="1" applyAlignment="1">
      <alignment horizontal="center" vertical="center" wrapText="1"/>
    </xf>
    <xf numFmtId="0" fontId="56" fillId="0" borderId="0" xfId="0" applyFont="1" applyAlignment="1">
      <alignment horizontal="center" vertical="center" wrapText="1"/>
    </xf>
    <xf numFmtId="0" fontId="31" fillId="12" borderId="0" xfId="0" applyFont="1" applyFill="1" applyAlignment="1">
      <alignment horizontal="center" vertical="center" wrapText="1" readingOrder="1"/>
    </xf>
    <xf numFmtId="0" fontId="31"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1" fillId="12" borderId="11" xfId="0" applyFont="1" applyFill="1" applyBorder="1" applyAlignment="1">
      <alignment horizontal="center" vertical="center" textRotation="90" wrapText="1" readingOrder="1"/>
    </xf>
    <xf numFmtId="0" fontId="31" fillId="12" borderId="0" xfId="0" applyFont="1" applyFill="1" applyAlignment="1">
      <alignment horizontal="center" vertical="center" textRotation="90" wrapText="1" readingOrder="1"/>
    </xf>
    <xf numFmtId="0" fontId="32" fillId="14" borderId="25" xfId="0" applyFont="1" applyFill="1" applyBorder="1" applyAlignment="1">
      <alignment horizontal="center" vertical="center" wrapText="1" readingOrder="1"/>
    </xf>
    <xf numFmtId="0" fontId="32" fillId="14" borderId="26" xfId="0" applyFont="1" applyFill="1" applyBorder="1" applyAlignment="1">
      <alignment horizontal="center" vertical="center" wrapText="1" readingOrder="1"/>
    </xf>
    <xf numFmtId="0" fontId="32" fillId="14" borderId="27"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2" fillId="13" borderId="25" xfId="0" applyFont="1" applyFill="1" applyBorder="1" applyAlignment="1">
      <alignment horizontal="center" vertical="center" wrapText="1" readingOrder="1"/>
    </xf>
    <xf numFmtId="0" fontId="32" fillId="13" borderId="26" xfId="0" applyFont="1" applyFill="1" applyBorder="1" applyAlignment="1">
      <alignment horizontal="center" vertical="center" wrapText="1" readingOrder="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32" fillId="18" borderId="25" xfId="0" applyFont="1" applyFill="1" applyBorder="1" applyAlignment="1">
      <alignment horizontal="center" vertical="center" wrapText="1" readingOrder="1"/>
    </xf>
    <xf numFmtId="0" fontId="32" fillId="18" borderId="26" xfId="0" applyFont="1" applyFill="1" applyBorder="1" applyAlignment="1">
      <alignment horizontal="center" vertical="center" wrapText="1" readingOrder="1"/>
    </xf>
    <xf numFmtId="0" fontId="32" fillId="7" borderId="25" xfId="0" applyFont="1" applyFill="1" applyBorder="1" applyAlignment="1">
      <alignment horizontal="center" vertical="center" wrapText="1" readingOrder="1"/>
    </xf>
    <xf numFmtId="0" fontId="32" fillId="7" borderId="26"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34" fillId="0" borderId="43" xfId="0" applyNumberFormat="1" applyFont="1" applyBorder="1" applyAlignment="1" applyProtection="1">
      <alignment horizontal="center" vertical="center" wrapText="1"/>
      <protection locked="0"/>
    </xf>
    <xf numFmtId="1" fontId="34" fillId="0" borderId="45" xfId="0" applyNumberFormat="1" applyFont="1" applyBorder="1" applyAlignment="1" applyProtection="1">
      <alignment horizontal="center" vertical="center" wrapText="1"/>
      <protection locked="0"/>
    </xf>
    <xf numFmtId="1" fontId="34" fillId="0" borderId="46" xfId="0" applyNumberFormat="1"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24" xfId="0" applyFont="1" applyBorder="1" applyAlignment="1">
      <alignment horizontal="center" vertical="center"/>
    </xf>
    <xf numFmtId="0" fontId="13" fillId="0" borderId="78" xfId="0" applyFont="1" applyBorder="1" applyAlignment="1">
      <alignment horizontal="center" vertical="center"/>
    </xf>
    <xf numFmtId="0" fontId="13" fillId="0" borderId="79" xfId="0" applyFont="1" applyBorder="1" applyAlignment="1">
      <alignment horizontal="center" vertical="center"/>
    </xf>
    <xf numFmtId="1" fontId="34" fillId="11" borderId="43" xfId="0" applyNumberFormat="1" applyFont="1" applyFill="1" applyBorder="1" applyAlignment="1" applyProtection="1">
      <alignment horizontal="center" vertical="center" wrapText="1"/>
      <protection locked="0"/>
    </xf>
    <xf numFmtId="1" fontId="34" fillId="11" borderId="45" xfId="0" applyNumberFormat="1" applyFont="1" applyFill="1" applyBorder="1" applyAlignment="1" applyProtection="1">
      <alignment horizontal="center" vertical="center" wrapText="1"/>
      <protection locked="0"/>
    </xf>
    <xf numFmtId="1" fontId="34" fillId="11" borderId="46" xfId="0" applyNumberFormat="1" applyFont="1" applyFill="1" applyBorder="1" applyAlignment="1" applyProtection="1">
      <alignment horizontal="center" vertical="center" wrapText="1"/>
      <protection locked="0"/>
    </xf>
    <xf numFmtId="1" fontId="34" fillId="0" borderId="92" xfId="0" applyNumberFormat="1" applyFont="1" applyBorder="1" applyAlignment="1" applyProtection="1">
      <alignment horizontal="center" vertical="center" wrapText="1"/>
      <protection locked="0"/>
    </xf>
    <xf numFmtId="1" fontId="23" fillId="0" borderId="35" xfId="0" applyNumberFormat="1" applyFont="1" applyBorder="1" applyAlignment="1">
      <alignment horizontal="center" vertical="center"/>
    </xf>
    <xf numFmtId="0" fontId="23" fillId="0" borderId="6" xfId="0" applyFont="1" applyBorder="1" applyAlignment="1">
      <alignment horizontal="center" vertical="center"/>
    </xf>
    <xf numFmtId="1" fontId="34" fillId="0" borderId="35" xfId="0" applyNumberFormat="1" applyFont="1" applyBorder="1" applyAlignment="1">
      <alignment horizontal="center" vertical="center"/>
    </xf>
    <xf numFmtId="0" fontId="34" fillId="0" borderId="6" xfId="0" applyFont="1" applyBorder="1" applyAlignment="1">
      <alignment horizontal="center" vertical="center"/>
    </xf>
    <xf numFmtId="0" fontId="13" fillId="0" borderId="3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1" fontId="34" fillId="8" borderId="43" xfId="0" applyNumberFormat="1" applyFont="1" applyFill="1" applyBorder="1" applyAlignment="1" applyProtection="1">
      <alignment horizontal="center" vertical="center" wrapText="1"/>
      <protection locked="0"/>
    </xf>
    <xf numFmtId="1" fontId="34" fillId="8" borderId="45" xfId="0" applyNumberFormat="1" applyFont="1" applyFill="1" applyBorder="1" applyAlignment="1" applyProtection="1">
      <alignment horizontal="center" vertical="center" wrapText="1"/>
      <protection locked="0"/>
    </xf>
    <xf numFmtId="1" fontId="34" fillId="8" borderId="46" xfId="0" applyNumberFormat="1" applyFont="1" applyFill="1" applyBorder="1" applyAlignment="1" applyProtection="1">
      <alignment horizontal="center" vertical="center" wrapText="1"/>
      <protection locked="0"/>
    </xf>
    <xf numFmtId="1" fontId="34" fillId="0" borderId="91" xfId="0" applyNumberFormat="1" applyFont="1" applyBorder="1" applyAlignment="1" applyProtection="1">
      <alignment horizontal="center" vertical="center" wrapText="1"/>
      <protection locked="0"/>
    </xf>
    <xf numFmtId="0" fontId="29" fillId="17" borderId="48" xfId="0" applyFont="1" applyFill="1" applyBorder="1" applyAlignment="1">
      <alignment horizontal="center"/>
    </xf>
    <xf numFmtId="0" fontId="29" fillId="17" borderId="49" xfId="0" applyFont="1" applyFill="1" applyBorder="1" applyAlignment="1">
      <alignment horizontal="center"/>
    </xf>
    <xf numFmtId="0" fontId="13" fillId="0" borderId="35" xfId="0" applyFont="1" applyBorder="1" applyAlignment="1">
      <alignment horizontal="center" vertical="center"/>
    </xf>
    <xf numFmtId="0" fontId="13" fillId="0" borderId="77" xfId="0" applyFont="1" applyBorder="1" applyAlignment="1">
      <alignment horizontal="center" vertical="center"/>
    </xf>
    <xf numFmtId="0" fontId="35" fillId="4" borderId="40" xfId="0" applyFont="1" applyFill="1" applyBorder="1" applyAlignment="1">
      <alignment horizontal="center" vertical="center"/>
    </xf>
    <xf numFmtId="0" fontId="35" fillId="4" borderId="50" xfId="0" applyFont="1" applyFill="1" applyBorder="1" applyAlignment="1">
      <alignment horizontal="center" vertical="center"/>
    </xf>
    <xf numFmtId="0" fontId="35" fillId="4" borderId="41" xfId="0" applyFont="1" applyFill="1" applyBorder="1" applyAlignment="1">
      <alignment horizontal="center" vertical="center"/>
    </xf>
    <xf numFmtId="0" fontId="35" fillId="16" borderId="38" xfId="0" applyFont="1" applyFill="1" applyBorder="1" applyAlignment="1" applyProtection="1">
      <alignment horizontal="center" vertical="center" wrapText="1"/>
      <protection locked="0"/>
    </xf>
    <xf numFmtId="0" fontId="35" fillId="4" borderId="38" xfId="0" applyFont="1" applyFill="1" applyBorder="1" applyAlignment="1" applyProtection="1">
      <alignment horizontal="center" vertical="center" wrapText="1"/>
      <protection locked="0"/>
    </xf>
    <xf numFmtId="0" fontId="2" fillId="3" borderId="30" xfId="0" applyFont="1" applyFill="1" applyBorder="1" applyAlignment="1" applyProtection="1">
      <alignment horizontal="justify" vertical="center" wrapText="1"/>
      <protection locked="0"/>
    </xf>
    <xf numFmtId="0" fontId="2" fillId="3" borderId="31" xfId="0" applyFont="1" applyFill="1" applyBorder="1" applyAlignment="1" applyProtection="1">
      <alignment horizontal="justify" vertical="center" wrapText="1"/>
      <protection locked="0"/>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7" fillId="4" borderId="2" xfId="0" applyFont="1" applyFill="1" applyBorder="1" applyAlignment="1">
      <alignment horizontal="center" vertical="center" wrapText="1"/>
    </xf>
    <xf numFmtId="0" fontId="37" fillId="4" borderId="51" xfId="0" applyFont="1" applyFill="1" applyBorder="1" applyAlignment="1">
      <alignment horizontal="center" vertical="center" wrapText="1"/>
    </xf>
    <xf numFmtId="0" fontId="37" fillId="4" borderId="0" xfId="0" applyFont="1" applyFill="1" applyAlignment="1">
      <alignment horizontal="center" vertical="center" wrapText="1"/>
    </xf>
    <xf numFmtId="0" fontId="37" fillId="4" borderId="36" xfId="0" applyFont="1" applyFill="1" applyBorder="1" applyAlignment="1">
      <alignment horizontal="center" vertical="center" wrapText="1"/>
    </xf>
    <xf numFmtId="0" fontId="2" fillId="3" borderId="30" xfId="0" applyFont="1" applyFill="1" applyBorder="1" applyAlignment="1" applyProtection="1">
      <alignment horizontal="justify" vertical="center"/>
      <protection locked="0"/>
    </xf>
    <xf numFmtId="0" fontId="2" fillId="3" borderId="31" xfId="0" applyFont="1" applyFill="1" applyBorder="1" applyAlignment="1" applyProtection="1">
      <alignment horizontal="justify" vertical="center"/>
      <protection locked="0"/>
    </xf>
    <xf numFmtId="0" fontId="35" fillId="4" borderId="40" xfId="0" applyFont="1" applyFill="1" applyBorder="1" applyAlignment="1" applyProtection="1">
      <alignment horizontal="center" vertical="center" wrapText="1"/>
      <protection locked="0"/>
    </xf>
    <xf numFmtId="0" fontId="36" fillId="4" borderId="39" xfId="0" applyFont="1" applyFill="1" applyBorder="1" applyAlignment="1">
      <alignment horizontal="center" vertical="center" wrapText="1"/>
    </xf>
    <xf numFmtId="0" fontId="36" fillId="4" borderId="42" xfId="0" applyFont="1" applyFill="1" applyBorder="1" applyAlignment="1">
      <alignment horizontal="center" vertical="center" wrapText="1"/>
    </xf>
    <xf numFmtId="0" fontId="36" fillId="4" borderId="40" xfId="0" applyFont="1" applyFill="1" applyBorder="1" applyAlignment="1">
      <alignment horizontal="center" vertical="center" wrapText="1"/>
    </xf>
    <xf numFmtId="0" fontId="36" fillId="4" borderId="41" xfId="0" applyFont="1" applyFill="1" applyBorder="1" applyAlignment="1">
      <alignment horizontal="center" vertical="center" wrapText="1"/>
    </xf>
    <xf numFmtId="0" fontId="13" fillId="0" borderId="78" xfId="0" applyFont="1" applyBorder="1" applyAlignment="1">
      <alignment horizontal="center" vertical="center" wrapText="1"/>
    </xf>
    <xf numFmtId="0" fontId="13" fillId="0" borderId="79" xfId="0" applyFont="1" applyBorder="1" applyAlignment="1">
      <alignment horizontal="center" vertical="center" wrapText="1"/>
    </xf>
    <xf numFmtId="0" fontId="13" fillId="0" borderId="77" xfId="0" applyFont="1" applyBorder="1" applyAlignment="1">
      <alignment horizontal="center" vertical="center" wrapText="1"/>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500">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ill>
        <patternFill>
          <bgColor rgb="FF92D050"/>
        </patternFill>
      </fill>
    </dxf>
    <dxf>
      <font>
        <color auto="1"/>
      </font>
    </dxf>
    <dxf>
      <fill>
        <patternFill>
          <bgColor rgb="FF92D050"/>
        </patternFill>
      </fill>
    </dxf>
    <dxf>
      <fill>
        <patternFill>
          <bgColor rgb="FF00B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ont>
        <color theme="1"/>
      </font>
    </dxf>
    <dxf>
      <fill>
        <patternFill>
          <bgColor rgb="FF92D050"/>
        </patternFill>
      </fill>
    </dxf>
    <dxf>
      <fill>
        <patternFill>
          <bgColor rgb="FF00B050"/>
        </patternFill>
      </fill>
    </dxf>
    <dxf>
      <fill>
        <patternFill>
          <bgColor rgb="FF92D050"/>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ont>
        <color theme="1"/>
      </font>
    </dxf>
    <dxf>
      <font>
        <color auto="1"/>
      </font>
    </dxf>
    <dxf>
      <font>
        <color theme="1"/>
      </font>
      <fill>
        <patternFill>
          <bgColor rgb="FF92D050"/>
        </patternFill>
      </fill>
    </dxf>
    <dxf>
      <font>
        <color theme="1"/>
      </font>
      <fill>
        <patternFill>
          <bgColor rgb="FF00B050"/>
        </patternFill>
      </fill>
    </dxf>
    <dxf>
      <fill>
        <patternFill>
          <bgColor theme="9"/>
        </patternFill>
      </fill>
    </dxf>
    <dxf>
      <font>
        <color theme="1"/>
      </font>
      <fill>
        <patternFill>
          <bgColor rgb="FFFF0000"/>
        </patternFill>
      </fill>
    </dxf>
    <dxf>
      <font>
        <color theme="1"/>
      </font>
      <fill>
        <patternFill>
          <bgColor rgb="FFFFC000"/>
        </patternFill>
      </fill>
    </dxf>
    <dxf>
      <fill>
        <patternFill>
          <bgColor theme="7" tint="0.39994506668294322"/>
        </patternFill>
      </fill>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rgb="FF9C0006"/>
      </font>
      <fill>
        <patternFill>
          <bgColor rgb="FFFFC7CE"/>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92D050"/>
        </patternFill>
      </fill>
    </dxf>
    <dxf>
      <fill>
        <patternFill>
          <bgColor rgb="FFFFC00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theme="7" tint="0.59996337778862885"/>
        </patternFill>
      </fill>
    </dxf>
    <dxf>
      <font>
        <color auto="1"/>
      </font>
    </dxf>
    <dxf>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ill>
        <patternFill>
          <bgColor theme="9"/>
        </patternFill>
      </fill>
    </dxf>
    <dxf>
      <font>
        <color theme="1"/>
      </font>
      <fill>
        <patternFill>
          <bgColor rgb="FFFFC00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rgb="FF92D050"/>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rgb="FF9C0006"/>
      </font>
      <fill>
        <patternFill>
          <bgColor rgb="FFFFC7CE"/>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rgb="FF92D050"/>
        </patternFill>
      </fill>
    </dxf>
    <dxf>
      <fill>
        <patternFill>
          <bgColor rgb="FF00B050"/>
        </patternFill>
      </fill>
    </dxf>
    <dxf>
      <fill>
        <patternFill>
          <bgColor rgb="FF92D050"/>
        </patternFill>
      </fill>
    </dxf>
    <dxf>
      <font>
        <color rgb="FF9C0006"/>
      </font>
      <fill>
        <patternFill>
          <bgColor rgb="FFFFC7CE"/>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theme="1"/>
      </font>
      <fill>
        <patternFill>
          <bgColor rgb="FFFFC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ill>
        <patternFill>
          <bgColor theme="7" tint="0.39994506668294322"/>
        </patternFill>
      </fill>
    </dxf>
    <dxf>
      <font>
        <color auto="1"/>
      </font>
    </dxf>
    <dxf>
      <fill>
        <patternFill>
          <bgColor theme="7" tint="0.59996337778862885"/>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9"/>
        </patternFill>
      </fill>
    </dxf>
    <dxf>
      <font>
        <color rgb="FF006100"/>
      </font>
      <fill>
        <patternFill>
          <bgColor rgb="FFC6EFCE"/>
        </patternFill>
      </fill>
    </dxf>
    <dxf>
      <font>
        <color theme="1"/>
      </font>
      <fill>
        <patternFill>
          <bgColor rgb="FF00B050"/>
        </patternFill>
      </fill>
    </dxf>
    <dxf>
      <font>
        <color theme="1"/>
      </font>
      <fill>
        <patternFill>
          <bgColor rgb="FF92D050"/>
        </patternFill>
      </fill>
    </dxf>
    <dxf>
      <font>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rgb="FF006100"/>
      </font>
      <fill>
        <patternFill>
          <bgColor rgb="FFC6EFCE"/>
        </patternFill>
      </fill>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ont>
        <color theme="1"/>
      </font>
      <fill>
        <patternFill>
          <bgColor rgb="FF92D050"/>
        </patternFill>
      </fill>
    </dxf>
    <dxf>
      <fill>
        <patternFill>
          <bgColor theme="7" tint="0.59996337778862885"/>
        </patternFill>
      </fill>
    </dxf>
    <dxf>
      <fill>
        <patternFill>
          <bgColor rgb="FF92D050"/>
        </patternFill>
      </fill>
    </dxf>
    <dxf>
      <fill>
        <patternFill>
          <bgColor rgb="FF00B050"/>
        </patternFill>
      </fill>
    </dxf>
    <dxf>
      <fill>
        <patternFill>
          <bgColor theme="9"/>
        </patternFill>
      </fill>
    </dxf>
    <dxf>
      <fill>
        <patternFill>
          <bgColor rgb="FF92D050"/>
        </patternFill>
      </fill>
    </dxf>
    <dxf>
      <font>
        <color theme="1"/>
      </font>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7002895" y="260350"/>
          <a:ext cx="675697" cy="594014"/>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692259F8-51E7-4C41-94F9-D6A1565FA3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 name="Group 8">
          <a:extLst>
            <a:ext uri="{FF2B5EF4-FFF2-40B4-BE49-F238E27FC236}">
              <a16:creationId xmlns:a16="http://schemas.microsoft.com/office/drawing/2014/main" id="{C813436E-0820-4135-8B76-5EE09067DAE9}"/>
            </a:ext>
          </a:extLst>
        </xdr:cNvPr>
        <xdr:cNvGrpSpPr>
          <a:grpSpLocks/>
        </xdr:cNvGrpSpPr>
      </xdr:nvGrpSpPr>
      <xdr:grpSpPr bwMode="auto">
        <a:xfrm>
          <a:off x="7002895" y="260350"/>
          <a:ext cx="675697" cy="594014"/>
          <a:chOff x="2381" y="720"/>
          <a:chExt cx="3154" cy="65"/>
        </a:xfrm>
      </xdr:grpSpPr>
      <xdr:pic>
        <xdr:nvPicPr>
          <xdr:cNvPr id="9" name="6 Imagen">
            <a:extLst>
              <a:ext uri="{FF2B5EF4-FFF2-40B4-BE49-F238E27FC236}">
                <a16:creationId xmlns:a16="http://schemas.microsoft.com/office/drawing/2014/main" id="{1B6D0BE8-33E5-4922-61A6-034FEC7BA7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654B28C9-7E76-D4A5-1D71-F7BEA4A7C46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1" name="CuadroTexto 4">
          <a:extLst>
            <a:ext uri="{FF2B5EF4-FFF2-40B4-BE49-F238E27FC236}">
              <a16:creationId xmlns:a16="http://schemas.microsoft.com/office/drawing/2014/main" id="{337348D5-7522-4895-8484-638983AA0351}"/>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 name="CuadroTexto 1">
          <a:extLst>
            <a:ext uri="{FF2B5EF4-FFF2-40B4-BE49-F238E27FC236}">
              <a16:creationId xmlns:a16="http://schemas.microsoft.com/office/drawing/2014/main" id="{6D3B139F-C93D-4B06-829F-CBE35EC6966E}"/>
            </a:ext>
          </a:extLst>
        </xdr:cNvPr>
        <xdr:cNvSpPr txBox="1"/>
      </xdr:nvSpPr>
      <xdr:spPr>
        <a:xfrm>
          <a:off x="13938885" y="50158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4</xdr:col>
      <xdr:colOff>2196043</xdr:colOff>
      <xdr:row>0</xdr:row>
      <xdr:rowOff>224895</xdr:rowOff>
    </xdr:from>
    <xdr:to>
      <xdr:col>5</xdr:col>
      <xdr:colOff>3186</xdr:colOff>
      <xdr:row>0</xdr:row>
      <xdr:rowOff>773535</xdr:rowOff>
    </xdr:to>
    <xdr:pic>
      <xdr:nvPicPr>
        <xdr:cNvPr id="3" name="Picture 9">
          <a:extLst>
            <a:ext uri="{FF2B5EF4-FFF2-40B4-BE49-F238E27FC236}">
              <a16:creationId xmlns:a16="http://schemas.microsoft.com/office/drawing/2014/main" id="{FABF9DC3-D753-445A-BB8B-1B08F8ED8DF7}"/>
            </a:ext>
          </a:extLst>
        </xdr:cNvPr>
        <xdr:cNvPicPr>
          <a:picLocks noChangeAspect="1"/>
        </xdr:cNvPicPr>
      </xdr:nvPicPr>
      <xdr:blipFill>
        <a:blip xmlns:r="http://schemas.openxmlformats.org/officeDocument/2006/relationships" r:embed="rId1"/>
        <a:stretch>
          <a:fillRect/>
        </a:stretch>
      </xdr:blipFill>
      <xdr:spPr>
        <a:xfrm>
          <a:off x="12102043" y="224895"/>
          <a:ext cx="1521893" cy="548640"/>
        </a:xfrm>
        <a:prstGeom prst="rect">
          <a:avLst/>
        </a:prstGeom>
      </xdr:spPr>
    </xdr:pic>
    <xdr:clientData/>
  </xdr:twoCellAnchor>
  <xdr:twoCellAnchor editAs="oneCell">
    <xdr:from>
      <xdr:col>4</xdr:col>
      <xdr:colOff>2196043</xdr:colOff>
      <xdr:row>0</xdr:row>
      <xdr:rowOff>224895</xdr:rowOff>
    </xdr:from>
    <xdr:to>
      <xdr:col>5</xdr:col>
      <xdr:colOff>3186</xdr:colOff>
      <xdr:row>0</xdr:row>
      <xdr:rowOff>773535</xdr:rowOff>
    </xdr:to>
    <xdr:pic>
      <xdr:nvPicPr>
        <xdr:cNvPr id="4" name="Picture 9">
          <a:extLst>
            <a:ext uri="{FF2B5EF4-FFF2-40B4-BE49-F238E27FC236}">
              <a16:creationId xmlns:a16="http://schemas.microsoft.com/office/drawing/2014/main" id="{16783E8F-8869-4054-AFBF-B34FC1954397}"/>
            </a:ext>
          </a:extLst>
        </xdr:cNvPr>
        <xdr:cNvPicPr>
          <a:picLocks noChangeAspect="1"/>
        </xdr:cNvPicPr>
      </xdr:nvPicPr>
      <xdr:blipFill>
        <a:blip xmlns:r="http://schemas.openxmlformats.org/officeDocument/2006/relationships" r:embed="rId1"/>
        <a:stretch>
          <a:fillRect/>
        </a:stretch>
      </xdr:blipFill>
      <xdr:spPr>
        <a:xfrm>
          <a:off x="12102043" y="224895"/>
          <a:ext cx="1521893" cy="548640"/>
        </a:xfrm>
        <a:prstGeom prst="rect">
          <a:avLst/>
        </a:prstGeom>
      </xdr:spPr>
    </xdr:pic>
    <xdr:clientData/>
  </xdr:twoCellAnchor>
  <xdr:twoCellAnchor editAs="oneCell">
    <xdr:from>
      <xdr:col>0</xdr:col>
      <xdr:colOff>107844</xdr:colOff>
      <xdr:row>0</xdr:row>
      <xdr:rowOff>79375</xdr:rowOff>
    </xdr:from>
    <xdr:to>
      <xdr:col>0</xdr:col>
      <xdr:colOff>3032012</xdr:colOff>
      <xdr:row>0</xdr:row>
      <xdr:rowOff>902335</xdr:rowOff>
    </xdr:to>
    <xdr:pic>
      <xdr:nvPicPr>
        <xdr:cNvPr id="5" name="Picture 8">
          <a:extLst>
            <a:ext uri="{FF2B5EF4-FFF2-40B4-BE49-F238E27FC236}">
              <a16:creationId xmlns:a16="http://schemas.microsoft.com/office/drawing/2014/main" id="{BB1F46BC-6117-4CDE-8C9E-51EDDBCB1172}"/>
            </a:ext>
          </a:extLst>
        </xdr:cNvPr>
        <xdr:cNvPicPr>
          <a:picLocks noChangeAspect="1"/>
        </xdr:cNvPicPr>
      </xdr:nvPicPr>
      <xdr:blipFill>
        <a:blip xmlns:r="http://schemas.openxmlformats.org/officeDocument/2006/relationships" r:embed="rId2"/>
        <a:stretch>
          <a:fillRect/>
        </a:stretch>
      </xdr:blipFill>
      <xdr:spPr>
        <a:xfrm>
          <a:off x="107844" y="79375"/>
          <a:ext cx="2924168" cy="822960"/>
        </a:xfrm>
        <a:prstGeom prst="rect">
          <a:avLst/>
        </a:prstGeom>
      </xdr:spPr>
    </xdr:pic>
    <xdr:clientData/>
  </xdr:twoCellAnchor>
  <xdr:twoCellAnchor editAs="oneCell">
    <xdr:from>
      <xdr:col>4</xdr:col>
      <xdr:colOff>2196043</xdr:colOff>
      <xdr:row>0</xdr:row>
      <xdr:rowOff>224895</xdr:rowOff>
    </xdr:from>
    <xdr:to>
      <xdr:col>5</xdr:col>
      <xdr:colOff>3186</xdr:colOff>
      <xdr:row>0</xdr:row>
      <xdr:rowOff>773535</xdr:rowOff>
    </xdr:to>
    <xdr:pic>
      <xdr:nvPicPr>
        <xdr:cNvPr id="6" name="Picture 9">
          <a:extLst>
            <a:ext uri="{FF2B5EF4-FFF2-40B4-BE49-F238E27FC236}">
              <a16:creationId xmlns:a16="http://schemas.microsoft.com/office/drawing/2014/main" id="{26C812C9-0864-45F3-87CD-7847E415291D}"/>
            </a:ext>
          </a:extLst>
        </xdr:cNvPr>
        <xdr:cNvPicPr>
          <a:picLocks noChangeAspect="1"/>
        </xdr:cNvPicPr>
      </xdr:nvPicPr>
      <xdr:blipFill>
        <a:blip xmlns:r="http://schemas.openxmlformats.org/officeDocument/2006/relationships" r:embed="rId1"/>
        <a:stretch>
          <a:fillRect/>
        </a:stretch>
      </xdr:blipFill>
      <xdr:spPr>
        <a:xfrm>
          <a:off x="12102043" y="224895"/>
          <a:ext cx="1521893" cy="548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480059</xdr:colOff>
      <xdr:row>1</xdr:row>
      <xdr:rowOff>91440</xdr:rowOff>
    </xdr:from>
    <xdr:ext cx="2624385" cy="5844540"/>
    <xdr:sp macro="" textlink="">
      <xdr:nvSpPr>
        <xdr:cNvPr id="2" name="CuadroTexto 1">
          <a:extLst>
            <a:ext uri="{FF2B5EF4-FFF2-40B4-BE49-F238E27FC236}">
              <a16:creationId xmlns:a16="http://schemas.microsoft.com/office/drawing/2014/main" id="{627507D9-F0BE-4D00-AAF6-DF5CBBFBBD58}"/>
            </a:ext>
          </a:extLst>
        </xdr:cNvPr>
        <xdr:cNvSpPr txBox="1"/>
      </xdr:nvSpPr>
      <xdr:spPr>
        <a:xfrm>
          <a:off x="11138534" y="110109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3093504</xdr:colOff>
      <xdr:row>0</xdr:row>
      <xdr:rowOff>921737</xdr:rowOff>
    </xdr:to>
    <xdr:pic>
      <xdr:nvPicPr>
        <xdr:cNvPr id="3" name="Picture 9">
          <a:extLst>
            <a:ext uri="{FF2B5EF4-FFF2-40B4-BE49-F238E27FC236}">
              <a16:creationId xmlns:a16="http://schemas.microsoft.com/office/drawing/2014/main" id="{DFC09175-096B-4A79-8501-5EEF2443FE05}"/>
            </a:ext>
          </a:extLst>
        </xdr:cNvPr>
        <xdr:cNvPicPr>
          <a:picLocks noChangeAspect="1"/>
        </xdr:cNvPicPr>
      </xdr:nvPicPr>
      <xdr:blipFill>
        <a:blip xmlns:r="http://schemas.openxmlformats.org/officeDocument/2006/relationships" r:embed="rId1"/>
        <a:stretch>
          <a:fillRect/>
        </a:stretch>
      </xdr:blipFill>
      <xdr:spPr>
        <a:xfrm>
          <a:off x="169336" y="98777"/>
          <a:ext cx="2924168" cy="822960"/>
        </a:xfrm>
        <a:prstGeom prst="rect">
          <a:avLst/>
        </a:prstGeom>
      </xdr:spPr>
    </xdr:pic>
    <xdr:clientData/>
  </xdr:twoCellAnchor>
  <xdr:twoCellAnchor editAs="oneCell">
    <xdr:from>
      <xdr:col>5</xdr:col>
      <xdr:colOff>811392</xdr:colOff>
      <xdr:row>0</xdr:row>
      <xdr:rowOff>258408</xdr:rowOff>
    </xdr:from>
    <xdr:to>
      <xdr:col>5</xdr:col>
      <xdr:colOff>2550455</xdr:colOff>
      <xdr:row>0</xdr:row>
      <xdr:rowOff>807048</xdr:rowOff>
    </xdr:to>
    <xdr:pic>
      <xdr:nvPicPr>
        <xdr:cNvPr id="4" name="Picture 10">
          <a:extLst>
            <a:ext uri="{FF2B5EF4-FFF2-40B4-BE49-F238E27FC236}">
              <a16:creationId xmlns:a16="http://schemas.microsoft.com/office/drawing/2014/main" id="{54378AD5-7CED-48BA-9049-71AC6C930774}"/>
            </a:ext>
          </a:extLst>
        </xdr:cNvPr>
        <xdr:cNvPicPr>
          <a:picLocks noChangeAspect="1"/>
        </xdr:cNvPicPr>
      </xdr:nvPicPr>
      <xdr:blipFill>
        <a:blip xmlns:r="http://schemas.openxmlformats.org/officeDocument/2006/relationships" r:embed="rId2"/>
        <a:stretch>
          <a:fillRect/>
        </a:stretch>
      </xdr:blipFill>
      <xdr:spPr>
        <a:xfrm>
          <a:off x="9050517" y="258408"/>
          <a:ext cx="1739063" cy="548640"/>
        </a:xfrm>
        <a:prstGeom prst="rect">
          <a:avLst/>
        </a:prstGeom>
      </xdr:spPr>
    </xdr:pic>
    <xdr:clientData/>
  </xdr:twoCellAnchor>
  <xdr:twoCellAnchor editAs="oneCell">
    <xdr:from>
      <xdr:col>5</xdr:col>
      <xdr:colOff>811392</xdr:colOff>
      <xdr:row>0</xdr:row>
      <xdr:rowOff>258408</xdr:rowOff>
    </xdr:from>
    <xdr:to>
      <xdr:col>5</xdr:col>
      <xdr:colOff>2550455</xdr:colOff>
      <xdr:row>0</xdr:row>
      <xdr:rowOff>807048</xdr:rowOff>
    </xdr:to>
    <xdr:pic>
      <xdr:nvPicPr>
        <xdr:cNvPr id="5" name="Picture 10">
          <a:extLst>
            <a:ext uri="{FF2B5EF4-FFF2-40B4-BE49-F238E27FC236}">
              <a16:creationId xmlns:a16="http://schemas.microsoft.com/office/drawing/2014/main" id="{AB88A2D0-AD86-41BE-92AF-6D8ACA700982}"/>
            </a:ext>
          </a:extLst>
        </xdr:cNvPr>
        <xdr:cNvPicPr>
          <a:picLocks noChangeAspect="1"/>
        </xdr:cNvPicPr>
      </xdr:nvPicPr>
      <xdr:blipFill>
        <a:blip xmlns:r="http://schemas.openxmlformats.org/officeDocument/2006/relationships" r:embed="rId2"/>
        <a:stretch>
          <a:fillRect/>
        </a:stretch>
      </xdr:blipFill>
      <xdr:spPr>
        <a:xfrm>
          <a:off x="9050517" y="258408"/>
          <a:ext cx="1739063" cy="5486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574528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21405</xdr:colOff>
      <xdr:row>0</xdr:row>
      <xdr:rowOff>63500</xdr:rowOff>
    </xdr:from>
    <xdr:to>
      <xdr:col>2</xdr:col>
      <xdr:colOff>574528</xdr:colOff>
      <xdr:row>2</xdr:row>
      <xdr:rowOff>283353</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410623" cy="9361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1265465</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239118</xdr:colOff>
      <xdr:row>0</xdr:row>
      <xdr:rowOff>149678</xdr:rowOff>
    </xdr:from>
    <xdr:to>
      <xdr:col>2</xdr:col>
      <xdr:colOff>1156607</xdr:colOff>
      <xdr:row>2</xdr:row>
      <xdr:rowOff>279038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68" y="149678"/>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tbcsj-my.sharepoint.com/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Usuario/Documents/ARCHIVOS%20COMPUTADOR%20SANDRA/CALIDAD/PLAN%20DE%20ACCI&#211;N%20Y%20RIESGOS%20PALOQUEMAO/Documentos%20finales/Formato%20Riesgos%20Despachos%20Judiciales%20Certificados%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ama%20judicial\Transitorio\SIGCMA%202023\3.%20CONTENCIOSO\1.%20Plan%20de%20acci&#243;n%202023\Plan%20de%20acci&#243;n%202023%20JCA%20-%201ER%20TRIM.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ACCION CONSOLIDACION"/>
      <sheetName val="INFO_ANÁLISIS DE CONTEXTO"/>
      <sheetName val="INFO_ESTRATEGIAS"/>
      <sheetName val="PLAN DE ACCION"/>
      <sheetName val="GESTION"/>
      <sheetName val="GESTION_SEG_1_TRIM"/>
      <sheetName val="INVERSION"/>
      <sheetName val="JURISDICCIONAL"/>
    </sheetNames>
    <sheetDataSet>
      <sheetData sheetId="0" refreshError="1"/>
      <sheetData sheetId="1"/>
      <sheetData sheetId="2"/>
      <sheetData sheetId="3" refreshError="1"/>
      <sheetData sheetId="4"/>
      <sheetData sheetId="5" refreshError="1"/>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18"/>
  <sheetViews>
    <sheetView showGridLines="0" topLeftCell="B11" zoomScale="110" zoomScaleNormal="110" workbookViewId="0">
      <selection activeCell="L21" sqref="L21"/>
    </sheetView>
  </sheetViews>
  <sheetFormatPr baseColWidth="10" defaultColWidth="11.42578125" defaultRowHeight="15"/>
  <cols>
    <col min="1" max="1" width="28.140625" customWidth="1"/>
    <col min="2" max="2" width="18" customWidth="1"/>
    <col min="3" max="3" width="14.140625" style="6" customWidth="1"/>
    <col min="4" max="8" width="12.42578125" customWidth="1"/>
  </cols>
  <sheetData>
    <row r="1" spans="1:9" ht="42" customHeight="1">
      <c r="A1" s="302" t="s">
        <v>0</v>
      </c>
      <c r="B1" s="302"/>
      <c r="C1" s="302"/>
      <c r="D1" s="302"/>
      <c r="E1" s="302"/>
      <c r="F1" s="302"/>
    </row>
    <row r="5" spans="1:9">
      <c r="D5" s="14"/>
      <c r="E5" s="14"/>
      <c r="F5" s="14"/>
      <c r="G5" s="14"/>
      <c r="H5" s="14"/>
    </row>
    <row r="6" spans="1:9">
      <c r="D6" s="14"/>
      <c r="E6" s="14"/>
      <c r="F6" s="14"/>
      <c r="G6" s="14"/>
      <c r="H6" s="14"/>
    </row>
    <row r="7" spans="1:9" ht="33.75">
      <c r="A7" s="303" t="s">
        <v>1</v>
      </c>
      <c r="B7" s="303"/>
      <c r="C7" s="303"/>
      <c r="D7" s="303"/>
      <c r="E7" s="303"/>
      <c r="F7" s="303"/>
      <c r="G7" s="303"/>
      <c r="H7" s="303"/>
      <c r="I7" s="303"/>
    </row>
    <row r="9" spans="1:9" s="7" customFormat="1" ht="81.75" customHeight="1">
      <c r="A9" s="8" t="s">
        <v>2</v>
      </c>
      <c r="B9" s="300" t="s">
        <v>3</v>
      </c>
      <c r="C9" s="300"/>
      <c r="D9" s="300"/>
      <c r="E9" s="300"/>
      <c r="F9" s="300"/>
      <c r="G9" s="300"/>
      <c r="H9" s="300"/>
      <c r="I9" s="300"/>
    </row>
    <row r="10" spans="1:9" s="7" customFormat="1" ht="16.899999999999999" customHeight="1">
      <c r="A10" s="12"/>
      <c r="B10" s="13"/>
      <c r="C10" s="13"/>
      <c r="D10" s="12"/>
      <c r="E10" s="11"/>
    </row>
    <row r="11" spans="1:9" s="7" customFormat="1" ht="97.5" customHeight="1">
      <c r="A11" s="8" t="s">
        <v>4</v>
      </c>
      <c r="B11" s="223" t="s">
        <v>5</v>
      </c>
      <c r="C11" s="304" t="s">
        <v>6</v>
      </c>
      <c r="D11" s="304"/>
      <c r="E11" s="304"/>
      <c r="F11" s="304"/>
      <c r="G11" s="304"/>
      <c r="H11" s="304"/>
      <c r="I11" s="304"/>
    </row>
    <row r="12" spans="1:9" ht="147.75" customHeight="1">
      <c r="A12" s="224" t="s">
        <v>4</v>
      </c>
      <c r="B12" s="222" t="s">
        <v>7</v>
      </c>
      <c r="C12" s="305" t="s">
        <v>8</v>
      </c>
      <c r="D12" s="305"/>
      <c r="E12" s="305"/>
      <c r="F12" s="305"/>
      <c r="G12" s="305"/>
      <c r="H12" s="305"/>
      <c r="I12" s="305"/>
    </row>
    <row r="13" spans="1:9" ht="28.5" customHeight="1">
      <c r="A13" s="9" t="s">
        <v>9</v>
      </c>
      <c r="B13" s="300"/>
      <c r="C13" s="300"/>
      <c r="D13" s="300"/>
      <c r="E13" s="300"/>
      <c r="F13" s="300"/>
      <c r="G13" s="300"/>
      <c r="H13" s="300"/>
      <c r="I13" s="300"/>
    </row>
    <row r="14" spans="1:9" s="7" customFormat="1" ht="33" customHeight="1">
      <c r="A14" s="9" t="s">
        <v>10</v>
      </c>
      <c r="B14" s="300"/>
      <c r="C14" s="300"/>
      <c r="D14" s="300"/>
      <c r="E14" s="300"/>
      <c r="F14" s="300"/>
      <c r="G14" s="300"/>
      <c r="H14" s="300"/>
      <c r="I14" s="300"/>
    </row>
    <row r="15" spans="1:9" s="7" customFormat="1" ht="37.5" customHeight="1">
      <c r="A15" s="9" t="s">
        <v>11</v>
      </c>
      <c r="B15" s="300"/>
      <c r="C15" s="300"/>
      <c r="D15" s="300"/>
      <c r="E15" s="300"/>
      <c r="F15" s="300"/>
      <c r="G15" s="300"/>
      <c r="H15" s="300"/>
      <c r="I15" s="300"/>
    </row>
    <row r="16" spans="1:9" s="7" customFormat="1" ht="31.5" customHeight="1">
      <c r="A16" s="8" t="s">
        <v>12</v>
      </c>
      <c r="B16" s="301" t="s">
        <v>13</v>
      </c>
      <c r="C16" s="301"/>
      <c r="D16" s="301"/>
      <c r="E16" s="301"/>
      <c r="F16" s="301"/>
      <c r="G16" s="301"/>
      <c r="H16" s="301"/>
      <c r="I16" s="301"/>
    </row>
    <row r="18" spans="1:9" s="7" customFormat="1" ht="29.25" customHeight="1">
      <c r="A18" s="8" t="s">
        <v>14</v>
      </c>
      <c r="B18" s="299">
        <v>45210</v>
      </c>
      <c r="C18" s="299"/>
      <c r="D18" s="299"/>
      <c r="E18" s="299"/>
      <c r="F18" s="299"/>
      <c r="G18" s="299"/>
      <c r="H18" s="299"/>
      <c r="I18" s="299"/>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79"/>
  <sheetViews>
    <sheetView showGridLines="0" topLeftCell="D5" zoomScale="70" zoomScaleNormal="70" workbookViewId="0">
      <selection activeCell="G10" sqref="G10:G1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16"/>
      <c r="B1" s="617"/>
      <c r="C1" s="620"/>
      <c r="D1" s="620"/>
      <c r="E1" s="620"/>
      <c r="F1" s="620"/>
      <c r="G1" s="620"/>
      <c r="H1" s="620"/>
      <c r="I1" s="620"/>
      <c r="J1" s="621"/>
      <c r="K1" s="615" t="s">
        <v>478</v>
      </c>
      <c r="L1" s="615"/>
      <c r="M1" s="61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18"/>
      <c r="B2" s="619"/>
      <c r="C2" s="622"/>
      <c r="D2" s="622"/>
      <c r="E2" s="622"/>
      <c r="F2" s="622"/>
      <c r="G2" s="622"/>
      <c r="H2" s="622"/>
      <c r="I2" s="622"/>
      <c r="J2" s="623"/>
      <c r="K2" s="615"/>
      <c r="L2" s="615"/>
      <c r="M2" s="61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2"/>
      <c r="D3" s="622"/>
      <c r="E3" s="622"/>
      <c r="F3" s="622"/>
      <c r="G3" s="622"/>
      <c r="H3" s="622"/>
      <c r="I3" s="622"/>
      <c r="J3" s="623"/>
      <c r="K3" s="615"/>
      <c r="L3" s="615"/>
      <c r="M3" s="61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91" t="s">
        <v>256</v>
      </c>
      <c r="B4" s="491"/>
      <c r="C4" s="458" t="s">
        <v>19</v>
      </c>
      <c r="D4" s="624"/>
      <c r="E4" s="624"/>
      <c r="F4" s="624"/>
      <c r="G4" s="624"/>
      <c r="H4" s="624"/>
      <c r="I4" s="624"/>
      <c r="J4" s="624"/>
      <c r="K4" s="624"/>
      <c r="L4" s="624"/>
      <c r="M4" s="62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83.45" customHeight="1">
      <c r="A5" s="491" t="s">
        <v>258</v>
      </c>
      <c r="B5" s="491"/>
      <c r="C5" s="465" t="s">
        <v>25</v>
      </c>
      <c r="D5" s="613"/>
      <c r="E5" s="613"/>
      <c r="F5" s="613"/>
      <c r="G5" s="613"/>
      <c r="H5" s="613"/>
      <c r="I5" s="613"/>
      <c r="J5" s="613"/>
      <c r="K5" s="613"/>
      <c r="L5" s="613"/>
      <c r="M5" s="61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c r="A6" s="491" t="s">
        <v>259</v>
      </c>
      <c r="B6" s="491"/>
      <c r="C6" s="465" t="s">
        <v>25</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c r="A7" s="608" t="s">
        <v>479</v>
      </c>
      <c r="B7" s="609"/>
      <c r="C7" s="610"/>
      <c r="D7" s="611" t="s">
        <v>480</v>
      </c>
      <c r="E7" s="611"/>
      <c r="F7" s="611"/>
      <c r="G7" s="612" t="s">
        <v>481</v>
      </c>
      <c r="H7" s="627" t="s">
        <v>482</v>
      </c>
      <c r="I7" s="629" t="s">
        <v>483</v>
      </c>
      <c r="J7" s="630"/>
      <c r="K7" s="629" t="s">
        <v>484</v>
      </c>
      <c r="L7" s="630"/>
      <c r="M7" s="626" t="s">
        <v>485</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30</v>
      </c>
      <c r="B8" s="34" t="s">
        <v>199</v>
      </c>
      <c r="C8" s="34" t="s">
        <v>201</v>
      </c>
      <c r="D8" s="27" t="s">
        <v>211</v>
      </c>
      <c r="E8" s="27" t="s">
        <v>486</v>
      </c>
      <c r="F8" s="27" t="s">
        <v>487</v>
      </c>
      <c r="G8" s="612"/>
      <c r="H8" s="628"/>
      <c r="I8" s="28" t="s">
        <v>488</v>
      </c>
      <c r="J8" s="28" t="s">
        <v>489</v>
      </c>
      <c r="K8" s="28" t="s">
        <v>490</v>
      </c>
      <c r="L8" s="28" t="s">
        <v>491</v>
      </c>
      <c r="M8" s="62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04"/>
      <c r="B9" s="605"/>
      <c r="C9" s="605"/>
      <c r="D9" s="605"/>
      <c r="E9" s="605"/>
      <c r="F9" s="605"/>
      <c r="G9" s="605"/>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583">
        <f>'7- Mapa Final'!A10</f>
        <v>1</v>
      </c>
      <c r="B10" s="583" t="str">
        <f>'7- Mapa Final'!B10</f>
        <v>Vencimiento de Términos</v>
      </c>
      <c r="C10" s="603" t="str">
        <f>'7- Mapa Final'!C10</f>
        <v>Posibilidad de que se realicen actuaciones procesales o de  dar respuesta a las solicitudes de los usuarios de la administración de justicia en materia administrativo, después del  término legal establecido para decidir sobre los conflictos presentados a los jueces.</v>
      </c>
      <c r="D10" s="594" t="str">
        <f>'7- Mapa Final'!J10</f>
        <v>Media - 3</v>
      </c>
      <c r="E10" s="596" t="str">
        <f>'7- Mapa Final'!K10</f>
        <v>Moderado - 3</v>
      </c>
      <c r="F10" s="598" t="str">
        <f>'7- Mapa Final'!M10</f>
        <v>Moderado - 9</v>
      </c>
      <c r="G10" s="397" t="s">
        <v>439</v>
      </c>
      <c r="H10" s="606"/>
      <c r="I10" s="606"/>
      <c r="J10" s="606"/>
      <c r="K10" s="606"/>
      <c r="L10" s="606"/>
      <c r="M10" s="607"/>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584"/>
      <c r="B11" s="584"/>
      <c r="C11" s="593"/>
      <c r="D11" s="595"/>
      <c r="E11" s="597"/>
      <c r="F11" s="599"/>
      <c r="G11" s="398"/>
      <c r="H11" s="586"/>
      <c r="I11" s="586"/>
      <c r="J11" s="586"/>
      <c r="K11" s="586"/>
      <c r="L11" s="586"/>
      <c r="M11" s="588"/>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584"/>
      <c r="B12" s="584"/>
      <c r="C12" s="593"/>
      <c r="D12" s="595"/>
      <c r="E12" s="597"/>
      <c r="F12" s="599"/>
      <c r="G12" s="398"/>
      <c r="H12" s="586"/>
      <c r="I12" s="586"/>
      <c r="J12" s="586"/>
      <c r="K12" s="586"/>
      <c r="L12" s="586"/>
      <c r="M12" s="588"/>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584"/>
      <c r="B13" s="584"/>
      <c r="C13" s="593"/>
      <c r="D13" s="595"/>
      <c r="E13" s="597"/>
      <c r="F13" s="599"/>
      <c r="G13" s="398"/>
      <c r="H13" s="586"/>
      <c r="I13" s="586"/>
      <c r="J13" s="586"/>
      <c r="K13" s="586"/>
      <c r="L13" s="586"/>
      <c r="M13" s="588"/>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584"/>
      <c r="B14" s="584"/>
      <c r="C14" s="593"/>
      <c r="D14" s="595"/>
      <c r="E14" s="597"/>
      <c r="F14" s="599"/>
      <c r="G14" s="398"/>
      <c r="H14" s="586"/>
      <c r="I14" s="586"/>
      <c r="J14" s="586"/>
      <c r="K14" s="586"/>
      <c r="L14" s="586"/>
      <c r="M14" s="588"/>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584"/>
      <c r="B15" s="584"/>
      <c r="C15" s="593"/>
      <c r="D15" s="595"/>
      <c r="E15" s="597"/>
      <c r="F15" s="599"/>
      <c r="G15" s="398"/>
      <c r="H15" s="586"/>
      <c r="I15" s="586"/>
      <c r="J15" s="586"/>
      <c r="K15" s="586"/>
      <c r="L15" s="586"/>
      <c r="M15" s="588"/>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584"/>
      <c r="B16" s="584"/>
      <c r="C16" s="593"/>
      <c r="D16" s="595"/>
      <c r="E16" s="597"/>
      <c r="F16" s="599"/>
      <c r="G16" s="398"/>
      <c r="H16" s="586"/>
      <c r="I16" s="586"/>
      <c r="J16" s="586"/>
      <c r="K16" s="586"/>
      <c r="L16" s="586"/>
      <c r="M16" s="588"/>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584"/>
      <c r="B17" s="584"/>
      <c r="C17" s="593"/>
      <c r="D17" s="595"/>
      <c r="E17" s="597"/>
      <c r="F17" s="599"/>
      <c r="G17" s="398"/>
      <c r="H17" s="586"/>
      <c r="I17" s="586"/>
      <c r="J17" s="586"/>
      <c r="K17" s="586"/>
      <c r="L17" s="586"/>
      <c r="M17" s="588"/>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584"/>
      <c r="B18" s="584"/>
      <c r="C18" s="593"/>
      <c r="D18" s="595"/>
      <c r="E18" s="597"/>
      <c r="F18" s="599"/>
      <c r="G18" s="398"/>
      <c r="H18" s="586"/>
      <c r="I18" s="586"/>
      <c r="J18" s="586"/>
      <c r="K18" s="586"/>
      <c r="L18" s="586"/>
      <c r="M18" s="588"/>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585"/>
      <c r="B19" s="585"/>
      <c r="C19" s="593"/>
      <c r="D19" s="595"/>
      <c r="E19" s="597"/>
      <c r="F19" s="599"/>
      <c r="G19" s="398"/>
      <c r="H19" s="586"/>
      <c r="I19" s="586"/>
      <c r="J19" s="586"/>
      <c r="K19" s="586"/>
      <c r="L19" s="586"/>
      <c r="M19" s="588"/>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583">
        <f>'7- Mapa Final'!A20</f>
        <v>2</v>
      </c>
      <c r="B20" s="583" t="str">
        <f>'7- Mapa Final'!B20</f>
        <v xml:space="preserve">Incumplimientos en la realizacion de audiencias </v>
      </c>
      <c r="C20" s="593" t="str">
        <f>'7- Mapa Final'!C20</f>
        <v>Posibilidad de no atender o cumplir la programción de audiencias.</v>
      </c>
      <c r="D20" s="594" t="str">
        <f>'7- Mapa Final'!J20</f>
        <v>Baja - 2</v>
      </c>
      <c r="E20" s="596" t="str">
        <f>'7- Mapa Final'!K20</f>
        <v>Menor - 2</v>
      </c>
      <c r="F20" s="598" t="str">
        <f>'7- Mapa Final'!M20</f>
        <v>Moderado - 4</v>
      </c>
      <c r="G20" s="398" t="s">
        <v>435</v>
      </c>
      <c r="H20" s="586"/>
      <c r="I20" s="586"/>
      <c r="J20" s="586"/>
      <c r="K20" s="586"/>
      <c r="L20" s="586"/>
      <c r="M20" s="588"/>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584"/>
      <c r="B21" s="584"/>
      <c r="C21" s="593"/>
      <c r="D21" s="595"/>
      <c r="E21" s="597"/>
      <c r="F21" s="599"/>
      <c r="G21" s="398"/>
      <c r="H21" s="586"/>
      <c r="I21" s="586"/>
      <c r="J21" s="586"/>
      <c r="K21" s="586"/>
      <c r="L21" s="586"/>
      <c r="M21" s="588"/>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584"/>
      <c r="B22" s="584"/>
      <c r="C22" s="593"/>
      <c r="D22" s="595"/>
      <c r="E22" s="597"/>
      <c r="F22" s="599"/>
      <c r="G22" s="398"/>
      <c r="H22" s="586"/>
      <c r="I22" s="586"/>
      <c r="J22" s="586"/>
      <c r="K22" s="586"/>
      <c r="L22" s="586"/>
      <c r="M22" s="588"/>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584"/>
      <c r="B23" s="584"/>
      <c r="C23" s="593"/>
      <c r="D23" s="595"/>
      <c r="E23" s="597"/>
      <c r="F23" s="599"/>
      <c r="G23" s="398"/>
      <c r="H23" s="586"/>
      <c r="I23" s="586"/>
      <c r="J23" s="586"/>
      <c r="K23" s="586"/>
      <c r="L23" s="586"/>
      <c r="M23" s="588"/>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584"/>
      <c r="B24" s="584"/>
      <c r="C24" s="593"/>
      <c r="D24" s="595"/>
      <c r="E24" s="597"/>
      <c r="F24" s="599"/>
      <c r="G24" s="398"/>
      <c r="H24" s="586"/>
      <c r="I24" s="586"/>
      <c r="J24" s="586"/>
      <c r="K24" s="586"/>
      <c r="L24" s="586"/>
      <c r="M24" s="588"/>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584"/>
      <c r="B25" s="584"/>
      <c r="C25" s="593"/>
      <c r="D25" s="595"/>
      <c r="E25" s="597"/>
      <c r="F25" s="599"/>
      <c r="G25" s="398"/>
      <c r="H25" s="586"/>
      <c r="I25" s="586"/>
      <c r="J25" s="586"/>
      <c r="K25" s="586"/>
      <c r="L25" s="586"/>
      <c r="M25" s="588"/>
      <c r="N25" s="33"/>
      <c r="O25" s="33"/>
    </row>
    <row r="26" spans="1:169">
      <c r="A26" s="584"/>
      <c r="B26" s="584"/>
      <c r="C26" s="593"/>
      <c r="D26" s="595"/>
      <c r="E26" s="597"/>
      <c r="F26" s="599"/>
      <c r="G26" s="398"/>
      <c r="H26" s="586"/>
      <c r="I26" s="586"/>
      <c r="J26" s="586"/>
      <c r="K26" s="586"/>
      <c r="L26" s="586"/>
      <c r="M26" s="588"/>
      <c r="N26" s="33"/>
      <c r="O26" s="33"/>
    </row>
    <row r="27" spans="1:169">
      <c r="A27" s="584"/>
      <c r="B27" s="584"/>
      <c r="C27" s="593"/>
      <c r="D27" s="595"/>
      <c r="E27" s="597"/>
      <c r="F27" s="599"/>
      <c r="G27" s="398"/>
      <c r="H27" s="586"/>
      <c r="I27" s="586"/>
      <c r="J27" s="586"/>
      <c r="K27" s="586"/>
      <c r="L27" s="586"/>
      <c r="M27" s="588"/>
      <c r="N27" s="33"/>
      <c r="O27" s="33"/>
    </row>
    <row r="28" spans="1:169">
      <c r="A28" s="584"/>
      <c r="B28" s="584"/>
      <c r="C28" s="593"/>
      <c r="D28" s="595"/>
      <c r="E28" s="597"/>
      <c r="F28" s="599"/>
      <c r="G28" s="398"/>
      <c r="H28" s="586"/>
      <c r="I28" s="586"/>
      <c r="J28" s="586"/>
      <c r="K28" s="586"/>
      <c r="L28" s="586"/>
      <c r="M28" s="588"/>
      <c r="N28" s="33"/>
      <c r="O28" s="33"/>
    </row>
    <row r="29" spans="1:169" ht="15.75" thickBot="1">
      <c r="A29" s="585"/>
      <c r="B29" s="585"/>
      <c r="C29" s="593"/>
      <c r="D29" s="595"/>
      <c r="E29" s="597"/>
      <c r="F29" s="599"/>
      <c r="G29" s="398"/>
      <c r="H29" s="586"/>
      <c r="I29" s="586"/>
      <c r="J29" s="586"/>
      <c r="K29" s="586"/>
      <c r="L29" s="586"/>
      <c r="M29" s="588"/>
      <c r="N29" s="33"/>
      <c r="O29" s="33"/>
    </row>
    <row r="30" spans="1:169" s="25" customFormat="1" ht="12.75" customHeight="1">
      <c r="A30" s="583">
        <f>'7- Mapa Final'!A30</f>
        <v>3</v>
      </c>
      <c r="B30" s="583" t="str">
        <f>'7- Mapa Final'!B30</f>
        <v xml:space="preserve"> Efectuar notificaciones que no cumplan con los requistos</v>
      </c>
      <c r="C30" s="603" t="str">
        <f>'7- Mapa Final'!C30</f>
        <v xml:space="preserve">No  realizar las notificaciones , no hacerlo  oportunamente o no aplicar la normatividad </v>
      </c>
      <c r="D30" s="594" t="str">
        <f>'7- Mapa Final'!J30</f>
        <v>Muy Baja - 1</v>
      </c>
      <c r="E30" s="596" t="str">
        <f>'7- Mapa Final'!K30</f>
        <v>Menor - 2</v>
      </c>
      <c r="F30" s="598" t="str">
        <f>'7- Mapa Final'!M30</f>
        <v>Bajo - 2</v>
      </c>
      <c r="G30" s="398" t="s">
        <v>435</v>
      </c>
      <c r="H30" s="586"/>
      <c r="I30" s="586"/>
      <c r="J30" s="586"/>
      <c r="K30" s="586"/>
      <c r="L30" s="586"/>
      <c r="M30" s="588"/>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584"/>
      <c r="B31" s="584"/>
      <c r="C31" s="593"/>
      <c r="D31" s="595"/>
      <c r="E31" s="597"/>
      <c r="F31" s="599"/>
      <c r="G31" s="398"/>
      <c r="H31" s="586"/>
      <c r="I31" s="586"/>
      <c r="J31" s="586"/>
      <c r="K31" s="586"/>
      <c r="L31" s="586"/>
      <c r="M31" s="588"/>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584"/>
      <c r="B32" s="584"/>
      <c r="C32" s="593"/>
      <c r="D32" s="595"/>
      <c r="E32" s="597"/>
      <c r="F32" s="599"/>
      <c r="G32" s="398"/>
      <c r="H32" s="586"/>
      <c r="I32" s="586"/>
      <c r="J32" s="586"/>
      <c r="K32" s="586"/>
      <c r="L32" s="586"/>
      <c r="M32" s="588"/>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584"/>
      <c r="B33" s="584"/>
      <c r="C33" s="593"/>
      <c r="D33" s="595"/>
      <c r="E33" s="597"/>
      <c r="F33" s="599"/>
      <c r="G33" s="398"/>
      <c r="H33" s="586"/>
      <c r="I33" s="586"/>
      <c r="J33" s="586"/>
      <c r="K33" s="586"/>
      <c r="L33" s="586"/>
      <c r="M33" s="588"/>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584"/>
      <c r="B34" s="584"/>
      <c r="C34" s="593"/>
      <c r="D34" s="595"/>
      <c r="E34" s="597"/>
      <c r="F34" s="599"/>
      <c r="G34" s="398"/>
      <c r="H34" s="586"/>
      <c r="I34" s="586"/>
      <c r="J34" s="586"/>
      <c r="K34" s="586"/>
      <c r="L34" s="586"/>
      <c r="M34" s="588"/>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584"/>
      <c r="B35" s="584"/>
      <c r="C35" s="593"/>
      <c r="D35" s="595"/>
      <c r="E35" s="597"/>
      <c r="F35" s="599"/>
      <c r="G35" s="398"/>
      <c r="H35" s="586"/>
      <c r="I35" s="586"/>
      <c r="J35" s="586"/>
      <c r="K35" s="586"/>
      <c r="L35" s="586"/>
      <c r="M35" s="588"/>
      <c r="N35" s="33"/>
      <c r="O35" s="33"/>
    </row>
    <row r="36" spans="1:169">
      <c r="A36" s="584"/>
      <c r="B36" s="584"/>
      <c r="C36" s="593"/>
      <c r="D36" s="595"/>
      <c r="E36" s="597"/>
      <c r="F36" s="599"/>
      <c r="G36" s="398"/>
      <c r="H36" s="586"/>
      <c r="I36" s="586"/>
      <c r="J36" s="586"/>
      <c r="K36" s="586"/>
      <c r="L36" s="586"/>
      <c r="M36" s="588"/>
      <c r="N36" s="33"/>
      <c r="O36" s="33"/>
    </row>
    <row r="37" spans="1:169">
      <c r="A37" s="584"/>
      <c r="B37" s="584"/>
      <c r="C37" s="593"/>
      <c r="D37" s="595"/>
      <c r="E37" s="597"/>
      <c r="F37" s="599"/>
      <c r="G37" s="398"/>
      <c r="H37" s="586"/>
      <c r="I37" s="586"/>
      <c r="J37" s="586"/>
      <c r="K37" s="586"/>
      <c r="L37" s="586"/>
      <c r="M37" s="588"/>
      <c r="N37" s="33"/>
      <c r="O37" s="33"/>
    </row>
    <row r="38" spans="1:169">
      <c r="A38" s="584"/>
      <c r="B38" s="584"/>
      <c r="C38" s="593"/>
      <c r="D38" s="595"/>
      <c r="E38" s="597"/>
      <c r="F38" s="599"/>
      <c r="G38" s="398"/>
      <c r="H38" s="586"/>
      <c r="I38" s="586"/>
      <c r="J38" s="586"/>
      <c r="K38" s="586"/>
      <c r="L38" s="586"/>
      <c r="M38" s="588"/>
      <c r="N38" s="33"/>
      <c r="O38" s="33"/>
    </row>
    <row r="39" spans="1:169" ht="15.75" thickBot="1">
      <c r="A39" s="585"/>
      <c r="B39" s="585"/>
      <c r="C39" s="593"/>
      <c r="D39" s="595"/>
      <c r="E39" s="597"/>
      <c r="F39" s="599"/>
      <c r="G39" s="398"/>
      <c r="H39" s="586"/>
      <c r="I39" s="586"/>
      <c r="J39" s="586"/>
      <c r="K39" s="586"/>
      <c r="L39" s="586"/>
      <c r="M39" s="588"/>
      <c r="N39" s="33"/>
      <c r="O39" s="33"/>
    </row>
    <row r="40" spans="1:169" ht="15" customHeight="1">
      <c r="A40" s="583">
        <f>'7- Mapa Final'!A40</f>
        <v>4</v>
      </c>
      <c r="B40" s="583" t="str">
        <f>'7- Mapa Final'!B40</f>
        <v>Pérdida de documentos</v>
      </c>
      <c r="C40" s="603" t="str">
        <f>'7- Mapa Final'!C40</f>
        <v>Extravío de documentos temporal o definitivo de los procesos judiciales</v>
      </c>
      <c r="D40" s="594" t="str">
        <f>'7- Mapa Final'!J40</f>
        <v>Muy Baja - 1</v>
      </c>
      <c r="E40" s="596" t="str">
        <f>'7- Mapa Final'!K40</f>
        <v>Menor - 2</v>
      </c>
      <c r="F40" s="598" t="str">
        <f>'7- Mapa Final'!M40</f>
        <v>Bajo - 2</v>
      </c>
      <c r="G40" s="398" t="s">
        <v>435</v>
      </c>
      <c r="H40" s="586"/>
      <c r="I40" s="586"/>
      <c r="J40" s="586"/>
      <c r="K40" s="586"/>
      <c r="L40" s="586"/>
      <c r="M40" s="588"/>
    </row>
    <row r="41" spans="1:169">
      <c r="A41" s="584"/>
      <c r="B41" s="584"/>
      <c r="C41" s="593"/>
      <c r="D41" s="595"/>
      <c r="E41" s="597"/>
      <c r="F41" s="599"/>
      <c r="G41" s="398"/>
      <c r="H41" s="586"/>
      <c r="I41" s="586"/>
      <c r="J41" s="586"/>
      <c r="K41" s="586"/>
      <c r="L41" s="586"/>
      <c r="M41" s="588"/>
    </row>
    <row r="42" spans="1:169">
      <c r="A42" s="584"/>
      <c r="B42" s="584"/>
      <c r="C42" s="593"/>
      <c r="D42" s="595"/>
      <c r="E42" s="597"/>
      <c r="F42" s="599"/>
      <c r="G42" s="398"/>
      <c r="H42" s="586"/>
      <c r="I42" s="586"/>
      <c r="J42" s="586"/>
      <c r="K42" s="586"/>
      <c r="L42" s="586"/>
      <c r="M42" s="588"/>
    </row>
    <row r="43" spans="1:169">
      <c r="A43" s="584"/>
      <c r="B43" s="584"/>
      <c r="C43" s="593"/>
      <c r="D43" s="595"/>
      <c r="E43" s="597"/>
      <c r="F43" s="599"/>
      <c r="G43" s="398"/>
      <c r="H43" s="586"/>
      <c r="I43" s="586"/>
      <c r="J43" s="586"/>
      <c r="K43" s="586"/>
      <c r="L43" s="586"/>
      <c r="M43" s="588"/>
    </row>
    <row r="44" spans="1:169">
      <c r="A44" s="584"/>
      <c r="B44" s="584"/>
      <c r="C44" s="593"/>
      <c r="D44" s="595"/>
      <c r="E44" s="597"/>
      <c r="F44" s="599"/>
      <c r="G44" s="398"/>
      <c r="H44" s="586"/>
      <c r="I44" s="586"/>
      <c r="J44" s="586"/>
      <c r="K44" s="586"/>
      <c r="L44" s="586"/>
      <c r="M44" s="588"/>
    </row>
    <row r="45" spans="1:169">
      <c r="A45" s="584"/>
      <c r="B45" s="584"/>
      <c r="C45" s="593"/>
      <c r="D45" s="595"/>
      <c r="E45" s="597"/>
      <c r="F45" s="599"/>
      <c r="G45" s="398"/>
      <c r="H45" s="586"/>
      <c r="I45" s="586"/>
      <c r="J45" s="586"/>
      <c r="K45" s="586"/>
      <c r="L45" s="586"/>
      <c r="M45" s="588"/>
    </row>
    <row r="46" spans="1:169">
      <c r="A46" s="584"/>
      <c r="B46" s="584"/>
      <c r="C46" s="593"/>
      <c r="D46" s="595"/>
      <c r="E46" s="597"/>
      <c r="F46" s="599"/>
      <c r="G46" s="398"/>
      <c r="H46" s="586"/>
      <c r="I46" s="586"/>
      <c r="J46" s="586"/>
      <c r="K46" s="586"/>
      <c r="L46" s="586"/>
      <c r="M46" s="588"/>
    </row>
    <row r="47" spans="1:169">
      <c r="A47" s="584"/>
      <c r="B47" s="584"/>
      <c r="C47" s="593"/>
      <c r="D47" s="595"/>
      <c r="E47" s="597"/>
      <c r="F47" s="599"/>
      <c r="G47" s="398"/>
      <c r="H47" s="586"/>
      <c r="I47" s="586"/>
      <c r="J47" s="586"/>
      <c r="K47" s="586"/>
      <c r="L47" s="586"/>
      <c r="M47" s="588"/>
    </row>
    <row r="48" spans="1:169">
      <c r="A48" s="584"/>
      <c r="B48" s="584"/>
      <c r="C48" s="593"/>
      <c r="D48" s="595"/>
      <c r="E48" s="597"/>
      <c r="F48" s="599"/>
      <c r="G48" s="398"/>
      <c r="H48" s="586"/>
      <c r="I48" s="586"/>
      <c r="J48" s="586"/>
      <c r="K48" s="586"/>
      <c r="L48" s="586"/>
      <c r="M48" s="588"/>
    </row>
    <row r="49" spans="1:13" ht="15.75" thickBot="1">
      <c r="A49" s="585"/>
      <c r="B49" s="585"/>
      <c r="C49" s="593"/>
      <c r="D49" s="595"/>
      <c r="E49" s="597"/>
      <c r="F49" s="599"/>
      <c r="G49" s="399"/>
      <c r="H49" s="587"/>
      <c r="I49" s="587"/>
      <c r="J49" s="587"/>
      <c r="K49" s="587"/>
      <c r="L49" s="587"/>
      <c r="M49" s="589"/>
    </row>
    <row r="50" spans="1:13" ht="15" customHeight="1">
      <c r="A50" s="600">
        <f>'7- Mapa Final'!A50</f>
        <v>5</v>
      </c>
      <c r="B50" s="583" t="str">
        <f>'7- Mapa Final'!B50</f>
        <v xml:space="preserve">Afectaciones ambientales </v>
      </c>
      <c r="C50" s="593" t="str">
        <f>'7- Mapa Final'!C50</f>
        <v>Se tienen   afectaciones ambientales que generen impactos negativos en el entorno</v>
      </c>
      <c r="D50" s="594" t="str">
        <f>'7- Mapa Final'!J50</f>
        <v>Alta - 4</v>
      </c>
      <c r="E50" s="596" t="str">
        <f>'7- Mapa Final'!K50</f>
        <v>Menor - 2</v>
      </c>
      <c r="F50" s="598" t="str">
        <f>'7- Mapa Final'!M50</f>
        <v>Moderado - 8</v>
      </c>
      <c r="G50" s="398" t="s">
        <v>435</v>
      </c>
      <c r="H50" s="586"/>
      <c r="I50" s="586"/>
      <c r="J50" s="586"/>
      <c r="K50" s="586"/>
      <c r="L50" s="586"/>
      <c r="M50" s="588"/>
    </row>
    <row r="51" spans="1:13">
      <c r="A51" s="601"/>
      <c r="B51" s="584"/>
      <c r="C51" s="593"/>
      <c r="D51" s="595"/>
      <c r="E51" s="597"/>
      <c r="F51" s="599"/>
      <c r="G51" s="398"/>
      <c r="H51" s="586"/>
      <c r="I51" s="586"/>
      <c r="J51" s="586"/>
      <c r="K51" s="586"/>
      <c r="L51" s="586"/>
      <c r="M51" s="588"/>
    </row>
    <row r="52" spans="1:13">
      <c r="A52" s="601"/>
      <c r="B52" s="584"/>
      <c r="C52" s="593"/>
      <c r="D52" s="595"/>
      <c r="E52" s="597"/>
      <c r="F52" s="599"/>
      <c r="G52" s="398"/>
      <c r="H52" s="586"/>
      <c r="I52" s="586"/>
      <c r="J52" s="586"/>
      <c r="K52" s="586"/>
      <c r="L52" s="586"/>
      <c r="M52" s="588"/>
    </row>
    <row r="53" spans="1:13">
      <c r="A53" s="601"/>
      <c r="B53" s="584"/>
      <c r="C53" s="593"/>
      <c r="D53" s="595"/>
      <c r="E53" s="597"/>
      <c r="F53" s="599"/>
      <c r="G53" s="398"/>
      <c r="H53" s="586"/>
      <c r="I53" s="586"/>
      <c r="J53" s="586"/>
      <c r="K53" s="586"/>
      <c r="L53" s="586"/>
      <c r="M53" s="588"/>
    </row>
    <row r="54" spans="1:13">
      <c r="A54" s="601"/>
      <c r="B54" s="584"/>
      <c r="C54" s="593"/>
      <c r="D54" s="595"/>
      <c r="E54" s="597"/>
      <c r="F54" s="599"/>
      <c r="G54" s="398"/>
      <c r="H54" s="586"/>
      <c r="I54" s="586"/>
      <c r="J54" s="586"/>
      <c r="K54" s="586"/>
      <c r="L54" s="586"/>
      <c r="M54" s="588"/>
    </row>
    <row r="55" spans="1:13">
      <c r="A55" s="601"/>
      <c r="B55" s="584"/>
      <c r="C55" s="593"/>
      <c r="D55" s="595"/>
      <c r="E55" s="597"/>
      <c r="F55" s="599"/>
      <c r="G55" s="398"/>
      <c r="H55" s="586"/>
      <c r="I55" s="586"/>
      <c r="J55" s="586"/>
      <c r="K55" s="586"/>
      <c r="L55" s="586"/>
      <c r="M55" s="588"/>
    </row>
    <row r="56" spans="1:13">
      <c r="A56" s="601"/>
      <c r="B56" s="584"/>
      <c r="C56" s="593"/>
      <c r="D56" s="595"/>
      <c r="E56" s="597"/>
      <c r="F56" s="599"/>
      <c r="G56" s="398"/>
      <c r="H56" s="586"/>
      <c r="I56" s="586"/>
      <c r="J56" s="586"/>
      <c r="K56" s="586"/>
      <c r="L56" s="586"/>
      <c r="M56" s="588"/>
    </row>
    <row r="57" spans="1:13">
      <c r="A57" s="601"/>
      <c r="B57" s="584"/>
      <c r="C57" s="593"/>
      <c r="D57" s="595"/>
      <c r="E57" s="597"/>
      <c r="F57" s="599"/>
      <c r="G57" s="398"/>
      <c r="H57" s="586"/>
      <c r="I57" s="586"/>
      <c r="J57" s="586"/>
      <c r="K57" s="586"/>
      <c r="L57" s="586"/>
      <c r="M57" s="588"/>
    </row>
    <row r="58" spans="1:13">
      <c r="A58" s="601"/>
      <c r="B58" s="584"/>
      <c r="C58" s="593"/>
      <c r="D58" s="595"/>
      <c r="E58" s="597"/>
      <c r="F58" s="599"/>
      <c r="G58" s="398"/>
      <c r="H58" s="586"/>
      <c r="I58" s="586"/>
      <c r="J58" s="586"/>
      <c r="K58" s="586"/>
      <c r="L58" s="586"/>
      <c r="M58" s="588"/>
    </row>
    <row r="59" spans="1:13" ht="15.75" thickBot="1">
      <c r="A59" s="602"/>
      <c r="B59" s="585"/>
      <c r="C59" s="593"/>
      <c r="D59" s="595"/>
      <c r="E59" s="597"/>
      <c r="F59" s="599"/>
      <c r="G59" s="399"/>
      <c r="H59" s="587"/>
      <c r="I59" s="587"/>
      <c r="J59" s="587"/>
      <c r="K59" s="587"/>
      <c r="L59" s="587"/>
      <c r="M59" s="589"/>
    </row>
    <row r="60" spans="1:13" ht="15" customHeight="1">
      <c r="A60" s="590">
        <f>'7- Mapa Final'!A60</f>
        <v>6</v>
      </c>
      <c r="B60" s="583" t="str">
        <f>'7- Mapa Final'!B60</f>
        <v xml:space="preserve">Recibir , ofrecer, prometer , entregar o aceptar dádivas o beneficios a nombre propio o de terceros para  expedir, alterar,retener , extraviar o entregar  documentos  sin el lleno de requisitos legales </v>
      </c>
      <c r="C60" s="603" t="str">
        <f>'7- Mapa Final'!C60</f>
        <v xml:space="preserve"> Realizar trámites sin el cumplimiento de los requisitos legales  o  con informacionfalsa</v>
      </c>
      <c r="D60" s="594" t="str">
        <f>'7- Mapa Final'!J60</f>
        <v>Muy Baja - 1</v>
      </c>
      <c r="E60" s="596" t="str">
        <f>'7- Mapa Final'!K60</f>
        <v>Moderado - 3</v>
      </c>
      <c r="F60" s="598" t="str">
        <f>'7- Mapa Final'!M60</f>
        <v>Moderado - 3</v>
      </c>
      <c r="G60" s="398" t="s">
        <v>435</v>
      </c>
      <c r="H60" s="586"/>
      <c r="I60" s="586"/>
      <c r="J60" s="586"/>
      <c r="K60" s="586"/>
      <c r="L60" s="586"/>
      <c r="M60" s="588"/>
    </row>
    <row r="61" spans="1:13">
      <c r="A61" s="591"/>
      <c r="B61" s="584"/>
      <c r="C61" s="593"/>
      <c r="D61" s="595"/>
      <c r="E61" s="597"/>
      <c r="F61" s="599"/>
      <c r="G61" s="398"/>
      <c r="H61" s="586"/>
      <c r="I61" s="586"/>
      <c r="J61" s="586"/>
      <c r="K61" s="586"/>
      <c r="L61" s="586"/>
      <c r="M61" s="588"/>
    </row>
    <row r="62" spans="1:13">
      <c r="A62" s="591"/>
      <c r="B62" s="584"/>
      <c r="C62" s="593"/>
      <c r="D62" s="595"/>
      <c r="E62" s="597"/>
      <c r="F62" s="599"/>
      <c r="G62" s="398"/>
      <c r="H62" s="586"/>
      <c r="I62" s="586"/>
      <c r="J62" s="586"/>
      <c r="K62" s="586"/>
      <c r="L62" s="586"/>
      <c r="M62" s="588"/>
    </row>
    <row r="63" spans="1:13">
      <c r="A63" s="591"/>
      <c r="B63" s="584"/>
      <c r="C63" s="593"/>
      <c r="D63" s="595"/>
      <c r="E63" s="597"/>
      <c r="F63" s="599"/>
      <c r="G63" s="398"/>
      <c r="H63" s="586"/>
      <c r="I63" s="586"/>
      <c r="J63" s="586"/>
      <c r="K63" s="586"/>
      <c r="L63" s="586"/>
      <c r="M63" s="588"/>
    </row>
    <row r="64" spans="1:13">
      <c r="A64" s="591"/>
      <c r="B64" s="584"/>
      <c r="C64" s="593"/>
      <c r="D64" s="595"/>
      <c r="E64" s="597"/>
      <c r="F64" s="599"/>
      <c r="G64" s="398"/>
      <c r="H64" s="586"/>
      <c r="I64" s="586"/>
      <c r="J64" s="586"/>
      <c r="K64" s="586"/>
      <c r="L64" s="586"/>
      <c r="M64" s="588"/>
    </row>
    <row r="65" spans="1:13">
      <c r="A65" s="591"/>
      <c r="B65" s="584"/>
      <c r="C65" s="593"/>
      <c r="D65" s="595"/>
      <c r="E65" s="597"/>
      <c r="F65" s="599"/>
      <c r="G65" s="398"/>
      <c r="H65" s="586"/>
      <c r="I65" s="586"/>
      <c r="J65" s="586"/>
      <c r="K65" s="586"/>
      <c r="L65" s="586"/>
      <c r="M65" s="588"/>
    </row>
    <row r="66" spans="1:13">
      <c r="A66" s="591"/>
      <c r="B66" s="584"/>
      <c r="C66" s="593"/>
      <c r="D66" s="595"/>
      <c r="E66" s="597"/>
      <c r="F66" s="599"/>
      <c r="G66" s="398"/>
      <c r="H66" s="586"/>
      <c r="I66" s="586"/>
      <c r="J66" s="586"/>
      <c r="K66" s="586"/>
      <c r="L66" s="586"/>
      <c r="M66" s="588"/>
    </row>
    <row r="67" spans="1:13">
      <c r="A67" s="591"/>
      <c r="B67" s="584"/>
      <c r="C67" s="593"/>
      <c r="D67" s="595"/>
      <c r="E67" s="597"/>
      <c r="F67" s="599"/>
      <c r="G67" s="398"/>
      <c r="H67" s="586"/>
      <c r="I67" s="586"/>
      <c r="J67" s="586"/>
      <c r="K67" s="586"/>
      <c r="L67" s="586"/>
      <c r="M67" s="588"/>
    </row>
    <row r="68" spans="1:13">
      <c r="A68" s="591"/>
      <c r="B68" s="584"/>
      <c r="C68" s="593"/>
      <c r="D68" s="595"/>
      <c r="E68" s="597"/>
      <c r="F68" s="599"/>
      <c r="G68" s="398"/>
      <c r="H68" s="586"/>
      <c r="I68" s="586"/>
      <c r="J68" s="586"/>
      <c r="K68" s="586"/>
      <c r="L68" s="586"/>
      <c r="M68" s="588"/>
    </row>
    <row r="69" spans="1:13" ht="15.75" thickBot="1">
      <c r="A69" s="592"/>
      <c r="B69" s="585"/>
      <c r="C69" s="593"/>
      <c r="D69" s="595"/>
      <c r="E69" s="597"/>
      <c r="F69" s="599"/>
      <c r="G69" s="399"/>
      <c r="H69" s="587"/>
      <c r="I69" s="587"/>
      <c r="J69" s="587"/>
      <c r="K69" s="587"/>
      <c r="L69" s="587"/>
      <c r="M69" s="589"/>
    </row>
    <row r="70" spans="1:13" ht="15" customHeight="1">
      <c r="A70" s="590">
        <f>'7- Mapa Final'!A70</f>
        <v>7</v>
      </c>
      <c r="B70" s="583" t="str">
        <f>'7- Mapa Final'!B70</f>
        <v xml:space="preserve">Recibir, ofrecer, prometer, entregar o aceptar dadivas  o beneficios a nombre propio o de terceros para  demorar, retener, alterar o direccionar fallos judiciales </v>
      </c>
      <c r="C70" s="593" t="str">
        <f>'7- Mapa Final'!C70</f>
        <v xml:space="preserve">Proferir  sentencias judiciales incumplmiendo los principios de la administracion de justicia o sin la observancia de los Codigos  Procesales en la materia </v>
      </c>
      <c r="D70" s="594" t="str">
        <f>'7- Mapa Final'!J70</f>
        <v>Media - 3</v>
      </c>
      <c r="E70" s="596" t="str">
        <f>'7- Mapa Final'!K70</f>
        <v>Moderado - 3</v>
      </c>
      <c r="F70" s="598" t="str">
        <f>'7- Mapa Final'!M70</f>
        <v>Moderado - 9</v>
      </c>
      <c r="G70" s="398" t="s">
        <v>435</v>
      </c>
      <c r="H70" s="586"/>
      <c r="I70" s="586"/>
      <c r="J70" s="586"/>
      <c r="K70" s="586"/>
      <c r="L70" s="586"/>
      <c r="M70" s="588"/>
    </row>
    <row r="71" spans="1:13">
      <c r="A71" s="591"/>
      <c r="B71" s="584"/>
      <c r="C71" s="593"/>
      <c r="D71" s="595"/>
      <c r="E71" s="597"/>
      <c r="F71" s="599"/>
      <c r="G71" s="398"/>
      <c r="H71" s="586"/>
      <c r="I71" s="586"/>
      <c r="J71" s="586"/>
      <c r="K71" s="586"/>
      <c r="L71" s="586"/>
      <c r="M71" s="588"/>
    </row>
    <row r="72" spans="1:13">
      <c r="A72" s="591"/>
      <c r="B72" s="584"/>
      <c r="C72" s="593"/>
      <c r="D72" s="595"/>
      <c r="E72" s="597"/>
      <c r="F72" s="599"/>
      <c r="G72" s="398"/>
      <c r="H72" s="586"/>
      <c r="I72" s="586"/>
      <c r="J72" s="586"/>
      <c r="K72" s="586"/>
      <c r="L72" s="586"/>
      <c r="M72" s="588"/>
    </row>
    <row r="73" spans="1:13">
      <c r="A73" s="591"/>
      <c r="B73" s="584"/>
      <c r="C73" s="593"/>
      <c r="D73" s="595"/>
      <c r="E73" s="597"/>
      <c r="F73" s="599"/>
      <c r="G73" s="398"/>
      <c r="H73" s="586"/>
      <c r="I73" s="586"/>
      <c r="J73" s="586"/>
      <c r="K73" s="586"/>
      <c r="L73" s="586"/>
      <c r="M73" s="588"/>
    </row>
    <row r="74" spans="1:13">
      <c r="A74" s="591"/>
      <c r="B74" s="584"/>
      <c r="C74" s="593"/>
      <c r="D74" s="595"/>
      <c r="E74" s="597"/>
      <c r="F74" s="599"/>
      <c r="G74" s="398"/>
      <c r="H74" s="586"/>
      <c r="I74" s="586"/>
      <c r="J74" s="586"/>
      <c r="K74" s="586"/>
      <c r="L74" s="586"/>
      <c r="M74" s="588"/>
    </row>
    <row r="75" spans="1:13">
      <c r="A75" s="591"/>
      <c r="B75" s="584"/>
      <c r="C75" s="593"/>
      <c r="D75" s="595"/>
      <c r="E75" s="597"/>
      <c r="F75" s="599"/>
      <c r="G75" s="398"/>
      <c r="H75" s="586"/>
      <c r="I75" s="586"/>
      <c r="J75" s="586"/>
      <c r="K75" s="586"/>
      <c r="L75" s="586"/>
      <c r="M75" s="588"/>
    </row>
    <row r="76" spans="1:13">
      <c r="A76" s="591"/>
      <c r="B76" s="584"/>
      <c r="C76" s="593"/>
      <c r="D76" s="595"/>
      <c r="E76" s="597"/>
      <c r="F76" s="599"/>
      <c r="G76" s="398"/>
      <c r="H76" s="586"/>
      <c r="I76" s="586"/>
      <c r="J76" s="586"/>
      <c r="K76" s="586"/>
      <c r="L76" s="586"/>
      <c r="M76" s="588"/>
    </row>
    <row r="77" spans="1:13">
      <c r="A77" s="591"/>
      <c r="B77" s="584"/>
      <c r="C77" s="593"/>
      <c r="D77" s="595"/>
      <c r="E77" s="597"/>
      <c r="F77" s="599"/>
      <c r="G77" s="398"/>
      <c r="H77" s="586"/>
      <c r="I77" s="586"/>
      <c r="J77" s="586"/>
      <c r="K77" s="586"/>
      <c r="L77" s="586"/>
      <c r="M77" s="588"/>
    </row>
    <row r="78" spans="1:13">
      <c r="A78" s="591"/>
      <c r="B78" s="584"/>
      <c r="C78" s="593"/>
      <c r="D78" s="595"/>
      <c r="E78" s="597"/>
      <c r="F78" s="599"/>
      <c r="G78" s="398"/>
      <c r="H78" s="586"/>
      <c r="I78" s="586"/>
      <c r="J78" s="586"/>
      <c r="K78" s="586"/>
      <c r="L78" s="586"/>
      <c r="M78" s="588"/>
    </row>
    <row r="79" spans="1:13" ht="15.75" thickBot="1">
      <c r="A79" s="592"/>
      <c r="B79" s="585"/>
      <c r="C79" s="593"/>
      <c r="D79" s="595"/>
      <c r="E79" s="597"/>
      <c r="F79" s="599"/>
      <c r="G79" s="399"/>
      <c r="H79" s="587"/>
      <c r="I79" s="587"/>
      <c r="J79" s="587"/>
      <c r="K79" s="587"/>
      <c r="L79" s="587"/>
      <c r="M79" s="589"/>
    </row>
  </sheetData>
  <mergeCells count="108">
    <mergeCell ref="A6:B6"/>
    <mergeCell ref="A7:C7"/>
    <mergeCell ref="D7:F7"/>
    <mergeCell ref="G7:G8"/>
    <mergeCell ref="C6:M6"/>
    <mergeCell ref="K1:M3"/>
    <mergeCell ref="A4:B4"/>
    <mergeCell ref="A5:B5"/>
    <mergeCell ref="A1:B2"/>
    <mergeCell ref="C1:J3"/>
    <mergeCell ref="C4:M4"/>
    <mergeCell ref="C5:M5"/>
    <mergeCell ref="M7:M8"/>
    <mergeCell ref="H7:H8"/>
    <mergeCell ref="I7:J7"/>
    <mergeCell ref="K7:L7"/>
    <mergeCell ref="J30:J39"/>
    <mergeCell ref="K30:K39"/>
    <mergeCell ref="L30:L39"/>
    <mergeCell ref="J20:J29"/>
    <mergeCell ref="K20:K29"/>
    <mergeCell ref="L20:L29"/>
    <mergeCell ref="B10:B19"/>
    <mergeCell ref="B20:B29"/>
    <mergeCell ref="F20:F29"/>
    <mergeCell ref="C30:C39"/>
    <mergeCell ref="D20:D29"/>
    <mergeCell ref="E20:E29"/>
    <mergeCell ref="D30:D39"/>
    <mergeCell ref="E30:E39"/>
    <mergeCell ref="F30:F39"/>
    <mergeCell ref="H30:H39"/>
    <mergeCell ref="A30:A39"/>
    <mergeCell ref="A20:A29"/>
    <mergeCell ref="C20:C29"/>
    <mergeCell ref="G20:G29"/>
    <mergeCell ref="H20:H29"/>
    <mergeCell ref="I20:I29"/>
    <mergeCell ref="G30:G39"/>
    <mergeCell ref="M30:M39"/>
    <mergeCell ref="A9:G9"/>
    <mergeCell ref="A10:A19"/>
    <mergeCell ref="C10:C19"/>
    <mergeCell ref="L10:L19"/>
    <mergeCell ref="M10:M19"/>
    <mergeCell ref="F10:F19"/>
    <mergeCell ref="G10:G19"/>
    <mergeCell ref="H10:H19"/>
    <mergeCell ref="I10:I19"/>
    <mergeCell ref="J10:J19"/>
    <mergeCell ref="K10:K19"/>
    <mergeCell ref="I30:I39"/>
    <mergeCell ref="M20:M29"/>
    <mergeCell ref="D10:D19"/>
    <mergeCell ref="E10:E19"/>
    <mergeCell ref="B30:B39"/>
    <mergeCell ref="B40:B49"/>
    <mergeCell ref="C40:C49"/>
    <mergeCell ref="D40:D49"/>
    <mergeCell ref="E40:E49"/>
    <mergeCell ref="D60:D69"/>
    <mergeCell ref="E60:E69"/>
    <mergeCell ref="K40:K49"/>
    <mergeCell ref="L40:L49"/>
    <mergeCell ref="M40:M49"/>
    <mergeCell ref="J50:J59"/>
    <mergeCell ref="K50:K59"/>
    <mergeCell ref="L50:L59"/>
    <mergeCell ref="M50:M59"/>
    <mergeCell ref="F40:F49"/>
    <mergeCell ref="G40:G49"/>
    <mergeCell ref="H40:H49"/>
    <mergeCell ref="I40:I49"/>
    <mergeCell ref="J40:J49"/>
    <mergeCell ref="C60:C69"/>
    <mergeCell ref="A50:A59"/>
    <mergeCell ref="B50:B59"/>
    <mergeCell ref="C50:C59"/>
    <mergeCell ref="D50:D59"/>
    <mergeCell ref="E50:E59"/>
    <mergeCell ref="F50:F59"/>
    <mergeCell ref="G50:G59"/>
    <mergeCell ref="H50:H59"/>
    <mergeCell ref="I50:I59"/>
    <mergeCell ref="A40:A4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s>
  <conditionalFormatting sqref="A7:B7">
    <cfRule type="containsText" dxfId="127" priority="757" operator="containsText" text="4- Bajo">
      <formula>NOT(ISERROR(SEARCH("4- Bajo",A7)))</formula>
    </cfRule>
    <cfRule type="containsText" dxfId="126" priority="756" operator="containsText" text="3- Bajo">
      <formula>NOT(ISERROR(SEARCH("3- Bajo",A7)))</formula>
    </cfRule>
    <cfRule type="containsText" dxfId="125" priority="755" operator="containsText" text="4- Moderado">
      <formula>NOT(ISERROR(SEARCH("4- Moderado",A7)))</formula>
    </cfRule>
    <cfRule type="containsText" dxfId="124" priority="754" operator="containsText" text="6- Moderado">
      <formula>NOT(ISERROR(SEARCH("6- Moderado",A7)))</formula>
    </cfRule>
    <cfRule type="containsText" dxfId="123" priority="753" operator="containsText" text="3- Moderado">
      <formula>NOT(ISERROR(SEARCH("3- Moderado",A7)))</formula>
    </cfRule>
    <cfRule type="containsText" dxfId="122" priority="758" operator="containsText" text="1- Bajo">
      <formula>NOT(ISERROR(SEARCH("1- Bajo",A7)))</formula>
    </cfRule>
  </conditionalFormatting>
  <conditionalFormatting sqref="A10:E10 A20:E20 A30:E30 A40:E40 A50:E50 A60:E60 A70:E70">
    <cfRule type="containsText" dxfId="121" priority="729" operator="containsText" text="3- Moderado">
      <formula>NOT(ISERROR(SEARCH("3- Moderado",A10)))</formula>
    </cfRule>
    <cfRule type="containsText" dxfId="120" priority="734" operator="containsText" text="1- Bajo">
      <formula>NOT(ISERROR(SEARCH("1- Bajo",A10)))</formula>
    </cfRule>
    <cfRule type="containsText" dxfId="119" priority="733" operator="containsText" text="4- Bajo">
      <formula>NOT(ISERROR(SEARCH("4- Bajo",A10)))</formula>
    </cfRule>
    <cfRule type="containsText" dxfId="118" priority="732" operator="containsText" text="3- Bajo">
      <formula>NOT(ISERROR(SEARCH("3- Bajo",A10)))</formula>
    </cfRule>
    <cfRule type="containsText" dxfId="117" priority="731" operator="containsText" text="4- Moderado">
      <formula>NOT(ISERROR(SEARCH("4- Moderado",A10)))</formula>
    </cfRule>
    <cfRule type="containsText" dxfId="116" priority="730" operator="containsText" text="6- Moderado">
      <formula>NOT(ISERROR(SEARCH("6- Moderado",A10)))</formula>
    </cfRule>
  </conditionalFormatting>
  <conditionalFormatting sqref="C8:F8">
    <cfRule type="containsText" dxfId="115" priority="87" operator="containsText" text="4- Moderado">
      <formula>NOT(ISERROR(SEARCH("4- Moderado",C8)))</formula>
    </cfRule>
    <cfRule type="containsText" dxfId="114" priority="88" operator="containsText" text="3- Bajo">
      <formula>NOT(ISERROR(SEARCH("3- Bajo",C8)))</formula>
    </cfRule>
    <cfRule type="containsText" dxfId="113" priority="89" operator="containsText" text="4- Bajo">
      <formula>NOT(ISERROR(SEARCH("4- Bajo",C8)))</formula>
    </cfRule>
    <cfRule type="containsText" dxfId="112" priority="90" operator="containsText" text="1- Bajo">
      <formula>NOT(ISERROR(SEARCH("1- Bajo",C8)))</formula>
    </cfRule>
    <cfRule type="containsText" dxfId="111" priority="85" operator="containsText" text="3- Moderado">
      <formula>NOT(ISERROR(SEARCH("3- Moderado",C8)))</formula>
    </cfRule>
    <cfRule type="containsText" dxfId="110" priority="86" operator="containsText" text="6- Moderado">
      <formula>NOT(ISERROR(SEARCH("6- Moderado",C8)))</formula>
    </cfRule>
  </conditionalFormatting>
  <conditionalFormatting sqref="D10:D79">
    <cfRule type="containsText" dxfId="109" priority="645" operator="containsText" text="Muy Baja">
      <formula>NOT(ISERROR(SEARCH("Muy Baja",D10)))</formula>
    </cfRule>
    <cfRule type="containsText" dxfId="108" priority="644" operator="containsText" text="Baja">
      <formula>NOT(ISERROR(SEARCH("Baja",D10)))</formula>
    </cfRule>
    <cfRule type="containsText" dxfId="107" priority="643" operator="containsText" text="Alta">
      <formula>NOT(ISERROR(SEARCH("Alta",D10)))</formula>
    </cfRule>
    <cfRule type="containsText" dxfId="106" priority="642" operator="containsText" text="Muy Alta">
      <formula>NOT(ISERROR(SEARCH("Muy Alta",D10)))</formula>
    </cfRule>
    <cfRule type="containsText" dxfId="105" priority="662" operator="containsText" text="Media">
      <formula>NOT(ISERROR(SEARCH("Media",D10)))</formula>
    </cfRule>
  </conditionalFormatting>
  <conditionalFormatting sqref="E10:E79">
    <cfRule type="containsText" dxfId="104" priority="641" operator="containsText" text="Leve">
      <formula>NOT(ISERROR(SEARCH("Leve",E10)))</formula>
    </cfRule>
    <cfRule type="containsText" dxfId="103" priority="640" operator="containsText" text="Menor">
      <formula>NOT(ISERROR(SEARCH("Menor",E10)))</formula>
    </cfRule>
    <cfRule type="containsText" dxfId="102" priority="639" operator="containsText" text="Mayor">
      <formula>NOT(ISERROR(SEARCH("Mayor",E10)))</formula>
    </cfRule>
    <cfRule type="containsText" dxfId="101" priority="638" operator="containsText" text="Catastrófico">
      <formula>NOT(ISERROR(SEARCH("Catastrófico",E10)))</formula>
    </cfRule>
  </conditionalFormatting>
  <conditionalFormatting sqref="E10:F79">
    <cfRule type="containsText" dxfId="100" priority="661" operator="containsText" text="Moderado">
      <formula>NOT(ISERROR(SEARCH("Moderado",E10)))</formula>
    </cfRule>
  </conditionalFormatting>
  <conditionalFormatting sqref="F10:F79">
    <cfRule type="containsText" dxfId="99" priority="979" operator="containsText" text="Bajo">
      <formula>NOT(ISERROR(SEARCH("Bajo",F10)))</formula>
    </cfRule>
    <cfRule type="containsText" dxfId="98" priority="980" operator="containsText" text="Moderado">
      <formula>NOT(ISERROR(SEARCH("Moderado",F10)))</formula>
    </cfRule>
    <cfRule type="containsText" dxfId="97" priority="981" operator="containsText" text="Alto">
      <formula>NOT(ISERROR(SEARCH("Alto",F10)))</formula>
    </cfRule>
    <cfRule type="containsText" dxfId="96" priority="982" operator="containsText" text="Extremo">
      <formula>NOT(ISERROR(SEARCH("Extremo",F10)))</formula>
    </cfRule>
    <cfRule type="colorScale" priority="98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G10:G79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79"/>
  <sheetViews>
    <sheetView showGridLines="0" topLeftCell="D7" zoomScale="70" zoomScaleNormal="70" workbookViewId="0">
      <selection activeCell="M9" sqref="M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16"/>
      <c r="B1" s="617"/>
      <c r="C1" s="620"/>
      <c r="D1" s="620"/>
      <c r="E1" s="620"/>
      <c r="F1" s="620"/>
      <c r="G1" s="620"/>
      <c r="H1" s="620"/>
      <c r="I1" s="620"/>
      <c r="J1" s="621"/>
      <c r="K1" s="615" t="s">
        <v>478</v>
      </c>
      <c r="L1" s="615"/>
      <c r="M1" s="61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18"/>
      <c r="B2" s="619"/>
      <c r="C2" s="622"/>
      <c r="D2" s="622"/>
      <c r="E2" s="622"/>
      <c r="F2" s="622"/>
      <c r="G2" s="622"/>
      <c r="H2" s="622"/>
      <c r="I2" s="622"/>
      <c r="J2" s="623"/>
      <c r="K2" s="615"/>
      <c r="L2" s="615"/>
      <c r="M2" s="61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2"/>
      <c r="D3" s="622"/>
      <c r="E3" s="622"/>
      <c r="F3" s="622"/>
      <c r="G3" s="622"/>
      <c r="H3" s="622"/>
      <c r="I3" s="622"/>
      <c r="J3" s="623"/>
      <c r="K3" s="615"/>
      <c r="L3" s="615"/>
      <c r="M3" s="61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91" t="s">
        <v>256</v>
      </c>
      <c r="B4" s="491"/>
      <c r="C4" s="458" t="s">
        <v>19</v>
      </c>
      <c r="D4" s="624"/>
      <c r="E4" s="624"/>
      <c r="F4" s="624"/>
      <c r="G4" s="624"/>
      <c r="H4" s="624"/>
      <c r="I4" s="624"/>
      <c r="J4" s="624"/>
      <c r="K4" s="624"/>
      <c r="L4" s="624"/>
      <c r="M4" s="62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83.45" customHeight="1">
      <c r="A5" s="491" t="s">
        <v>258</v>
      </c>
      <c r="B5" s="491"/>
      <c r="C5" s="465" t="s">
        <v>25</v>
      </c>
      <c r="D5" s="613"/>
      <c r="E5" s="613"/>
      <c r="F5" s="613"/>
      <c r="G5" s="613"/>
      <c r="H5" s="613"/>
      <c r="I5" s="613"/>
      <c r="J5" s="613"/>
      <c r="K5" s="613"/>
      <c r="L5" s="613"/>
      <c r="M5" s="61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c r="A6" s="491" t="s">
        <v>259</v>
      </c>
      <c r="B6" s="491"/>
      <c r="C6" s="465" t="s">
        <v>25</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c r="A7" s="608" t="s">
        <v>479</v>
      </c>
      <c r="B7" s="609"/>
      <c r="C7" s="610"/>
      <c r="D7" s="611" t="s">
        <v>480</v>
      </c>
      <c r="E7" s="611"/>
      <c r="F7" s="611"/>
      <c r="G7" s="612" t="s">
        <v>481</v>
      </c>
      <c r="H7" s="627" t="s">
        <v>482</v>
      </c>
      <c r="I7" s="629" t="s">
        <v>483</v>
      </c>
      <c r="J7" s="630"/>
      <c r="K7" s="629" t="s">
        <v>484</v>
      </c>
      <c r="L7" s="630"/>
      <c r="M7" s="626" t="s">
        <v>494</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30</v>
      </c>
      <c r="B8" s="34" t="s">
        <v>199</v>
      </c>
      <c r="C8" s="34" t="s">
        <v>201</v>
      </c>
      <c r="D8" s="27" t="s">
        <v>211</v>
      </c>
      <c r="E8" s="27" t="s">
        <v>486</v>
      </c>
      <c r="F8" s="27" t="s">
        <v>487</v>
      </c>
      <c r="G8" s="612"/>
      <c r="H8" s="628"/>
      <c r="I8" s="28" t="s">
        <v>488</v>
      </c>
      <c r="J8" s="28" t="s">
        <v>489</v>
      </c>
      <c r="K8" s="28" t="s">
        <v>490</v>
      </c>
      <c r="L8" s="28" t="s">
        <v>491</v>
      </c>
      <c r="M8" s="62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04"/>
      <c r="B9" s="605"/>
      <c r="C9" s="605"/>
      <c r="D9" s="605"/>
      <c r="E9" s="605"/>
      <c r="F9" s="605"/>
      <c r="G9" s="605"/>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583">
        <f>'7- Mapa Final'!A10</f>
        <v>1</v>
      </c>
      <c r="B10" s="583" t="str">
        <f>'7- Mapa Final'!B10</f>
        <v>Vencimiento de Términos</v>
      </c>
      <c r="C10" s="603" t="str">
        <f>'7- Mapa Final'!C10</f>
        <v>Posibilidad de que se realicen actuaciones procesales o de  dar respuesta a las solicitudes de los usuarios de la administración de justicia en materia administrativo, después del  término legal establecido para decidir sobre los conflictos presentados a los jueces.</v>
      </c>
      <c r="D10" s="594" t="str">
        <f>'7- Mapa Final'!J10</f>
        <v>Media - 3</v>
      </c>
      <c r="E10" s="596" t="str">
        <f>'7- Mapa Final'!K10</f>
        <v>Moderado - 3</v>
      </c>
      <c r="F10" s="598" t="str">
        <f>'7- Mapa Final'!M10</f>
        <v>Moderado - 9</v>
      </c>
      <c r="G10" s="397" t="s">
        <v>439</v>
      </c>
      <c r="H10" s="606"/>
      <c r="I10" s="606"/>
      <c r="J10" s="606"/>
      <c r="K10" s="606"/>
      <c r="L10" s="606"/>
      <c r="M10" s="607"/>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584"/>
      <c r="B11" s="584"/>
      <c r="C11" s="593"/>
      <c r="D11" s="595"/>
      <c r="E11" s="597"/>
      <c r="F11" s="599"/>
      <c r="G11" s="398"/>
      <c r="H11" s="586"/>
      <c r="I11" s="586"/>
      <c r="J11" s="586"/>
      <c r="K11" s="586"/>
      <c r="L11" s="586"/>
      <c r="M11" s="588"/>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584"/>
      <c r="B12" s="584"/>
      <c r="C12" s="593"/>
      <c r="D12" s="595"/>
      <c r="E12" s="597"/>
      <c r="F12" s="599"/>
      <c r="G12" s="398"/>
      <c r="H12" s="586"/>
      <c r="I12" s="586"/>
      <c r="J12" s="586"/>
      <c r="K12" s="586"/>
      <c r="L12" s="586"/>
      <c r="M12" s="588"/>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584"/>
      <c r="B13" s="584"/>
      <c r="C13" s="593"/>
      <c r="D13" s="595"/>
      <c r="E13" s="597"/>
      <c r="F13" s="599"/>
      <c r="G13" s="398"/>
      <c r="H13" s="586"/>
      <c r="I13" s="586"/>
      <c r="J13" s="586"/>
      <c r="K13" s="586"/>
      <c r="L13" s="586"/>
      <c r="M13" s="588"/>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584"/>
      <c r="B14" s="584"/>
      <c r="C14" s="593"/>
      <c r="D14" s="595"/>
      <c r="E14" s="597"/>
      <c r="F14" s="599"/>
      <c r="G14" s="398"/>
      <c r="H14" s="586"/>
      <c r="I14" s="586"/>
      <c r="J14" s="586"/>
      <c r="K14" s="586"/>
      <c r="L14" s="586"/>
      <c r="M14" s="588"/>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584"/>
      <c r="B15" s="584"/>
      <c r="C15" s="593"/>
      <c r="D15" s="595"/>
      <c r="E15" s="597"/>
      <c r="F15" s="599"/>
      <c r="G15" s="398"/>
      <c r="H15" s="586"/>
      <c r="I15" s="586"/>
      <c r="J15" s="586"/>
      <c r="K15" s="586"/>
      <c r="L15" s="586"/>
      <c r="M15" s="588"/>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584"/>
      <c r="B16" s="584"/>
      <c r="C16" s="593"/>
      <c r="D16" s="595"/>
      <c r="E16" s="597"/>
      <c r="F16" s="599"/>
      <c r="G16" s="398"/>
      <c r="H16" s="586"/>
      <c r="I16" s="586"/>
      <c r="J16" s="586"/>
      <c r="K16" s="586"/>
      <c r="L16" s="586"/>
      <c r="M16" s="588"/>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584"/>
      <c r="B17" s="584"/>
      <c r="C17" s="593"/>
      <c r="D17" s="595"/>
      <c r="E17" s="597"/>
      <c r="F17" s="599"/>
      <c r="G17" s="398"/>
      <c r="H17" s="586"/>
      <c r="I17" s="586"/>
      <c r="J17" s="586"/>
      <c r="K17" s="586"/>
      <c r="L17" s="586"/>
      <c r="M17" s="588"/>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584"/>
      <c r="B18" s="584"/>
      <c r="C18" s="593"/>
      <c r="D18" s="595"/>
      <c r="E18" s="597"/>
      <c r="F18" s="599"/>
      <c r="G18" s="398"/>
      <c r="H18" s="586"/>
      <c r="I18" s="586"/>
      <c r="J18" s="586"/>
      <c r="K18" s="586"/>
      <c r="L18" s="586"/>
      <c r="M18" s="588"/>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585"/>
      <c r="B19" s="585"/>
      <c r="C19" s="593"/>
      <c r="D19" s="595"/>
      <c r="E19" s="597"/>
      <c r="F19" s="599"/>
      <c r="G19" s="398"/>
      <c r="H19" s="586"/>
      <c r="I19" s="586"/>
      <c r="J19" s="586"/>
      <c r="K19" s="586"/>
      <c r="L19" s="586"/>
      <c r="M19" s="588"/>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583">
        <f>'7- Mapa Final'!A20</f>
        <v>2</v>
      </c>
      <c r="B20" s="583" t="str">
        <f>'7- Mapa Final'!B20</f>
        <v xml:space="preserve">Incumplimientos en la realizacion de audiencias </v>
      </c>
      <c r="C20" s="603" t="str">
        <f>'7- Mapa Final'!C20</f>
        <v>Posibilidad de no atender o cumplir la programción de audiencias.</v>
      </c>
      <c r="D20" s="594" t="str">
        <f>'7- Mapa Final'!J20</f>
        <v>Baja - 2</v>
      </c>
      <c r="E20" s="596" t="str">
        <f>'7- Mapa Final'!K20</f>
        <v>Menor - 2</v>
      </c>
      <c r="F20" s="598" t="str">
        <f>'7- Mapa Final'!M20</f>
        <v>Moderado - 4</v>
      </c>
      <c r="G20" s="398" t="s">
        <v>435</v>
      </c>
      <c r="H20" s="586"/>
      <c r="I20" s="586"/>
      <c r="J20" s="586"/>
      <c r="K20" s="586"/>
      <c r="L20" s="586"/>
      <c r="M20" s="588"/>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584"/>
      <c r="B21" s="584"/>
      <c r="C21" s="593"/>
      <c r="D21" s="595"/>
      <c r="E21" s="597"/>
      <c r="F21" s="599"/>
      <c r="G21" s="398"/>
      <c r="H21" s="586"/>
      <c r="I21" s="586"/>
      <c r="J21" s="586"/>
      <c r="K21" s="586"/>
      <c r="L21" s="586"/>
      <c r="M21" s="588"/>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584"/>
      <c r="B22" s="584"/>
      <c r="C22" s="593"/>
      <c r="D22" s="595"/>
      <c r="E22" s="597"/>
      <c r="F22" s="599"/>
      <c r="G22" s="398"/>
      <c r="H22" s="586"/>
      <c r="I22" s="586"/>
      <c r="J22" s="586"/>
      <c r="K22" s="586"/>
      <c r="L22" s="586"/>
      <c r="M22" s="588"/>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584"/>
      <c r="B23" s="584"/>
      <c r="C23" s="593"/>
      <c r="D23" s="595"/>
      <c r="E23" s="597"/>
      <c r="F23" s="599"/>
      <c r="G23" s="398"/>
      <c r="H23" s="586"/>
      <c r="I23" s="586"/>
      <c r="J23" s="586"/>
      <c r="K23" s="586"/>
      <c r="L23" s="586"/>
      <c r="M23" s="588"/>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584"/>
      <c r="B24" s="584"/>
      <c r="C24" s="593"/>
      <c r="D24" s="595"/>
      <c r="E24" s="597"/>
      <c r="F24" s="599"/>
      <c r="G24" s="398"/>
      <c r="H24" s="586"/>
      <c r="I24" s="586"/>
      <c r="J24" s="586"/>
      <c r="K24" s="586"/>
      <c r="L24" s="586"/>
      <c r="M24" s="588"/>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584"/>
      <c r="B25" s="584"/>
      <c r="C25" s="593"/>
      <c r="D25" s="595"/>
      <c r="E25" s="597"/>
      <c r="F25" s="599"/>
      <c r="G25" s="398"/>
      <c r="H25" s="586"/>
      <c r="I25" s="586"/>
      <c r="J25" s="586"/>
      <c r="K25" s="586"/>
      <c r="L25" s="586"/>
      <c r="M25" s="588"/>
      <c r="N25" s="33"/>
      <c r="O25" s="33"/>
    </row>
    <row r="26" spans="1:169">
      <c r="A26" s="584"/>
      <c r="B26" s="584"/>
      <c r="C26" s="593"/>
      <c r="D26" s="595"/>
      <c r="E26" s="597"/>
      <c r="F26" s="599"/>
      <c r="G26" s="398"/>
      <c r="H26" s="586"/>
      <c r="I26" s="586"/>
      <c r="J26" s="586"/>
      <c r="K26" s="586"/>
      <c r="L26" s="586"/>
      <c r="M26" s="588"/>
      <c r="N26" s="33"/>
      <c r="O26" s="33"/>
    </row>
    <row r="27" spans="1:169">
      <c r="A27" s="584"/>
      <c r="B27" s="584"/>
      <c r="C27" s="593"/>
      <c r="D27" s="595"/>
      <c r="E27" s="597"/>
      <c r="F27" s="599"/>
      <c r="G27" s="398"/>
      <c r="H27" s="586"/>
      <c r="I27" s="586"/>
      <c r="J27" s="586"/>
      <c r="K27" s="586"/>
      <c r="L27" s="586"/>
      <c r="M27" s="588"/>
      <c r="N27" s="33"/>
      <c r="O27" s="33"/>
    </row>
    <row r="28" spans="1:169">
      <c r="A28" s="584"/>
      <c r="B28" s="584"/>
      <c r="C28" s="593"/>
      <c r="D28" s="595"/>
      <c r="E28" s="597"/>
      <c r="F28" s="599"/>
      <c r="G28" s="398"/>
      <c r="H28" s="586"/>
      <c r="I28" s="586"/>
      <c r="J28" s="586"/>
      <c r="K28" s="586"/>
      <c r="L28" s="586"/>
      <c r="M28" s="588"/>
      <c r="N28" s="33"/>
      <c r="O28" s="33"/>
    </row>
    <row r="29" spans="1:169" ht="15.75" thickBot="1">
      <c r="A29" s="585"/>
      <c r="B29" s="585"/>
      <c r="C29" s="593"/>
      <c r="D29" s="595"/>
      <c r="E29" s="597"/>
      <c r="F29" s="599"/>
      <c r="G29" s="398"/>
      <c r="H29" s="586"/>
      <c r="I29" s="586"/>
      <c r="J29" s="586"/>
      <c r="K29" s="586"/>
      <c r="L29" s="586"/>
      <c r="M29" s="588"/>
      <c r="N29" s="33"/>
      <c r="O29" s="33"/>
    </row>
    <row r="30" spans="1:169" s="25" customFormat="1" ht="12.75" customHeight="1">
      <c r="A30" s="583">
        <f>'7- Mapa Final'!A30</f>
        <v>3</v>
      </c>
      <c r="B30" s="583" t="str">
        <f>'7- Mapa Final'!B30</f>
        <v xml:space="preserve"> Efectuar notificaciones que no cumplan con los requistos</v>
      </c>
      <c r="C30" s="603" t="str">
        <f>'7- Mapa Final'!C30</f>
        <v xml:space="preserve">No  realizar las notificaciones , no hacerlo  oportunamente o no aplicar la normatividad </v>
      </c>
      <c r="D30" s="594" t="str">
        <f>'7- Mapa Final'!J30</f>
        <v>Muy Baja - 1</v>
      </c>
      <c r="E30" s="596" t="str">
        <f>'7- Mapa Final'!K30</f>
        <v>Menor - 2</v>
      </c>
      <c r="F30" s="598" t="str">
        <f>'7- Mapa Final'!M30</f>
        <v>Bajo - 2</v>
      </c>
      <c r="G30" s="398" t="s">
        <v>435</v>
      </c>
      <c r="H30" s="586"/>
      <c r="I30" s="586"/>
      <c r="J30" s="586"/>
      <c r="K30" s="586"/>
      <c r="L30" s="586"/>
      <c r="M30" s="588"/>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584"/>
      <c r="B31" s="584"/>
      <c r="C31" s="593"/>
      <c r="D31" s="595"/>
      <c r="E31" s="597"/>
      <c r="F31" s="599"/>
      <c r="G31" s="398"/>
      <c r="H31" s="586"/>
      <c r="I31" s="586"/>
      <c r="J31" s="586"/>
      <c r="K31" s="586"/>
      <c r="L31" s="586"/>
      <c r="M31" s="588"/>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584"/>
      <c r="B32" s="584"/>
      <c r="C32" s="593"/>
      <c r="D32" s="595"/>
      <c r="E32" s="597"/>
      <c r="F32" s="599"/>
      <c r="G32" s="398"/>
      <c r="H32" s="586"/>
      <c r="I32" s="586"/>
      <c r="J32" s="586"/>
      <c r="K32" s="586"/>
      <c r="L32" s="586"/>
      <c r="M32" s="588"/>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584"/>
      <c r="B33" s="584"/>
      <c r="C33" s="593"/>
      <c r="D33" s="595"/>
      <c r="E33" s="597"/>
      <c r="F33" s="599"/>
      <c r="G33" s="398"/>
      <c r="H33" s="586"/>
      <c r="I33" s="586"/>
      <c r="J33" s="586"/>
      <c r="K33" s="586"/>
      <c r="L33" s="586"/>
      <c r="M33" s="588"/>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584"/>
      <c r="B34" s="584"/>
      <c r="C34" s="593"/>
      <c r="D34" s="595"/>
      <c r="E34" s="597"/>
      <c r="F34" s="599"/>
      <c r="G34" s="398"/>
      <c r="H34" s="586"/>
      <c r="I34" s="586"/>
      <c r="J34" s="586"/>
      <c r="K34" s="586"/>
      <c r="L34" s="586"/>
      <c r="M34" s="588"/>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584"/>
      <c r="B35" s="584"/>
      <c r="C35" s="593"/>
      <c r="D35" s="595"/>
      <c r="E35" s="597"/>
      <c r="F35" s="599"/>
      <c r="G35" s="398"/>
      <c r="H35" s="586"/>
      <c r="I35" s="586"/>
      <c r="J35" s="586"/>
      <c r="K35" s="586"/>
      <c r="L35" s="586"/>
      <c r="M35" s="588"/>
      <c r="N35" s="33"/>
      <c r="O35" s="33"/>
    </row>
    <row r="36" spans="1:169">
      <c r="A36" s="584"/>
      <c r="B36" s="584"/>
      <c r="C36" s="593"/>
      <c r="D36" s="595"/>
      <c r="E36" s="597"/>
      <c r="F36" s="599"/>
      <c r="G36" s="398"/>
      <c r="H36" s="586"/>
      <c r="I36" s="586"/>
      <c r="J36" s="586"/>
      <c r="K36" s="586"/>
      <c r="L36" s="586"/>
      <c r="M36" s="588"/>
      <c r="N36" s="33"/>
      <c r="O36" s="33"/>
    </row>
    <row r="37" spans="1:169">
      <c r="A37" s="584"/>
      <c r="B37" s="584"/>
      <c r="C37" s="593"/>
      <c r="D37" s="595"/>
      <c r="E37" s="597"/>
      <c r="F37" s="599"/>
      <c r="G37" s="398"/>
      <c r="H37" s="586"/>
      <c r="I37" s="586"/>
      <c r="J37" s="586"/>
      <c r="K37" s="586"/>
      <c r="L37" s="586"/>
      <c r="M37" s="588"/>
      <c r="N37" s="33"/>
      <c r="O37" s="33"/>
    </row>
    <row r="38" spans="1:169">
      <c r="A38" s="584"/>
      <c r="B38" s="584"/>
      <c r="C38" s="593"/>
      <c r="D38" s="595"/>
      <c r="E38" s="597"/>
      <c r="F38" s="599"/>
      <c r="G38" s="398"/>
      <c r="H38" s="586"/>
      <c r="I38" s="586"/>
      <c r="J38" s="586"/>
      <c r="K38" s="586"/>
      <c r="L38" s="586"/>
      <c r="M38" s="588"/>
      <c r="N38" s="33"/>
      <c r="O38" s="33"/>
    </row>
    <row r="39" spans="1:169" ht="15.75" thickBot="1">
      <c r="A39" s="585"/>
      <c r="B39" s="585"/>
      <c r="C39" s="593"/>
      <c r="D39" s="595"/>
      <c r="E39" s="597"/>
      <c r="F39" s="599"/>
      <c r="G39" s="398"/>
      <c r="H39" s="586"/>
      <c r="I39" s="586"/>
      <c r="J39" s="586"/>
      <c r="K39" s="586"/>
      <c r="L39" s="586"/>
      <c r="M39" s="588"/>
      <c r="N39" s="33"/>
      <c r="O39" s="33"/>
    </row>
    <row r="40" spans="1:169" s="25" customFormat="1" ht="12.75" customHeight="1">
      <c r="A40" s="583">
        <f>'7- Mapa Final'!A40</f>
        <v>4</v>
      </c>
      <c r="B40" s="583" t="str">
        <f>'7- Mapa Final'!B40</f>
        <v>Pérdida de documentos</v>
      </c>
      <c r="C40" s="603" t="str">
        <f>'7- Mapa Final'!C40</f>
        <v>Extravío de documentos temporal o definitivo de los procesos judiciales</v>
      </c>
      <c r="D40" s="594" t="str">
        <f>'7- Mapa Final'!J40</f>
        <v>Muy Baja - 1</v>
      </c>
      <c r="E40" s="596" t="str">
        <f>'7- Mapa Final'!K40</f>
        <v>Menor - 2</v>
      </c>
      <c r="F40" s="598" t="str">
        <f>'7- Mapa Final'!M40</f>
        <v>Bajo - 2</v>
      </c>
      <c r="G40" s="398" t="s">
        <v>435</v>
      </c>
      <c r="H40" s="586"/>
      <c r="I40" s="586"/>
      <c r="J40" s="586"/>
      <c r="K40" s="586"/>
      <c r="L40" s="586"/>
      <c r="M40" s="588"/>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584"/>
      <c r="B41" s="584"/>
      <c r="C41" s="593"/>
      <c r="D41" s="595"/>
      <c r="E41" s="597"/>
      <c r="F41" s="599"/>
      <c r="G41" s="398"/>
      <c r="H41" s="586"/>
      <c r="I41" s="586"/>
      <c r="J41" s="586"/>
      <c r="K41" s="586"/>
      <c r="L41" s="586"/>
      <c r="M41" s="588"/>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584"/>
      <c r="B42" s="584"/>
      <c r="C42" s="593"/>
      <c r="D42" s="595"/>
      <c r="E42" s="597"/>
      <c r="F42" s="599"/>
      <c r="G42" s="398"/>
      <c r="H42" s="586"/>
      <c r="I42" s="586"/>
      <c r="J42" s="586"/>
      <c r="K42" s="586"/>
      <c r="L42" s="586"/>
      <c r="M42" s="588"/>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584"/>
      <c r="B43" s="584"/>
      <c r="C43" s="593"/>
      <c r="D43" s="595"/>
      <c r="E43" s="597"/>
      <c r="F43" s="599"/>
      <c r="G43" s="398"/>
      <c r="H43" s="586"/>
      <c r="I43" s="586"/>
      <c r="J43" s="586"/>
      <c r="K43" s="586"/>
      <c r="L43" s="586"/>
      <c r="M43" s="588"/>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584"/>
      <c r="B44" s="584"/>
      <c r="C44" s="593"/>
      <c r="D44" s="595"/>
      <c r="E44" s="597"/>
      <c r="F44" s="599"/>
      <c r="G44" s="398"/>
      <c r="H44" s="586"/>
      <c r="I44" s="586"/>
      <c r="J44" s="586"/>
      <c r="K44" s="586"/>
      <c r="L44" s="586"/>
      <c r="M44" s="588"/>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584"/>
      <c r="B45" s="584"/>
      <c r="C45" s="593"/>
      <c r="D45" s="595"/>
      <c r="E45" s="597"/>
      <c r="F45" s="599"/>
      <c r="G45" s="398"/>
      <c r="H45" s="586"/>
      <c r="I45" s="586"/>
      <c r="J45" s="586"/>
      <c r="K45" s="586"/>
      <c r="L45" s="586"/>
      <c r="M45" s="588"/>
      <c r="N45" s="33"/>
      <c r="O45" s="33"/>
    </row>
    <row r="46" spans="1:169">
      <c r="A46" s="584"/>
      <c r="B46" s="584"/>
      <c r="C46" s="593"/>
      <c r="D46" s="595"/>
      <c r="E46" s="597"/>
      <c r="F46" s="599"/>
      <c r="G46" s="398"/>
      <c r="H46" s="586"/>
      <c r="I46" s="586"/>
      <c r="J46" s="586"/>
      <c r="K46" s="586"/>
      <c r="L46" s="586"/>
      <c r="M46" s="588"/>
      <c r="N46" s="33"/>
      <c r="O46" s="33"/>
    </row>
    <row r="47" spans="1:169">
      <c r="A47" s="584"/>
      <c r="B47" s="584"/>
      <c r="C47" s="593"/>
      <c r="D47" s="595"/>
      <c r="E47" s="597"/>
      <c r="F47" s="599"/>
      <c r="G47" s="398"/>
      <c r="H47" s="586"/>
      <c r="I47" s="586"/>
      <c r="J47" s="586"/>
      <c r="K47" s="586"/>
      <c r="L47" s="586"/>
      <c r="M47" s="588"/>
      <c r="N47" s="33"/>
      <c r="O47" s="33"/>
    </row>
    <row r="48" spans="1:169">
      <c r="A48" s="584"/>
      <c r="B48" s="584"/>
      <c r="C48" s="593"/>
      <c r="D48" s="595"/>
      <c r="E48" s="597"/>
      <c r="F48" s="599"/>
      <c r="G48" s="398"/>
      <c r="H48" s="586"/>
      <c r="I48" s="586"/>
      <c r="J48" s="586"/>
      <c r="K48" s="586"/>
      <c r="L48" s="586"/>
      <c r="M48" s="588"/>
      <c r="N48" s="33"/>
      <c r="O48" s="33"/>
    </row>
    <row r="49" spans="1:15" ht="15.75" thickBot="1">
      <c r="A49" s="585"/>
      <c r="B49" s="585"/>
      <c r="C49" s="593"/>
      <c r="D49" s="595"/>
      <c r="E49" s="597"/>
      <c r="F49" s="599"/>
      <c r="G49" s="399"/>
      <c r="H49" s="587"/>
      <c r="I49" s="587"/>
      <c r="J49" s="587"/>
      <c r="K49" s="587"/>
      <c r="L49" s="587"/>
      <c r="M49" s="589"/>
      <c r="N49" s="33"/>
      <c r="O49" s="33"/>
    </row>
    <row r="50" spans="1:15" ht="15" customHeight="1">
      <c r="A50" s="583">
        <f>'7- Mapa Final'!A50</f>
        <v>5</v>
      </c>
      <c r="B50" s="583" t="str">
        <f>'7- Mapa Final'!B50</f>
        <v xml:space="preserve">Afectaciones ambientales </v>
      </c>
      <c r="C50" s="603" t="str">
        <f>'7- Mapa Final'!C50</f>
        <v>Se tienen   afectaciones ambientales que generen impactos negativos en el entorno</v>
      </c>
      <c r="D50" s="594" t="str">
        <f>'7- Mapa Final'!J50</f>
        <v>Alta - 4</v>
      </c>
      <c r="E50" s="596" t="str">
        <f>'7- Mapa Final'!K50</f>
        <v>Menor - 2</v>
      </c>
      <c r="F50" s="598" t="str">
        <f>'7- Mapa Final'!M50</f>
        <v>Moderado - 8</v>
      </c>
      <c r="G50" s="398" t="s">
        <v>435</v>
      </c>
      <c r="H50" s="586"/>
      <c r="I50" s="586"/>
      <c r="J50" s="586"/>
      <c r="K50" s="586"/>
      <c r="L50" s="586"/>
      <c r="M50" s="588"/>
    </row>
    <row r="51" spans="1:15">
      <c r="A51" s="584"/>
      <c r="B51" s="584"/>
      <c r="C51" s="593"/>
      <c r="D51" s="595"/>
      <c r="E51" s="597"/>
      <c r="F51" s="599"/>
      <c r="G51" s="398"/>
      <c r="H51" s="586"/>
      <c r="I51" s="586"/>
      <c r="J51" s="586"/>
      <c r="K51" s="586"/>
      <c r="L51" s="586"/>
      <c r="M51" s="588"/>
    </row>
    <row r="52" spans="1:15">
      <c r="A52" s="584"/>
      <c r="B52" s="584"/>
      <c r="C52" s="593"/>
      <c r="D52" s="595"/>
      <c r="E52" s="597"/>
      <c r="F52" s="599"/>
      <c r="G52" s="398"/>
      <c r="H52" s="586"/>
      <c r="I52" s="586"/>
      <c r="J52" s="586"/>
      <c r="K52" s="586"/>
      <c r="L52" s="586"/>
      <c r="M52" s="588"/>
    </row>
    <row r="53" spans="1:15">
      <c r="A53" s="584"/>
      <c r="B53" s="584"/>
      <c r="C53" s="593"/>
      <c r="D53" s="595"/>
      <c r="E53" s="597"/>
      <c r="F53" s="599"/>
      <c r="G53" s="398"/>
      <c r="H53" s="586"/>
      <c r="I53" s="586"/>
      <c r="J53" s="586"/>
      <c r="K53" s="586"/>
      <c r="L53" s="586"/>
      <c r="M53" s="588"/>
    </row>
    <row r="54" spans="1:15">
      <c r="A54" s="584"/>
      <c r="B54" s="584"/>
      <c r="C54" s="593"/>
      <c r="D54" s="595"/>
      <c r="E54" s="597"/>
      <c r="F54" s="599"/>
      <c r="G54" s="398"/>
      <c r="H54" s="586"/>
      <c r="I54" s="586"/>
      <c r="J54" s="586"/>
      <c r="K54" s="586"/>
      <c r="L54" s="586"/>
      <c r="M54" s="588"/>
    </row>
    <row r="55" spans="1:15">
      <c r="A55" s="584"/>
      <c r="B55" s="584"/>
      <c r="C55" s="593"/>
      <c r="D55" s="595"/>
      <c r="E55" s="597"/>
      <c r="F55" s="599"/>
      <c r="G55" s="398"/>
      <c r="H55" s="586"/>
      <c r="I55" s="586"/>
      <c r="J55" s="586"/>
      <c r="K55" s="586"/>
      <c r="L55" s="586"/>
      <c r="M55" s="588"/>
    </row>
    <row r="56" spans="1:15">
      <c r="A56" s="584"/>
      <c r="B56" s="584"/>
      <c r="C56" s="593"/>
      <c r="D56" s="595"/>
      <c r="E56" s="597"/>
      <c r="F56" s="599"/>
      <c r="G56" s="398"/>
      <c r="H56" s="586"/>
      <c r="I56" s="586"/>
      <c r="J56" s="586"/>
      <c r="K56" s="586"/>
      <c r="L56" s="586"/>
      <c r="M56" s="588"/>
    </row>
    <row r="57" spans="1:15">
      <c r="A57" s="584"/>
      <c r="B57" s="584"/>
      <c r="C57" s="593"/>
      <c r="D57" s="595"/>
      <c r="E57" s="597"/>
      <c r="F57" s="599"/>
      <c r="G57" s="398"/>
      <c r="H57" s="586"/>
      <c r="I57" s="586"/>
      <c r="J57" s="586"/>
      <c r="K57" s="586"/>
      <c r="L57" s="586"/>
      <c r="M57" s="588"/>
    </row>
    <row r="58" spans="1:15">
      <c r="A58" s="584"/>
      <c r="B58" s="584"/>
      <c r="C58" s="593"/>
      <c r="D58" s="595"/>
      <c r="E58" s="597"/>
      <c r="F58" s="599"/>
      <c r="G58" s="398"/>
      <c r="H58" s="586"/>
      <c r="I58" s="586"/>
      <c r="J58" s="586"/>
      <c r="K58" s="586"/>
      <c r="L58" s="586"/>
      <c r="M58" s="588"/>
    </row>
    <row r="59" spans="1:15" ht="15.75" thickBot="1">
      <c r="A59" s="585"/>
      <c r="B59" s="585"/>
      <c r="C59" s="593"/>
      <c r="D59" s="595"/>
      <c r="E59" s="597"/>
      <c r="F59" s="599"/>
      <c r="G59" s="399"/>
      <c r="H59" s="587"/>
      <c r="I59" s="587"/>
      <c r="J59" s="587"/>
      <c r="K59" s="587"/>
      <c r="L59" s="587"/>
      <c r="M59" s="589"/>
    </row>
    <row r="60" spans="1:15">
      <c r="A60" s="583">
        <f>'7- Mapa Final'!A60</f>
        <v>6</v>
      </c>
      <c r="B60" s="583" t="str">
        <f>'7- Mapa Final'!B60</f>
        <v xml:space="preserve">Recibir , ofrecer, prometer , entregar o aceptar dádivas o beneficios a nombre propio o de terceros para  expedir, alterar,retener , extraviar o entregar  documentos  sin el lleno de requisitos legales </v>
      </c>
      <c r="C60" s="603" t="str">
        <f>'7- Mapa Final'!C60</f>
        <v xml:space="preserve"> Realizar trámites sin el cumplimiento de los requisitos legales  o  con informacionfalsa</v>
      </c>
      <c r="D60" s="594" t="str">
        <f>'7- Mapa Final'!J60</f>
        <v>Muy Baja - 1</v>
      </c>
      <c r="E60" s="596" t="str">
        <f>'7- Mapa Final'!K60</f>
        <v>Moderado - 3</v>
      </c>
      <c r="F60" s="598" t="str">
        <f>'7- Mapa Final'!M60</f>
        <v>Moderado - 3</v>
      </c>
      <c r="G60" s="398" t="s">
        <v>435</v>
      </c>
      <c r="H60" s="586"/>
      <c r="I60" s="586"/>
      <c r="J60" s="586"/>
      <c r="K60" s="586"/>
      <c r="L60" s="586"/>
      <c r="M60" s="588"/>
    </row>
    <row r="61" spans="1:15">
      <c r="A61" s="584"/>
      <c r="B61" s="584"/>
      <c r="C61" s="593"/>
      <c r="D61" s="595"/>
      <c r="E61" s="597"/>
      <c r="F61" s="599"/>
      <c r="G61" s="398"/>
      <c r="H61" s="586"/>
      <c r="I61" s="586"/>
      <c r="J61" s="586"/>
      <c r="K61" s="586"/>
      <c r="L61" s="586"/>
      <c r="M61" s="588"/>
    </row>
    <row r="62" spans="1:15">
      <c r="A62" s="584"/>
      <c r="B62" s="584"/>
      <c r="C62" s="593"/>
      <c r="D62" s="595"/>
      <c r="E62" s="597"/>
      <c r="F62" s="599"/>
      <c r="G62" s="398"/>
      <c r="H62" s="586"/>
      <c r="I62" s="586"/>
      <c r="J62" s="586"/>
      <c r="K62" s="586"/>
      <c r="L62" s="586"/>
      <c r="M62" s="588"/>
    </row>
    <row r="63" spans="1:15">
      <c r="A63" s="584"/>
      <c r="B63" s="584"/>
      <c r="C63" s="593"/>
      <c r="D63" s="595"/>
      <c r="E63" s="597"/>
      <c r="F63" s="599"/>
      <c r="G63" s="398"/>
      <c r="H63" s="586"/>
      <c r="I63" s="586"/>
      <c r="J63" s="586"/>
      <c r="K63" s="586"/>
      <c r="L63" s="586"/>
      <c r="M63" s="588"/>
    </row>
    <row r="64" spans="1:15">
      <c r="A64" s="584"/>
      <c r="B64" s="584"/>
      <c r="C64" s="593"/>
      <c r="D64" s="595"/>
      <c r="E64" s="597"/>
      <c r="F64" s="599"/>
      <c r="G64" s="398"/>
      <c r="H64" s="586"/>
      <c r="I64" s="586"/>
      <c r="J64" s="586"/>
      <c r="K64" s="586"/>
      <c r="L64" s="586"/>
      <c r="M64" s="588"/>
    </row>
    <row r="65" spans="1:13">
      <c r="A65" s="584"/>
      <c r="B65" s="584"/>
      <c r="C65" s="593"/>
      <c r="D65" s="595"/>
      <c r="E65" s="597"/>
      <c r="F65" s="599"/>
      <c r="G65" s="398"/>
      <c r="H65" s="586"/>
      <c r="I65" s="586"/>
      <c r="J65" s="586"/>
      <c r="K65" s="586"/>
      <c r="L65" s="586"/>
      <c r="M65" s="588"/>
    </row>
    <row r="66" spans="1:13">
      <c r="A66" s="584"/>
      <c r="B66" s="584"/>
      <c r="C66" s="593"/>
      <c r="D66" s="595"/>
      <c r="E66" s="597"/>
      <c r="F66" s="599"/>
      <c r="G66" s="398"/>
      <c r="H66" s="586"/>
      <c r="I66" s="586"/>
      <c r="J66" s="586"/>
      <c r="K66" s="586"/>
      <c r="L66" s="586"/>
      <c r="M66" s="588"/>
    </row>
    <row r="67" spans="1:13">
      <c r="A67" s="584"/>
      <c r="B67" s="584"/>
      <c r="C67" s="593"/>
      <c r="D67" s="595"/>
      <c r="E67" s="597"/>
      <c r="F67" s="599"/>
      <c r="G67" s="398"/>
      <c r="H67" s="586"/>
      <c r="I67" s="586"/>
      <c r="J67" s="586"/>
      <c r="K67" s="586"/>
      <c r="L67" s="586"/>
      <c r="M67" s="588"/>
    </row>
    <row r="68" spans="1:13">
      <c r="A68" s="584"/>
      <c r="B68" s="584"/>
      <c r="C68" s="593"/>
      <c r="D68" s="595"/>
      <c r="E68" s="597"/>
      <c r="F68" s="599"/>
      <c r="G68" s="398"/>
      <c r="H68" s="586"/>
      <c r="I68" s="586"/>
      <c r="J68" s="586"/>
      <c r="K68" s="586"/>
      <c r="L68" s="586"/>
      <c r="M68" s="588"/>
    </row>
    <row r="69" spans="1:13" ht="15.75" thickBot="1">
      <c r="A69" s="585"/>
      <c r="B69" s="585"/>
      <c r="C69" s="593"/>
      <c r="D69" s="595"/>
      <c r="E69" s="597"/>
      <c r="F69" s="599"/>
      <c r="G69" s="399"/>
      <c r="H69" s="587"/>
      <c r="I69" s="587"/>
      <c r="J69" s="587"/>
      <c r="K69" s="587"/>
      <c r="L69" s="587"/>
      <c r="M69" s="589"/>
    </row>
    <row r="70" spans="1:13">
      <c r="A70" s="583">
        <f>'7- Mapa Final'!A70</f>
        <v>7</v>
      </c>
      <c r="B70" s="583" t="str">
        <f>'7- Mapa Final'!B70</f>
        <v xml:space="preserve">Recibir, ofrecer, prometer, entregar o aceptar dadivas  o beneficios a nombre propio o de terceros para  demorar, retener, alterar o direccionar fallos judiciales </v>
      </c>
      <c r="C70" s="603" t="str">
        <f>'7- Mapa Final'!C70</f>
        <v xml:space="preserve">Proferir  sentencias judiciales incumplmiendo los principios de la administracion de justicia o sin la observancia de los Codigos  Procesales en la materia </v>
      </c>
      <c r="D70" s="594" t="str">
        <f>'7- Mapa Final'!J70</f>
        <v>Media - 3</v>
      </c>
      <c r="E70" s="596" t="str">
        <f>'7- Mapa Final'!K70</f>
        <v>Moderado - 3</v>
      </c>
      <c r="F70" s="598" t="str">
        <f>'7- Mapa Final'!M70</f>
        <v>Moderado - 9</v>
      </c>
      <c r="G70" s="398" t="s">
        <v>435</v>
      </c>
      <c r="H70" s="586"/>
      <c r="I70" s="586"/>
      <c r="J70" s="586"/>
      <c r="K70" s="586"/>
      <c r="L70" s="586"/>
      <c r="M70" s="588"/>
    </row>
    <row r="71" spans="1:13">
      <c r="A71" s="584"/>
      <c r="B71" s="584"/>
      <c r="C71" s="593"/>
      <c r="D71" s="595"/>
      <c r="E71" s="597"/>
      <c r="F71" s="599"/>
      <c r="G71" s="398"/>
      <c r="H71" s="586"/>
      <c r="I71" s="586"/>
      <c r="J71" s="586"/>
      <c r="K71" s="586"/>
      <c r="L71" s="586"/>
      <c r="M71" s="588"/>
    </row>
    <row r="72" spans="1:13">
      <c r="A72" s="584"/>
      <c r="B72" s="584"/>
      <c r="C72" s="593"/>
      <c r="D72" s="595"/>
      <c r="E72" s="597"/>
      <c r="F72" s="599"/>
      <c r="G72" s="398"/>
      <c r="H72" s="586"/>
      <c r="I72" s="586"/>
      <c r="J72" s="586"/>
      <c r="K72" s="586"/>
      <c r="L72" s="586"/>
      <c r="M72" s="588"/>
    </row>
    <row r="73" spans="1:13">
      <c r="A73" s="584"/>
      <c r="B73" s="584"/>
      <c r="C73" s="593"/>
      <c r="D73" s="595"/>
      <c r="E73" s="597"/>
      <c r="F73" s="599"/>
      <c r="G73" s="398"/>
      <c r="H73" s="586"/>
      <c r="I73" s="586"/>
      <c r="J73" s="586"/>
      <c r="K73" s="586"/>
      <c r="L73" s="586"/>
      <c r="M73" s="588"/>
    </row>
    <row r="74" spans="1:13">
      <c r="A74" s="584"/>
      <c r="B74" s="584"/>
      <c r="C74" s="593"/>
      <c r="D74" s="595"/>
      <c r="E74" s="597"/>
      <c r="F74" s="599"/>
      <c r="G74" s="398"/>
      <c r="H74" s="586"/>
      <c r="I74" s="586"/>
      <c r="J74" s="586"/>
      <c r="K74" s="586"/>
      <c r="L74" s="586"/>
      <c r="M74" s="588"/>
    </row>
    <row r="75" spans="1:13">
      <c r="A75" s="584"/>
      <c r="B75" s="584"/>
      <c r="C75" s="593"/>
      <c r="D75" s="595"/>
      <c r="E75" s="597"/>
      <c r="F75" s="599"/>
      <c r="G75" s="398"/>
      <c r="H75" s="586"/>
      <c r="I75" s="586"/>
      <c r="J75" s="586"/>
      <c r="K75" s="586"/>
      <c r="L75" s="586"/>
      <c r="M75" s="588"/>
    </row>
    <row r="76" spans="1:13">
      <c r="A76" s="584"/>
      <c r="B76" s="584"/>
      <c r="C76" s="593"/>
      <c r="D76" s="595"/>
      <c r="E76" s="597"/>
      <c r="F76" s="599"/>
      <c r="G76" s="398"/>
      <c r="H76" s="586"/>
      <c r="I76" s="586"/>
      <c r="J76" s="586"/>
      <c r="K76" s="586"/>
      <c r="L76" s="586"/>
      <c r="M76" s="588"/>
    </row>
    <row r="77" spans="1:13">
      <c r="A77" s="584"/>
      <c r="B77" s="584"/>
      <c r="C77" s="593"/>
      <c r="D77" s="595"/>
      <c r="E77" s="597"/>
      <c r="F77" s="599"/>
      <c r="G77" s="398"/>
      <c r="H77" s="586"/>
      <c r="I77" s="586"/>
      <c r="J77" s="586"/>
      <c r="K77" s="586"/>
      <c r="L77" s="586"/>
      <c r="M77" s="588"/>
    </row>
    <row r="78" spans="1:13">
      <c r="A78" s="584"/>
      <c r="B78" s="584"/>
      <c r="C78" s="593"/>
      <c r="D78" s="595"/>
      <c r="E78" s="597"/>
      <c r="F78" s="599"/>
      <c r="G78" s="398"/>
      <c r="H78" s="586"/>
      <c r="I78" s="586"/>
      <c r="J78" s="586"/>
      <c r="K78" s="586"/>
      <c r="L78" s="586"/>
      <c r="M78" s="588"/>
    </row>
    <row r="79" spans="1:13" ht="15.75" thickBot="1">
      <c r="A79" s="585"/>
      <c r="B79" s="585"/>
      <c r="C79" s="593"/>
      <c r="D79" s="595"/>
      <c r="E79" s="597"/>
      <c r="F79" s="599"/>
      <c r="G79" s="399"/>
      <c r="H79" s="587"/>
      <c r="I79" s="587"/>
      <c r="J79" s="587"/>
      <c r="K79" s="587"/>
      <c r="L79" s="587"/>
      <c r="M79" s="589"/>
    </row>
  </sheetData>
  <mergeCells count="108">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H10:H19"/>
    <mergeCell ref="I10:I19"/>
    <mergeCell ref="J10:J19"/>
    <mergeCell ref="K10:K19"/>
    <mergeCell ref="L10:L19"/>
    <mergeCell ref="M10:M19"/>
    <mergeCell ref="A9:G9"/>
    <mergeCell ref="A10:A19"/>
    <mergeCell ref="B10:B19"/>
    <mergeCell ref="C10:C19"/>
    <mergeCell ref="D10:D19"/>
    <mergeCell ref="E10:E19"/>
    <mergeCell ref="F10:F19"/>
    <mergeCell ref="G10:G1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A20:A29"/>
    <mergeCell ref="B20:B29"/>
    <mergeCell ref="C20:C29"/>
    <mergeCell ref="D20:D29"/>
    <mergeCell ref="E20:E29"/>
    <mergeCell ref="F20:F29"/>
    <mergeCell ref="J30:J39"/>
    <mergeCell ref="K30:K39"/>
    <mergeCell ref="M60:M69"/>
    <mergeCell ref="I40:I49"/>
    <mergeCell ref="J40:J49"/>
    <mergeCell ref="K40:K49"/>
    <mergeCell ref="L40:L49"/>
    <mergeCell ref="M40:M49"/>
    <mergeCell ref="J50:J59"/>
    <mergeCell ref="A60:A69"/>
    <mergeCell ref="B60:B69"/>
    <mergeCell ref="M50:M59"/>
    <mergeCell ref="D50:D59"/>
    <mergeCell ref="E50:E59"/>
    <mergeCell ref="F50:F59"/>
    <mergeCell ref="G50:G59"/>
    <mergeCell ref="H50:H59"/>
    <mergeCell ref="I50:I59"/>
    <mergeCell ref="K60:K69"/>
    <mergeCell ref="K50:K59"/>
    <mergeCell ref="L50:L59"/>
    <mergeCell ref="L60:L69"/>
    <mergeCell ref="A50:A59"/>
    <mergeCell ref="B50:B59"/>
    <mergeCell ref="C50:C59"/>
    <mergeCell ref="J60:J69"/>
    <mergeCell ref="L30:L39"/>
    <mergeCell ref="M30:M39"/>
    <mergeCell ref="A40:A49"/>
    <mergeCell ref="B40:B49"/>
    <mergeCell ref="C40:C49"/>
    <mergeCell ref="D40:D49"/>
    <mergeCell ref="E40:E49"/>
    <mergeCell ref="F40:F49"/>
    <mergeCell ref="G40:G49"/>
    <mergeCell ref="H40:H49"/>
    <mergeCell ref="M70:M79"/>
    <mergeCell ref="F70:F79"/>
    <mergeCell ref="G70:G79"/>
    <mergeCell ref="H70:H79"/>
    <mergeCell ref="I70:I79"/>
    <mergeCell ref="J70:J79"/>
    <mergeCell ref="A70:A79"/>
    <mergeCell ref="B70:B79"/>
    <mergeCell ref="C70:C79"/>
    <mergeCell ref="D70:D79"/>
    <mergeCell ref="E70:E79"/>
    <mergeCell ref="C60:C69"/>
    <mergeCell ref="D60:D69"/>
    <mergeCell ref="E60:E69"/>
    <mergeCell ref="F60:F69"/>
    <mergeCell ref="G60:G69"/>
    <mergeCell ref="H60:H69"/>
    <mergeCell ref="I60:I69"/>
    <mergeCell ref="K70:K79"/>
    <mergeCell ref="L70:L79"/>
  </mergeCells>
  <conditionalFormatting sqref="A7:B7">
    <cfRule type="containsText" dxfId="95" priority="235" operator="containsText" text="4- Bajo">
      <formula>NOT(ISERROR(SEARCH("4- Bajo",A7)))</formula>
    </cfRule>
    <cfRule type="containsText" dxfId="94" priority="234" operator="containsText" text="3- Bajo">
      <formula>NOT(ISERROR(SEARCH("3- Bajo",A7)))</formula>
    </cfRule>
    <cfRule type="containsText" dxfId="93" priority="233" operator="containsText" text="4- Moderado">
      <formula>NOT(ISERROR(SEARCH("4- Moderado",A7)))</formula>
    </cfRule>
    <cfRule type="containsText" dxfId="92" priority="232" operator="containsText" text="6- Moderado">
      <formula>NOT(ISERROR(SEARCH("6- Moderado",A7)))</formula>
    </cfRule>
    <cfRule type="containsText" dxfId="91" priority="231" operator="containsText" text="3- Moderado">
      <formula>NOT(ISERROR(SEARCH("3- Moderado",A7)))</formula>
    </cfRule>
    <cfRule type="containsText" dxfId="90" priority="236" operator="containsText" text="1- Bajo">
      <formula>NOT(ISERROR(SEARCH("1- Bajo",A7)))</formula>
    </cfRule>
  </conditionalFormatting>
  <conditionalFormatting sqref="A10:E10 A20:E20 A30:E30 A40:E40 A50:E50 A60:E60 A70:E70">
    <cfRule type="containsText" dxfId="89" priority="225" operator="containsText" text="3- Moderado">
      <formula>NOT(ISERROR(SEARCH("3- Moderado",A10)))</formula>
    </cfRule>
    <cfRule type="containsText" dxfId="88" priority="230" operator="containsText" text="1- Bajo">
      <formula>NOT(ISERROR(SEARCH("1- Bajo",A10)))</formula>
    </cfRule>
    <cfRule type="containsText" dxfId="87" priority="229" operator="containsText" text="4- Bajo">
      <formula>NOT(ISERROR(SEARCH("4- Bajo",A10)))</formula>
    </cfRule>
    <cfRule type="containsText" dxfId="86" priority="228" operator="containsText" text="3- Bajo">
      <formula>NOT(ISERROR(SEARCH("3- Bajo",A10)))</formula>
    </cfRule>
    <cfRule type="containsText" dxfId="85" priority="227" operator="containsText" text="4- Moderado">
      <formula>NOT(ISERROR(SEARCH("4- Moderado",A10)))</formula>
    </cfRule>
    <cfRule type="containsText" dxfId="84" priority="226" operator="containsText" text="6- Moderado">
      <formula>NOT(ISERROR(SEARCH("6- Moderado",A10)))</formula>
    </cfRule>
  </conditionalFormatting>
  <conditionalFormatting sqref="C8:F8">
    <cfRule type="containsText" dxfId="83" priority="199" operator="containsText" text="4- Moderado">
      <formula>NOT(ISERROR(SEARCH("4- Moderado",C8)))</formula>
    </cfRule>
    <cfRule type="containsText" dxfId="82" priority="200" operator="containsText" text="3- Bajo">
      <formula>NOT(ISERROR(SEARCH("3- Bajo",C8)))</formula>
    </cfRule>
    <cfRule type="containsText" dxfId="81" priority="201" operator="containsText" text="4- Bajo">
      <formula>NOT(ISERROR(SEARCH("4- Bajo",C8)))</formula>
    </cfRule>
    <cfRule type="containsText" dxfId="80" priority="202" operator="containsText" text="1- Bajo">
      <formula>NOT(ISERROR(SEARCH("1- Bajo",C8)))</formula>
    </cfRule>
    <cfRule type="containsText" dxfId="79" priority="197" operator="containsText" text="3- Moderado">
      <formula>NOT(ISERROR(SEARCH("3- Moderado",C8)))</formula>
    </cfRule>
    <cfRule type="containsText" dxfId="78" priority="198" operator="containsText" text="6- Moderado">
      <formula>NOT(ISERROR(SEARCH("6- Moderado",C8)))</formula>
    </cfRule>
  </conditionalFormatting>
  <conditionalFormatting sqref="D10:D79">
    <cfRule type="containsText" dxfId="77" priority="210" operator="containsText" text="Muy Baja">
      <formula>NOT(ISERROR(SEARCH("Muy Baja",D10)))</formula>
    </cfRule>
    <cfRule type="containsText" dxfId="76" priority="209" operator="containsText" text="Baja">
      <formula>NOT(ISERROR(SEARCH("Baja",D10)))</formula>
    </cfRule>
    <cfRule type="containsText" dxfId="75" priority="208" operator="containsText" text="Alta">
      <formula>NOT(ISERROR(SEARCH("Alta",D10)))</formula>
    </cfRule>
    <cfRule type="containsText" dxfId="74" priority="207" operator="containsText" text="Muy Alta">
      <formula>NOT(ISERROR(SEARCH("Muy Alta",D10)))</formula>
    </cfRule>
    <cfRule type="containsText" dxfId="73" priority="212" operator="containsText" text="Media">
      <formula>NOT(ISERROR(SEARCH("Media",D10)))</formula>
    </cfRule>
  </conditionalFormatting>
  <conditionalFormatting sqref="E10:E79">
    <cfRule type="containsText" dxfId="72" priority="206" operator="containsText" text="Leve">
      <formula>NOT(ISERROR(SEARCH("Leve",E10)))</formula>
    </cfRule>
    <cfRule type="containsText" dxfId="71" priority="205" operator="containsText" text="Menor">
      <formula>NOT(ISERROR(SEARCH("Menor",E10)))</formula>
    </cfRule>
    <cfRule type="containsText" dxfId="70" priority="204" operator="containsText" text="Mayor">
      <formula>NOT(ISERROR(SEARCH("Mayor",E10)))</formula>
    </cfRule>
    <cfRule type="containsText" dxfId="69" priority="203" operator="containsText" text="Catastrófico">
      <formula>NOT(ISERROR(SEARCH("Catastrófico",E10)))</formula>
    </cfRule>
  </conditionalFormatting>
  <conditionalFormatting sqref="E10:F79">
    <cfRule type="containsText" dxfId="68" priority="211" operator="containsText" text="Moderado">
      <formula>NOT(ISERROR(SEARCH("Moderado",E10)))</formula>
    </cfRule>
  </conditionalFormatting>
  <conditionalFormatting sqref="F10:F79">
    <cfRule type="containsText" dxfId="67" priority="1004" operator="containsText" text="Bajo">
      <formula>NOT(ISERROR(SEARCH("Bajo",F10)))</formula>
    </cfRule>
    <cfRule type="containsText" dxfId="66" priority="1005" operator="containsText" text="Moderado">
      <formula>NOT(ISERROR(SEARCH("Moderado",F10)))</formula>
    </cfRule>
    <cfRule type="containsText" dxfId="65" priority="1006" operator="containsText" text="Alto">
      <formula>NOT(ISERROR(SEARCH("Alto",F10)))</formula>
    </cfRule>
    <cfRule type="containsText" dxfId="64" priority="1007" operator="containsText" text="Extremo">
      <formula>NOT(ISERROR(SEARCH("Extremo",F10)))</formula>
    </cfRule>
    <cfRule type="colorScale" priority="100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A00-000000000000}"/>
    <dataValidation allowBlank="1" showInputMessage="1" showErrorMessage="1" prompt="Describir las actividades que se van a desarrollar para el proyecto" sqref="H7" xr:uid="{00000000-0002-0000-0A00-000001000000}"/>
    <dataValidation allowBlank="1" showInputMessage="1" showErrorMessage="1" prompt="Seleccionar si el responsable es el responsable de las acciones es el nivel central" sqref="I7:I8" xr:uid="{00000000-0002-0000-0A00-000002000000}"/>
    <dataValidation allowBlank="1" showInputMessage="1" showErrorMessage="1" prompt="seleccionar si el responsable de ejecutar las acciones es el nivel central" sqref="J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G10:G79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79"/>
  <sheetViews>
    <sheetView showGridLines="0" topLeftCell="D51" zoomScale="70" zoomScaleNormal="70" workbookViewId="0">
      <selection activeCell="M10" sqref="M10:M7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16"/>
      <c r="B1" s="617"/>
      <c r="C1" s="620"/>
      <c r="D1" s="620"/>
      <c r="E1" s="620"/>
      <c r="F1" s="620"/>
      <c r="G1" s="620"/>
      <c r="H1" s="620"/>
      <c r="I1" s="620"/>
      <c r="J1" s="621"/>
      <c r="K1" s="615" t="s">
        <v>478</v>
      </c>
      <c r="L1" s="615"/>
      <c r="M1" s="61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18"/>
      <c r="B2" s="619"/>
      <c r="C2" s="622"/>
      <c r="D2" s="622"/>
      <c r="E2" s="622"/>
      <c r="F2" s="622"/>
      <c r="G2" s="622"/>
      <c r="H2" s="622"/>
      <c r="I2" s="622"/>
      <c r="J2" s="623"/>
      <c r="K2" s="615"/>
      <c r="L2" s="615"/>
      <c r="M2" s="61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2"/>
      <c r="D3" s="622"/>
      <c r="E3" s="622"/>
      <c r="F3" s="622"/>
      <c r="G3" s="622"/>
      <c r="H3" s="622"/>
      <c r="I3" s="622"/>
      <c r="J3" s="623"/>
      <c r="K3" s="615"/>
      <c r="L3" s="615"/>
      <c r="M3" s="61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91" t="s">
        <v>256</v>
      </c>
      <c r="B4" s="491"/>
      <c r="C4" s="458" t="s">
        <v>19</v>
      </c>
      <c r="D4" s="624"/>
      <c r="E4" s="624"/>
      <c r="F4" s="624"/>
      <c r="G4" s="624"/>
      <c r="H4" s="624"/>
      <c r="I4" s="624"/>
      <c r="J4" s="624"/>
      <c r="K4" s="624"/>
      <c r="L4" s="624"/>
      <c r="M4" s="62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83.45" customHeight="1">
      <c r="A5" s="491" t="s">
        <v>258</v>
      </c>
      <c r="B5" s="491"/>
      <c r="C5" s="465" t="s">
        <v>25</v>
      </c>
      <c r="D5" s="613"/>
      <c r="E5" s="613"/>
      <c r="F5" s="613"/>
      <c r="G5" s="613"/>
      <c r="H5" s="613"/>
      <c r="I5" s="613"/>
      <c r="J5" s="613"/>
      <c r="K5" s="613"/>
      <c r="L5" s="613"/>
      <c r="M5" s="61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c r="A6" s="491" t="s">
        <v>259</v>
      </c>
      <c r="B6" s="491"/>
      <c r="C6" s="465" t="s">
        <v>25</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c r="A7" s="608" t="s">
        <v>479</v>
      </c>
      <c r="B7" s="609"/>
      <c r="C7" s="610"/>
      <c r="D7" s="611" t="s">
        <v>480</v>
      </c>
      <c r="E7" s="611"/>
      <c r="F7" s="611"/>
      <c r="G7" s="612" t="s">
        <v>481</v>
      </c>
      <c r="H7" s="627" t="s">
        <v>482</v>
      </c>
      <c r="I7" s="629" t="s">
        <v>483</v>
      </c>
      <c r="J7" s="630"/>
      <c r="K7" s="629" t="s">
        <v>484</v>
      </c>
      <c r="L7" s="630"/>
      <c r="M7" s="626" t="s">
        <v>492</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30</v>
      </c>
      <c r="B8" s="34" t="s">
        <v>199</v>
      </c>
      <c r="C8" s="34" t="s">
        <v>201</v>
      </c>
      <c r="D8" s="27" t="s">
        <v>211</v>
      </c>
      <c r="E8" s="27" t="s">
        <v>486</v>
      </c>
      <c r="F8" s="27" t="s">
        <v>487</v>
      </c>
      <c r="G8" s="612"/>
      <c r="H8" s="628"/>
      <c r="I8" s="28" t="s">
        <v>488</v>
      </c>
      <c r="J8" s="28" t="s">
        <v>489</v>
      </c>
      <c r="K8" s="28" t="s">
        <v>490</v>
      </c>
      <c r="L8" s="28" t="s">
        <v>491</v>
      </c>
      <c r="M8" s="62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04"/>
      <c r="B9" s="605"/>
      <c r="C9" s="605"/>
      <c r="D9" s="605"/>
      <c r="E9" s="605"/>
      <c r="F9" s="605"/>
      <c r="G9" s="605"/>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583">
        <f>'7- Mapa Final'!A10</f>
        <v>1</v>
      </c>
      <c r="B10" s="583" t="str">
        <f>'7- Mapa Final'!B10</f>
        <v>Vencimiento de Términos</v>
      </c>
      <c r="C10" s="603" t="str">
        <f>'7- Mapa Final'!C10</f>
        <v>Posibilidad de que se realicen actuaciones procesales o de  dar respuesta a las solicitudes de los usuarios de la administración de justicia en materia administrativo, después del  término legal establecido para decidir sobre los conflictos presentados a los jueces.</v>
      </c>
      <c r="D10" s="594" t="str">
        <f>'7- Mapa Final'!J10</f>
        <v>Media - 3</v>
      </c>
      <c r="E10" s="596" t="str">
        <f>'7- Mapa Final'!K10</f>
        <v>Moderado - 3</v>
      </c>
      <c r="F10" s="598" t="str">
        <f>'7- Mapa Final'!M10</f>
        <v>Moderado - 9</v>
      </c>
      <c r="G10" s="397" t="s">
        <v>439</v>
      </c>
      <c r="H10" s="606"/>
      <c r="I10" s="606"/>
      <c r="J10" s="606"/>
      <c r="K10" s="606"/>
      <c r="L10" s="606"/>
      <c r="M10" s="633" t="s">
        <v>498</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584"/>
      <c r="B11" s="584"/>
      <c r="C11" s="593"/>
      <c r="D11" s="595"/>
      <c r="E11" s="597"/>
      <c r="F11" s="599"/>
      <c r="G11" s="398"/>
      <c r="H11" s="586"/>
      <c r="I11" s="586"/>
      <c r="J11" s="586"/>
      <c r="K11" s="586"/>
      <c r="L11" s="586"/>
      <c r="M11" s="63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584"/>
      <c r="B12" s="584"/>
      <c r="C12" s="593"/>
      <c r="D12" s="595"/>
      <c r="E12" s="597"/>
      <c r="F12" s="599"/>
      <c r="G12" s="398"/>
      <c r="H12" s="586"/>
      <c r="I12" s="586"/>
      <c r="J12" s="586"/>
      <c r="K12" s="586"/>
      <c r="L12" s="586"/>
      <c r="M12" s="63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584"/>
      <c r="B13" s="584"/>
      <c r="C13" s="593"/>
      <c r="D13" s="595"/>
      <c r="E13" s="597"/>
      <c r="F13" s="599"/>
      <c r="G13" s="398"/>
      <c r="H13" s="586"/>
      <c r="I13" s="586"/>
      <c r="J13" s="586"/>
      <c r="K13" s="586"/>
      <c r="L13" s="586"/>
      <c r="M13" s="63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584"/>
      <c r="B14" s="584"/>
      <c r="C14" s="593"/>
      <c r="D14" s="595"/>
      <c r="E14" s="597"/>
      <c r="F14" s="599"/>
      <c r="G14" s="398"/>
      <c r="H14" s="586"/>
      <c r="I14" s="586"/>
      <c r="J14" s="586"/>
      <c r="K14" s="586"/>
      <c r="L14" s="586"/>
      <c r="M14" s="63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584"/>
      <c r="B15" s="584"/>
      <c r="C15" s="593"/>
      <c r="D15" s="595"/>
      <c r="E15" s="597"/>
      <c r="F15" s="599"/>
      <c r="G15" s="398"/>
      <c r="H15" s="586"/>
      <c r="I15" s="586"/>
      <c r="J15" s="586"/>
      <c r="K15" s="586"/>
      <c r="L15" s="586"/>
      <c r="M15" s="63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584"/>
      <c r="B16" s="584"/>
      <c r="C16" s="593"/>
      <c r="D16" s="595"/>
      <c r="E16" s="597"/>
      <c r="F16" s="599"/>
      <c r="G16" s="398"/>
      <c r="H16" s="586"/>
      <c r="I16" s="586"/>
      <c r="J16" s="586"/>
      <c r="K16" s="586"/>
      <c r="L16" s="586"/>
      <c r="M16" s="63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584"/>
      <c r="B17" s="584"/>
      <c r="C17" s="593"/>
      <c r="D17" s="595"/>
      <c r="E17" s="597"/>
      <c r="F17" s="599"/>
      <c r="G17" s="398"/>
      <c r="H17" s="586"/>
      <c r="I17" s="586"/>
      <c r="J17" s="586"/>
      <c r="K17" s="586"/>
      <c r="L17" s="586"/>
      <c r="M17" s="63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584"/>
      <c r="B18" s="584"/>
      <c r="C18" s="593"/>
      <c r="D18" s="595"/>
      <c r="E18" s="597"/>
      <c r="F18" s="599"/>
      <c r="G18" s="398"/>
      <c r="H18" s="586"/>
      <c r="I18" s="586"/>
      <c r="J18" s="586"/>
      <c r="K18" s="586"/>
      <c r="L18" s="586"/>
      <c r="M18" s="63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585"/>
      <c r="B19" s="585"/>
      <c r="C19" s="593"/>
      <c r="D19" s="595"/>
      <c r="E19" s="597"/>
      <c r="F19" s="599"/>
      <c r="G19" s="398"/>
      <c r="H19" s="586"/>
      <c r="I19" s="586"/>
      <c r="J19" s="586"/>
      <c r="K19" s="586"/>
      <c r="L19" s="586"/>
      <c r="M19" s="63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583">
        <f>'7- Mapa Final'!A20</f>
        <v>2</v>
      </c>
      <c r="B20" s="583" t="str">
        <f>'7- Mapa Final'!B20</f>
        <v xml:space="preserve">Incumplimientos en la realizacion de audiencias </v>
      </c>
      <c r="C20" s="603" t="str">
        <f>'7- Mapa Final'!C20</f>
        <v>Posibilidad de no atender o cumplir la programción de audiencias.</v>
      </c>
      <c r="D20" s="594" t="str">
        <f>'7- Mapa Final'!J20</f>
        <v>Baja - 2</v>
      </c>
      <c r="E20" s="596" t="str">
        <f>'7- Mapa Final'!K20</f>
        <v>Menor - 2</v>
      </c>
      <c r="F20" s="598" t="str">
        <f>'7- Mapa Final'!M20</f>
        <v>Moderado - 4</v>
      </c>
      <c r="G20" s="398" t="s">
        <v>435</v>
      </c>
      <c r="H20" s="586"/>
      <c r="I20" s="586"/>
      <c r="J20" s="586"/>
      <c r="K20" s="586"/>
      <c r="L20" s="586"/>
      <c r="M20" s="631" t="s">
        <v>499</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584"/>
      <c r="B21" s="584"/>
      <c r="C21" s="593"/>
      <c r="D21" s="595"/>
      <c r="E21" s="597"/>
      <c r="F21" s="599"/>
      <c r="G21" s="398"/>
      <c r="H21" s="586"/>
      <c r="I21" s="586"/>
      <c r="J21" s="586"/>
      <c r="K21" s="586"/>
      <c r="L21" s="586"/>
      <c r="M21" s="63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584"/>
      <c r="B22" s="584"/>
      <c r="C22" s="593"/>
      <c r="D22" s="595"/>
      <c r="E22" s="597"/>
      <c r="F22" s="599"/>
      <c r="G22" s="398"/>
      <c r="H22" s="586"/>
      <c r="I22" s="586"/>
      <c r="J22" s="586"/>
      <c r="K22" s="586"/>
      <c r="L22" s="586"/>
      <c r="M22" s="63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584"/>
      <c r="B23" s="584"/>
      <c r="C23" s="593"/>
      <c r="D23" s="595"/>
      <c r="E23" s="597"/>
      <c r="F23" s="599"/>
      <c r="G23" s="398"/>
      <c r="H23" s="586"/>
      <c r="I23" s="586"/>
      <c r="J23" s="586"/>
      <c r="K23" s="586"/>
      <c r="L23" s="586"/>
      <c r="M23" s="63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584"/>
      <c r="B24" s="584"/>
      <c r="C24" s="593"/>
      <c r="D24" s="595"/>
      <c r="E24" s="597"/>
      <c r="F24" s="599"/>
      <c r="G24" s="398"/>
      <c r="H24" s="586"/>
      <c r="I24" s="586"/>
      <c r="J24" s="586"/>
      <c r="K24" s="586"/>
      <c r="L24" s="586"/>
      <c r="M24" s="63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584"/>
      <c r="B25" s="584"/>
      <c r="C25" s="593"/>
      <c r="D25" s="595"/>
      <c r="E25" s="597"/>
      <c r="F25" s="599"/>
      <c r="G25" s="398"/>
      <c r="H25" s="586"/>
      <c r="I25" s="586"/>
      <c r="J25" s="586"/>
      <c r="K25" s="586"/>
      <c r="L25" s="586"/>
      <c r="M25" s="631"/>
      <c r="N25" s="33"/>
      <c r="O25" s="33"/>
    </row>
    <row r="26" spans="1:169">
      <c r="A26" s="584"/>
      <c r="B26" s="584"/>
      <c r="C26" s="593"/>
      <c r="D26" s="595"/>
      <c r="E26" s="597"/>
      <c r="F26" s="599"/>
      <c r="G26" s="398"/>
      <c r="H26" s="586"/>
      <c r="I26" s="586"/>
      <c r="J26" s="586"/>
      <c r="K26" s="586"/>
      <c r="L26" s="586"/>
      <c r="M26" s="631"/>
      <c r="N26" s="33"/>
      <c r="O26" s="33"/>
    </row>
    <row r="27" spans="1:169">
      <c r="A27" s="584"/>
      <c r="B27" s="584"/>
      <c r="C27" s="593"/>
      <c r="D27" s="595"/>
      <c r="E27" s="597"/>
      <c r="F27" s="599"/>
      <c r="G27" s="398"/>
      <c r="H27" s="586"/>
      <c r="I27" s="586"/>
      <c r="J27" s="586"/>
      <c r="K27" s="586"/>
      <c r="L27" s="586"/>
      <c r="M27" s="631"/>
      <c r="N27" s="33"/>
      <c r="O27" s="33"/>
    </row>
    <row r="28" spans="1:169">
      <c r="A28" s="584"/>
      <c r="B28" s="584"/>
      <c r="C28" s="593"/>
      <c r="D28" s="595"/>
      <c r="E28" s="597"/>
      <c r="F28" s="599"/>
      <c r="G28" s="398"/>
      <c r="H28" s="586"/>
      <c r="I28" s="586"/>
      <c r="J28" s="586"/>
      <c r="K28" s="586"/>
      <c r="L28" s="586"/>
      <c r="M28" s="631"/>
      <c r="N28" s="33"/>
      <c r="O28" s="33"/>
    </row>
    <row r="29" spans="1:169" ht="15.75" thickBot="1">
      <c r="A29" s="585"/>
      <c r="B29" s="585"/>
      <c r="C29" s="593"/>
      <c r="D29" s="595"/>
      <c r="E29" s="597"/>
      <c r="F29" s="599"/>
      <c r="G29" s="398"/>
      <c r="H29" s="586"/>
      <c r="I29" s="586"/>
      <c r="J29" s="586"/>
      <c r="K29" s="586"/>
      <c r="L29" s="586"/>
      <c r="M29" s="631"/>
      <c r="N29" s="33"/>
      <c r="O29" s="33"/>
    </row>
    <row r="30" spans="1:169" s="25" customFormat="1" ht="12.75" customHeight="1">
      <c r="A30" s="583">
        <f>'7- Mapa Final'!A30</f>
        <v>3</v>
      </c>
      <c r="B30" s="583" t="str">
        <f>'7- Mapa Final'!B30</f>
        <v xml:space="preserve"> Efectuar notificaciones que no cumplan con los requistos</v>
      </c>
      <c r="C30" s="603" t="str">
        <f>'7- Mapa Final'!C30</f>
        <v xml:space="preserve">No  realizar las notificaciones , no hacerlo  oportunamente o no aplicar la normatividad </v>
      </c>
      <c r="D30" s="594" t="str">
        <f>'7- Mapa Final'!J30</f>
        <v>Muy Baja - 1</v>
      </c>
      <c r="E30" s="596" t="str">
        <f>'7- Mapa Final'!K30</f>
        <v>Menor - 2</v>
      </c>
      <c r="F30" s="598" t="str">
        <f>'7- Mapa Final'!M30</f>
        <v>Bajo - 2</v>
      </c>
      <c r="G30" s="398" t="s">
        <v>435</v>
      </c>
      <c r="H30" s="586"/>
      <c r="I30" s="586"/>
      <c r="J30" s="586"/>
      <c r="K30" s="586"/>
      <c r="L30" s="586"/>
      <c r="M30" s="631" t="s">
        <v>495</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584"/>
      <c r="B31" s="584"/>
      <c r="C31" s="593"/>
      <c r="D31" s="595"/>
      <c r="E31" s="597"/>
      <c r="F31" s="599"/>
      <c r="G31" s="398"/>
      <c r="H31" s="586"/>
      <c r="I31" s="586"/>
      <c r="J31" s="586"/>
      <c r="K31" s="586"/>
      <c r="L31" s="586"/>
      <c r="M31" s="63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584"/>
      <c r="B32" s="584"/>
      <c r="C32" s="593"/>
      <c r="D32" s="595"/>
      <c r="E32" s="597"/>
      <c r="F32" s="599"/>
      <c r="G32" s="398"/>
      <c r="H32" s="586"/>
      <c r="I32" s="586"/>
      <c r="J32" s="586"/>
      <c r="K32" s="586"/>
      <c r="L32" s="586"/>
      <c r="M32" s="63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584"/>
      <c r="B33" s="584"/>
      <c r="C33" s="593"/>
      <c r="D33" s="595"/>
      <c r="E33" s="597"/>
      <c r="F33" s="599"/>
      <c r="G33" s="398"/>
      <c r="H33" s="586"/>
      <c r="I33" s="586"/>
      <c r="J33" s="586"/>
      <c r="K33" s="586"/>
      <c r="L33" s="586"/>
      <c r="M33" s="63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584"/>
      <c r="B34" s="584"/>
      <c r="C34" s="593"/>
      <c r="D34" s="595"/>
      <c r="E34" s="597"/>
      <c r="F34" s="599"/>
      <c r="G34" s="398"/>
      <c r="H34" s="586"/>
      <c r="I34" s="586"/>
      <c r="J34" s="586"/>
      <c r="K34" s="586"/>
      <c r="L34" s="586"/>
      <c r="M34" s="63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584"/>
      <c r="B35" s="584"/>
      <c r="C35" s="593"/>
      <c r="D35" s="595"/>
      <c r="E35" s="597"/>
      <c r="F35" s="599"/>
      <c r="G35" s="398"/>
      <c r="H35" s="586"/>
      <c r="I35" s="586"/>
      <c r="J35" s="586"/>
      <c r="K35" s="586"/>
      <c r="L35" s="586"/>
      <c r="M35" s="631"/>
      <c r="N35" s="33"/>
      <c r="O35" s="33"/>
    </row>
    <row r="36" spans="1:169">
      <c r="A36" s="584"/>
      <c r="B36" s="584"/>
      <c r="C36" s="593"/>
      <c r="D36" s="595"/>
      <c r="E36" s="597"/>
      <c r="F36" s="599"/>
      <c r="G36" s="398"/>
      <c r="H36" s="586"/>
      <c r="I36" s="586"/>
      <c r="J36" s="586"/>
      <c r="K36" s="586"/>
      <c r="L36" s="586"/>
      <c r="M36" s="631"/>
      <c r="N36" s="33"/>
      <c r="O36" s="33"/>
    </row>
    <row r="37" spans="1:169">
      <c r="A37" s="584"/>
      <c r="B37" s="584"/>
      <c r="C37" s="593"/>
      <c r="D37" s="595"/>
      <c r="E37" s="597"/>
      <c r="F37" s="599"/>
      <c r="G37" s="398"/>
      <c r="H37" s="586"/>
      <c r="I37" s="586"/>
      <c r="J37" s="586"/>
      <c r="K37" s="586"/>
      <c r="L37" s="586"/>
      <c r="M37" s="631"/>
      <c r="N37" s="33"/>
      <c r="O37" s="33"/>
    </row>
    <row r="38" spans="1:169">
      <c r="A38" s="584"/>
      <c r="B38" s="584"/>
      <c r="C38" s="593"/>
      <c r="D38" s="595"/>
      <c r="E38" s="597"/>
      <c r="F38" s="599"/>
      <c r="G38" s="398"/>
      <c r="H38" s="586"/>
      <c r="I38" s="586"/>
      <c r="J38" s="586"/>
      <c r="K38" s="586"/>
      <c r="L38" s="586"/>
      <c r="M38" s="631"/>
      <c r="N38" s="33"/>
      <c r="O38" s="33"/>
    </row>
    <row r="39" spans="1:169" ht="15.75" thickBot="1">
      <c r="A39" s="585"/>
      <c r="B39" s="585"/>
      <c r="C39" s="593"/>
      <c r="D39" s="595"/>
      <c r="E39" s="597"/>
      <c r="F39" s="599"/>
      <c r="G39" s="398"/>
      <c r="H39" s="586"/>
      <c r="I39" s="586"/>
      <c r="J39" s="586"/>
      <c r="K39" s="586"/>
      <c r="L39" s="586"/>
      <c r="M39" s="631"/>
      <c r="N39" s="33"/>
      <c r="O39" s="33"/>
    </row>
    <row r="40" spans="1:169" s="25" customFormat="1" ht="12.75" customHeight="1">
      <c r="A40" s="583">
        <f>'7- Mapa Final'!A40</f>
        <v>4</v>
      </c>
      <c r="B40" s="583" t="str">
        <f>'7- Mapa Final'!B40</f>
        <v>Pérdida de documentos</v>
      </c>
      <c r="C40" s="603" t="str">
        <f>'7- Mapa Final'!C40</f>
        <v>Extravío de documentos temporal o definitivo de los procesos judiciales</v>
      </c>
      <c r="D40" s="594" t="str">
        <f>'7- Mapa Final'!J40</f>
        <v>Muy Baja - 1</v>
      </c>
      <c r="E40" s="596" t="str">
        <f>'7- Mapa Final'!K40</f>
        <v>Menor - 2</v>
      </c>
      <c r="F40" s="598" t="str">
        <f>'7- Mapa Final'!M40</f>
        <v>Bajo - 2</v>
      </c>
      <c r="G40" s="398" t="s">
        <v>435</v>
      </c>
      <c r="H40" s="586"/>
      <c r="I40" s="586"/>
      <c r="J40" s="586"/>
      <c r="K40" s="586"/>
      <c r="L40" s="586"/>
      <c r="M40" s="631" t="s">
        <v>496</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584"/>
      <c r="B41" s="584"/>
      <c r="C41" s="593"/>
      <c r="D41" s="595"/>
      <c r="E41" s="597"/>
      <c r="F41" s="599"/>
      <c r="G41" s="398"/>
      <c r="H41" s="586"/>
      <c r="I41" s="586"/>
      <c r="J41" s="586"/>
      <c r="K41" s="586"/>
      <c r="L41" s="586"/>
      <c r="M41" s="63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584"/>
      <c r="B42" s="584"/>
      <c r="C42" s="593"/>
      <c r="D42" s="595"/>
      <c r="E42" s="597"/>
      <c r="F42" s="599"/>
      <c r="G42" s="398"/>
      <c r="H42" s="586"/>
      <c r="I42" s="586"/>
      <c r="J42" s="586"/>
      <c r="K42" s="586"/>
      <c r="L42" s="586"/>
      <c r="M42" s="63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584"/>
      <c r="B43" s="584"/>
      <c r="C43" s="593"/>
      <c r="D43" s="595"/>
      <c r="E43" s="597"/>
      <c r="F43" s="599"/>
      <c r="G43" s="398"/>
      <c r="H43" s="586"/>
      <c r="I43" s="586"/>
      <c r="J43" s="586"/>
      <c r="K43" s="586"/>
      <c r="L43" s="586"/>
      <c r="M43" s="63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584"/>
      <c r="B44" s="584"/>
      <c r="C44" s="593"/>
      <c r="D44" s="595"/>
      <c r="E44" s="597"/>
      <c r="F44" s="599"/>
      <c r="G44" s="398"/>
      <c r="H44" s="586"/>
      <c r="I44" s="586"/>
      <c r="J44" s="586"/>
      <c r="K44" s="586"/>
      <c r="L44" s="586"/>
      <c r="M44" s="63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584"/>
      <c r="B45" s="584"/>
      <c r="C45" s="593"/>
      <c r="D45" s="595"/>
      <c r="E45" s="597"/>
      <c r="F45" s="599"/>
      <c r="G45" s="398"/>
      <c r="H45" s="586"/>
      <c r="I45" s="586"/>
      <c r="J45" s="586"/>
      <c r="K45" s="586"/>
      <c r="L45" s="586"/>
      <c r="M45" s="631"/>
      <c r="N45" s="33"/>
      <c r="O45" s="33"/>
    </row>
    <row r="46" spans="1:169">
      <c r="A46" s="584"/>
      <c r="B46" s="584"/>
      <c r="C46" s="593"/>
      <c r="D46" s="595"/>
      <c r="E46" s="597"/>
      <c r="F46" s="599"/>
      <c r="G46" s="398"/>
      <c r="H46" s="586"/>
      <c r="I46" s="586"/>
      <c r="J46" s="586"/>
      <c r="K46" s="586"/>
      <c r="L46" s="586"/>
      <c r="M46" s="631"/>
      <c r="N46" s="33"/>
      <c r="O46" s="33"/>
    </row>
    <row r="47" spans="1:169">
      <c r="A47" s="584"/>
      <c r="B47" s="584"/>
      <c r="C47" s="593"/>
      <c r="D47" s="595"/>
      <c r="E47" s="597"/>
      <c r="F47" s="599"/>
      <c r="G47" s="398"/>
      <c r="H47" s="586"/>
      <c r="I47" s="586"/>
      <c r="J47" s="586"/>
      <c r="K47" s="586"/>
      <c r="L47" s="586"/>
      <c r="M47" s="631"/>
      <c r="N47" s="33"/>
      <c r="O47" s="33"/>
    </row>
    <row r="48" spans="1:169">
      <c r="A48" s="584"/>
      <c r="B48" s="584"/>
      <c r="C48" s="593"/>
      <c r="D48" s="595"/>
      <c r="E48" s="597"/>
      <c r="F48" s="599"/>
      <c r="G48" s="398"/>
      <c r="H48" s="586"/>
      <c r="I48" s="586"/>
      <c r="J48" s="586"/>
      <c r="K48" s="586"/>
      <c r="L48" s="586"/>
      <c r="M48" s="631"/>
      <c r="N48" s="33"/>
      <c r="O48" s="33"/>
    </row>
    <row r="49" spans="1:15" ht="15.75" thickBot="1">
      <c r="A49" s="585"/>
      <c r="B49" s="585"/>
      <c r="C49" s="593"/>
      <c r="D49" s="595"/>
      <c r="E49" s="597"/>
      <c r="F49" s="599"/>
      <c r="G49" s="399"/>
      <c r="H49" s="587"/>
      <c r="I49" s="587"/>
      <c r="J49" s="587"/>
      <c r="K49" s="587"/>
      <c r="L49" s="587"/>
      <c r="M49" s="632"/>
      <c r="N49" s="33"/>
      <c r="O49" s="33"/>
    </row>
    <row r="50" spans="1:15" ht="15" customHeight="1">
      <c r="A50" s="583">
        <f>'7- Mapa Final'!A50</f>
        <v>5</v>
      </c>
      <c r="B50" s="583" t="str">
        <f>'7- Mapa Final'!B50</f>
        <v xml:space="preserve">Afectaciones ambientales </v>
      </c>
      <c r="C50" s="603" t="str">
        <f>'7- Mapa Final'!C50</f>
        <v>Se tienen   afectaciones ambientales que generen impactos negativos en el entorno</v>
      </c>
      <c r="D50" s="594" t="str">
        <f>'7- Mapa Final'!J50</f>
        <v>Alta - 4</v>
      </c>
      <c r="E50" s="596" t="str">
        <f>'7- Mapa Final'!K50</f>
        <v>Menor - 2</v>
      </c>
      <c r="F50" s="598" t="str">
        <f>'7- Mapa Final'!M50</f>
        <v>Moderado - 8</v>
      </c>
      <c r="G50" s="398" t="s">
        <v>435</v>
      </c>
      <c r="H50" s="586"/>
      <c r="I50" s="586"/>
      <c r="J50" s="586"/>
      <c r="K50" s="586"/>
      <c r="L50" s="586"/>
      <c r="M50" s="631" t="s">
        <v>497</v>
      </c>
    </row>
    <row r="51" spans="1:15">
      <c r="A51" s="584"/>
      <c r="B51" s="584"/>
      <c r="C51" s="593"/>
      <c r="D51" s="595"/>
      <c r="E51" s="597"/>
      <c r="F51" s="599"/>
      <c r="G51" s="398"/>
      <c r="H51" s="586"/>
      <c r="I51" s="586"/>
      <c r="J51" s="586"/>
      <c r="K51" s="586"/>
      <c r="L51" s="586"/>
      <c r="M51" s="631"/>
    </row>
    <row r="52" spans="1:15">
      <c r="A52" s="584"/>
      <c r="B52" s="584"/>
      <c r="C52" s="593"/>
      <c r="D52" s="595"/>
      <c r="E52" s="597"/>
      <c r="F52" s="599"/>
      <c r="G52" s="398"/>
      <c r="H52" s="586"/>
      <c r="I52" s="586"/>
      <c r="J52" s="586"/>
      <c r="K52" s="586"/>
      <c r="L52" s="586"/>
      <c r="M52" s="631"/>
    </row>
    <row r="53" spans="1:15">
      <c r="A53" s="584"/>
      <c r="B53" s="584"/>
      <c r="C53" s="593"/>
      <c r="D53" s="595"/>
      <c r="E53" s="597"/>
      <c r="F53" s="599"/>
      <c r="G53" s="398"/>
      <c r="H53" s="586"/>
      <c r="I53" s="586"/>
      <c r="J53" s="586"/>
      <c r="K53" s="586"/>
      <c r="L53" s="586"/>
      <c r="M53" s="631"/>
    </row>
    <row r="54" spans="1:15">
      <c r="A54" s="584"/>
      <c r="B54" s="584"/>
      <c r="C54" s="593"/>
      <c r="D54" s="595"/>
      <c r="E54" s="597"/>
      <c r="F54" s="599"/>
      <c r="G54" s="398"/>
      <c r="H54" s="586"/>
      <c r="I54" s="586"/>
      <c r="J54" s="586"/>
      <c r="K54" s="586"/>
      <c r="L54" s="586"/>
      <c r="M54" s="631"/>
    </row>
    <row r="55" spans="1:15">
      <c r="A55" s="584"/>
      <c r="B55" s="584"/>
      <c r="C55" s="593"/>
      <c r="D55" s="595"/>
      <c r="E55" s="597"/>
      <c r="F55" s="599"/>
      <c r="G55" s="398"/>
      <c r="H55" s="586"/>
      <c r="I55" s="586"/>
      <c r="J55" s="586"/>
      <c r="K55" s="586"/>
      <c r="L55" s="586"/>
      <c r="M55" s="631"/>
    </row>
    <row r="56" spans="1:15">
      <c r="A56" s="584"/>
      <c r="B56" s="584"/>
      <c r="C56" s="593"/>
      <c r="D56" s="595"/>
      <c r="E56" s="597"/>
      <c r="F56" s="599"/>
      <c r="G56" s="398"/>
      <c r="H56" s="586"/>
      <c r="I56" s="586"/>
      <c r="J56" s="586"/>
      <c r="K56" s="586"/>
      <c r="L56" s="586"/>
      <c r="M56" s="631"/>
    </row>
    <row r="57" spans="1:15">
      <c r="A57" s="584"/>
      <c r="B57" s="584"/>
      <c r="C57" s="593"/>
      <c r="D57" s="595"/>
      <c r="E57" s="597"/>
      <c r="F57" s="599"/>
      <c r="G57" s="398"/>
      <c r="H57" s="586"/>
      <c r="I57" s="586"/>
      <c r="J57" s="586"/>
      <c r="K57" s="586"/>
      <c r="L57" s="586"/>
      <c r="M57" s="631"/>
    </row>
    <row r="58" spans="1:15">
      <c r="A58" s="584"/>
      <c r="B58" s="584"/>
      <c r="C58" s="593"/>
      <c r="D58" s="595"/>
      <c r="E58" s="597"/>
      <c r="F58" s="599"/>
      <c r="G58" s="398"/>
      <c r="H58" s="586"/>
      <c r="I58" s="586"/>
      <c r="J58" s="586"/>
      <c r="K58" s="586"/>
      <c r="L58" s="586"/>
      <c r="M58" s="631"/>
    </row>
    <row r="59" spans="1:15" ht="15.75" thickBot="1">
      <c r="A59" s="585"/>
      <c r="B59" s="585"/>
      <c r="C59" s="593"/>
      <c r="D59" s="595"/>
      <c r="E59" s="597"/>
      <c r="F59" s="599"/>
      <c r="G59" s="399"/>
      <c r="H59" s="587"/>
      <c r="I59" s="587"/>
      <c r="J59" s="587"/>
      <c r="K59" s="587"/>
      <c r="L59" s="587"/>
      <c r="M59" s="632"/>
    </row>
    <row r="60" spans="1:15">
      <c r="A60" s="583">
        <f>'7- Mapa Final'!A60</f>
        <v>6</v>
      </c>
      <c r="B60" s="583" t="str">
        <f>'7- Mapa Final'!B60</f>
        <v xml:space="preserve">Recibir , ofrecer, prometer , entregar o aceptar dádivas o beneficios a nombre propio o de terceros para  expedir, alterar,retener , extraviar o entregar  documentos  sin el lleno de requisitos legales </v>
      </c>
      <c r="C60" s="603" t="str">
        <f>'7- Mapa Final'!C60</f>
        <v xml:space="preserve"> Realizar trámites sin el cumplimiento de los requisitos legales  o  con informacionfalsa</v>
      </c>
      <c r="D60" s="594" t="str">
        <f>'7- Mapa Final'!J60</f>
        <v>Muy Baja - 1</v>
      </c>
      <c r="E60" s="596" t="str">
        <f>'7- Mapa Final'!K60</f>
        <v>Moderado - 3</v>
      </c>
      <c r="F60" s="598" t="str">
        <f>'7- Mapa Final'!M60</f>
        <v>Moderado - 3</v>
      </c>
      <c r="G60" s="398" t="s">
        <v>435</v>
      </c>
      <c r="H60" s="586"/>
      <c r="I60" s="586"/>
      <c r="J60" s="586"/>
      <c r="K60" s="586"/>
      <c r="L60" s="586"/>
      <c r="M60" s="631" t="s">
        <v>500</v>
      </c>
    </row>
    <row r="61" spans="1:15">
      <c r="A61" s="584"/>
      <c r="B61" s="584"/>
      <c r="C61" s="593"/>
      <c r="D61" s="595"/>
      <c r="E61" s="597"/>
      <c r="F61" s="599"/>
      <c r="G61" s="398"/>
      <c r="H61" s="586"/>
      <c r="I61" s="586"/>
      <c r="J61" s="586"/>
      <c r="K61" s="586"/>
      <c r="L61" s="586"/>
      <c r="M61" s="631"/>
    </row>
    <row r="62" spans="1:15">
      <c r="A62" s="584"/>
      <c r="B62" s="584"/>
      <c r="C62" s="593"/>
      <c r="D62" s="595"/>
      <c r="E62" s="597"/>
      <c r="F62" s="599"/>
      <c r="G62" s="398"/>
      <c r="H62" s="586"/>
      <c r="I62" s="586"/>
      <c r="J62" s="586"/>
      <c r="K62" s="586"/>
      <c r="L62" s="586"/>
      <c r="M62" s="631"/>
    </row>
    <row r="63" spans="1:15">
      <c r="A63" s="584"/>
      <c r="B63" s="584"/>
      <c r="C63" s="593"/>
      <c r="D63" s="595"/>
      <c r="E63" s="597"/>
      <c r="F63" s="599"/>
      <c r="G63" s="398"/>
      <c r="H63" s="586"/>
      <c r="I63" s="586"/>
      <c r="J63" s="586"/>
      <c r="K63" s="586"/>
      <c r="L63" s="586"/>
      <c r="M63" s="631"/>
    </row>
    <row r="64" spans="1:15">
      <c r="A64" s="584"/>
      <c r="B64" s="584"/>
      <c r="C64" s="593"/>
      <c r="D64" s="595"/>
      <c r="E64" s="597"/>
      <c r="F64" s="599"/>
      <c r="G64" s="398"/>
      <c r="H64" s="586"/>
      <c r="I64" s="586"/>
      <c r="J64" s="586"/>
      <c r="K64" s="586"/>
      <c r="L64" s="586"/>
      <c r="M64" s="631"/>
    </row>
    <row r="65" spans="1:13">
      <c r="A65" s="584"/>
      <c r="B65" s="584"/>
      <c r="C65" s="593"/>
      <c r="D65" s="595"/>
      <c r="E65" s="597"/>
      <c r="F65" s="599"/>
      <c r="G65" s="398"/>
      <c r="H65" s="586"/>
      <c r="I65" s="586"/>
      <c r="J65" s="586"/>
      <c r="K65" s="586"/>
      <c r="L65" s="586"/>
      <c r="M65" s="631"/>
    </row>
    <row r="66" spans="1:13">
      <c r="A66" s="584"/>
      <c r="B66" s="584"/>
      <c r="C66" s="593"/>
      <c r="D66" s="595"/>
      <c r="E66" s="597"/>
      <c r="F66" s="599"/>
      <c r="G66" s="398"/>
      <c r="H66" s="586"/>
      <c r="I66" s="586"/>
      <c r="J66" s="586"/>
      <c r="K66" s="586"/>
      <c r="L66" s="586"/>
      <c r="M66" s="631"/>
    </row>
    <row r="67" spans="1:13">
      <c r="A67" s="584"/>
      <c r="B67" s="584"/>
      <c r="C67" s="593"/>
      <c r="D67" s="595"/>
      <c r="E67" s="597"/>
      <c r="F67" s="599"/>
      <c r="G67" s="398"/>
      <c r="H67" s="586"/>
      <c r="I67" s="586"/>
      <c r="J67" s="586"/>
      <c r="K67" s="586"/>
      <c r="L67" s="586"/>
      <c r="M67" s="631"/>
    </row>
    <row r="68" spans="1:13">
      <c r="A68" s="584"/>
      <c r="B68" s="584"/>
      <c r="C68" s="593"/>
      <c r="D68" s="595"/>
      <c r="E68" s="597"/>
      <c r="F68" s="599"/>
      <c r="G68" s="398"/>
      <c r="H68" s="586"/>
      <c r="I68" s="586"/>
      <c r="J68" s="586"/>
      <c r="K68" s="586"/>
      <c r="L68" s="586"/>
      <c r="M68" s="631"/>
    </row>
    <row r="69" spans="1:13" ht="15.75" thickBot="1">
      <c r="A69" s="585"/>
      <c r="B69" s="585"/>
      <c r="C69" s="593"/>
      <c r="D69" s="595"/>
      <c r="E69" s="597"/>
      <c r="F69" s="599"/>
      <c r="G69" s="399"/>
      <c r="H69" s="587"/>
      <c r="I69" s="587"/>
      <c r="J69" s="587"/>
      <c r="K69" s="587"/>
      <c r="L69" s="587"/>
      <c r="M69" s="632"/>
    </row>
    <row r="70" spans="1:13" ht="15" customHeight="1">
      <c r="A70" s="583">
        <f>'7- Mapa Final'!A70</f>
        <v>7</v>
      </c>
      <c r="B70" s="583" t="str">
        <f>'7- Mapa Final'!B70</f>
        <v xml:space="preserve">Recibir, ofrecer, prometer, entregar o aceptar dadivas  o beneficios a nombre propio o de terceros para  demorar, retener, alterar o direccionar fallos judiciales </v>
      </c>
      <c r="C70" s="603" t="str">
        <f>'7- Mapa Final'!C70</f>
        <v xml:space="preserve">Proferir  sentencias judiciales incumplmiendo los principios de la administracion de justicia o sin la observancia de los Codigos  Procesales en la materia </v>
      </c>
      <c r="D70" s="594" t="str">
        <f>'7- Mapa Final'!J70</f>
        <v>Media - 3</v>
      </c>
      <c r="E70" s="596" t="str">
        <f>'7- Mapa Final'!K70</f>
        <v>Moderado - 3</v>
      </c>
      <c r="F70" s="598" t="str">
        <f>'7- Mapa Final'!M70</f>
        <v>Moderado - 9</v>
      </c>
      <c r="G70" s="398" t="s">
        <v>435</v>
      </c>
      <c r="H70" s="586"/>
      <c r="I70" s="586"/>
      <c r="J70" s="586"/>
      <c r="K70" s="586"/>
      <c r="L70" s="586"/>
      <c r="M70" s="631" t="s">
        <v>500</v>
      </c>
    </row>
    <row r="71" spans="1:13">
      <c r="A71" s="584"/>
      <c r="B71" s="584"/>
      <c r="C71" s="593"/>
      <c r="D71" s="595"/>
      <c r="E71" s="597"/>
      <c r="F71" s="599"/>
      <c r="G71" s="398"/>
      <c r="H71" s="586"/>
      <c r="I71" s="586"/>
      <c r="J71" s="586"/>
      <c r="K71" s="586"/>
      <c r="L71" s="586"/>
      <c r="M71" s="631"/>
    </row>
    <row r="72" spans="1:13">
      <c r="A72" s="584"/>
      <c r="B72" s="584"/>
      <c r="C72" s="593"/>
      <c r="D72" s="595"/>
      <c r="E72" s="597"/>
      <c r="F72" s="599"/>
      <c r="G72" s="398"/>
      <c r="H72" s="586"/>
      <c r="I72" s="586"/>
      <c r="J72" s="586"/>
      <c r="K72" s="586"/>
      <c r="L72" s="586"/>
      <c r="M72" s="631"/>
    </row>
    <row r="73" spans="1:13">
      <c r="A73" s="584"/>
      <c r="B73" s="584"/>
      <c r="C73" s="593"/>
      <c r="D73" s="595"/>
      <c r="E73" s="597"/>
      <c r="F73" s="599"/>
      <c r="G73" s="398"/>
      <c r="H73" s="586"/>
      <c r="I73" s="586"/>
      <c r="J73" s="586"/>
      <c r="K73" s="586"/>
      <c r="L73" s="586"/>
      <c r="M73" s="631"/>
    </row>
    <row r="74" spans="1:13">
      <c r="A74" s="584"/>
      <c r="B74" s="584"/>
      <c r="C74" s="593"/>
      <c r="D74" s="595"/>
      <c r="E74" s="597"/>
      <c r="F74" s="599"/>
      <c r="G74" s="398"/>
      <c r="H74" s="586"/>
      <c r="I74" s="586"/>
      <c r="J74" s="586"/>
      <c r="K74" s="586"/>
      <c r="L74" s="586"/>
      <c r="M74" s="631"/>
    </row>
    <row r="75" spans="1:13">
      <c r="A75" s="584"/>
      <c r="B75" s="584"/>
      <c r="C75" s="593"/>
      <c r="D75" s="595"/>
      <c r="E75" s="597"/>
      <c r="F75" s="599"/>
      <c r="G75" s="398"/>
      <c r="H75" s="586"/>
      <c r="I75" s="586"/>
      <c r="J75" s="586"/>
      <c r="K75" s="586"/>
      <c r="L75" s="586"/>
      <c r="M75" s="631"/>
    </row>
    <row r="76" spans="1:13">
      <c r="A76" s="584"/>
      <c r="B76" s="584"/>
      <c r="C76" s="593"/>
      <c r="D76" s="595"/>
      <c r="E76" s="597"/>
      <c r="F76" s="599"/>
      <c r="G76" s="398"/>
      <c r="H76" s="586"/>
      <c r="I76" s="586"/>
      <c r="J76" s="586"/>
      <c r="K76" s="586"/>
      <c r="L76" s="586"/>
      <c r="M76" s="631"/>
    </row>
    <row r="77" spans="1:13">
      <c r="A77" s="584"/>
      <c r="B77" s="584"/>
      <c r="C77" s="593"/>
      <c r="D77" s="595"/>
      <c r="E77" s="597"/>
      <c r="F77" s="599"/>
      <c r="G77" s="398"/>
      <c r="H77" s="586"/>
      <c r="I77" s="586"/>
      <c r="J77" s="586"/>
      <c r="K77" s="586"/>
      <c r="L77" s="586"/>
      <c r="M77" s="631"/>
    </row>
    <row r="78" spans="1:13">
      <c r="A78" s="584"/>
      <c r="B78" s="584"/>
      <c r="C78" s="593"/>
      <c r="D78" s="595"/>
      <c r="E78" s="597"/>
      <c r="F78" s="599"/>
      <c r="G78" s="398"/>
      <c r="H78" s="586"/>
      <c r="I78" s="586"/>
      <c r="J78" s="586"/>
      <c r="K78" s="586"/>
      <c r="L78" s="586"/>
      <c r="M78" s="631"/>
    </row>
    <row r="79" spans="1:13" ht="15.75" thickBot="1">
      <c r="A79" s="585"/>
      <c r="B79" s="585"/>
      <c r="C79" s="593"/>
      <c r="D79" s="595"/>
      <c r="E79" s="597"/>
      <c r="F79" s="599"/>
      <c r="G79" s="399"/>
      <c r="H79" s="587"/>
      <c r="I79" s="587"/>
      <c r="J79" s="587"/>
      <c r="K79" s="587"/>
      <c r="L79" s="587"/>
      <c r="M79" s="632"/>
    </row>
  </sheetData>
  <mergeCells count="108">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H10:H19"/>
    <mergeCell ref="I10:I19"/>
    <mergeCell ref="J10:J19"/>
    <mergeCell ref="K10:K19"/>
    <mergeCell ref="L10:L19"/>
    <mergeCell ref="M10:M19"/>
    <mergeCell ref="A9:G9"/>
    <mergeCell ref="A10:A19"/>
    <mergeCell ref="B10:B19"/>
    <mergeCell ref="C10:C19"/>
    <mergeCell ref="D10:D19"/>
    <mergeCell ref="E10:E19"/>
    <mergeCell ref="F10:F19"/>
    <mergeCell ref="G10:G1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A20:A29"/>
    <mergeCell ref="B20:B29"/>
    <mergeCell ref="C20:C29"/>
    <mergeCell ref="D20:D29"/>
    <mergeCell ref="E20:E29"/>
    <mergeCell ref="F20:F29"/>
    <mergeCell ref="J30:J39"/>
    <mergeCell ref="K30:K39"/>
    <mergeCell ref="M60:M69"/>
    <mergeCell ref="I40:I49"/>
    <mergeCell ref="J40:J49"/>
    <mergeCell ref="K40:K49"/>
    <mergeCell ref="L40:L49"/>
    <mergeCell ref="M40:M49"/>
    <mergeCell ref="J50:J59"/>
    <mergeCell ref="A60:A69"/>
    <mergeCell ref="B60:B69"/>
    <mergeCell ref="M50:M59"/>
    <mergeCell ref="D50:D59"/>
    <mergeCell ref="E50:E59"/>
    <mergeCell ref="F50:F59"/>
    <mergeCell ref="G50:G59"/>
    <mergeCell ref="H50:H59"/>
    <mergeCell ref="I50:I59"/>
    <mergeCell ref="K60:K69"/>
    <mergeCell ref="K50:K59"/>
    <mergeCell ref="L50:L59"/>
    <mergeCell ref="L60:L69"/>
    <mergeCell ref="A50:A59"/>
    <mergeCell ref="B50:B59"/>
    <mergeCell ref="C50:C59"/>
    <mergeCell ref="J60:J69"/>
    <mergeCell ref="L30:L39"/>
    <mergeCell ref="M30:M39"/>
    <mergeCell ref="A40:A49"/>
    <mergeCell ref="B40:B49"/>
    <mergeCell ref="C40:C49"/>
    <mergeCell ref="D40:D49"/>
    <mergeCell ref="E40:E49"/>
    <mergeCell ref="F40:F49"/>
    <mergeCell ref="G40:G49"/>
    <mergeCell ref="H40:H49"/>
    <mergeCell ref="M70:M79"/>
    <mergeCell ref="F70:F79"/>
    <mergeCell ref="G70:G79"/>
    <mergeCell ref="H70:H79"/>
    <mergeCell ref="I70:I79"/>
    <mergeCell ref="J70:J79"/>
    <mergeCell ref="A70:A79"/>
    <mergeCell ref="B70:B79"/>
    <mergeCell ref="C70:C79"/>
    <mergeCell ref="D70:D79"/>
    <mergeCell ref="E70:E79"/>
    <mergeCell ref="C60:C69"/>
    <mergeCell ref="D60:D69"/>
    <mergeCell ref="E60:E69"/>
    <mergeCell ref="F60:F69"/>
    <mergeCell ref="G60:G69"/>
    <mergeCell ref="H60:H69"/>
    <mergeCell ref="I60:I69"/>
    <mergeCell ref="K70:K79"/>
    <mergeCell ref="L70:L79"/>
  </mergeCells>
  <conditionalFormatting sqref="A7:B7">
    <cfRule type="containsText" dxfId="63" priority="207" operator="containsText" text="4- Bajo">
      <formula>NOT(ISERROR(SEARCH("4- Bajo",A7)))</formula>
    </cfRule>
    <cfRule type="containsText" dxfId="62" priority="206" operator="containsText" text="3- Bajo">
      <formula>NOT(ISERROR(SEARCH("3- Bajo",A7)))</formula>
    </cfRule>
    <cfRule type="containsText" dxfId="61" priority="205" operator="containsText" text="4- Moderado">
      <formula>NOT(ISERROR(SEARCH("4- Moderado",A7)))</formula>
    </cfRule>
    <cfRule type="containsText" dxfId="60" priority="204" operator="containsText" text="6- Moderado">
      <formula>NOT(ISERROR(SEARCH("6- Moderado",A7)))</formula>
    </cfRule>
    <cfRule type="containsText" dxfId="59" priority="203" operator="containsText" text="3- Moderado">
      <formula>NOT(ISERROR(SEARCH("3- Moderado",A7)))</formula>
    </cfRule>
    <cfRule type="containsText" dxfId="58" priority="208" operator="containsText" text="1- Bajo">
      <formula>NOT(ISERROR(SEARCH("1- Bajo",A7)))</formula>
    </cfRule>
  </conditionalFormatting>
  <conditionalFormatting sqref="A10:E10 A20:E20 A30:E30 A40:E40 A50:E50 A60:E60 A70:E70">
    <cfRule type="containsText" dxfId="57" priority="197" operator="containsText" text="3- Moderado">
      <formula>NOT(ISERROR(SEARCH("3- Moderado",A10)))</formula>
    </cfRule>
    <cfRule type="containsText" dxfId="56" priority="202" operator="containsText" text="1- Bajo">
      <formula>NOT(ISERROR(SEARCH("1- Bajo",A10)))</formula>
    </cfRule>
    <cfRule type="containsText" dxfId="55" priority="201" operator="containsText" text="4- Bajo">
      <formula>NOT(ISERROR(SEARCH("4- Bajo",A10)))</formula>
    </cfRule>
    <cfRule type="containsText" dxfId="54" priority="200" operator="containsText" text="3- Bajo">
      <formula>NOT(ISERROR(SEARCH("3- Bajo",A10)))</formula>
    </cfRule>
    <cfRule type="containsText" dxfId="53" priority="199" operator="containsText" text="4- Moderado">
      <formula>NOT(ISERROR(SEARCH("4- Moderado",A10)))</formula>
    </cfRule>
    <cfRule type="containsText" dxfId="52" priority="198" operator="containsText" text="6- Moderado">
      <formula>NOT(ISERROR(SEARCH("6- Moderado",A10)))</formula>
    </cfRule>
  </conditionalFormatting>
  <conditionalFormatting sqref="C8:F8">
    <cfRule type="containsText" dxfId="51" priority="171" operator="containsText" text="4- Moderado">
      <formula>NOT(ISERROR(SEARCH("4- Moderado",C8)))</formula>
    </cfRule>
    <cfRule type="containsText" dxfId="50" priority="172" operator="containsText" text="3- Bajo">
      <formula>NOT(ISERROR(SEARCH("3- Bajo",C8)))</formula>
    </cfRule>
    <cfRule type="containsText" dxfId="49" priority="173" operator="containsText" text="4- Bajo">
      <formula>NOT(ISERROR(SEARCH("4- Bajo",C8)))</formula>
    </cfRule>
    <cfRule type="containsText" dxfId="48" priority="174" operator="containsText" text="1- Bajo">
      <formula>NOT(ISERROR(SEARCH("1- Bajo",C8)))</formula>
    </cfRule>
    <cfRule type="containsText" dxfId="47" priority="169" operator="containsText" text="3- Moderado">
      <formula>NOT(ISERROR(SEARCH("3- Moderado",C8)))</formula>
    </cfRule>
    <cfRule type="containsText" dxfId="46" priority="170" operator="containsText" text="6- Moderado">
      <formula>NOT(ISERROR(SEARCH("6- Moderado",C8)))</formula>
    </cfRule>
  </conditionalFormatting>
  <conditionalFormatting sqref="D10:D79">
    <cfRule type="containsText" dxfId="45" priority="182" operator="containsText" text="Muy Baja">
      <formula>NOT(ISERROR(SEARCH("Muy Baja",D10)))</formula>
    </cfRule>
    <cfRule type="containsText" dxfId="44" priority="181" operator="containsText" text="Baja">
      <formula>NOT(ISERROR(SEARCH("Baja",D10)))</formula>
    </cfRule>
    <cfRule type="containsText" dxfId="43" priority="180" operator="containsText" text="Alta">
      <formula>NOT(ISERROR(SEARCH("Alta",D10)))</formula>
    </cfRule>
    <cfRule type="containsText" dxfId="42" priority="179" operator="containsText" text="Muy Alta">
      <formula>NOT(ISERROR(SEARCH("Muy Alta",D10)))</formula>
    </cfRule>
    <cfRule type="containsText" dxfId="41" priority="184" operator="containsText" text="Media">
      <formula>NOT(ISERROR(SEARCH("Media",D10)))</formula>
    </cfRule>
  </conditionalFormatting>
  <conditionalFormatting sqref="E10:E79">
    <cfRule type="containsText" dxfId="40" priority="178" operator="containsText" text="Leve">
      <formula>NOT(ISERROR(SEARCH("Leve",E10)))</formula>
    </cfRule>
    <cfRule type="containsText" dxfId="39" priority="177" operator="containsText" text="Menor">
      <formula>NOT(ISERROR(SEARCH("Menor",E10)))</formula>
    </cfRule>
    <cfRule type="containsText" dxfId="38" priority="176" operator="containsText" text="Mayor">
      <formula>NOT(ISERROR(SEARCH("Mayor",E10)))</formula>
    </cfRule>
    <cfRule type="containsText" dxfId="37" priority="175" operator="containsText" text="Catastrófico">
      <formula>NOT(ISERROR(SEARCH("Catastrófico",E10)))</formula>
    </cfRule>
  </conditionalFormatting>
  <conditionalFormatting sqref="E10:F79">
    <cfRule type="containsText" dxfId="36" priority="183" operator="containsText" text="Moderado">
      <formula>NOT(ISERROR(SEARCH("Moderado",E10)))</formula>
    </cfRule>
  </conditionalFormatting>
  <conditionalFormatting sqref="F10:F79">
    <cfRule type="containsText" dxfId="35" priority="1029" operator="containsText" text="Bajo">
      <formula>NOT(ISERROR(SEARCH("Bajo",F10)))</formula>
    </cfRule>
    <cfRule type="containsText" dxfId="34" priority="1030" operator="containsText" text="Moderado">
      <formula>NOT(ISERROR(SEARCH("Moderado",F10)))</formula>
    </cfRule>
    <cfRule type="containsText" dxfId="33" priority="1031" operator="containsText" text="Alto">
      <formula>NOT(ISERROR(SEARCH("Alto",F10)))</formula>
    </cfRule>
    <cfRule type="containsText" dxfId="32" priority="1032" operator="containsText" text="Extremo">
      <formula>NOT(ISERROR(SEARCH("Extremo",F10)))</formula>
    </cfRule>
    <cfRule type="colorScale" priority="103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B00-000000000000}"/>
    <dataValidation allowBlank="1" showInputMessage="1" showErrorMessage="1" prompt="Seleccionar si el responsable es el responsable de las acciones es el nivel central" sqref="I7:I8" xr:uid="{00000000-0002-0000-0B00-000001000000}"/>
    <dataValidation allowBlank="1" showInputMessage="1" showErrorMessage="1" prompt="Describir las actividades que se van a desarrollar para el proyecto" sqref="H7" xr:uid="{00000000-0002-0000-0B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G10:G79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79"/>
  <sheetViews>
    <sheetView showGridLines="0" tabSelected="1" zoomScale="90" zoomScaleNormal="90" workbookViewId="0">
      <selection activeCell="M50" sqref="M50:M5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3.140625" customWidth="1"/>
    <col min="9" max="9" width="16.5703125" customWidth="1"/>
    <col min="10" max="10" width="14.28515625" customWidth="1"/>
    <col min="11" max="11" width="17.7109375" customWidth="1"/>
    <col min="12" max="12" width="17.5703125" customWidth="1"/>
    <col min="13" max="13" width="111" customWidth="1"/>
    <col min="14" max="169" width="11.42578125" style="2"/>
  </cols>
  <sheetData>
    <row r="1" spans="1:271" s="18" customFormat="1" ht="16.5" customHeight="1">
      <c r="A1" s="616"/>
      <c r="B1" s="617"/>
      <c r="C1" s="620"/>
      <c r="D1" s="620"/>
      <c r="E1" s="620"/>
      <c r="F1" s="620"/>
      <c r="G1" s="620"/>
      <c r="H1" s="620"/>
      <c r="I1" s="620"/>
      <c r="J1" s="621"/>
      <c r="K1" s="615" t="s">
        <v>478</v>
      </c>
      <c r="L1" s="615"/>
      <c r="M1" s="61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18"/>
      <c r="B2" s="619"/>
      <c r="C2" s="622"/>
      <c r="D2" s="622"/>
      <c r="E2" s="622"/>
      <c r="F2" s="622"/>
      <c r="G2" s="622"/>
      <c r="H2" s="622"/>
      <c r="I2" s="622"/>
      <c r="J2" s="623"/>
      <c r="K2" s="615"/>
      <c r="L2" s="615"/>
      <c r="M2" s="61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2"/>
      <c r="D3" s="622"/>
      <c r="E3" s="622"/>
      <c r="F3" s="622"/>
      <c r="G3" s="622"/>
      <c r="H3" s="622"/>
      <c r="I3" s="622"/>
      <c r="J3" s="623"/>
      <c r="K3" s="615"/>
      <c r="L3" s="615"/>
      <c r="M3" s="61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91" t="s">
        <v>256</v>
      </c>
      <c r="B4" s="491"/>
      <c r="C4" s="458" t="s">
        <v>19</v>
      </c>
      <c r="D4" s="624"/>
      <c r="E4" s="624"/>
      <c r="F4" s="624"/>
      <c r="G4" s="624"/>
      <c r="H4" s="624"/>
      <c r="I4" s="624"/>
      <c r="J4" s="624"/>
      <c r="K4" s="624"/>
      <c r="L4" s="624"/>
      <c r="M4" s="62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83.45" customHeight="1">
      <c r="A5" s="491" t="s">
        <v>258</v>
      </c>
      <c r="B5" s="491"/>
      <c r="C5" s="465" t="s">
        <v>25</v>
      </c>
      <c r="D5" s="613"/>
      <c r="E5" s="613"/>
      <c r="F5" s="613"/>
      <c r="G5" s="613"/>
      <c r="H5" s="613"/>
      <c r="I5" s="613"/>
      <c r="J5" s="613"/>
      <c r="K5" s="613"/>
      <c r="L5" s="613"/>
      <c r="M5" s="61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c r="A6" s="491" t="s">
        <v>259</v>
      </c>
      <c r="B6" s="491"/>
      <c r="C6" s="465" t="s">
        <v>25</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c r="A7" s="608" t="s">
        <v>479</v>
      </c>
      <c r="B7" s="609"/>
      <c r="C7" s="610"/>
      <c r="D7" s="611" t="s">
        <v>480</v>
      </c>
      <c r="E7" s="611"/>
      <c r="F7" s="611"/>
      <c r="G7" s="612" t="s">
        <v>481</v>
      </c>
      <c r="H7" s="627" t="s">
        <v>482</v>
      </c>
      <c r="I7" s="629" t="s">
        <v>483</v>
      </c>
      <c r="J7" s="630"/>
      <c r="K7" s="629" t="s">
        <v>484</v>
      </c>
      <c r="L7" s="630"/>
      <c r="M7" s="626" t="s">
        <v>493</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30</v>
      </c>
      <c r="B8" s="34" t="s">
        <v>199</v>
      </c>
      <c r="C8" s="34" t="s">
        <v>201</v>
      </c>
      <c r="D8" s="27" t="s">
        <v>211</v>
      </c>
      <c r="E8" s="27" t="s">
        <v>486</v>
      </c>
      <c r="F8" s="27" t="s">
        <v>487</v>
      </c>
      <c r="G8" s="612"/>
      <c r="H8" s="628"/>
      <c r="I8" s="28" t="s">
        <v>488</v>
      </c>
      <c r="J8" s="28" t="s">
        <v>489</v>
      </c>
      <c r="K8" s="28" t="s">
        <v>490</v>
      </c>
      <c r="L8" s="28" t="s">
        <v>491</v>
      </c>
      <c r="M8" s="62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04"/>
      <c r="B9" s="605"/>
      <c r="C9" s="605"/>
      <c r="D9" s="605"/>
      <c r="E9" s="605"/>
      <c r="F9" s="605"/>
      <c r="G9" s="605"/>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583">
        <f>'7- Mapa Final'!A10</f>
        <v>1</v>
      </c>
      <c r="B10" s="583" t="str">
        <f>'7- Mapa Final'!B10</f>
        <v>Vencimiento de Términos</v>
      </c>
      <c r="C10" s="603" t="str">
        <f>'7- Mapa Final'!C10</f>
        <v>Posibilidad de que se realicen actuaciones procesales o de  dar respuesta a las solicitudes de los usuarios de la administración de justicia en materia administrativo, después del  término legal establecido para decidir sobre los conflictos presentados a los jueces.</v>
      </c>
      <c r="D10" s="594" t="str">
        <f>'7- Mapa Final'!J10</f>
        <v>Media - 3</v>
      </c>
      <c r="E10" s="596" t="str">
        <f>'7- Mapa Final'!K10</f>
        <v>Moderado - 3</v>
      </c>
      <c r="F10" s="598" t="str">
        <f>'7- Mapa Final'!M10</f>
        <v>Moderado - 9</v>
      </c>
      <c r="G10" s="397" t="s">
        <v>439</v>
      </c>
      <c r="H10" s="606"/>
      <c r="I10" s="606"/>
      <c r="J10" s="606"/>
      <c r="K10" s="606"/>
      <c r="L10" s="606"/>
      <c r="M10" s="633" t="s">
        <v>498</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584"/>
      <c r="B11" s="584"/>
      <c r="C11" s="593"/>
      <c r="D11" s="595"/>
      <c r="E11" s="597"/>
      <c r="F11" s="599"/>
      <c r="G11" s="398"/>
      <c r="H11" s="586"/>
      <c r="I11" s="586"/>
      <c r="J11" s="586"/>
      <c r="K11" s="586"/>
      <c r="L11" s="586"/>
      <c r="M11" s="63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584"/>
      <c r="B12" s="584"/>
      <c r="C12" s="593"/>
      <c r="D12" s="595"/>
      <c r="E12" s="597"/>
      <c r="F12" s="599"/>
      <c r="G12" s="398"/>
      <c r="H12" s="586"/>
      <c r="I12" s="586"/>
      <c r="J12" s="586"/>
      <c r="K12" s="586"/>
      <c r="L12" s="586"/>
      <c r="M12" s="63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584"/>
      <c r="B13" s="584"/>
      <c r="C13" s="593"/>
      <c r="D13" s="595"/>
      <c r="E13" s="597"/>
      <c r="F13" s="599"/>
      <c r="G13" s="398"/>
      <c r="H13" s="586"/>
      <c r="I13" s="586"/>
      <c r="J13" s="586"/>
      <c r="K13" s="586"/>
      <c r="L13" s="586"/>
      <c r="M13" s="63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584"/>
      <c r="B14" s="584"/>
      <c r="C14" s="593"/>
      <c r="D14" s="595"/>
      <c r="E14" s="597"/>
      <c r="F14" s="599"/>
      <c r="G14" s="398"/>
      <c r="H14" s="586"/>
      <c r="I14" s="586"/>
      <c r="J14" s="586"/>
      <c r="K14" s="586"/>
      <c r="L14" s="586"/>
      <c r="M14" s="63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584"/>
      <c r="B15" s="584"/>
      <c r="C15" s="593"/>
      <c r="D15" s="595"/>
      <c r="E15" s="597"/>
      <c r="F15" s="599"/>
      <c r="G15" s="398"/>
      <c r="H15" s="586"/>
      <c r="I15" s="586"/>
      <c r="J15" s="586"/>
      <c r="K15" s="586"/>
      <c r="L15" s="586"/>
      <c r="M15" s="63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584"/>
      <c r="B16" s="584"/>
      <c r="C16" s="593"/>
      <c r="D16" s="595"/>
      <c r="E16" s="597"/>
      <c r="F16" s="599"/>
      <c r="G16" s="398"/>
      <c r="H16" s="586"/>
      <c r="I16" s="586"/>
      <c r="J16" s="586"/>
      <c r="K16" s="586"/>
      <c r="L16" s="586"/>
      <c r="M16" s="63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584"/>
      <c r="B17" s="584"/>
      <c r="C17" s="593"/>
      <c r="D17" s="595"/>
      <c r="E17" s="597"/>
      <c r="F17" s="599"/>
      <c r="G17" s="398"/>
      <c r="H17" s="586"/>
      <c r="I17" s="586"/>
      <c r="J17" s="586"/>
      <c r="K17" s="586"/>
      <c r="L17" s="586"/>
      <c r="M17" s="63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584"/>
      <c r="B18" s="584"/>
      <c r="C18" s="593"/>
      <c r="D18" s="595"/>
      <c r="E18" s="597"/>
      <c r="F18" s="599"/>
      <c r="G18" s="398"/>
      <c r="H18" s="586"/>
      <c r="I18" s="586"/>
      <c r="J18" s="586"/>
      <c r="K18" s="586"/>
      <c r="L18" s="586"/>
      <c r="M18" s="63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585"/>
      <c r="B19" s="585"/>
      <c r="C19" s="593"/>
      <c r="D19" s="595"/>
      <c r="E19" s="597"/>
      <c r="F19" s="599"/>
      <c r="G19" s="398"/>
      <c r="H19" s="586"/>
      <c r="I19" s="586"/>
      <c r="J19" s="586"/>
      <c r="K19" s="586"/>
      <c r="L19" s="586"/>
      <c r="M19" s="63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583">
        <f>'7- Mapa Final'!A20</f>
        <v>2</v>
      </c>
      <c r="B20" s="583" t="str">
        <f>'7- Mapa Final'!B20</f>
        <v xml:space="preserve">Incumplimientos en la realizacion de audiencias </v>
      </c>
      <c r="C20" s="603" t="str">
        <f>'7- Mapa Final'!C20</f>
        <v>Posibilidad de no atender o cumplir la programción de audiencias.</v>
      </c>
      <c r="D20" s="594" t="str">
        <f>'7- Mapa Final'!J20</f>
        <v>Baja - 2</v>
      </c>
      <c r="E20" s="596" t="str">
        <f>'7- Mapa Final'!K20</f>
        <v>Menor - 2</v>
      </c>
      <c r="F20" s="598" t="str">
        <f>'7- Mapa Final'!M20</f>
        <v>Moderado - 4</v>
      </c>
      <c r="G20" s="398" t="s">
        <v>435</v>
      </c>
      <c r="H20" s="586"/>
      <c r="I20" s="586"/>
      <c r="J20" s="586"/>
      <c r="K20" s="586"/>
      <c r="L20" s="586"/>
      <c r="M20" s="631" t="s">
        <v>499</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584"/>
      <c r="B21" s="584"/>
      <c r="C21" s="593"/>
      <c r="D21" s="595"/>
      <c r="E21" s="597"/>
      <c r="F21" s="599"/>
      <c r="G21" s="398"/>
      <c r="H21" s="586"/>
      <c r="I21" s="586"/>
      <c r="J21" s="586"/>
      <c r="K21" s="586"/>
      <c r="L21" s="586"/>
      <c r="M21" s="63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584"/>
      <c r="B22" s="584"/>
      <c r="C22" s="593"/>
      <c r="D22" s="595"/>
      <c r="E22" s="597"/>
      <c r="F22" s="599"/>
      <c r="G22" s="398"/>
      <c r="H22" s="586"/>
      <c r="I22" s="586"/>
      <c r="J22" s="586"/>
      <c r="K22" s="586"/>
      <c r="L22" s="586"/>
      <c r="M22" s="63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584"/>
      <c r="B23" s="584"/>
      <c r="C23" s="593"/>
      <c r="D23" s="595"/>
      <c r="E23" s="597"/>
      <c r="F23" s="599"/>
      <c r="G23" s="398"/>
      <c r="H23" s="586"/>
      <c r="I23" s="586"/>
      <c r="J23" s="586"/>
      <c r="K23" s="586"/>
      <c r="L23" s="586"/>
      <c r="M23" s="63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584"/>
      <c r="B24" s="584"/>
      <c r="C24" s="593"/>
      <c r="D24" s="595"/>
      <c r="E24" s="597"/>
      <c r="F24" s="599"/>
      <c r="G24" s="398"/>
      <c r="H24" s="586"/>
      <c r="I24" s="586"/>
      <c r="J24" s="586"/>
      <c r="K24" s="586"/>
      <c r="L24" s="586"/>
      <c r="M24" s="63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584"/>
      <c r="B25" s="584"/>
      <c r="C25" s="593"/>
      <c r="D25" s="595"/>
      <c r="E25" s="597"/>
      <c r="F25" s="599"/>
      <c r="G25" s="398"/>
      <c r="H25" s="586"/>
      <c r="I25" s="586"/>
      <c r="J25" s="586"/>
      <c r="K25" s="586"/>
      <c r="L25" s="586"/>
      <c r="M25" s="631"/>
      <c r="N25" s="33"/>
      <c r="O25" s="33"/>
    </row>
    <row r="26" spans="1:169">
      <c r="A26" s="584"/>
      <c r="B26" s="584"/>
      <c r="C26" s="593"/>
      <c r="D26" s="595"/>
      <c r="E26" s="597"/>
      <c r="F26" s="599"/>
      <c r="G26" s="398"/>
      <c r="H26" s="586"/>
      <c r="I26" s="586"/>
      <c r="J26" s="586"/>
      <c r="K26" s="586"/>
      <c r="L26" s="586"/>
      <c r="M26" s="631"/>
      <c r="N26" s="33"/>
      <c r="O26" s="33"/>
    </row>
    <row r="27" spans="1:169">
      <c r="A27" s="584"/>
      <c r="B27" s="584"/>
      <c r="C27" s="593"/>
      <c r="D27" s="595"/>
      <c r="E27" s="597"/>
      <c r="F27" s="599"/>
      <c r="G27" s="398"/>
      <c r="H27" s="586"/>
      <c r="I27" s="586"/>
      <c r="J27" s="586"/>
      <c r="K27" s="586"/>
      <c r="L27" s="586"/>
      <c r="M27" s="631"/>
      <c r="N27" s="33"/>
      <c r="O27" s="33"/>
    </row>
    <row r="28" spans="1:169">
      <c r="A28" s="584"/>
      <c r="B28" s="584"/>
      <c r="C28" s="593"/>
      <c r="D28" s="595"/>
      <c r="E28" s="597"/>
      <c r="F28" s="599"/>
      <c r="G28" s="398"/>
      <c r="H28" s="586"/>
      <c r="I28" s="586"/>
      <c r="J28" s="586"/>
      <c r="K28" s="586"/>
      <c r="L28" s="586"/>
      <c r="M28" s="631"/>
      <c r="N28" s="33"/>
      <c r="O28" s="33"/>
    </row>
    <row r="29" spans="1:169" ht="15.75" thickBot="1">
      <c r="A29" s="585"/>
      <c r="B29" s="585"/>
      <c r="C29" s="593"/>
      <c r="D29" s="595"/>
      <c r="E29" s="597"/>
      <c r="F29" s="599"/>
      <c r="G29" s="398"/>
      <c r="H29" s="586"/>
      <c r="I29" s="586"/>
      <c r="J29" s="586"/>
      <c r="K29" s="586"/>
      <c r="L29" s="586"/>
      <c r="M29" s="631"/>
      <c r="N29" s="33"/>
      <c r="O29" s="33"/>
    </row>
    <row r="30" spans="1:169" s="25" customFormat="1" ht="12.75" customHeight="1">
      <c r="A30" s="583">
        <f>'7- Mapa Final'!A30</f>
        <v>3</v>
      </c>
      <c r="B30" s="583" t="str">
        <f>'7- Mapa Final'!B30</f>
        <v xml:space="preserve"> Efectuar notificaciones que no cumplan con los requistos</v>
      </c>
      <c r="C30" s="603" t="str">
        <f>'7- Mapa Final'!C30</f>
        <v xml:space="preserve">No  realizar las notificaciones , no hacerlo  oportunamente o no aplicar la normatividad </v>
      </c>
      <c r="D30" s="594" t="str">
        <f>'7- Mapa Final'!J30</f>
        <v>Muy Baja - 1</v>
      </c>
      <c r="E30" s="596" t="str">
        <f>'7- Mapa Final'!K30</f>
        <v>Menor - 2</v>
      </c>
      <c r="F30" s="598" t="str">
        <f>'7- Mapa Final'!M30</f>
        <v>Bajo - 2</v>
      </c>
      <c r="G30" s="398" t="s">
        <v>435</v>
      </c>
      <c r="H30" s="586"/>
      <c r="I30" s="586"/>
      <c r="J30" s="586"/>
      <c r="K30" s="586"/>
      <c r="L30" s="586"/>
      <c r="M30" s="631" t="s">
        <v>495</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584"/>
      <c r="B31" s="584"/>
      <c r="C31" s="593"/>
      <c r="D31" s="595"/>
      <c r="E31" s="597"/>
      <c r="F31" s="599"/>
      <c r="G31" s="398"/>
      <c r="H31" s="586"/>
      <c r="I31" s="586"/>
      <c r="J31" s="586"/>
      <c r="K31" s="586"/>
      <c r="L31" s="586"/>
      <c r="M31" s="63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584"/>
      <c r="B32" s="584"/>
      <c r="C32" s="593"/>
      <c r="D32" s="595"/>
      <c r="E32" s="597"/>
      <c r="F32" s="599"/>
      <c r="G32" s="398"/>
      <c r="H32" s="586"/>
      <c r="I32" s="586"/>
      <c r="J32" s="586"/>
      <c r="K32" s="586"/>
      <c r="L32" s="586"/>
      <c r="M32" s="63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584"/>
      <c r="B33" s="584"/>
      <c r="C33" s="593"/>
      <c r="D33" s="595"/>
      <c r="E33" s="597"/>
      <c r="F33" s="599"/>
      <c r="G33" s="398"/>
      <c r="H33" s="586"/>
      <c r="I33" s="586"/>
      <c r="J33" s="586"/>
      <c r="K33" s="586"/>
      <c r="L33" s="586"/>
      <c r="M33" s="63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584"/>
      <c r="B34" s="584"/>
      <c r="C34" s="593"/>
      <c r="D34" s="595"/>
      <c r="E34" s="597"/>
      <c r="F34" s="599"/>
      <c r="G34" s="398"/>
      <c r="H34" s="586"/>
      <c r="I34" s="586"/>
      <c r="J34" s="586"/>
      <c r="K34" s="586"/>
      <c r="L34" s="586"/>
      <c r="M34" s="63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584"/>
      <c r="B35" s="584"/>
      <c r="C35" s="593"/>
      <c r="D35" s="595"/>
      <c r="E35" s="597"/>
      <c r="F35" s="599"/>
      <c r="G35" s="398"/>
      <c r="H35" s="586"/>
      <c r="I35" s="586"/>
      <c r="J35" s="586"/>
      <c r="K35" s="586"/>
      <c r="L35" s="586"/>
      <c r="M35" s="631"/>
      <c r="N35" s="33"/>
      <c r="O35" s="33"/>
    </row>
    <row r="36" spans="1:169">
      <c r="A36" s="584"/>
      <c r="B36" s="584"/>
      <c r="C36" s="593"/>
      <c r="D36" s="595"/>
      <c r="E36" s="597"/>
      <c r="F36" s="599"/>
      <c r="G36" s="398"/>
      <c r="H36" s="586"/>
      <c r="I36" s="586"/>
      <c r="J36" s="586"/>
      <c r="K36" s="586"/>
      <c r="L36" s="586"/>
      <c r="M36" s="631"/>
      <c r="N36" s="33"/>
      <c r="O36" s="33"/>
    </row>
    <row r="37" spans="1:169">
      <c r="A37" s="584"/>
      <c r="B37" s="584"/>
      <c r="C37" s="593"/>
      <c r="D37" s="595"/>
      <c r="E37" s="597"/>
      <c r="F37" s="599"/>
      <c r="G37" s="398"/>
      <c r="H37" s="586"/>
      <c r="I37" s="586"/>
      <c r="J37" s="586"/>
      <c r="K37" s="586"/>
      <c r="L37" s="586"/>
      <c r="M37" s="631"/>
      <c r="N37" s="33"/>
      <c r="O37" s="33"/>
    </row>
    <row r="38" spans="1:169">
      <c r="A38" s="584"/>
      <c r="B38" s="584"/>
      <c r="C38" s="593"/>
      <c r="D38" s="595"/>
      <c r="E38" s="597"/>
      <c r="F38" s="599"/>
      <c r="G38" s="398"/>
      <c r="H38" s="586"/>
      <c r="I38" s="586"/>
      <c r="J38" s="586"/>
      <c r="K38" s="586"/>
      <c r="L38" s="586"/>
      <c r="M38" s="631"/>
      <c r="N38" s="33"/>
      <c r="O38" s="33"/>
    </row>
    <row r="39" spans="1:169" ht="15.75" thickBot="1">
      <c r="A39" s="585"/>
      <c r="B39" s="585"/>
      <c r="C39" s="593"/>
      <c r="D39" s="595"/>
      <c r="E39" s="597"/>
      <c r="F39" s="599"/>
      <c r="G39" s="398"/>
      <c r="H39" s="586"/>
      <c r="I39" s="586"/>
      <c r="J39" s="586"/>
      <c r="K39" s="586"/>
      <c r="L39" s="586"/>
      <c r="M39" s="631"/>
      <c r="N39" s="33"/>
      <c r="O39" s="33"/>
    </row>
    <row r="40" spans="1:169" s="25" customFormat="1" ht="12.75" customHeight="1">
      <c r="A40" s="583">
        <f>'7- Mapa Final'!A40</f>
        <v>4</v>
      </c>
      <c r="B40" s="583" t="str">
        <f>'7- Mapa Final'!B40</f>
        <v>Pérdida de documentos</v>
      </c>
      <c r="C40" s="603" t="str">
        <f>'7- Mapa Final'!C40</f>
        <v>Extravío de documentos temporal o definitivo de los procesos judiciales</v>
      </c>
      <c r="D40" s="594" t="str">
        <f>'7- Mapa Final'!J40</f>
        <v>Muy Baja - 1</v>
      </c>
      <c r="E40" s="596" t="str">
        <f>'7- Mapa Final'!K40</f>
        <v>Menor - 2</v>
      </c>
      <c r="F40" s="598" t="str">
        <f>'7- Mapa Final'!M40</f>
        <v>Bajo - 2</v>
      </c>
      <c r="G40" s="398" t="s">
        <v>435</v>
      </c>
      <c r="H40" s="586"/>
      <c r="I40" s="586"/>
      <c r="J40" s="586"/>
      <c r="K40" s="586"/>
      <c r="L40" s="586"/>
      <c r="M40" s="631" t="s">
        <v>496</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584"/>
      <c r="B41" s="584"/>
      <c r="C41" s="593"/>
      <c r="D41" s="595"/>
      <c r="E41" s="597"/>
      <c r="F41" s="599"/>
      <c r="G41" s="398"/>
      <c r="H41" s="586"/>
      <c r="I41" s="586"/>
      <c r="J41" s="586"/>
      <c r="K41" s="586"/>
      <c r="L41" s="586"/>
      <c r="M41" s="63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584"/>
      <c r="B42" s="584"/>
      <c r="C42" s="593"/>
      <c r="D42" s="595"/>
      <c r="E42" s="597"/>
      <c r="F42" s="599"/>
      <c r="G42" s="398"/>
      <c r="H42" s="586"/>
      <c r="I42" s="586"/>
      <c r="J42" s="586"/>
      <c r="K42" s="586"/>
      <c r="L42" s="586"/>
      <c r="M42" s="63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584"/>
      <c r="B43" s="584"/>
      <c r="C43" s="593"/>
      <c r="D43" s="595"/>
      <c r="E43" s="597"/>
      <c r="F43" s="599"/>
      <c r="G43" s="398"/>
      <c r="H43" s="586"/>
      <c r="I43" s="586"/>
      <c r="J43" s="586"/>
      <c r="K43" s="586"/>
      <c r="L43" s="586"/>
      <c r="M43" s="63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584"/>
      <c r="B44" s="584"/>
      <c r="C44" s="593"/>
      <c r="D44" s="595"/>
      <c r="E44" s="597"/>
      <c r="F44" s="599"/>
      <c r="G44" s="398"/>
      <c r="H44" s="586"/>
      <c r="I44" s="586"/>
      <c r="J44" s="586"/>
      <c r="K44" s="586"/>
      <c r="L44" s="586"/>
      <c r="M44" s="63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584"/>
      <c r="B45" s="584"/>
      <c r="C45" s="593"/>
      <c r="D45" s="595"/>
      <c r="E45" s="597"/>
      <c r="F45" s="599"/>
      <c r="G45" s="398"/>
      <c r="H45" s="586"/>
      <c r="I45" s="586"/>
      <c r="J45" s="586"/>
      <c r="K45" s="586"/>
      <c r="L45" s="586"/>
      <c r="M45" s="631"/>
      <c r="N45" s="33"/>
      <c r="O45" s="33"/>
    </row>
    <row r="46" spans="1:169">
      <c r="A46" s="584"/>
      <c r="B46" s="584"/>
      <c r="C46" s="593"/>
      <c r="D46" s="595"/>
      <c r="E46" s="597"/>
      <c r="F46" s="599"/>
      <c r="G46" s="398"/>
      <c r="H46" s="586"/>
      <c r="I46" s="586"/>
      <c r="J46" s="586"/>
      <c r="K46" s="586"/>
      <c r="L46" s="586"/>
      <c r="M46" s="631"/>
      <c r="N46" s="33"/>
      <c r="O46" s="33"/>
    </row>
    <row r="47" spans="1:169">
      <c r="A47" s="584"/>
      <c r="B47" s="584"/>
      <c r="C47" s="593"/>
      <c r="D47" s="595"/>
      <c r="E47" s="597"/>
      <c r="F47" s="599"/>
      <c r="G47" s="398"/>
      <c r="H47" s="586"/>
      <c r="I47" s="586"/>
      <c r="J47" s="586"/>
      <c r="K47" s="586"/>
      <c r="L47" s="586"/>
      <c r="M47" s="631"/>
      <c r="N47" s="33"/>
      <c r="O47" s="33"/>
    </row>
    <row r="48" spans="1:169">
      <c r="A48" s="584"/>
      <c r="B48" s="584"/>
      <c r="C48" s="593"/>
      <c r="D48" s="595"/>
      <c r="E48" s="597"/>
      <c r="F48" s="599"/>
      <c r="G48" s="398"/>
      <c r="H48" s="586"/>
      <c r="I48" s="586"/>
      <c r="J48" s="586"/>
      <c r="K48" s="586"/>
      <c r="L48" s="586"/>
      <c r="M48" s="631"/>
      <c r="N48" s="33"/>
      <c r="O48" s="33"/>
    </row>
    <row r="49" spans="1:15" ht="15.75" thickBot="1">
      <c r="A49" s="585"/>
      <c r="B49" s="585"/>
      <c r="C49" s="593"/>
      <c r="D49" s="595"/>
      <c r="E49" s="597"/>
      <c r="F49" s="599"/>
      <c r="G49" s="399"/>
      <c r="H49" s="587"/>
      <c r="I49" s="587"/>
      <c r="J49" s="587"/>
      <c r="K49" s="587"/>
      <c r="L49" s="587"/>
      <c r="M49" s="632"/>
      <c r="N49" s="33"/>
      <c r="O49" s="33"/>
    </row>
    <row r="50" spans="1:15" ht="15" customHeight="1">
      <c r="A50" s="583">
        <f>'7- Mapa Final'!A50</f>
        <v>5</v>
      </c>
      <c r="B50" s="583" t="str">
        <f>'7- Mapa Final'!B50</f>
        <v xml:space="preserve">Afectaciones ambientales </v>
      </c>
      <c r="C50" s="603" t="str">
        <f>'7- Mapa Final'!C50</f>
        <v>Se tienen   afectaciones ambientales que generen impactos negativos en el entorno</v>
      </c>
      <c r="D50" s="594" t="str">
        <f>'7- Mapa Final'!J50</f>
        <v>Alta - 4</v>
      </c>
      <c r="E50" s="596" t="str">
        <f>'7- Mapa Final'!K50</f>
        <v>Menor - 2</v>
      </c>
      <c r="F50" s="598" t="str">
        <f>'7- Mapa Final'!M50</f>
        <v>Moderado - 8</v>
      </c>
      <c r="G50" s="398" t="s">
        <v>435</v>
      </c>
      <c r="H50" s="586"/>
      <c r="I50" s="586"/>
      <c r="J50" s="586"/>
      <c r="K50" s="586"/>
      <c r="L50" s="586"/>
      <c r="M50" s="631" t="s">
        <v>497</v>
      </c>
    </row>
    <row r="51" spans="1:15">
      <c r="A51" s="584"/>
      <c r="B51" s="584"/>
      <c r="C51" s="593"/>
      <c r="D51" s="595"/>
      <c r="E51" s="597"/>
      <c r="F51" s="599"/>
      <c r="G51" s="398"/>
      <c r="H51" s="586"/>
      <c r="I51" s="586"/>
      <c r="J51" s="586"/>
      <c r="K51" s="586"/>
      <c r="L51" s="586"/>
      <c r="M51" s="631"/>
    </row>
    <row r="52" spans="1:15">
      <c r="A52" s="584"/>
      <c r="B52" s="584"/>
      <c r="C52" s="593"/>
      <c r="D52" s="595"/>
      <c r="E52" s="597"/>
      <c r="F52" s="599"/>
      <c r="G52" s="398"/>
      <c r="H52" s="586"/>
      <c r="I52" s="586"/>
      <c r="J52" s="586"/>
      <c r="K52" s="586"/>
      <c r="L52" s="586"/>
      <c r="M52" s="631"/>
    </row>
    <row r="53" spans="1:15">
      <c r="A53" s="584"/>
      <c r="B53" s="584"/>
      <c r="C53" s="593"/>
      <c r="D53" s="595"/>
      <c r="E53" s="597"/>
      <c r="F53" s="599"/>
      <c r="G53" s="398"/>
      <c r="H53" s="586"/>
      <c r="I53" s="586"/>
      <c r="J53" s="586"/>
      <c r="K53" s="586"/>
      <c r="L53" s="586"/>
      <c r="M53" s="631"/>
    </row>
    <row r="54" spans="1:15">
      <c r="A54" s="584"/>
      <c r="B54" s="584"/>
      <c r="C54" s="593"/>
      <c r="D54" s="595"/>
      <c r="E54" s="597"/>
      <c r="F54" s="599"/>
      <c r="G54" s="398"/>
      <c r="H54" s="586"/>
      <c r="I54" s="586"/>
      <c r="J54" s="586"/>
      <c r="K54" s="586"/>
      <c r="L54" s="586"/>
      <c r="M54" s="631"/>
    </row>
    <row r="55" spans="1:15">
      <c r="A55" s="584"/>
      <c r="B55" s="584"/>
      <c r="C55" s="593"/>
      <c r="D55" s="595"/>
      <c r="E55" s="597"/>
      <c r="F55" s="599"/>
      <c r="G55" s="398"/>
      <c r="H55" s="586"/>
      <c r="I55" s="586"/>
      <c r="J55" s="586"/>
      <c r="K55" s="586"/>
      <c r="L55" s="586"/>
      <c r="M55" s="631"/>
    </row>
    <row r="56" spans="1:15">
      <c r="A56" s="584"/>
      <c r="B56" s="584"/>
      <c r="C56" s="593"/>
      <c r="D56" s="595"/>
      <c r="E56" s="597"/>
      <c r="F56" s="599"/>
      <c r="G56" s="398"/>
      <c r="H56" s="586"/>
      <c r="I56" s="586"/>
      <c r="J56" s="586"/>
      <c r="K56" s="586"/>
      <c r="L56" s="586"/>
      <c r="M56" s="631"/>
    </row>
    <row r="57" spans="1:15">
      <c r="A57" s="584"/>
      <c r="B57" s="584"/>
      <c r="C57" s="593"/>
      <c r="D57" s="595"/>
      <c r="E57" s="597"/>
      <c r="F57" s="599"/>
      <c r="G57" s="398"/>
      <c r="H57" s="586"/>
      <c r="I57" s="586"/>
      <c r="J57" s="586"/>
      <c r="K57" s="586"/>
      <c r="L57" s="586"/>
      <c r="M57" s="631"/>
    </row>
    <row r="58" spans="1:15">
      <c r="A58" s="584"/>
      <c r="B58" s="584"/>
      <c r="C58" s="593"/>
      <c r="D58" s="595"/>
      <c r="E58" s="597"/>
      <c r="F58" s="599"/>
      <c r="G58" s="398"/>
      <c r="H58" s="586"/>
      <c r="I58" s="586"/>
      <c r="J58" s="586"/>
      <c r="K58" s="586"/>
      <c r="L58" s="586"/>
      <c r="M58" s="631"/>
    </row>
    <row r="59" spans="1:15" ht="15.75" thickBot="1">
      <c r="A59" s="585"/>
      <c r="B59" s="585"/>
      <c r="C59" s="593"/>
      <c r="D59" s="595"/>
      <c r="E59" s="597"/>
      <c r="F59" s="599"/>
      <c r="G59" s="399"/>
      <c r="H59" s="587"/>
      <c r="I59" s="587"/>
      <c r="J59" s="587"/>
      <c r="K59" s="587"/>
      <c r="L59" s="587"/>
      <c r="M59" s="632"/>
    </row>
    <row r="60" spans="1:15">
      <c r="A60" s="583">
        <f>'7- Mapa Final'!A60</f>
        <v>6</v>
      </c>
      <c r="B60" s="583" t="str">
        <f>'7- Mapa Final'!B60</f>
        <v xml:space="preserve">Recibir , ofrecer, prometer , entregar o aceptar dádivas o beneficios a nombre propio o de terceros para  expedir, alterar,retener , extraviar o entregar  documentos  sin el lleno de requisitos legales </v>
      </c>
      <c r="C60" s="603" t="str">
        <f>'7- Mapa Final'!C60</f>
        <v xml:space="preserve"> Realizar trámites sin el cumplimiento de los requisitos legales  o  con informacionfalsa</v>
      </c>
      <c r="D60" s="594" t="str">
        <f>'7- Mapa Final'!J60</f>
        <v>Muy Baja - 1</v>
      </c>
      <c r="E60" s="596" t="str">
        <f>'7- Mapa Final'!K60</f>
        <v>Moderado - 3</v>
      </c>
      <c r="F60" s="598" t="str">
        <f>'7- Mapa Final'!M60</f>
        <v>Moderado - 3</v>
      </c>
      <c r="G60" s="398" t="s">
        <v>435</v>
      </c>
      <c r="H60" s="586"/>
      <c r="I60" s="586"/>
      <c r="J60" s="586"/>
      <c r="K60" s="586"/>
      <c r="L60" s="586"/>
      <c r="M60" s="631" t="s">
        <v>500</v>
      </c>
    </row>
    <row r="61" spans="1:15">
      <c r="A61" s="584"/>
      <c r="B61" s="584"/>
      <c r="C61" s="593"/>
      <c r="D61" s="595"/>
      <c r="E61" s="597"/>
      <c r="F61" s="599"/>
      <c r="G61" s="398"/>
      <c r="H61" s="586"/>
      <c r="I61" s="586"/>
      <c r="J61" s="586"/>
      <c r="K61" s="586"/>
      <c r="L61" s="586"/>
      <c r="M61" s="631"/>
    </row>
    <row r="62" spans="1:15">
      <c r="A62" s="584"/>
      <c r="B62" s="584"/>
      <c r="C62" s="593"/>
      <c r="D62" s="595"/>
      <c r="E62" s="597"/>
      <c r="F62" s="599"/>
      <c r="G62" s="398"/>
      <c r="H62" s="586"/>
      <c r="I62" s="586"/>
      <c r="J62" s="586"/>
      <c r="K62" s="586"/>
      <c r="L62" s="586"/>
      <c r="M62" s="631"/>
    </row>
    <row r="63" spans="1:15">
      <c r="A63" s="584"/>
      <c r="B63" s="584"/>
      <c r="C63" s="593"/>
      <c r="D63" s="595"/>
      <c r="E63" s="597"/>
      <c r="F63" s="599"/>
      <c r="G63" s="398"/>
      <c r="H63" s="586"/>
      <c r="I63" s="586"/>
      <c r="J63" s="586"/>
      <c r="K63" s="586"/>
      <c r="L63" s="586"/>
      <c r="M63" s="631"/>
    </row>
    <row r="64" spans="1:15">
      <c r="A64" s="584"/>
      <c r="B64" s="584"/>
      <c r="C64" s="593"/>
      <c r="D64" s="595"/>
      <c r="E64" s="597"/>
      <c r="F64" s="599"/>
      <c r="G64" s="398"/>
      <c r="H64" s="586"/>
      <c r="I64" s="586"/>
      <c r="J64" s="586"/>
      <c r="K64" s="586"/>
      <c r="L64" s="586"/>
      <c r="M64" s="631"/>
    </row>
    <row r="65" spans="1:13">
      <c r="A65" s="584"/>
      <c r="B65" s="584"/>
      <c r="C65" s="593"/>
      <c r="D65" s="595"/>
      <c r="E65" s="597"/>
      <c r="F65" s="599"/>
      <c r="G65" s="398"/>
      <c r="H65" s="586"/>
      <c r="I65" s="586"/>
      <c r="J65" s="586"/>
      <c r="K65" s="586"/>
      <c r="L65" s="586"/>
      <c r="M65" s="631"/>
    </row>
    <row r="66" spans="1:13">
      <c r="A66" s="584"/>
      <c r="B66" s="584"/>
      <c r="C66" s="593"/>
      <c r="D66" s="595"/>
      <c r="E66" s="597"/>
      <c r="F66" s="599"/>
      <c r="G66" s="398"/>
      <c r="H66" s="586"/>
      <c r="I66" s="586"/>
      <c r="J66" s="586"/>
      <c r="K66" s="586"/>
      <c r="L66" s="586"/>
      <c r="M66" s="631"/>
    </row>
    <row r="67" spans="1:13">
      <c r="A67" s="584"/>
      <c r="B67" s="584"/>
      <c r="C67" s="593"/>
      <c r="D67" s="595"/>
      <c r="E67" s="597"/>
      <c r="F67" s="599"/>
      <c r="G67" s="398"/>
      <c r="H67" s="586"/>
      <c r="I67" s="586"/>
      <c r="J67" s="586"/>
      <c r="K67" s="586"/>
      <c r="L67" s="586"/>
      <c r="M67" s="631"/>
    </row>
    <row r="68" spans="1:13">
      <c r="A68" s="584"/>
      <c r="B68" s="584"/>
      <c r="C68" s="593"/>
      <c r="D68" s="595"/>
      <c r="E68" s="597"/>
      <c r="F68" s="599"/>
      <c r="G68" s="398"/>
      <c r="H68" s="586"/>
      <c r="I68" s="586"/>
      <c r="J68" s="586"/>
      <c r="K68" s="586"/>
      <c r="L68" s="586"/>
      <c r="M68" s="631"/>
    </row>
    <row r="69" spans="1:13" ht="15.75" thickBot="1">
      <c r="A69" s="585"/>
      <c r="B69" s="585"/>
      <c r="C69" s="593"/>
      <c r="D69" s="595"/>
      <c r="E69" s="597"/>
      <c r="F69" s="599"/>
      <c r="G69" s="399"/>
      <c r="H69" s="587"/>
      <c r="I69" s="587"/>
      <c r="J69" s="587"/>
      <c r="K69" s="587"/>
      <c r="L69" s="587"/>
      <c r="M69" s="632"/>
    </row>
    <row r="70" spans="1:13">
      <c r="A70" s="583">
        <f>'7- Mapa Final'!A70</f>
        <v>7</v>
      </c>
      <c r="B70" s="583" t="str">
        <f>'7- Mapa Final'!B70</f>
        <v xml:space="preserve">Recibir, ofrecer, prometer, entregar o aceptar dadivas  o beneficios a nombre propio o de terceros para  demorar, retener, alterar o direccionar fallos judiciales </v>
      </c>
      <c r="C70" s="603" t="str">
        <f>'7- Mapa Final'!C70</f>
        <v xml:space="preserve">Proferir  sentencias judiciales incumplmiendo los principios de la administracion de justicia o sin la observancia de los Codigos  Procesales en la materia </v>
      </c>
      <c r="D70" s="594" t="str">
        <f>'7- Mapa Final'!J70</f>
        <v>Media - 3</v>
      </c>
      <c r="E70" s="596" t="str">
        <f>'7- Mapa Final'!K70</f>
        <v>Moderado - 3</v>
      </c>
      <c r="F70" s="598" t="str">
        <f>'7- Mapa Final'!M70</f>
        <v>Moderado - 9</v>
      </c>
      <c r="G70" s="398" t="s">
        <v>435</v>
      </c>
      <c r="H70" s="586"/>
      <c r="I70" s="586"/>
      <c r="J70" s="586"/>
      <c r="K70" s="586"/>
      <c r="L70" s="586"/>
      <c r="M70" s="631" t="s">
        <v>500</v>
      </c>
    </row>
    <row r="71" spans="1:13">
      <c r="A71" s="584"/>
      <c r="B71" s="584"/>
      <c r="C71" s="593"/>
      <c r="D71" s="595"/>
      <c r="E71" s="597"/>
      <c r="F71" s="599"/>
      <c r="G71" s="398"/>
      <c r="H71" s="586"/>
      <c r="I71" s="586"/>
      <c r="J71" s="586"/>
      <c r="K71" s="586"/>
      <c r="L71" s="586"/>
      <c r="M71" s="631"/>
    </row>
    <row r="72" spans="1:13">
      <c r="A72" s="584"/>
      <c r="B72" s="584"/>
      <c r="C72" s="593"/>
      <c r="D72" s="595"/>
      <c r="E72" s="597"/>
      <c r="F72" s="599"/>
      <c r="G72" s="398"/>
      <c r="H72" s="586"/>
      <c r="I72" s="586"/>
      <c r="J72" s="586"/>
      <c r="K72" s="586"/>
      <c r="L72" s="586"/>
      <c r="M72" s="631"/>
    </row>
    <row r="73" spans="1:13">
      <c r="A73" s="584"/>
      <c r="B73" s="584"/>
      <c r="C73" s="593"/>
      <c r="D73" s="595"/>
      <c r="E73" s="597"/>
      <c r="F73" s="599"/>
      <c r="G73" s="398"/>
      <c r="H73" s="586"/>
      <c r="I73" s="586"/>
      <c r="J73" s="586"/>
      <c r="K73" s="586"/>
      <c r="L73" s="586"/>
      <c r="M73" s="631"/>
    </row>
    <row r="74" spans="1:13">
      <c r="A74" s="584"/>
      <c r="B74" s="584"/>
      <c r="C74" s="593"/>
      <c r="D74" s="595"/>
      <c r="E74" s="597"/>
      <c r="F74" s="599"/>
      <c r="G74" s="398"/>
      <c r="H74" s="586"/>
      <c r="I74" s="586"/>
      <c r="J74" s="586"/>
      <c r="K74" s="586"/>
      <c r="L74" s="586"/>
      <c r="M74" s="631"/>
    </row>
    <row r="75" spans="1:13">
      <c r="A75" s="584"/>
      <c r="B75" s="584"/>
      <c r="C75" s="593"/>
      <c r="D75" s="595"/>
      <c r="E75" s="597"/>
      <c r="F75" s="599"/>
      <c r="G75" s="398"/>
      <c r="H75" s="586"/>
      <c r="I75" s="586"/>
      <c r="J75" s="586"/>
      <c r="K75" s="586"/>
      <c r="L75" s="586"/>
      <c r="M75" s="631"/>
    </row>
    <row r="76" spans="1:13">
      <c r="A76" s="584"/>
      <c r="B76" s="584"/>
      <c r="C76" s="593"/>
      <c r="D76" s="595"/>
      <c r="E76" s="597"/>
      <c r="F76" s="599"/>
      <c r="G76" s="398"/>
      <c r="H76" s="586"/>
      <c r="I76" s="586"/>
      <c r="J76" s="586"/>
      <c r="K76" s="586"/>
      <c r="L76" s="586"/>
      <c r="M76" s="631"/>
    </row>
    <row r="77" spans="1:13">
      <c r="A77" s="584"/>
      <c r="B77" s="584"/>
      <c r="C77" s="593"/>
      <c r="D77" s="595"/>
      <c r="E77" s="597"/>
      <c r="F77" s="599"/>
      <c r="G77" s="398"/>
      <c r="H77" s="586"/>
      <c r="I77" s="586"/>
      <c r="J77" s="586"/>
      <c r="K77" s="586"/>
      <c r="L77" s="586"/>
      <c r="M77" s="631"/>
    </row>
    <row r="78" spans="1:13">
      <c r="A78" s="584"/>
      <c r="B78" s="584"/>
      <c r="C78" s="593"/>
      <c r="D78" s="595"/>
      <c r="E78" s="597"/>
      <c r="F78" s="599"/>
      <c r="G78" s="398"/>
      <c r="H78" s="586"/>
      <c r="I78" s="586"/>
      <c r="J78" s="586"/>
      <c r="K78" s="586"/>
      <c r="L78" s="586"/>
      <c r="M78" s="631"/>
    </row>
    <row r="79" spans="1:13" ht="15.75" thickBot="1">
      <c r="A79" s="585"/>
      <c r="B79" s="585"/>
      <c r="C79" s="593"/>
      <c r="D79" s="595"/>
      <c r="E79" s="597"/>
      <c r="F79" s="599"/>
      <c r="G79" s="399"/>
      <c r="H79" s="587"/>
      <c r="I79" s="587"/>
      <c r="J79" s="587"/>
      <c r="K79" s="587"/>
      <c r="L79" s="587"/>
      <c r="M79" s="632"/>
    </row>
  </sheetData>
  <mergeCells count="108">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H10:H19"/>
    <mergeCell ref="I10:I19"/>
    <mergeCell ref="J10:J19"/>
    <mergeCell ref="K10:K19"/>
    <mergeCell ref="L10:L19"/>
    <mergeCell ref="M10:M19"/>
    <mergeCell ref="A9:G9"/>
    <mergeCell ref="A10:A19"/>
    <mergeCell ref="B10:B19"/>
    <mergeCell ref="C10:C19"/>
    <mergeCell ref="D10:D19"/>
    <mergeCell ref="E10:E19"/>
    <mergeCell ref="F10:F19"/>
    <mergeCell ref="G10:G1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A20:A29"/>
    <mergeCell ref="B20:B29"/>
    <mergeCell ref="C20:C29"/>
    <mergeCell ref="D20:D29"/>
    <mergeCell ref="E20:E29"/>
    <mergeCell ref="F20:F29"/>
    <mergeCell ref="J30:J39"/>
    <mergeCell ref="K30:K39"/>
    <mergeCell ref="M60:M69"/>
    <mergeCell ref="I40:I49"/>
    <mergeCell ref="J40:J49"/>
    <mergeCell ref="K40:K49"/>
    <mergeCell ref="L40:L49"/>
    <mergeCell ref="M40:M49"/>
    <mergeCell ref="J50:J59"/>
    <mergeCell ref="A60:A69"/>
    <mergeCell ref="B60:B69"/>
    <mergeCell ref="M50:M59"/>
    <mergeCell ref="D50:D59"/>
    <mergeCell ref="E50:E59"/>
    <mergeCell ref="F50:F59"/>
    <mergeCell ref="G50:G59"/>
    <mergeCell ref="H50:H59"/>
    <mergeCell ref="I50:I59"/>
    <mergeCell ref="K60:K69"/>
    <mergeCell ref="K50:K59"/>
    <mergeCell ref="L50:L59"/>
    <mergeCell ref="L60:L69"/>
    <mergeCell ref="A50:A59"/>
    <mergeCell ref="B50:B59"/>
    <mergeCell ref="C50:C59"/>
    <mergeCell ref="J60:J69"/>
    <mergeCell ref="L30:L39"/>
    <mergeCell ref="M30:M39"/>
    <mergeCell ref="A40:A49"/>
    <mergeCell ref="B40:B49"/>
    <mergeCell ref="C40:C49"/>
    <mergeCell ref="D40:D49"/>
    <mergeCell ref="E40:E49"/>
    <mergeCell ref="F40:F49"/>
    <mergeCell ref="G40:G49"/>
    <mergeCell ref="H40:H49"/>
    <mergeCell ref="M70:M79"/>
    <mergeCell ref="F70:F79"/>
    <mergeCell ref="G70:G79"/>
    <mergeCell ref="H70:H79"/>
    <mergeCell ref="I70:I79"/>
    <mergeCell ref="J70:J79"/>
    <mergeCell ref="A70:A79"/>
    <mergeCell ref="B70:B79"/>
    <mergeCell ref="C70:C79"/>
    <mergeCell ref="D70:D79"/>
    <mergeCell ref="E70:E79"/>
    <mergeCell ref="C60:C69"/>
    <mergeCell ref="D60:D69"/>
    <mergeCell ref="E60:E69"/>
    <mergeCell ref="F60:F69"/>
    <mergeCell ref="G60:G69"/>
    <mergeCell ref="H60:H69"/>
    <mergeCell ref="I60:I69"/>
    <mergeCell ref="K70:K79"/>
    <mergeCell ref="L70:L79"/>
  </mergeCells>
  <conditionalFormatting sqref="A7:B7">
    <cfRule type="containsText" dxfId="31" priority="207" operator="containsText" text="4- Bajo">
      <formula>NOT(ISERROR(SEARCH("4- Bajo",A7)))</formula>
    </cfRule>
    <cfRule type="containsText" dxfId="30" priority="206" operator="containsText" text="3- Bajo">
      <formula>NOT(ISERROR(SEARCH("3- Bajo",A7)))</formula>
    </cfRule>
    <cfRule type="containsText" dxfId="29" priority="205" operator="containsText" text="4- Moderado">
      <formula>NOT(ISERROR(SEARCH("4- Moderado",A7)))</formula>
    </cfRule>
    <cfRule type="containsText" dxfId="28" priority="204" operator="containsText" text="6- Moderado">
      <formula>NOT(ISERROR(SEARCH("6- Moderado",A7)))</formula>
    </cfRule>
    <cfRule type="containsText" dxfId="27" priority="203" operator="containsText" text="3- Moderado">
      <formula>NOT(ISERROR(SEARCH("3- Moderado",A7)))</formula>
    </cfRule>
    <cfRule type="containsText" dxfId="26" priority="208" operator="containsText" text="1- Bajo">
      <formula>NOT(ISERROR(SEARCH("1- Bajo",A7)))</formula>
    </cfRule>
  </conditionalFormatting>
  <conditionalFormatting sqref="A10:E10 A20:E20 A30:E30 A40:E40 A50:E50 A60:E60 A70:E70">
    <cfRule type="containsText" dxfId="25" priority="197" operator="containsText" text="3- Moderado">
      <formula>NOT(ISERROR(SEARCH("3- Moderado",A10)))</formula>
    </cfRule>
    <cfRule type="containsText" dxfId="24" priority="202" operator="containsText" text="1- Bajo">
      <formula>NOT(ISERROR(SEARCH("1- Bajo",A10)))</formula>
    </cfRule>
    <cfRule type="containsText" dxfId="23" priority="201" operator="containsText" text="4- Bajo">
      <formula>NOT(ISERROR(SEARCH("4- Bajo",A10)))</formula>
    </cfRule>
    <cfRule type="containsText" dxfId="22" priority="200" operator="containsText" text="3- Bajo">
      <formula>NOT(ISERROR(SEARCH("3- Bajo",A10)))</formula>
    </cfRule>
    <cfRule type="containsText" dxfId="21" priority="199" operator="containsText" text="4- Moderado">
      <formula>NOT(ISERROR(SEARCH("4- Moderado",A10)))</formula>
    </cfRule>
    <cfRule type="containsText" dxfId="20" priority="198" operator="containsText" text="6- Moderado">
      <formula>NOT(ISERROR(SEARCH("6- Moderado",A10)))</formula>
    </cfRule>
  </conditionalFormatting>
  <conditionalFormatting sqref="C8:F8">
    <cfRule type="containsText" dxfId="19" priority="171" operator="containsText" text="4- Moderado">
      <formula>NOT(ISERROR(SEARCH("4- Moderado",C8)))</formula>
    </cfRule>
    <cfRule type="containsText" dxfId="18" priority="172" operator="containsText" text="3- Bajo">
      <formula>NOT(ISERROR(SEARCH("3- Bajo",C8)))</formula>
    </cfRule>
    <cfRule type="containsText" dxfId="17" priority="173" operator="containsText" text="4- Bajo">
      <formula>NOT(ISERROR(SEARCH("4- Bajo",C8)))</formula>
    </cfRule>
    <cfRule type="containsText" dxfId="16" priority="174" operator="containsText" text="1- Bajo">
      <formula>NOT(ISERROR(SEARCH("1- Bajo",C8)))</formula>
    </cfRule>
    <cfRule type="containsText" dxfId="15" priority="169" operator="containsText" text="3- Moderado">
      <formula>NOT(ISERROR(SEARCH("3- Moderado",C8)))</formula>
    </cfRule>
    <cfRule type="containsText" dxfId="14" priority="170" operator="containsText" text="6- Moderado">
      <formula>NOT(ISERROR(SEARCH("6- Moderado",C8)))</formula>
    </cfRule>
  </conditionalFormatting>
  <conditionalFormatting sqref="D10:D79">
    <cfRule type="containsText" dxfId="13" priority="182" operator="containsText" text="Muy Baja">
      <formula>NOT(ISERROR(SEARCH("Muy Baja",D10)))</formula>
    </cfRule>
    <cfRule type="containsText" dxfId="12" priority="181" operator="containsText" text="Baja">
      <formula>NOT(ISERROR(SEARCH("Baja",D10)))</formula>
    </cfRule>
    <cfRule type="containsText" dxfId="11" priority="180" operator="containsText" text="Alta">
      <formula>NOT(ISERROR(SEARCH("Alta",D10)))</formula>
    </cfRule>
    <cfRule type="containsText" dxfId="10" priority="179" operator="containsText" text="Muy Alta">
      <formula>NOT(ISERROR(SEARCH("Muy Alta",D10)))</formula>
    </cfRule>
    <cfRule type="containsText" dxfId="9" priority="184" operator="containsText" text="Media">
      <formula>NOT(ISERROR(SEARCH("Media",D10)))</formula>
    </cfRule>
  </conditionalFormatting>
  <conditionalFormatting sqref="E10:E79">
    <cfRule type="containsText" dxfId="8" priority="178" operator="containsText" text="Leve">
      <formula>NOT(ISERROR(SEARCH("Leve",E10)))</formula>
    </cfRule>
    <cfRule type="containsText" dxfId="7" priority="177" operator="containsText" text="Menor">
      <formula>NOT(ISERROR(SEARCH("Menor",E10)))</formula>
    </cfRule>
    <cfRule type="containsText" dxfId="6" priority="176" operator="containsText" text="Mayor">
      <formula>NOT(ISERROR(SEARCH("Mayor",E10)))</formula>
    </cfRule>
    <cfRule type="containsText" dxfId="5" priority="175" operator="containsText" text="Catastrófico">
      <formula>NOT(ISERROR(SEARCH("Catastrófico",E10)))</formula>
    </cfRule>
  </conditionalFormatting>
  <conditionalFormatting sqref="E10:F79">
    <cfRule type="containsText" dxfId="4" priority="183" operator="containsText" text="Moderado">
      <formula>NOT(ISERROR(SEARCH("Moderado",E10)))</formula>
    </cfRule>
  </conditionalFormatting>
  <conditionalFormatting sqref="F10:F79">
    <cfRule type="containsText" dxfId="3" priority="1054" operator="containsText" text="Bajo">
      <formula>NOT(ISERROR(SEARCH("Bajo",F10)))</formula>
    </cfRule>
    <cfRule type="containsText" dxfId="2" priority="1055" operator="containsText" text="Moderado">
      <formula>NOT(ISERROR(SEARCH("Moderado",F10)))</formula>
    </cfRule>
    <cfRule type="containsText" dxfId="1" priority="1056" operator="containsText" text="Alto">
      <formula>NOT(ISERROR(SEARCH("Alto",F10)))</formula>
    </cfRule>
    <cfRule type="containsText" dxfId="0" priority="1057" operator="containsText" text="Extremo">
      <formula>NOT(ISERROR(SEARCH("Extremo",F10)))</formula>
    </cfRule>
    <cfRule type="colorScale" priority="105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C00-000000000000}"/>
    <dataValidation allowBlank="1" showInputMessage="1" showErrorMessage="1" prompt="Describir las actividades que se van a desarrollar para el proyecto" sqref="H7" xr:uid="{00000000-0002-0000-0C00-000001000000}"/>
    <dataValidation allowBlank="1" showInputMessage="1" showErrorMessage="1" prompt="Seleccionar si el responsable es el responsable de las acciones es el nivel central" sqref="I7:I8" xr:uid="{00000000-0002-0000-0C00-000002000000}"/>
    <dataValidation allowBlank="1" showInputMessage="1" showErrorMessage="1" prompt="seleccionar si el responsable de ejecutar las acciones es el nivel central" sqref="J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CECFB-E1C6-4A42-A39F-C9B78EC642B1}">
  <sheetPr codeName="Sheet7"/>
  <dimension ref="A1:J82"/>
  <sheetViews>
    <sheetView showGridLines="0" view="pageBreakPreview" topLeftCell="A15" zoomScaleNormal="96" zoomScaleSheetLayoutView="100" workbookViewId="0">
      <selection activeCell="A27" sqref="A27"/>
    </sheetView>
  </sheetViews>
  <sheetFormatPr baseColWidth="10" defaultColWidth="10.42578125" defaultRowHeight="14.25"/>
  <cols>
    <col min="1" max="1" width="53.28515625" style="271" customWidth="1"/>
    <col min="2" max="2" width="15.42578125" style="272" customWidth="1"/>
    <col min="3" max="3" width="55.7109375" style="239" customWidth="1"/>
    <col min="4" max="4" width="24.140625" style="272" customWidth="1"/>
    <col min="5" max="5" width="55.7109375" style="239" customWidth="1"/>
    <col min="6" max="6" width="4.7109375" style="239" customWidth="1"/>
    <col min="7" max="16384" width="10.42578125" style="239"/>
  </cols>
  <sheetData>
    <row r="1" spans="1:8" ht="79.900000000000006" customHeight="1">
      <c r="A1" s="237"/>
      <c r="B1" s="313" t="s">
        <v>15</v>
      </c>
      <c r="C1" s="313"/>
      <c r="D1" s="313"/>
      <c r="E1" s="237"/>
      <c r="F1" s="238"/>
      <c r="G1" s="238"/>
      <c r="H1" s="238"/>
    </row>
    <row r="2" spans="1:8" ht="54.75" customHeight="1">
      <c r="A2" s="240" t="s">
        <v>16</v>
      </c>
      <c r="B2" s="314" t="s">
        <v>17</v>
      </c>
      <c r="C2" s="315"/>
      <c r="D2" s="241" t="s">
        <v>18</v>
      </c>
      <c r="E2" s="242" t="s">
        <v>19</v>
      </c>
    </row>
    <row r="3" spans="1:8" ht="16.899999999999999" customHeight="1">
      <c r="A3" s="243"/>
      <c r="B3" s="244"/>
      <c r="C3" s="244"/>
      <c r="D3" s="245"/>
      <c r="E3" s="244"/>
    </row>
    <row r="4" spans="1:8" ht="54.75" customHeight="1">
      <c r="A4" s="240" t="s">
        <v>20</v>
      </c>
      <c r="B4" s="316" t="s">
        <v>3</v>
      </c>
      <c r="C4" s="317"/>
      <c r="D4" s="317"/>
      <c r="E4" s="317"/>
    </row>
    <row r="5" spans="1:8" ht="13.15" customHeight="1">
      <c r="A5" s="246"/>
      <c r="B5" s="247"/>
      <c r="D5" s="245"/>
      <c r="E5" s="245"/>
    </row>
    <row r="6" spans="1:8" ht="21" customHeight="1">
      <c r="A6" s="318" t="s">
        <v>21</v>
      </c>
      <c r="B6" s="319" t="s">
        <v>22</v>
      </c>
      <c r="C6" s="319"/>
      <c r="D6" s="319" t="s">
        <v>23</v>
      </c>
      <c r="E6" s="319"/>
    </row>
    <row r="7" spans="1:8" ht="136.5" customHeight="1">
      <c r="A7" s="318"/>
      <c r="B7" s="320" t="s">
        <v>24</v>
      </c>
      <c r="C7" s="321"/>
      <c r="D7" s="322" t="s">
        <v>25</v>
      </c>
      <c r="E7" s="321"/>
    </row>
    <row r="8" spans="1:8" ht="21" customHeight="1">
      <c r="A8" s="246"/>
      <c r="B8" s="247"/>
      <c r="D8" s="245"/>
      <c r="E8" s="245"/>
    </row>
    <row r="9" spans="1:8" ht="19.899999999999999" customHeight="1">
      <c r="A9" s="310" t="s">
        <v>26</v>
      </c>
      <c r="B9" s="310"/>
      <c r="C9" s="310"/>
      <c r="D9" s="310"/>
      <c r="E9" s="310"/>
    </row>
    <row r="10" spans="1:8" ht="19.899999999999999" customHeight="1">
      <c r="A10" s="248" t="s">
        <v>27</v>
      </c>
      <c r="B10" s="248" t="s">
        <v>28</v>
      </c>
      <c r="C10" s="248" t="s">
        <v>29</v>
      </c>
      <c r="D10" s="248" t="s">
        <v>30</v>
      </c>
      <c r="E10" s="248" t="s">
        <v>31</v>
      </c>
    </row>
    <row r="11" spans="1:8" s="252" customFormat="1" ht="118.5" customHeight="1">
      <c r="A11" s="311" t="s">
        <v>32</v>
      </c>
      <c r="B11" s="249">
        <v>1</v>
      </c>
      <c r="C11" s="250" t="s">
        <v>33</v>
      </c>
      <c r="D11" s="251">
        <v>1</v>
      </c>
      <c r="E11" s="250" t="s">
        <v>34</v>
      </c>
    </row>
    <row r="12" spans="1:8" s="252" customFormat="1" ht="113.25" customHeight="1">
      <c r="A12" s="311"/>
      <c r="B12" s="249">
        <v>2</v>
      </c>
      <c r="C12" s="250" t="s">
        <v>35</v>
      </c>
      <c r="D12" s="251"/>
      <c r="E12" s="250"/>
    </row>
    <row r="13" spans="1:8" ht="79.900000000000006" customHeight="1">
      <c r="A13" s="312" t="s">
        <v>36</v>
      </c>
      <c r="B13" s="253">
        <v>3</v>
      </c>
      <c r="C13" s="254" t="s">
        <v>37</v>
      </c>
      <c r="D13" s="253">
        <v>2</v>
      </c>
      <c r="E13" s="254" t="s">
        <v>38</v>
      </c>
    </row>
    <row r="14" spans="1:8" ht="79.900000000000006" customHeight="1">
      <c r="A14" s="312"/>
      <c r="B14" s="253">
        <v>4</v>
      </c>
      <c r="C14" s="254" t="s">
        <v>39</v>
      </c>
      <c r="D14" s="253"/>
      <c r="E14" s="254"/>
    </row>
    <row r="15" spans="1:8" ht="79.900000000000006" customHeight="1">
      <c r="A15" s="312"/>
      <c r="B15" s="253">
        <v>5</v>
      </c>
      <c r="C15" s="254" t="s">
        <v>40</v>
      </c>
      <c r="D15" s="253"/>
      <c r="E15" s="254"/>
    </row>
    <row r="16" spans="1:8" ht="79.900000000000006" customHeight="1">
      <c r="A16" s="306" t="s">
        <v>41</v>
      </c>
      <c r="B16" s="253">
        <v>6</v>
      </c>
      <c r="C16" s="254" t="s">
        <v>42</v>
      </c>
      <c r="D16" s="253">
        <v>3</v>
      </c>
      <c r="E16" s="250" t="s">
        <v>43</v>
      </c>
    </row>
    <row r="17" spans="1:10" ht="79.900000000000006" customHeight="1">
      <c r="A17" s="306"/>
      <c r="B17" s="253">
        <v>7</v>
      </c>
      <c r="C17" s="254" t="s">
        <v>44</v>
      </c>
      <c r="D17" s="253">
        <v>4</v>
      </c>
      <c r="E17" s="250" t="s">
        <v>45</v>
      </c>
    </row>
    <row r="18" spans="1:10" ht="79.900000000000006" customHeight="1">
      <c r="A18" s="306"/>
      <c r="B18" s="253">
        <v>8</v>
      </c>
      <c r="C18" s="254" t="s">
        <v>46</v>
      </c>
      <c r="D18" s="253"/>
      <c r="E18" s="255"/>
    </row>
    <row r="19" spans="1:10" ht="79.900000000000006" customHeight="1">
      <c r="A19" s="306"/>
      <c r="B19" s="253">
        <v>9</v>
      </c>
      <c r="C19" s="254" t="s">
        <v>47</v>
      </c>
      <c r="D19" s="253"/>
      <c r="E19" s="254"/>
    </row>
    <row r="20" spans="1:10" ht="79.900000000000006" customHeight="1">
      <c r="A20" s="306"/>
      <c r="B20" s="253">
        <v>10</v>
      </c>
      <c r="C20" s="254" t="s">
        <v>48</v>
      </c>
      <c r="D20" s="253"/>
      <c r="E20" s="250"/>
      <c r="J20" s="256"/>
    </row>
    <row r="21" spans="1:10" ht="79.900000000000006" customHeight="1">
      <c r="A21" s="306"/>
      <c r="B21" s="253">
        <v>11</v>
      </c>
      <c r="C21" s="254" t="s">
        <v>49</v>
      </c>
      <c r="D21" s="253"/>
      <c r="E21" s="254"/>
      <c r="J21" s="256"/>
    </row>
    <row r="22" spans="1:10" ht="79.900000000000006" customHeight="1">
      <c r="A22" s="306"/>
      <c r="B22" s="253">
        <v>12</v>
      </c>
      <c r="C22" s="254" t="s">
        <v>50</v>
      </c>
      <c r="D22" s="253"/>
      <c r="E22" s="254"/>
      <c r="J22" s="256"/>
    </row>
    <row r="23" spans="1:10" ht="79.900000000000006" customHeight="1">
      <c r="A23" s="306" t="s">
        <v>51</v>
      </c>
      <c r="B23" s="253">
        <v>13</v>
      </c>
      <c r="C23" s="250" t="s">
        <v>52</v>
      </c>
      <c r="D23" s="249">
        <v>5</v>
      </c>
      <c r="E23" s="250" t="s">
        <v>53</v>
      </c>
    </row>
    <row r="24" spans="1:10" ht="79.900000000000006" customHeight="1">
      <c r="A24" s="306"/>
      <c r="B24" s="253">
        <v>14</v>
      </c>
      <c r="C24" s="250" t="s">
        <v>54</v>
      </c>
      <c r="D24" s="249">
        <v>6</v>
      </c>
      <c r="E24" s="250" t="s">
        <v>55</v>
      </c>
    </row>
    <row r="25" spans="1:10" ht="79.900000000000006" customHeight="1">
      <c r="A25" s="306"/>
      <c r="B25" s="253">
        <v>15</v>
      </c>
      <c r="C25" s="250" t="s">
        <v>56</v>
      </c>
      <c r="D25" s="249">
        <v>7</v>
      </c>
      <c r="E25" s="250" t="s">
        <v>57</v>
      </c>
    </row>
    <row r="26" spans="1:10" ht="79.900000000000006" customHeight="1">
      <c r="A26" s="306"/>
      <c r="B26" s="253">
        <v>16</v>
      </c>
      <c r="C26" s="250" t="s">
        <v>58</v>
      </c>
      <c r="D26" s="249"/>
      <c r="E26" s="250"/>
    </row>
    <row r="27" spans="1:10" ht="174.4" customHeight="1">
      <c r="A27" s="257" t="s">
        <v>59</v>
      </c>
      <c r="B27" s="253">
        <v>17</v>
      </c>
      <c r="C27" s="250" t="s">
        <v>60</v>
      </c>
      <c r="D27" s="249">
        <v>8</v>
      </c>
      <c r="E27" s="250" t="s">
        <v>61</v>
      </c>
    </row>
    <row r="28" spans="1:10" ht="48.75" customHeight="1">
      <c r="A28" s="306" t="s">
        <v>62</v>
      </c>
      <c r="B28" s="253">
        <v>18</v>
      </c>
      <c r="C28" s="258" t="s">
        <v>63</v>
      </c>
      <c r="D28" s="253"/>
      <c r="E28" s="254"/>
    </row>
    <row r="29" spans="1:10" ht="87" customHeight="1">
      <c r="A29" s="306"/>
      <c r="B29" s="253">
        <v>19</v>
      </c>
      <c r="C29" s="258" t="s">
        <v>64</v>
      </c>
      <c r="D29" s="253"/>
      <c r="E29" s="254"/>
    </row>
    <row r="30" spans="1:10" ht="19.899999999999999" customHeight="1">
      <c r="A30" s="310" t="s">
        <v>65</v>
      </c>
      <c r="B30" s="310"/>
      <c r="C30" s="310"/>
      <c r="D30" s="310"/>
      <c r="E30" s="310"/>
    </row>
    <row r="31" spans="1:10" ht="19.899999999999999" customHeight="1">
      <c r="A31" s="248" t="s">
        <v>27</v>
      </c>
      <c r="B31" s="248" t="s">
        <v>28</v>
      </c>
      <c r="C31" s="248" t="s">
        <v>66</v>
      </c>
      <c r="D31" s="248" t="s">
        <v>30</v>
      </c>
      <c r="E31" s="248" t="s">
        <v>67</v>
      </c>
    </row>
    <row r="32" spans="1:10" ht="98.65" customHeight="1">
      <c r="A32" s="306" t="s">
        <v>68</v>
      </c>
      <c r="B32" s="249">
        <v>1</v>
      </c>
      <c r="C32" s="250" t="s">
        <v>69</v>
      </c>
      <c r="D32" s="249">
        <v>1</v>
      </c>
      <c r="E32" s="250" t="s">
        <v>70</v>
      </c>
    </row>
    <row r="33" spans="1:5" ht="81" customHeight="1">
      <c r="A33" s="306"/>
      <c r="B33" s="249">
        <v>2</v>
      </c>
      <c r="C33" s="250" t="s">
        <v>71</v>
      </c>
      <c r="D33" s="249">
        <v>2</v>
      </c>
      <c r="E33" s="250" t="s">
        <v>72</v>
      </c>
    </row>
    <row r="34" spans="1:5" ht="91.9" customHeight="1">
      <c r="A34" s="306"/>
      <c r="B34" s="249"/>
      <c r="C34" s="250"/>
      <c r="D34" s="249">
        <v>3</v>
      </c>
      <c r="E34" s="250" t="s">
        <v>73</v>
      </c>
    </row>
    <row r="35" spans="1:5" ht="68.25" customHeight="1">
      <c r="A35" s="306"/>
      <c r="B35" s="249"/>
      <c r="C35" s="250"/>
      <c r="D35" s="249">
        <v>4</v>
      </c>
      <c r="E35" s="250" t="s">
        <v>74</v>
      </c>
    </row>
    <row r="36" spans="1:5" ht="68.25" customHeight="1">
      <c r="A36" s="306"/>
      <c r="B36" s="249"/>
      <c r="C36" s="252"/>
      <c r="D36" s="249">
        <v>5</v>
      </c>
      <c r="E36" s="250" t="s">
        <v>75</v>
      </c>
    </row>
    <row r="37" spans="1:5" ht="41.65" customHeight="1">
      <c r="A37" s="306"/>
      <c r="B37" s="249"/>
      <c r="C37" s="258"/>
      <c r="D37" s="249">
        <v>6</v>
      </c>
      <c r="E37" s="250" t="s">
        <v>76</v>
      </c>
    </row>
    <row r="38" spans="1:5" ht="49.5" customHeight="1">
      <c r="A38" s="306"/>
      <c r="B38" s="249"/>
      <c r="C38" s="258"/>
      <c r="D38" s="249">
        <v>7</v>
      </c>
      <c r="E38" s="258" t="s">
        <v>77</v>
      </c>
    </row>
    <row r="39" spans="1:5" ht="49.5" customHeight="1">
      <c r="A39" s="306" t="s">
        <v>78</v>
      </c>
      <c r="B39" s="249">
        <v>3</v>
      </c>
      <c r="C39" s="258" t="s">
        <v>79</v>
      </c>
      <c r="D39" s="249">
        <v>8</v>
      </c>
      <c r="E39" s="258" t="s">
        <v>80</v>
      </c>
    </row>
    <row r="40" spans="1:5" ht="49.5" customHeight="1">
      <c r="A40" s="306"/>
      <c r="B40" s="249"/>
      <c r="C40" s="258"/>
      <c r="D40" s="249">
        <v>9</v>
      </c>
      <c r="E40" s="258" t="s">
        <v>81</v>
      </c>
    </row>
    <row r="41" spans="1:5" s="259" customFormat="1" ht="68.25" customHeight="1">
      <c r="A41" s="306"/>
      <c r="B41" s="249"/>
      <c r="C41" s="258"/>
      <c r="D41" s="249">
        <v>10</v>
      </c>
      <c r="E41" s="258" t="s">
        <v>82</v>
      </c>
    </row>
    <row r="42" spans="1:5" s="259" customFormat="1" ht="78.75" customHeight="1">
      <c r="A42" s="306"/>
      <c r="B42" s="249"/>
      <c r="C42" s="260"/>
      <c r="D42" s="249">
        <v>11</v>
      </c>
      <c r="E42" s="258" t="s">
        <v>83</v>
      </c>
    </row>
    <row r="43" spans="1:5" s="259" customFormat="1" ht="42.75">
      <c r="A43" s="306" t="s">
        <v>84</v>
      </c>
      <c r="B43" s="249">
        <v>4</v>
      </c>
      <c r="C43" s="250" t="s">
        <v>85</v>
      </c>
      <c r="D43" s="249">
        <v>12</v>
      </c>
      <c r="E43" s="261" t="s">
        <v>86</v>
      </c>
    </row>
    <row r="44" spans="1:5" s="259" customFormat="1" ht="55.5" customHeight="1">
      <c r="A44" s="306"/>
      <c r="B44" s="249">
        <v>5</v>
      </c>
      <c r="C44" s="250" t="s">
        <v>87</v>
      </c>
      <c r="D44" s="249"/>
      <c r="E44" s="250"/>
    </row>
    <row r="45" spans="1:5" s="259" customFormat="1" ht="57">
      <c r="A45" s="306"/>
      <c r="B45" s="249">
        <v>6</v>
      </c>
      <c r="C45" s="250" t="s">
        <v>88</v>
      </c>
      <c r="D45" s="249">
        <v>13</v>
      </c>
      <c r="E45" s="250" t="s">
        <v>89</v>
      </c>
    </row>
    <row r="46" spans="1:5" s="259" customFormat="1" ht="61.5" customHeight="1">
      <c r="A46" s="306"/>
      <c r="B46" s="249">
        <v>7</v>
      </c>
      <c r="C46" s="250" t="s">
        <v>90</v>
      </c>
      <c r="D46" s="249">
        <v>14</v>
      </c>
      <c r="E46" s="250" t="s">
        <v>91</v>
      </c>
    </row>
    <row r="47" spans="1:5" ht="71.25" customHeight="1">
      <c r="A47" s="306"/>
      <c r="B47" s="249">
        <v>8</v>
      </c>
      <c r="C47" s="261" t="s">
        <v>92</v>
      </c>
      <c r="D47" s="249">
        <v>15</v>
      </c>
      <c r="E47" s="250" t="s">
        <v>93</v>
      </c>
    </row>
    <row r="48" spans="1:5" ht="105" customHeight="1">
      <c r="A48" s="306"/>
      <c r="B48" s="249">
        <v>9</v>
      </c>
      <c r="C48" s="250" t="s">
        <v>94</v>
      </c>
      <c r="D48" s="249">
        <v>16</v>
      </c>
      <c r="E48" s="250" t="s">
        <v>95</v>
      </c>
    </row>
    <row r="49" spans="1:5" ht="75.400000000000006" customHeight="1">
      <c r="A49" s="306" t="s">
        <v>96</v>
      </c>
      <c r="B49" s="249">
        <v>10</v>
      </c>
      <c r="C49" s="250" t="s">
        <v>97</v>
      </c>
      <c r="D49" s="249">
        <v>17</v>
      </c>
      <c r="E49" s="250" t="s">
        <v>98</v>
      </c>
    </row>
    <row r="50" spans="1:5" ht="62.65" customHeight="1">
      <c r="A50" s="306"/>
      <c r="B50" s="249">
        <v>11</v>
      </c>
      <c r="C50" s="250" t="s">
        <v>99</v>
      </c>
      <c r="D50" s="251">
        <v>18</v>
      </c>
      <c r="E50" s="250" t="s">
        <v>100</v>
      </c>
    </row>
    <row r="51" spans="1:5" ht="42.75">
      <c r="A51" s="306"/>
      <c r="B51" s="249">
        <v>12</v>
      </c>
      <c r="C51" s="250" t="s">
        <v>101</v>
      </c>
      <c r="D51" s="251">
        <v>19</v>
      </c>
      <c r="E51" s="250" t="s">
        <v>102</v>
      </c>
    </row>
    <row r="52" spans="1:5" ht="57">
      <c r="A52" s="306" t="s">
        <v>103</v>
      </c>
      <c r="B52" s="249">
        <v>13</v>
      </c>
      <c r="C52" s="250" t="s">
        <v>104</v>
      </c>
      <c r="D52" s="251">
        <v>20</v>
      </c>
      <c r="E52" s="261" t="s">
        <v>105</v>
      </c>
    </row>
    <row r="53" spans="1:5" ht="28.5">
      <c r="A53" s="306"/>
      <c r="B53" s="249">
        <v>14</v>
      </c>
      <c r="C53" s="250" t="s">
        <v>106</v>
      </c>
      <c r="D53" s="251">
        <v>21</v>
      </c>
      <c r="E53" s="261" t="s">
        <v>107</v>
      </c>
    </row>
    <row r="54" spans="1:5" ht="71.25">
      <c r="A54" s="306"/>
      <c r="B54" s="249">
        <v>15</v>
      </c>
      <c r="C54" s="250" t="s">
        <v>108</v>
      </c>
      <c r="D54" s="251"/>
      <c r="E54" s="261"/>
    </row>
    <row r="55" spans="1:5" ht="28.5">
      <c r="A55" s="306"/>
      <c r="B55" s="249">
        <v>16</v>
      </c>
      <c r="C55" s="250" t="s">
        <v>109</v>
      </c>
      <c r="D55" s="251"/>
      <c r="E55" s="261"/>
    </row>
    <row r="56" spans="1:5">
      <c r="A56" s="306"/>
      <c r="B56" s="249">
        <v>17</v>
      </c>
      <c r="C56" s="250" t="s">
        <v>110</v>
      </c>
      <c r="D56" s="251"/>
      <c r="E56" s="261"/>
    </row>
    <row r="57" spans="1:5" ht="28.5">
      <c r="A57" s="306"/>
      <c r="B57" s="249">
        <v>18</v>
      </c>
      <c r="C57" s="250" t="s">
        <v>111</v>
      </c>
      <c r="D57" s="251"/>
      <c r="E57" s="261"/>
    </row>
    <row r="58" spans="1:5" ht="28.5">
      <c r="A58" s="306"/>
      <c r="B58" s="249">
        <v>19</v>
      </c>
      <c r="C58" s="250" t="s">
        <v>112</v>
      </c>
      <c r="D58" s="251"/>
      <c r="E58" s="261"/>
    </row>
    <row r="59" spans="1:5" ht="28.5">
      <c r="A59" s="306"/>
      <c r="B59" s="249">
        <v>20</v>
      </c>
      <c r="C59" s="250" t="s">
        <v>113</v>
      </c>
      <c r="D59" s="251"/>
      <c r="E59" s="261"/>
    </row>
    <row r="60" spans="1:5" ht="42.75">
      <c r="A60" s="306"/>
      <c r="B60" s="249">
        <v>21</v>
      </c>
      <c r="C60" s="250" t="s">
        <v>114</v>
      </c>
      <c r="D60" s="251"/>
      <c r="E60" s="261"/>
    </row>
    <row r="61" spans="1:5" ht="28.5">
      <c r="A61" s="306"/>
      <c r="B61" s="249">
        <v>22</v>
      </c>
      <c r="C61" s="250" t="s">
        <v>115</v>
      </c>
      <c r="D61" s="251"/>
      <c r="E61" s="262"/>
    </row>
    <row r="62" spans="1:5" ht="57">
      <c r="A62" s="306" t="s">
        <v>116</v>
      </c>
      <c r="B62" s="249">
        <v>23</v>
      </c>
      <c r="C62" s="250" t="s">
        <v>117</v>
      </c>
      <c r="D62" s="251">
        <v>22</v>
      </c>
      <c r="E62" s="261" t="s">
        <v>118</v>
      </c>
    </row>
    <row r="63" spans="1:5" ht="42.75">
      <c r="A63" s="306"/>
      <c r="B63" s="249">
        <v>24</v>
      </c>
      <c r="C63" s="250" t="s">
        <v>119</v>
      </c>
      <c r="D63" s="251">
        <v>23</v>
      </c>
      <c r="E63" s="250" t="s">
        <v>120</v>
      </c>
    </row>
    <row r="64" spans="1:5" ht="28.5">
      <c r="A64" s="306"/>
      <c r="B64" s="249">
        <v>25</v>
      </c>
      <c r="C64" s="250" t="s">
        <v>121</v>
      </c>
      <c r="D64" s="251"/>
      <c r="E64" s="261"/>
    </row>
    <row r="65" spans="1:10" ht="57">
      <c r="A65" s="307" t="s">
        <v>122</v>
      </c>
      <c r="B65" s="249">
        <v>26</v>
      </c>
      <c r="C65" s="250" t="s">
        <v>123</v>
      </c>
      <c r="D65" s="251">
        <v>24</v>
      </c>
      <c r="E65" s="261" t="s">
        <v>124</v>
      </c>
    </row>
    <row r="66" spans="1:10" ht="45" customHeight="1">
      <c r="A66" s="308"/>
      <c r="B66" s="249"/>
      <c r="C66" s="250"/>
      <c r="D66" s="251"/>
      <c r="E66" s="251"/>
    </row>
    <row r="67" spans="1:10" ht="76.900000000000006" customHeight="1">
      <c r="A67" s="306" t="s">
        <v>125</v>
      </c>
      <c r="B67" s="249">
        <v>27</v>
      </c>
      <c r="C67" s="250" t="s">
        <v>126</v>
      </c>
      <c r="D67" s="251">
        <v>25</v>
      </c>
      <c r="E67" s="250" t="s">
        <v>127</v>
      </c>
    </row>
    <row r="68" spans="1:10" ht="16.149999999999999" customHeight="1">
      <c r="A68" s="306"/>
      <c r="B68" s="249"/>
      <c r="C68" s="250"/>
      <c r="D68" s="251">
        <v>26</v>
      </c>
      <c r="E68" s="250" t="s">
        <v>128</v>
      </c>
    </row>
    <row r="69" spans="1:10" ht="49.9" customHeight="1">
      <c r="A69" s="306" t="s">
        <v>129</v>
      </c>
      <c r="B69" s="249">
        <v>28</v>
      </c>
      <c r="C69" s="261" t="s">
        <v>130</v>
      </c>
      <c r="D69" s="251">
        <v>27</v>
      </c>
      <c r="E69" s="261" t="s">
        <v>131</v>
      </c>
    </row>
    <row r="70" spans="1:10" ht="49.9" customHeight="1">
      <c r="A70" s="306"/>
      <c r="B70" s="249">
        <v>29</v>
      </c>
      <c r="C70" s="261" t="s">
        <v>132</v>
      </c>
      <c r="D70" s="251">
        <v>28</v>
      </c>
      <c r="E70" s="261" t="s">
        <v>133</v>
      </c>
    </row>
    <row r="71" spans="1:10" ht="49.9" customHeight="1">
      <c r="A71" s="306"/>
      <c r="B71" s="249"/>
      <c r="C71" s="252"/>
      <c r="D71" s="251">
        <v>29</v>
      </c>
      <c r="E71" s="261" t="s">
        <v>134</v>
      </c>
    </row>
    <row r="72" spans="1:10" ht="49.9" customHeight="1">
      <c r="A72" s="306"/>
      <c r="B72" s="249"/>
      <c r="C72" s="263"/>
      <c r="D72" s="251">
        <v>30</v>
      </c>
      <c r="E72" s="261" t="s">
        <v>135</v>
      </c>
    </row>
    <row r="73" spans="1:10" ht="49.9" customHeight="1">
      <c r="A73" s="306"/>
      <c r="B73" s="249"/>
      <c r="C73" s="261"/>
      <c r="D73" s="251">
        <v>31</v>
      </c>
      <c r="E73" s="261" t="s">
        <v>136</v>
      </c>
    </row>
    <row r="74" spans="1:10" ht="49.9" customHeight="1">
      <c r="A74" s="306"/>
      <c r="B74" s="249"/>
      <c r="C74" s="261"/>
      <c r="D74" s="251">
        <v>32</v>
      </c>
      <c r="E74" s="261" t="s">
        <v>137</v>
      </c>
    </row>
    <row r="75" spans="1:10" ht="49.9" customHeight="1">
      <c r="A75" s="306"/>
      <c r="B75" s="249"/>
      <c r="C75" s="261"/>
      <c r="D75" s="251">
        <v>33</v>
      </c>
      <c r="E75" s="263" t="s">
        <v>138</v>
      </c>
    </row>
    <row r="76" spans="1:10" ht="40.15" customHeight="1">
      <c r="A76" s="306"/>
      <c r="B76" s="249"/>
      <c r="C76" s="251"/>
      <c r="D76" s="251">
        <v>34</v>
      </c>
      <c r="E76" s="261" t="s">
        <v>139</v>
      </c>
    </row>
    <row r="77" spans="1:10" ht="40.15" customHeight="1">
      <c r="A77" s="307" t="s">
        <v>140</v>
      </c>
      <c r="B77" s="249">
        <v>30</v>
      </c>
      <c r="C77" s="250" t="s">
        <v>141</v>
      </c>
      <c r="D77" s="251">
        <v>35</v>
      </c>
      <c r="E77" s="250" t="s">
        <v>142</v>
      </c>
    </row>
    <row r="78" spans="1:10" ht="72" customHeight="1">
      <c r="A78" s="309"/>
      <c r="B78" s="249">
        <v>31</v>
      </c>
      <c r="C78" s="250" t="s">
        <v>143</v>
      </c>
      <c r="D78" s="251">
        <v>36</v>
      </c>
      <c r="E78" s="250" t="s">
        <v>144</v>
      </c>
    </row>
    <row r="79" spans="1:10" ht="72" customHeight="1">
      <c r="A79" s="309"/>
      <c r="B79" s="249">
        <v>32</v>
      </c>
      <c r="C79" s="250" t="s">
        <v>145</v>
      </c>
      <c r="D79" s="264">
        <v>37</v>
      </c>
      <c r="E79" s="250" t="s">
        <v>146</v>
      </c>
    </row>
    <row r="80" spans="1:10" ht="72" customHeight="1">
      <c r="A80" s="309"/>
      <c r="B80" s="249">
        <v>33</v>
      </c>
      <c r="C80" s="250" t="s">
        <v>147</v>
      </c>
      <c r="D80" s="264">
        <v>38</v>
      </c>
      <c r="E80" s="250" t="s">
        <v>148</v>
      </c>
      <c r="J80" s="239" t="s">
        <v>149</v>
      </c>
    </row>
    <row r="81" spans="1:5" ht="72" customHeight="1">
      <c r="A81" s="309"/>
      <c r="B81" s="265">
        <v>34</v>
      </c>
      <c r="C81" s="266" t="s">
        <v>150</v>
      </c>
      <c r="D81" s="267">
        <v>39</v>
      </c>
      <c r="E81" s="266" t="s">
        <v>151</v>
      </c>
    </row>
    <row r="82" spans="1:5" ht="72" customHeight="1">
      <c r="A82" s="268"/>
      <c r="B82" s="269"/>
      <c r="C82" s="270"/>
      <c r="D82" s="269"/>
      <c r="E82" s="270"/>
    </row>
  </sheetData>
  <mergeCells count="25">
    <mergeCell ref="B1:D1"/>
    <mergeCell ref="B2:C2"/>
    <mergeCell ref="B4:E4"/>
    <mergeCell ref="A6:A7"/>
    <mergeCell ref="B6:C6"/>
    <mergeCell ref="D6:E6"/>
    <mergeCell ref="B7:C7"/>
    <mergeCell ref="D7:E7"/>
    <mergeCell ref="A52:A61"/>
    <mergeCell ref="A9:E9"/>
    <mergeCell ref="A11:A12"/>
    <mergeCell ref="A13:A15"/>
    <mergeCell ref="A16:A22"/>
    <mergeCell ref="A23:A26"/>
    <mergeCell ref="A28:A29"/>
    <mergeCell ref="A30:E30"/>
    <mergeCell ref="A32:A38"/>
    <mergeCell ref="A39:A42"/>
    <mergeCell ref="A43:A48"/>
    <mergeCell ref="A49:A51"/>
    <mergeCell ref="A62:A64"/>
    <mergeCell ref="A65:A66"/>
    <mergeCell ref="A67:A68"/>
    <mergeCell ref="A69:A76"/>
    <mergeCell ref="A77:A81"/>
  </mergeCells>
  <pageMargins left="0.7" right="0.7" top="0.75" bottom="0.75" header="0.3" footer="0.3"/>
  <pageSetup scale="14" orientation="portrait" r:id="rId1"/>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03DCF-2AE2-4BB5-9435-051113CA69C7}">
  <sheetPr codeName="Sheet5"/>
  <dimension ref="A1:F13"/>
  <sheetViews>
    <sheetView showGridLines="0" view="pageBreakPreview" topLeftCell="A4" zoomScaleNormal="90" workbookViewId="0">
      <selection activeCell="A13" sqref="A13"/>
    </sheetView>
  </sheetViews>
  <sheetFormatPr baseColWidth="10" defaultColWidth="10.42578125" defaultRowHeight="15"/>
  <cols>
    <col min="1" max="1" width="60.7109375" style="288" customWidth="1"/>
    <col min="2" max="2" width="15.7109375" style="289" customWidth="1"/>
    <col min="3" max="5" width="15.7109375" style="290" customWidth="1"/>
    <col min="6" max="6" width="40.7109375" style="288" customWidth="1"/>
    <col min="7" max="7" width="2.7109375" style="274" customWidth="1"/>
    <col min="8" max="16384" width="10.42578125" style="274"/>
  </cols>
  <sheetData>
    <row r="1" spans="1:6" ht="79.900000000000006" customHeight="1">
      <c r="A1" s="273"/>
      <c r="B1" s="323" t="s">
        <v>152</v>
      </c>
      <c r="C1" s="323"/>
      <c r="D1" s="323"/>
      <c r="E1" s="323"/>
      <c r="F1" s="273"/>
    </row>
    <row r="2" spans="1:6">
      <c r="A2" s="324" t="s">
        <v>153</v>
      </c>
      <c r="B2" s="324"/>
      <c r="C2" s="324"/>
      <c r="D2" s="324"/>
      <c r="E2" s="324"/>
      <c r="F2" s="324"/>
    </row>
    <row r="3" spans="1:6" ht="28.5" customHeight="1">
      <c r="A3" s="325" t="s">
        <v>154</v>
      </c>
      <c r="B3" s="326" t="s">
        <v>155</v>
      </c>
      <c r="C3" s="326"/>
      <c r="D3" s="326"/>
      <c r="E3" s="326"/>
      <c r="F3" s="275" t="s">
        <v>156</v>
      </c>
    </row>
    <row r="4" spans="1:6" ht="46.5" customHeight="1">
      <c r="A4" s="325"/>
      <c r="B4" s="276" t="s">
        <v>157</v>
      </c>
      <c r="C4" s="276" t="s">
        <v>158</v>
      </c>
      <c r="D4" s="276" t="s">
        <v>159</v>
      </c>
      <c r="E4" s="276" t="s">
        <v>160</v>
      </c>
      <c r="F4" s="277"/>
    </row>
    <row r="5" spans="1:6" ht="64.900000000000006" customHeight="1">
      <c r="A5" s="278" t="s">
        <v>161</v>
      </c>
      <c r="B5" s="279"/>
      <c r="C5" s="280"/>
      <c r="D5" s="280">
        <v>8.9</v>
      </c>
      <c r="E5" s="280">
        <v>13.16</v>
      </c>
      <c r="F5" s="281" t="s">
        <v>162</v>
      </c>
    </row>
    <row r="6" spans="1:6" ht="64.900000000000006" customHeight="1">
      <c r="A6" s="282" t="s">
        <v>163</v>
      </c>
      <c r="B6" s="279"/>
      <c r="C6" s="280"/>
      <c r="D6" s="280">
        <v>11</v>
      </c>
      <c r="E6" s="280" t="s">
        <v>164</v>
      </c>
      <c r="F6" s="281" t="s">
        <v>162</v>
      </c>
    </row>
    <row r="7" spans="1:6" ht="64.900000000000006" customHeight="1">
      <c r="A7" s="282" t="s">
        <v>165</v>
      </c>
      <c r="B7" s="283"/>
      <c r="C7" s="284"/>
      <c r="D7" s="284">
        <v>1</v>
      </c>
      <c r="E7" s="284" t="s">
        <v>166</v>
      </c>
      <c r="F7" s="281" t="s">
        <v>162</v>
      </c>
    </row>
    <row r="8" spans="1:6" ht="64.900000000000006" customHeight="1">
      <c r="A8" s="285" t="s">
        <v>167</v>
      </c>
      <c r="B8" s="283">
        <v>16</v>
      </c>
      <c r="C8" s="284">
        <v>3.4</v>
      </c>
      <c r="D8" s="284" t="s">
        <v>168</v>
      </c>
      <c r="E8" s="284" t="s">
        <v>169</v>
      </c>
      <c r="F8" s="281" t="s">
        <v>162</v>
      </c>
    </row>
    <row r="9" spans="1:6" ht="79.150000000000006" customHeight="1">
      <c r="A9" s="285" t="s">
        <v>170</v>
      </c>
      <c r="B9" s="283" t="s">
        <v>171</v>
      </c>
      <c r="C9" s="283">
        <v>7</v>
      </c>
      <c r="D9" s="280" t="s">
        <v>172</v>
      </c>
      <c r="E9" s="280" t="s">
        <v>173</v>
      </c>
      <c r="F9" s="281" t="s">
        <v>162</v>
      </c>
    </row>
    <row r="10" spans="1:6" ht="64.900000000000006" customHeight="1">
      <c r="A10" s="282" t="s">
        <v>174</v>
      </c>
      <c r="B10" s="279"/>
      <c r="C10" s="280"/>
      <c r="D10" s="280" t="s">
        <v>175</v>
      </c>
      <c r="E10" s="280">
        <v>28</v>
      </c>
      <c r="F10" s="281" t="s">
        <v>162</v>
      </c>
    </row>
    <row r="11" spans="1:6" ht="64.900000000000006" customHeight="1">
      <c r="A11" s="286" t="s">
        <v>176</v>
      </c>
      <c r="B11" s="283"/>
      <c r="C11" s="284"/>
      <c r="D11" s="284" t="s">
        <v>177</v>
      </c>
      <c r="E11" s="284">
        <v>20.21</v>
      </c>
      <c r="F11" s="287" t="s">
        <v>162</v>
      </c>
    </row>
    <row r="12" spans="1:6" ht="64.900000000000006" customHeight="1">
      <c r="A12" s="286" t="s">
        <v>178</v>
      </c>
      <c r="B12" s="283"/>
      <c r="C12" s="284"/>
      <c r="D12" s="280" t="s">
        <v>179</v>
      </c>
      <c r="E12" s="284" t="s">
        <v>180</v>
      </c>
      <c r="F12" s="287" t="s">
        <v>162</v>
      </c>
    </row>
    <row r="13" spans="1:6" ht="64.900000000000006" customHeight="1">
      <c r="A13" s="286" t="s">
        <v>181</v>
      </c>
      <c r="B13" s="283">
        <v>2.17</v>
      </c>
      <c r="C13" s="284">
        <v>8</v>
      </c>
      <c r="D13" s="284">
        <v>1</v>
      </c>
      <c r="E13" s="284" t="s">
        <v>182</v>
      </c>
      <c r="F13" s="287" t="s">
        <v>183</v>
      </c>
    </row>
  </sheetData>
  <mergeCells count="4">
    <mergeCell ref="B1:E1"/>
    <mergeCell ref="A2:F2"/>
    <mergeCell ref="A3:A4"/>
    <mergeCell ref="B3:E3"/>
  </mergeCells>
  <dataValidations count="2">
    <dataValidation allowBlank="1" showInputMessage="1" showErrorMessage="1" prompt="Proponer y escribir en una frase la estrategia para gestionar la debilidad, la oportunidad, la amenaza o la fortaleza.Usar verbo de acción en infinitivo._x000a_" sqref="G1 A3" xr:uid="{B7B99107-7336-4383-B101-15A4E2E930A6}"/>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91AC581F-5106-4F11-8EE6-60F031593D32}"/>
  </dataValidations>
  <pageMargins left="0.7" right="0.7" top="0.75" bottom="0.75" header="0.3" footer="0.3"/>
  <pageSetup scale="48" orientation="portrait" r:id="rId1"/>
  <colBreaks count="1" manualBreakCount="1">
    <brk id="7"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G59"/>
  <sheetViews>
    <sheetView showGridLines="0" topLeftCell="A48" zoomScaleNormal="100" workbookViewId="0">
      <selection activeCell="B6" sqref="B6:G7"/>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16384" width="11.42578125" style="15"/>
  </cols>
  <sheetData>
    <row r="1" spans="2:7" ht="15" thickBot="1"/>
    <row r="2" spans="2:7" ht="18">
      <c r="B2" s="368" t="s">
        <v>184</v>
      </c>
      <c r="C2" s="369"/>
      <c r="D2" s="369"/>
      <c r="E2" s="369"/>
      <c r="F2" s="369"/>
      <c r="G2" s="370"/>
    </row>
    <row r="3" spans="2:7" ht="15">
      <c r="B3" s="371" t="s">
        <v>185</v>
      </c>
      <c r="C3" s="372"/>
      <c r="D3" s="373"/>
      <c r="E3" s="373"/>
      <c r="F3" s="373"/>
      <c r="G3" s="374"/>
    </row>
    <row r="4" spans="2:7" ht="88.5" customHeight="1">
      <c r="B4" s="375" t="s">
        <v>186</v>
      </c>
      <c r="C4" s="376"/>
      <c r="D4" s="376"/>
      <c r="E4" s="376"/>
      <c r="F4" s="376"/>
      <c r="G4" s="377"/>
    </row>
    <row r="5" spans="2:7" ht="15">
      <c r="B5" s="121"/>
      <c r="C5" s="129"/>
      <c r="D5" s="130"/>
      <c r="E5" s="131"/>
      <c r="F5" s="131"/>
      <c r="G5" s="132"/>
    </row>
    <row r="6" spans="2:7" ht="16.5" customHeight="1">
      <c r="B6" s="378" t="s">
        <v>187</v>
      </c>
      <c r="C6" s="379"/>
      <c r="D6" s="379"/>
      <c r="E6" s="379"/>
      <c r="F6" s="379"/>
      <c r="G6" s="380"/>
    </row>
    <row r="7" spans="2:7" ht="62.25" customHeight="1">
      <c r="B7" s="378"/>
      <c r="C7" s="379"/>
      <c r="D7" s="379"/>
      <c r="E7" s="379"/>
      <c r="F7" s="379"/>
      <c r="G7" s="380"/>
    </row>
    <row r="8" spans="2:7" ht="14.25" customHeight="1" thickBot="1">
      <c r="B8" s="133"/>
      <c r="C8" s="134"/>
      <c r="D8" s="134"/>
      <c r="E8" s="135"/>
      <c r="F8" s="136"/>
      <c r="G8" s="137"/>
    </row>
    <row r="9" spans="2:7">
      <c r="B9" s="138"/>
      <c r="C9" s="139" t="s">
        <v>188</v>
      </c>
      <c r="D9" s="381" t="s">
        <v>189</v>
      </c>
      <c r="E9" s="382"/>
      <c r="F9" s="383" t="s">
        <v>190</v>
      </c>
      <c r="G9" s="384"/>
    </row>
    <row r="10" spans="2:7" ht="19.5" customHeight="1">
      <c r="B10" s="140"/>
      <c r="C10" s="123">
        <v>5</v>
      </c>
      <c r="D10" s="366" t="s">
        <v>191</v>
      </c>
      <c r="E10" s="367"/>
      <c r="F10" s="360" t="s">
        <v>192</v>
      </c>
      <c r="G10" s="357"/>
    </row>
    <row r="11" spans="2:7">
      <c r="B11" s="140"/>
      <c r="C11" s="123">
        <v>5</v>
      </c>
      <c r="D11" s="366" t="s">
        <v>193</v>
      </c>
      <c r="E11" s="367"/>
      <c r="F11" s="360" t="s">
        <v>194</v>
      </c>
      <c r="G11" s="357"/>
    </row>
    <row r="12" spans="2:7">
      <c r="B12" s="140"/>
      <c r="C12" s="123">
        <v>5</v>
      </c>
      <c r="D12" s="366" t="s">
        <v>195</v>
      </c>
      <c r="E12" s="367"/>
      <c r="F12" s="360" t="s">
        <v>196</v>
      </c>
      <c r="G12" s="357"/>
    </row>
    <row r="13" spans="2:7" ht="27.75" customHeight="1">
      <c r="B13" s="140"/>
      <c r="C13" s="123">
        <v>5</v>
      </c>
      <c r="D13" s="366" t="s">
        <v>197</v>
      </c>
      <c r="E13" s="367"/>
      <c r="F13" s="360" t="s">
        <v>198</v>
      </c>
      <c r="G13" s="357"/>
    </row>
    <row r="14" spans="2:7">
      <c r="B14" s="140"/>
      <c r="C14" s="123">
        <v>5</v>
      </c>
      <c r="D14" s="366" t="s">
        <v>199</v>
      </c>
      <c r="E14" s="367"/>
      <c r="F14" s="360" t="s">
        <v>200</v>
      </c>
      <c r="G14" s="357"/>
    </row>
    <row r="15" spans="2:7" ht="41.25" customHeight="1">
      <c r="B15" s="140"/>
      <c r="C15" s="123">
        <v>5</v>
      </c>
      <c r="D15" s="366" t="s">
        <v>201</v>
      </c>
      <c r="E15" s="367"/>
      <c r="F15" s="360" t="s">
        <v>202</v>
      </c>
      <c r="G15" s="357"/>
    </row>
    <row r="16" spans="2:7" ht="41.25" customHeight="1">
      <c r="B16" s="140"/>
      <c r="C16" s="123">
        <v>5</v>
      </c>
      <c r="D16" s="361" t="s">
        <v>203</v>
      </c>
      <c r="E16" s="362"/>
      <c r="F16" s="360" t="s">
        <v>204</v>
      </c>
      <c r="G16" s="357"/>
    </row>
    <row r="17" spans="2:7" ht="51.75" customHeight="1">
      <c r="B17" s="140"/>
      <c r="C17" s="123">
        <v>5</v>
      </c>
      <c r="D17" s="362" t="s">
        <v>205</v>
      </c>
      <c r="E17" s="365"/>
      <c r="F17" s="360" t="s">
        <v>206</v>
      </c>
      <c r="G17" s="357"/>
    </row>
    <row r="18" spans="2:7" ht="51.75" customHeight="1">
      <c r="B18" s="140"/>
      <c r="C18" s="123">
        <v>5</v>
      </c>
      <c r="D18" s="361" t="s">
        <v>207</v>
      </c>
      <c r="E18" s="362"/>
      <c r="F18" s="360" t="s">
        <v>208</v>
      </c>
      <c r="G18" s="357"/>
    </row>
    <row r="19" spans="2:7" ht="51.75" customHeight="1">
      <c r="B19" s="140"/>
      <c r="C19" s="123">
        <v>5</v>
      </c>
      <c r="D19" s="124" t="s">
        <v>209</v>
      </c>
      <c r="E19" s="125"/>
      <c r="F19" s="360" t="s">
        <v>210</v>
      </c>
      <c r="G19" s="357"/>
    </row>
    <row r="20" spans="2:7" ht="51.75" customHeight="1">
      <c r="B20" s="140"/>
      <c r="C20" s="123">
        <v>5</v>
      </c>
      <c r="D20" s="124" t="s">
        <v>211</v>
      </c>
      <c r="E20" s="125"/>
      <c r="F20" s="360" t="s">
        <v>212</v>
      </c>
      <c r="G20" s="357"/>
    </row>
    <row r="21" spans="2:7" ht="43.15" customHeight="1">
      <c r="B21" s="140"/>
      <c r="C21" s="123">
        <v>5</v>
      </c>
      <c r="D21" s="361" t="s">
        <v>213</v>
      </c>
      <c r="E21" s="362"/>
      <c r="F21" s="360" t="s">
        <v>214</v>
      </c>
      <c r="G21" s="357"/>
    </row>
    <row r="22" spans="2:7" ht="36" customHeight="1">
      <c r="B22" s="140"/>
      <c r="C22" s="123">
        <v>5</v>
      </c>
      <c r="D22" s="363" t="s">
        <v>215</v>
      </c>
      <c r="E22" s="364"/>
      <c r="F22" s="360" t="s">
        <v>216</v>
      </c>
      <c r="G22" s="357"/>
    </row>
    <row r="23" spans="2:7" ht="26.25" customHeight="1">
      <c r="B23" s="140"/>
      <c r="C23" s="123">
        <v>5</v>
      </c>
      <c r="D23" s="355" t="s">
        <v>217</v>
      </c>
      <c r="E23" s="355"/>
      <c r="F23" s="356" t="s">
        <v>218</v>
      </c>
      <c r="G23" s="357"/>
    </row>
    <row r="24" spans="2:7" ht="26.25" customHeight="1">
      <c r="B24" s="140"/>
      <c r="C24" s="123">
        <v>5</v>
      </c>
      <c r="D24" s="355" t="s">
        <v>219</v>
      </c>
      <c r="E24" s="355"/>
      <c r="F24" s="356" t="s">
        <v>220</v>
      </c>
      <c r="G24" s="357"/>
    </row>
    <row r="25" spans="2:7" ht="26.25" customHeight="1">
      <c r="B25" s="140"/>
      <c r="C25" s="123">
        <v>5</v>
      </c>
      <c r="D25" s="358" t="s">
        <v>221</v>
      </c>
      <c r="E25" s="359"/>
      <c r="F25" s="356" t="s">
        <v>222</v>
      </c>
      <c r="G25" s="357"/>
    </row>
    <row r="26" spans="2:7" ht="27" customHeight="1">
      <c r="B26" s="141"/>
      <c r="C26" s="346" t="s">
        <v>223</v>
      </c>
      <c r="D26" s="347"/>
      <c r="E26" s="347"/>
      <c r="F26" s="347"/>
      <c r="G26" s="348"/>
    </row>
    <row r="27" spans="2:7" ht="27" customHeight="1">
      <c r="B27" s="349" t="s">
        <v>224</v>
      </c>
      <c r="C27" s="350"/>
      <c r="D27" s="350"/>
      <c r="E27" s="350"/>
      <c r="F27" s="350"/>
      <c r="G27" s="351"/>
    </row>
    <row r="28" spans="2:7" ht="10.5" customHeight="1">
      <c r="B28" s="142"/>
      <c r="D28" s="143"/>
      <c r="E28" s="144"/>
      <c r="F28" s="145"/>
      <c r="G28" s="146"/>
    </row>
    <row r="29" spans="2:7">
      <c r="B29" s="142"/>
      <c r="C29" s="147"/>
      <c r="D29" s="352" t="s">
        <v>189</v>
      </c>
      <c r="E29" s="352"/>
      <c r="F29" s="353" t="s">
        <v>190</v>
      </c>
      <c r="G29" s="354"/>
    </row>
    <row r="30" spans="2:7">
      <c r="B30" s="142"/>
      <c r="D30" s="333" t="s">
        <v>191</v>
      </c>
      <c r="E30" s="333"/>
      <c r="F30" s="334" t="s">
        <v>225</v>
      </c>
      <c r="G30" s="335"/>
    </row>
    <row r="31" spans="2:7">
      <c r="B31" s="142"/>
      <c r="D31" s="333" t="s">
        <v>193</v>
      </c>
      <c r="E31" s="333"/>
      <c r="F31" s="334" t="s">
        <v>226</v>
      </c>
      <c r="G31" s="335"/>
    </row>
    <row r="32" spans="2:7">
      <c r="B32" s="142"/>
      <c r="D32" s="333" t="s">
        <v>195</v>
      </c>
      <c r="E32" s="333"/>
      <c r="F32" s="334" t="s">
        <v>227</v>
      </c>
      <c r="G32" s="335"/>
    </row>
    <row r="33" spans="2:7">
      <c r="B33" s="142"/>
      <c r="D33" s="333" t="s">
        <v>197</v>
      </c>
      <c r="E33" s="333"/>
      <c r="F33" s="334" t="s">
        <v>228</v>
      </c>
      <c r="G33" s="335"/>
    </row>
    <row r="34" spans="2:7">
      <c r="B34" s="142"/>
      <c r="D34" s="333" t="s">
        <v>199</v>
      </c>
      <c r="E34" s="333"/>
      <c r="F34" s="334" t="s">
        <v>229</v>
      </c>
      <c r="G34" s="335"/>
    </row>
    <row r="35" spans="2:7" ht="40.9" customHeight="1">
      <c r="B35" s="142"/>
      <c r="D35" s="333" t="s">
        <v>230</v>
      </c>
      <c r="E35" s="333"/>
      <c r="F35" s="334" t="s">
        <v>231</v>
      </c>
      <c r="G35" s="335"/>
    </row>
    <row r="36" spans="2:7" ht="102" customHeight="1">
      <c r="B36" s="122"/>
      <c r="C36" s="148"/>
      <c r="D36" s="333" t="s">
        <v>232</v>
      </c>
      <c r="E36" s="333"/>
      <c r="F36" s="344" t="s">
        <v>233</v>
      </c>
      <c r="G36" s="345"/>
    </row>
    <row r="37" spans="2:7" ht="30.75" customHeight="1">
      <c r="B37" s="122"/>
      <c r="C37" s="148"/>
      <c r="D37" s="333" t="s">
        <v>234</v>
      </c>
      <c r="E37" s="333"/>
      <c r="F37" s="334" t="s">
        <v>235</v>
      </c>
      <c r="G37" s="335"/>
    </row>
    <row r="38" spans="2:7" ht="33" customHeight="1">
      <c r="B38" s="122"/>
      <c r="C38" s="148"/>
      <c r="D38" s="333" t="s">
        <v>236</v>
      </c>
      <c r="E38" s="333"/>
      <c r="F38" s="334" t="s">
        <v>235</v>
      </c>
      <c r="G38" s="335"/>
    </row>
    <row r="39" spans="2:7" ht="30" customHeight="1">
      <c r="B39" s="122"/>
      <c r="C39" s="148"/>
      <c r="D39" s="333" t="s">
        <v>237</v>
      </c>
      <c r="E39" s="333"/>
      <c r="F39" s="334" t="s">
        <v>235</v>
      </c>
      <c r="G39" s="335"/>
    </row>
    <row r="40" spans="2:7" ht="30" customHeight="1">
      <c r="B40" s="122"/>
      <c r="C40" s="148"/>
      <c r="D40" s="333" t="s">
        <v>238</v>
      </c>
      <c r="E40" s="333"/>
      <c r="F40" s="342" t="s">
        <v>235</v>
      </c>
      <c r="G40" s="343"/>
    </row>
    <row r="41" spans="2:7" ht="30" customHeight="1">
      <c r="B41" s="122"/>
      <c r="C41" s="148"/>
      <c r="D41" s="340" t="s">
        <v>239</v>
      </c>
      <c r="E41" s="341"/>
      <c r="F41" s="334" t="s">
        <v>240</v>
      </c>
      <c r="G41" s="335"/>
    </row>
    <row r="42" spans="2:7" ht="97.5" customHeight="1">
      <c r="B42" s="122"/>
      <c r="C42" s="148"/>
      <c r="D42" s="333" t="s">
        <v>241</v>
      </c>
      <c r="E42" s="333"/>
      <c r="F42" s="344" t="s">
        <v>242</v>
      </c>
      <c r="G42" s="345"/>
    </row>
    <row r="43" spans="2:7" ht="31.5" customHeight="1">
      <c r="B43" s="122"/>
      <c r="C43" s="148"/>
      <c r="D43" s="333" t="s">
        <v>234</v>
      </c>
      <c r="E43" s="333"/>
      <c r="F43" s="334" t="s">
        <v>235</v>
      </c>
      <c r="G43" s="335"/>
    </row>
    <row r="44" spans="2:7" ht="35.25" customHeight="1">
      <c r="B44" s="122"/>
      <c r="C44" s="148"/>
      <c r="D44" s="333" t="s">
        <v>243</v>
      </c>
      <c r="E44" s="333"/>
      <c r="F44" s="334" t="s">
        <v>235</v>
      </c>
      <c r="G44" s="335"/>
    </row>
    <row r="45" spans="2:7" ht="57" customHeight="1">
      <c r="B45" s="122"/>
      <c r="C45" s="148"/>
      <c r="D45" s="333" t="s">
        <v>238</v>
      </c>
      <c r="E45" s="333"/>
      <c r="F45" s="334" t="s">
        <v>235</v>
      </c>
      <c r="G45" s="335"/>
    </row>
    <row r="46" spans="2:7" ht="32.25" customHeight="1">
      <c r="B46" s="122"/>
      <c r="C46" s="148"/>
      <c r="D46" s="333" t="s">
        <v>236</v>
      </c>
      <c r="E46" s="333"/>
      <c r="F46" s="334" t="s">
        <v>235</v>
      </c>
      <c r="G46" s="335"/>
    </row>
    <row r="47" spans="2:7" ht="32.25" customHeight="1">
      <c r="B47" s="122"/>
      <c r="C47" s="148"/>
      <c r="D47" s="340" t="s">
        <v>244</v>
      </c>
      <c r="E47" s="341"/>
      <c r="F47" s="342" t="s">
        <v>245</v>
      </c>
      <c r="G47" s="343"/>
    </row>
    <row r="48" spans="2:7" ht="32.25" customHeight="1">
      <c r="B48" s="122"/>
      <c r="C48" s="148"/>
      <c r="D48" s="333" t="s">
        <v>246</v>
      </c>
      <c r="E48" s="333"/>
      <c r="F48" s="334" t="s">
        <v>247</v>
      </c>
      <c r="G48" s="335"/>
    </row>
    <row r="49" spans="2:7" ht="32.25" customHeight="1">
      <c r="B49" s="122"/>
      <c r="C49" s="148"/>
      <c r="D49" s="333" t="s">
        <v>248</v>
      </c>
      <c r="E49" s="333"/>
      <c r="F49" s="334" t="s">
        <v>249</v>
      </c>
      <c r="G49" s="335"/>
    </row>
    <row r="50" spans="2:7" ht="32.25" customHeight="1">
      <c r="B50" s="122"/>
      <c r="C50" s="148"/>
      <c r="D50" s="333" t="s">
        <v>250</v>
      </c>
      <c r="E50" s="333"/>
      <c r="F50" s="334" t="s">
        <v>251</v>
      </c>
      <c r="G50" s="335"/>
    </row>
    <row r="51" spans="2:7" ht="32.25" customHeight="1">
      <c r="B51" s="122"/>
      <c r="C51" s="148"/>
      <c r="D51" s="143"/>
      <c r="E51" s="143"/>
      <c r="F51" s="145"/>
      <c r="G51" s="146"/>
    </row>
    <row r="52" spans="2:7" ht="32.25" customHeight="1">
      <c r="B52" s="122"/>
      <c r="C52" s="148"/>
      <c r="D52" s="143"/>
      <c r="E52" s="143"/>
      <c r="F52" s="145"/>
      <c r="G52" s="146"/>
    </row>
    <row r="53" spans="2:7" ht="32.25" customHeight="1">
      <c r="B53" s="122"/>
      <c r="C53" s="148"/>
      <c r="D53" s="143"/>
      <c r="E53" s="143"/>
      <c r="F53" s="145"/>
      <c r="G53" s="146"/>
    </row>
    <row r="54" spans="2:7" ht="21.75" customHeight="1">
      <c r="B54" s="336"/>
      <c r="C54" s="328"/>
      <c r="D54" s="328"/>
      <c r="E54" s="328"/>
      <c r="F54" s="328"/>
      <c r="G54" s="329"/>
    </row>
    <row r="55" spans="2:7" ht="21.75" customHeight="1">
      <c r="B55" s="337" t="s">
        <v>252</v>
      </c>
      <c r="C55" s="338"/>
      <c r="D55" s="338"/>
      <c r="E55" s="338"/>
      <c r="F55" s="338"/>
      <c r="G55" s="339"/>
    </row>
    <row r="56" spans="2:7" ht="20.25" customHeight="1">
      <c r="B56" s="327" t="s">
        <v>253</v>
      </c>
      <c r="C56" s="328"/>
      <c r="D56" s="328"/>
      <c r="E56" s="328"/>
      <c r="F56" s="328"/>
      <c r="G56" s="329"/>
    </row>
    <row r="57" spans="2:7" ht="20.25" customHeight="1">
      <c r="B57" s="327" t="s">
        <v>254</v>
      </c>
      <c r="C57" s="328"/>
      <c r="D57" s="328"/>
      <c r="E57" s="328"/>
      <c r="F57" s="328"/>
      <c r="G57" s="329"/>
    </row>
    <row r="58" spans="2:7" ht="59.25" customHeight="1" thickBot="1">
      <c r="B58" s="330" t="s">
        <v>255</v>
      </c>
      <c r="C58" s="331"/>
      <c r="D58" s="331"/>
      <c r="E58" s="331"/>
      <c r="F58" s="331"/>
      <c r="G58" s="332"/>
    </row>
    <row r="59" spans="2:7">
      <c r="B59" s="149"/>
      <c r="C59" s="150"/>
      <c r="D59" s="149"/>
      <c r="E59" s="149"/>
      <c r="F59" s="149"/>
      <c r="G59" s="149"/>
    </row>
  </sheetData>
  <mergeCells count="87">
    <mergeCell ref="B2:G2"/>
    <mergeCell ref="B3:G3"/>
    <mergeCell ref="B4:G4"/>
    <mergeCell ref="B6:G7"/>
    <mergeCell ref="D9:E9"/>
    <mergeCell ref="F9:G9"/>
    <mergeCell ref="D10:E10"/>
    <mergeCell ref="F10:G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F19:G19"/>
    <mergeCell ref="F20:G20"/>
    <mergeCell ref="D21:E21"/>
    <mergeCell ref="F21:G21"/>
    <mergeCell ref="D22:E22"/>
    <mergeCell ref="F22:G22"/>
    <mergeCell ref="D23:E23"/>
    <mergeCell ref="F23:G23"/>
    <mergeCell ref="D24:E24"/>
    <mergeCell ref="F24:G24"/>
    <mergeCell ref="D25:E25"/>
    <mergeCell ref="F25:G25"/>
    <mergeCell ref="C26:G26"/>
    <mergeCell ref="B27:G27"/>
    <mergeCell ref="D29:E29"/>
    <mergeCell ref="F29:G29"/>
    <mergeCell ref="D30:E30"/>
    <mergeCell ref="F30:G30"/>
    <mergeCell ref="D31:E31"/>
    <mergeCell ref="F31:G31"/>
    <mergeCell ref="D32:E32"/>
    <mergeCell ref="F32:G32"/>
    <mergeCell ref="D33:E33"/>
    <mergeCell ref="F33:G33"/>
    <mergeCell ref="D34:E34"/>
    <mergeCell ref="F34:G34"/>
    <mergeCell ref="D35:E35"/>
    <mergeCell ref="F35:G35"/>
    <mergeCell ref="D36:E36"/>
    <mergeCell ref="F36:G36"/>
    <mergeCell ref="D37:E37"/>
    <mergeCell ref="F37:G37"/>
    <mergeCell ref="D38:E38"/>
    <mergeCell ref="F38:G38"/>
    <mergeCell ref="D39:E39"/>
    <mergeCell ref="F39:G39"/>
    <mergeCell ref="D40:E40"/>
    <mergeCell ref="F40:G40"/>
    <mergeCell ref="D41:E41"/>
    <mergeCell ref="F41:G41"/>
    <mergeCell ref="D42:E42"/>
    <mergeCell ref="F42:G42"/>
    <mergeCell ref="D43:E43"/>
    <mergeCell ref="F43:G43"/>
    <mergeCell ref="D44:E44"/>
    <mergeCell ref="F44:G44"/>
    <mergeCell ref="D45:E45"/>
    <mergeCell ref="F45:G45"/>
    <mergeCell ref="D46:E46"/>
    <mergeCell ref="F46:G46"/>
    <mergeCell ref="D47:E47"/>
    <mergeCell ref="F47:G47"/>
    <mergeCell ref="D48:E48"/>
    <mergeCell ref="F48:G48"/>
    <mergeCell ref="B56:G56"/>
    <mergeCell ref="B57:G57"/>
    <mergeCell ref="B58:G58"/>
    <mergeCell ref="D49:E49"/>
    <mergeCell ref="F49:G49"/>
    <mergeCell ref="D50:E50"/>
    <mergeCell ref="F50:G50"/>
    <mergeCell ref="B54:G54"/>
    <mergeCell ref="B55:G55"/>
  </mergeCells>
  <printOptions horizontalCentered="1"/>
  <pageMargins left="0.70866141732283472" right="0.70866141732283472" top="0.74803149606299213" bottom="0.74803149606299213" header="0.31496062992125984" footer="0.31496062992125984"/>
  <pageSetup scale="73"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JG77"/>
  <sheetViews>
    <sheetView showGridLines="0" topLeftCell="A7" zoomScale="90" zoomScaleNormal="90" zoomScalePageLayoutView="50" workbookViewId="0">
      <pane ySplit="3" topLeftCell="A51" activePane="bottomLeft" state="frozen"/>
      <selection activeCell="A7" sqref="A7"/>
      <selection pane="bottomLeft" activeCell="I8" sqref="I8:I9"/>
    </sheetView>
  </sheetViews>
  <sheetFormatPr baseColWidth="10" defaultColWidth="11.42578125" defaultRowHeight="15"/>
  <cols>
    <col min="1" max="1" width="5" bestFit="1" customWidth="1"/>
    <col min="2" max="2" width="36.710937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4.28515625" customWidth="1"/>
    <col min="10" max="10" width="33.28515625" customWidth="1"/>
    <col min="11" max="11" width="25.5703125" customWidth="1"/>
    <col min="12" max="12" width="22.140625" hidden="1" customWidth="1"/>
    <col min="13" max="13" width="25.5703125" customWidth="1"/>
    <col min="14" max="14" width="26.28515625" customWidth="1"/>
    <col min="15" max="15" width="21" hidden="1" customWidth="1"/>
    <col min="16" max="267" width="11.42578125" style="16"/>
    <col min="268" max="16384" width="11.42578125" style="21"/>
  </cols>
  <sheetData>
    <row r="1" spans="1:267" s="18" customFormat="1" ht="27">
      <c r="A1" s="447"/>
      <c r="B1" s="448"/>
      <c r="C1" s="448"/>
      <c r="D1" s="41"/>
      <c r="E1" s="42"/>
      <c r="F1" s="42"/>
      <c r="G1" s="42"/>
      <c r="H1" s="42"/>
      <c r="I1" s="42"/>
      <c r="J1" s="42"/>
      <c r="K1" s="42"/>
      <c r="L1" s="42"/>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row>
    <row r="2" spans="1:267" s="18" customFormat="1" ht="27">
      <c r="A2" s="449"/>
      <c r="B2" s="450"/>
      <c r="C2" s="450"/>
      <c r="D2" s="36"/>
      <c r="E2" s="35"/>
      <c r="F2" s="35"/>
      <c r="G2" s="35"/>
      <c r="H2" s="35"/>
      <c r="I2" s="35"/>
      <c r="J2" s="35"/>
      <c r="K2" s="35"/>
      <c r="L2" s="35"/>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row>
    <row r="3" spans="1:267" s="18" customFormat="1" ht="27">
      <c r="A3" s="45"/>
      <c r="B3" s="1"/>
      <c r="C3" s="1"/>
      <c r="D3" s="36"/>
      <c r="E3" s="35"/>
      <c r="F3" s="35"/>
      <c r="G3" s="35"/>
      <c r="H3" s="35"/>
      <c r="I3" s="35"/>
      <c r="J3" s="35"/>
      <c r="K3" s="35"/>
      <c r="L3" s="35"/>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row>
    <row r="4" spans="1:267" s="18" customFormat="1" ht="82.5" customHeight="1">
      <c r="A4" s="451" t="s">
        <v>256</v>
      </c>
      <c r="B4" s="451"/>
      <c r="C4" s="451"/>
      <c r="D4" s="465" t="s">
        <v>257</v>
      </c>
      <c r="E4" s="459"/>
      <c r="F4" s="459"/>
      <c r="G4" s="459"/>
      <c r="H4" s="459"/>
      <c r="I4" s="459"/>
      <c r="J4" s="459"/>
      <c r="K4" s="459"/>
      <c r="L4" s="459"/>
      <c r="M4" s="459"/>
      <c r="N4" s="460"/>
      <c r="O4" s="194"/>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row>
    <row r="5" spans="1:267" s="18" customFormat="1" ht="98.25" customHeight="1">
      <c r="A5" s="466" t="s">
        <v>258</v>
      </c>
      <c r="B5" s="466"/>
      <c r="C5" s="466"/>
      <c r="D5" s="458"/>
      <c r="E5" s="459"/>
      <c r="F5" s="459"/>
      <c r="G5" s="459"/>
      <c r="H5" s="459"/>
      <c r="I5" s="459"/>
      <c r="J5" s="459"/>
      <c r="K5" s="459"/>
      <c r="L5" s="459"/>
      <c r="M5" s="459"/>
      <c r="N5" s="460"/>
      <c r="O5" s="195"/>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row>
    <row r="6" spans="1:267" s="18" customFormat="1" ht="100.5" customHeight="1">
      <c r="A6" s="467" t="s">
        <v>259</v>
      </c>
      <c r="B6" s="467"/>
      <c r="C6" s="467"/>
      <c r="D6" s="458"/>
      <c r="E6" s="459"/>
      <c r="F6" s="459"/>
      <c r="G6" s="459"/>
      <c r="H6" s="459"/>
      <c r="I6" s="459"/>
      <c r="J6" s="459"/>
      <c r="K6" s="459"/>
      <c r="L6" s="459"/>
      <c r="M6" s="459"/>
      <c r="N6" s="460"/>
      <c r="O6" s="151"/>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row>
    <row r="7" spans="1:267" s="18" customFormat="1" ht="54" customHeight="1" thickBot="1">
      <c r="A7" s="152" t="s">
        <v>260</v>
      </c>
      <c r="B7" s="220"/>
      <c r="C7" s="221"/>
      <c r="D7" s="442" t="s">
        <v>261</v>
      </c>
      <c r="E7" s="462" t="s">
        <v>262</v>
      </c>
      <c r="F7" s="463"/>
      <c r="G7" s="463"/>
      <c r="H7" s="464"/>
      <c r="I7" s="439" t="s">
        <v>263</v>
      </c>
      <c r="J7" s="440"/>
      <c r="K7" s="440"/>
      <c r="L7" s="440"/>
      <c r="M7" s="441"/>
      <c r="N7" s="435" t="s">
        <v>264</v>
      </c>
      <c r="O7" s="436"/>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row>
    <row r="8" spans="1:267" s="18" customFormat="1" ht="17.25" customHeight="1" thickTop="1">
      <c r="A8" s="452" t="s">
        <v>265</v>
      </c>
      <c r="B8" s="454" t="s">
        <v>266</v>
      </c>
      <c r="C8" s="219" t="s">
        <v>267</v>
      </c>
      <c r="D8" s="442"/>
      <c r="E8" s="456" t="s">
        <v>205</v>
      </c>
      <c r="F8" s="461" t="s">
        <v>268</v>
      </c>
      <c r="G8" s="461" t="s">
        <v>269</v>
      </c>
      <c r="H8" s="461" t="s">
        <v>211</v>
      </c>
      <c r="I8" s="437" t="s">
        <v>270</v>
      </c>
      <c r="J8" s="127" t="s">
        <v>271</v>
      </c>
      <c r="K8" s="437" t="s">
        <v>263</v>
      </c>
      <c r="L8" s="437" t="s">
        <v>272</v>
      </c>
      <c r="M8" s="437" t="s">
        <v>273</v>
      </c>
      <c r="N8" s="432" t="s">
        <v>274</v>
      </c>
      <c r="O8" s="432" t="s">
        <v>275</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row>
    <row r="9" spans="1:267" s="20" customFormat="1" ht="38.25" customHeight="1" thickBot="1">
      <c r="A9" s="453"/>
      <c r="B9" s="455"/>
      <c r="C9" s="225" t="s">
        <v>276</v>
      </c>
      <c r="D9" s="442"/>
      <c r="E9" s="457"/>
      <c r="F9" s="438"/>
      <c r="G9" s="438"/>
      <c r="H9" s="438"/>
      <c r="I9" s="438"/>
      <c r="J9" s="126" t="s">
        <v>277</v>
      </c>
      <c r="K9" s="438" t="s">
        <v>278</v>
      </c>
      <c r="L9" s="438"/>
      <c r="M9" s="438" t="s">
        <v>278</v>
      </c>
      <c r="N9" s="434"/>
      <c r="O9" s="433"/>
      <c r="P9" s="17"/>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row>
    <row r="10" spans="1:267" ht="45" customHeight="1">
      <c r="A10" s="392">
        <v>1</v>
      </c>
      <c r="B10" s="431" t="s">
        <v>279</v>
      </c>
      <c r="C10" s="444" t="s">
        <v>280</v>
      </c>
      <c r="D10" s="157" t="s">
        <v>281</v>
      </c>
      <c r="E10" s="400">
        <v>2500</v>
      </c>
      <c r="F10" s="400">
        <v>300</v>
      </c>
      <c r="G10" s="443">
        <f>+F10/E10</f>
        <v>0.12</v>
      </c>
      <c r="H10" s="389"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Media - 3</v>
      </c>
      <c r="I10" s="158" t="s">
        <v>282</v>
      </c>
      <c r="J10" s="171" t="s">
        <v>283</v>
      </c>
      <c r="K10" s="158" t="str">
        <f>IFERROR(CONCATENATE(INDEX('8- Políticas de Administración '!$B$16:$F$53,MATCH('5- Identificación de Riesgos'!J10,'8- Políticas de Administración '!$C$16:$C$54,0),1)," - ",L10),"")</f>
        <v>Moderado - 3</v>
      </c>
      <c r="L10" s="198">
        <f>IFERROR(VLOOKUP(INDEX('8- Políticas de Administración '!$B$16:$F$63,MATCH('5- Identificación de Riesgos'!J10,'8- Políticas de Administración '!$C$16:$C$64,0),1),'8- Políticas de Administración '!$B$16:$F$64,5,FALSE),"")</f>
        <v>3</v>
      </c>
      <c r="M10" s="397" t="str">
        <f>IFERROR(CONCATENATE(INDEX('8- Políticas de Administración '!$B$16:$F$53,MATCH(ROUND(AVERAGE(L10:L19),0),'8- Políticas de Administración '!$F$16:$F$53,0),1)," - ",ROUND(AVERAGE(L10:L19),0)),"")</f>
        <v>Moderado - 3</v>
      </c>
      <c r="N10" s="415" t="str">
        <f>IFERROR(CONCATENATE(VLOOKUP((LEFT(H10,LEN(H10)-4)&amp;LEFT(M10,LEN(M10)-4)),'9- Matriz de Calor '!$D$18:$E$42,2,0)," - ",RIGHT(H10,1)*RIGHT(M10,1)),"")</f>
        <v>Moderado - 9</v>
      </c>
      <c r="O10" s="388">
        <f>RIGHT(H10,1)*RIGHT(M10,1)</f>
        <v>9</v>
      </c>
      <c r="P10" s="17"/>
    </row>
    <row r="11" spans="1:267" ht="45" customHeight="1">
      <c r="A11" s="393"/>
      <c r="B11" s="407"/>
      <c r="C11" s="445"/>
      <c r="D11" s="167" t="s">
        <v>284</v>
      </c>
      <c r="E11" s="401"/>
      <c r="F11" s="401"/>
      <c r="G11" s="420"/>
      <c r="H11" s="390"/>
      <c r="I11" s="159"/>
      <c r="J11" s="97"/>
      <c r="K11" s="159" t="str">
        <f>IFERROR(CONCATENATE(INDEX('8- Políticas de Administración '!$B$16:$F$53,MATCH('5- Identificación de Riesgos'!J11,'8- Políticas de Administración '!$C$16:$C$54,0),1)," - ",L11),"")</f>
        <v/>
      </c>
      <c r="L11" s="196" t="str">
        <f>IFERROR(VLOOKUP(INDEX('8- Políticas de Administración '!$B$16:$F$63,MATCH('5- Identificación de Riesgos'!J11,'8- Políticas de Administración '!$C$16:$C$64,0),1),'8- Políticas de Administración '!$B$16:$F$64,5,FALSE),"")</f>
        <v/>
      </c>
      <c r="M11" s="398"/>
      <c r="N11" s="416"/>
      <c r="O11" s="388"/>
      <c r="P11" s="17"/>
    </row>
    <row r="12" spans="1:267" ht="45" customHeight="1">
      <c r="A12" s="393"/>
      <c r="B12" s="407"/>
      <c r="C12" s="445"/>
      <c r="D12" s="168" t="s">
        <v>285</v>
      </c>
      <c r="E12" s="401"/>
      <c r="F12" s="401"/>
      <c r="G12" s="420"/>
      <c r="H12" s="390"/>
      <c r="I12" s="159"/>
      <c r="J12" s="234"/>
      <c r="K12" s="159" t="str">
        <f>IFERROR(CONCATENATE(INDEX('8- Políticas de Administración '!$B$16:$F$53,MATCH('5- Identificación de Riesgos'!J12,'8- Políticas de Administración '!$C$16:$C$54,0),1)," - ",L12),"")</f>
        <v/>
      </c>
      <c r="L12" s="196" t="str">
        <f>IFERROR(VLOOKUP(INDEX('8- Políticas de Administración '!$B$16:$F$63,MATCH('5- Identificación de Riesgos'!J12,'8- Políticas de Administración '!$C$16:$C$64,0),1),'8- Políticas de Administración '!$B$16:$F$64,5,FALSE),"")</f>
        <v/>
      </c>
      <c r="M12" s="398"/>
      <c r="N12" s="416"/>
      <c r="O12" s="388"/>
      <c r="P12" s="17"/>
    </row>
    <row r="13" spans="1:267" ht="45" customHeight="1">
      <c r="A13" s="393"/>
      <c r="B13" s="407"/>
      <c r="C13" s="445"/>
      <c r="D13" s="168" t="s">
        <v>286</v>
      </c>
      <c r="E13" s="401"/>
      <c r="F13" s="401"/>
      <c r="G13" s="420"/>
      <c r="H13" s="390"/>
      <c r="I13" s="159"/>
      <c r="J13" s="234"/>
      <c r="K13" s="159" t="str">
        <f>IFERROR(CONCATENATE(INDEX('8- Políticas de Administración '!$B$16:$F$53,MATCH('5- Identificación de Riesgos'!J13,'8- Políticas de Administración '!$C$16:$C$54,0),1)," - ",L13),"")</f>
        <v/>
      </c>
      <c r="L13" s="196" t="str">
        <f>IFERROR(VLOOKUP(INDEX('8- Políticas de Administración '!$B$16:$F$63,MATCH('5- Identificación de Riesgos'!J13,'8- Políticas de Administración '!$C$16:$C$64,0),1),'8- Políticas de Administración '!$B$16:$F$64,5,FALSE),"")</f>
        <v/>
      </c>
      <c r="M13" s="398"/>
      <c r="N13" s="416"/>
      <c r="O13" s="388"/>
      <c r="P13" s="17"/>
    </row>
    <row r="14" spans="1:267" ht="29.25" customHeight="1">
      <c r="A14" s="393"/>
      <c r="B14" s="407"/>
      <c r="C14" s="445"/>
      <c r="D14" s="167" t="s">
        <v>287</v>
      </c>
      <c r="E14" s="401"/>
      <c r="F14" s="401"/>
      <c r="G14" s="420"/>
      <c r="H14" s="390"/>
      <c r="I14" s="159"/>
      <c r="J14" s="97"/>
      <c r="K14" s="159" t="str">
        <f>IFERROR(CONCATENATE(INDEX('8- Políticas de Administración '!$B$16:$F$53,MATCH('5- Identificación de Riesgos'!J14,'8- Políticas de Administración '!$C$16:$C$54,0),1)," - ",L14),"")</f>
        <v/>
      </c>
      <c r="L14" s="196" t="str">
        <f>IFERROR(VLOOKUP(INDEX('8- Políticas de Administración '!$B$16:$F$63,MATCH('5- Identificación de Riesgos'!J14,'8- Políticas de Administración '!$C$16:$C$64,0),1),'8- Políticas de Administración '!$B$16:$F$64,5,FALSE),"")</f>
        <v/>
      </c>
      <c r="M14" s="398"/>
      <c r="N14" s="416"/>
      <c r="O14" s="388"/>
      <c r="P14" s="17"/>
    </row>
    <row r="15" spans="1:267" ht="17.25" customHeight="1">
      <c r="A15" s="393"/>
      <c r="B15" s="407"/>
      <c r="C15" s="445"/>
      <c r="D15" s="167"/>
      <c r="E15" s="401"/>
      <c r="F15" s="401"/>
      <c r="G15" s="420"/>
      <c r="H15" s="390"/>
      <c r="I15" s="159"/>
      <c r="J15" s="97"/>
      <c r="K15" s="159" t="str">
        <f>IFERROR(CONCATENATE(INDEX('8- Políticas de Administración '!$B$16:$F$53,MATCH('5- Identificación de Riesgos'!J15,'8- Políticas de Administración '!$C$16:$C$54,0),1)," - ",L15),"")</f>
        <v/>
      </c>
      <c r="L15" s="196" t="str">
        <f>IFERROR(VLOOKUP(INDEX('8- Políticas de Administración '!$B$16:$F$63,MATCH('5- Identificación de Riesgos'!J15,'8- Políticas de Administración '!$C$16:$C$64,0),1),'8- Políticas de Administración '!$B$16:$F$64,5,FALSE),"")</f>
        <v/>
      </c>
      <c r="M15" s="398"/>
      <c r="N15" s="416"/>
      <c r="O15" s="388"/>
      <c r="P15" s="17"/>
    </row>
    <row r="16" spans="1:267" ht="16.5">
      <c r="A16" s="393"/>
      <c r="B16" s="407"/>
      <c r="C16" s="445"/>
      <c r="D16" s="167"/>
      <c r="E16" s="401"/>
      <c r="F16" s="401"/>
      <c r="G16" s="420"/>
      <c r="H16" s="390"/>
      <c r="I16" s="159"/>
      <c r="J16" s="97"/>
      <c r="K16" s="159" t="str">
        <f>IFERROR(CONCATENATE(INDEX('8- Políticas de Administración '!$B$16:$F$53,MATCH('5- Identificación de Riesgos'!J16,'8- Políticas de Administración '!$C$16:$C$54,0),1)," - ",L16),"")</f>
        <v/>
      </c>
      <c r="L16" s="196" t="str">
        <f>IFERROR(VLOOKUP(INDEX('8- Políticas de Administración '!$B$16:$F$63,MATCH('5- Identificación de Riesgos'!J16,'8- Políticas de Administración '!$C$16:$C$64,0),1),'8- Políticas de Administración '!$B$16:$F$64,5,FALSE),"")</f>
        <v/>
      </c>
      <c r="M16" s="398"/>
      <c r="N16" s="416"/>
      <c r="O16" s="388"/>
      <c r="P16" s="17"/>
    </row>
    <row r="17" spans="1:16" ht="16.5">
      <c r="A17" s="393"/>
      <c r="B17" s="407"/>
      <c r="C17" s="445"/>
      <c r="D17" s="167"/>
      <c r="E17" s="401"/>
      <c r="F17" s="401"/>
      <c r="G17" s="420"/>
      <c r="H17" s="390"/>
      <c r="I17" s="159"/>
      <c r="J17" s="97"/>
      <c r="K17" s="159" t="str">
        <f>IFERROR(CONCATENATE(INDEX('8- Políticas de Administración '!$B$16:$F$53,MATCH('5- Identificación de Riesgos'!J17,'8- Políticas de Administración '!$C$16:$C$54,0),1)," - ",L17),"")</f>
        <v/>
      </c>
      <c r="L17" s="196" t="str">
        <f>IFERROR(VLOOKUP(INDEX('8- Políticas de Administración '!$B$16:$F$63,MATCH('5- Identificación de Riesgos'!J17,'8- Políticas de Administración '!$C$16:$C$64,0),1),'8- Políticas de Administración '!$B$16:$F$64,5,FALSE),"")</f>
        <v/>
      </c>
      <c r="M17" s="398"/>
      <c r="N17" s="416"/>
      <c r="O17" s="388"/>
      <c r="P17" s="17"/>
    </row>
    <row r="18" spans="1:16" ht="16.5">
      <c r="A18" s="393"/>
      <c r="B18" s="407"/>
      <c r="C18" s="445"/>
      <c r="D18" s="167"/>
      <c r="E18" s="401"/>
      <c r="F18" s="401"/>
      <c r="G18" s="420"/>
      <c r="H18" s="390"/>
      <c r="I18" s="159"/>
      <c r="J18" s="97"/>
      <c r="K18" s="159" t="str">
        <f>IFERROR(CONCATENATE(INDEX('8- Políticas de Administración '!$B$16:$F$53,MATCH('5- Identificación de Riesgos'!J18,'8- Políticas de Administración '!$C$16:$C$54,0),1)," - ",L18),"")</f>
        <v/>
      </c>
      <c r="L18" s="196" t="str">
        <f>IFERROR(VLOOKUP(INDEX('8- Políticas de Administración '!$B$16:$F$63,MATCH('5- Identificación de Riesgos'!J18,'8- Políticas de Administración '!$C$16:$C$64,0),1),'8- Políticas de Administración '!$B$16:$F$64,5,FALSE),"")</f>
        <v/>
      </c>
      <c r="M18" s="398"/>
      <c r="N18" s="416"/>
      <c r="O18" s="388"/>
      <c r="P18" s="17"/>
    </row>
    <row r="19" spans="1:16" ht="17.25" thickBot="1">
      <c r="A19" s="394"/>
      <c r="B19" s="408"/>
      <c r="C19" s="446"/>
      <c r="D19" s="169"/>
      <c r="E19" s="402"/>
      <c r="F19" s="402"/>
      <c r="G19" s="421"/>
      <c r="H19" s="391"/>
      <c r="I19" s="160"/>
      <c r="J19" s="172"/>
      <c r="K19" s="160" t="str">
        <f>IFERROR(CONCATENATE(INDEX('8- Políticas de Administración '!$B$16:$F$53,MATCH('5- Identificación de Riesgos'!J19,'8- Políticas de Administración '!$C$16:$C$54,0),1)," - ",L19),"")</f>
        <v/>
      </c>
      <c r="L19" s="197" t="str">
        <f>IFERROR(VLOOKUP(INDEX('8- Políticas de Administración '!$B$16:$F$63,MATCH('5- Identificación de Riesgos'!J19,'8- Políticas de Administración '!$C$16:$C$64,0),1),'8- Políticas de Administración '!$B$16:$F$64,5,FALSE),"")</f>
        <v/>
      </c>
      <c r="M19" s="399"/>
      <c r="N19" s="417"/>
      <c r="O19" s="388"/>
      <c r="P19" s="17"/>
    </row>
    <row r="20" spans="1:16" ht="45.75" thickBot="1">
      <c r="A20" s="392">
        <v>2</v>
      </c>
      <c r="B20" s="406" t="s">
        <v>288</v>
      </c>
      <c r="C20" s="385" t="s">
        <v>289</v>
      </c>
      <c r="D20" s="209" t="s">
        <v>290</v>
      </c>
      <c r="E20" s="400">
        <v>300</v>
      </c>
      <c r="F20" s="400">
        <v>15</v>
      </c>
      <c r="G20" s="443">
        <f t="shared" ref="G20" si="0">+F20/E20</f>
        <v>0.05</v>
      </c>
      <c r="H20" s="389"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Baja - 2</v>
      </c>
      <c r="I20" s="158" t="s">
        <v>282</v>
      </c>
      <c r="J20" s="171" t="s">
        <v>283</v>
      </c>
      <c r="K20" s="158" t="str">
        <f>IFERROR(CONCATENATE(INDEX('8- Políticas de Administración '!$B$16:$F$53,MATCH('5- Identificación de Riesgos'!J20,'8- Políticas de Administración '!$C$16:$C$54,0),1)," - ",L20),"")</f>
        <v>Moderado - 3</v>
      </c>
      <c r="L20" s="198">
        <f>IFERROR(VLOOKUP(INDEX('8- Políticas de Administración '!$B$16:$F$63,MATCH('5- Identificación de Riesgos'!J20,'8- Políticas de Administración '!$C$16:$C$64,0),1),'8- Políticas de Administración '!$B$16:$F$64,5,FALSE),"")</f>
        <v>3</v>
      </c>
      <c r="M20" s="397" t="str">
        <f>IFERROR(CONCATENATE(INDEX('8- Políticas de Administración '!$B$16:$F$53,MATCH(ROUND(AVERAGE(L20:L29),0),'8- Políticas de Administración '!$F$16:$F$53,0),1)," - ",ROUND(AVERAGE(L20:L29),0)),"")</f>
        <v>Menor - 2</v>
      </c>
      <c r="N20" s="415" t="str">
        <f>IFERROR(CONCATENATE(VLOOKUP((LEFT(H20,LEN(H20)-4)&amp;LEFT(M20,LEN(M20)-4)),'9- Matriz de Calor '!$D$18:$E$42,2,0)," - ",RIGHT(H20,1)*RIGHT(M20,1)),"")</f>
        <v>Moderado - 4</v>
      </c>
      <c r="O20" s="388">
        <f>RIGHT(H20,1)*RIGHT(M20,1)</f>
        <v>4</v>
      </c>
    </row>
    <row r="21" spans="1:16" ht="51.75" customHeight="1" thickBot="1">
      <c r="A21" s="393"/>
      <c r="B21" s="407"/>
      <c r="C21" s="386"/>
      <c r="D21" s="291" t="s">
        <v>291</v>
      </c>
      <c r="E21" s="401"/>
      <c r="F21" s="401"/>
      <c r="G21" s="420"/>
      <c r="H21" s="390"/>
      <c r="I21" s="159" t="s">
        <v>292</v>
      </c>
      <c r="J21" s="234" t="s">
        <v>293</v>
      </c>
      <c r="K21" s="158" t="str">
        <f>IFERROR(CONCATENATE(INDEX('8- Políticas de Administración '!$B$16:$F$53,MATCH('5- Identificación de Riesgos'!J21,'8- Políticas de Administración '!$C$16:$C$54,0),1)," - ",L21),"")</f>
        <v>Leve - 1</v>
      </c>
      <c r="L21" s="196">
        <f>IFERROR(VLOOKUP(INDEX('8- Políticas de Administración '!$B$16:$F$63,MATCH('5- Identificación de Riesgos'!J21,'8- Políticas de Administración '!$C$16:$C$64,0),1),'8- Políticas de Administración '!$B$16:$F$64,5,FALSE),"")</f>
        <v>1</v>
      </c>
      <c r="M21" s="398"/>
      <c r="N21" s="416"/>
      <c r="O21" s="388"/>
    </row>
    <row r="22" spans="1:16" ht="48" customHeight="1">
      <c r="A22" s="393"/>
      <c r="B22" s="407"/>
      <c r="C22" s="386"/>
      <c r="D22" s="209" t="s">
        <v>294</v>
      </c>
      <c r="E22" s="401"/>
      <c r="F22" s="401"/>
      <c r="G22" s="420"/>
      <c r="H22" s="390"/>
      <c r="I22" s="159"/>
      <c r="J22" s="97"/>
      <c r="K22" s="158" t="str">
        <f>IFERROR(CONCATENATE(INDEX('8- Políticas de Administración '!$B$16:$F$53,MATCH('5- Identificación de Riesgos'!J22,'8- Políticas de Administración '!$C$16:$C$54,0),1)," - ",L22),"")</f>
        <v/>
      </c>
      <c r="L22" s="196" t="str">
        <f>IFERROR(VLOOKUP(INDEX('8- Políticas de Administración '!$B$16:$F$63,MATCH('5- Identificación de Riesgos'!J22,'8- Políticas de Administración '!$C$16:$C$64,0),1),'8- Políticas de Administración '!$B$16:$F$64,5,FALSE),"")</f>
        <v/>
      </c>
      <c r="M22" s="398"/>
      <c r="N22" s="416"/>
      <c r="O22" s="388"/>
    </row>
    <row r="23" spans="1:16" ht="47.25" customHeight="1">
      <c r="A23" s="393"/>
      <c r="B23" s="407"/>
      <c r="C23" s="386"/>
      <c r="D23" s="210" t="s">
        <v>295</v>
      </c>
      <c r="E23" s="401"/>
      <c r="F23" s="401"/>
      <c r="G23" s="420"/>
      <c r="H23" s="390"/>
      <c r="I23" s="159"/>
      <c r="J23" s="234"/>
      <c r="K23" s="159" t="str">
        <f>IFERROR(CONCATENATE(INDEX('8- Políticas de Administración '!$B$16:$F$53,MATCH('5- Identificación de Riesgos'!J23,'8- Políticas de Administración '!$C$16:$C$54,0),1)," - ",L23),"")</f>
        <v/>
      </c>
      <c r="L23" s="196" t="str">
        <f>IFERROR(VLOOKUP(INDEX('8- Políticas de Administración '!$B$16:$F$63,MATCH('5- Identificación de Riesgos'!J23,'8- Políticas de Administración '!$C$16:$C$64,0),1),'8- Políticas de Administración '!$B$16:$F$64,5,FALSE),"")</f>
        <v/>
      </c>
      <c r="M23" s="398"/>
      <c r="N23" s="416"/>
      <c r="O23" s="388"/>
    </row>
    <row r="24" spans="1:16" ht="47.25" customHeight="1">
      <c r="A24" s="393"/>
      <c r="B24" s="407"/>
      <c r="C24" s="386"/>
      <c r="D24" s="209" t="s">
        <v>296</v>
      </c>
      <c r="E24" s="401"/>
      <c r="F24" s="401"/>
      <c r="G24" s="420"/>
      <c r="H24" s="390"/>
      <c r="I24" s="159"/>
      <c r="J24" s="97"/>
      <c r="K24" s="159" t="str">
        <f>IFERROR(CONCATENATE(INDEX('8- Políticas de Administración '!$B$16:$F$53,MATCH('5- Identificación de Riesgos'!J24,'8- Políticas de Administración '!$C$16:$C$54,0),1)," - ",L24),"")</f>
        <v/>
      </c>
      <c r="L24" s="196" t="str">
        <f>IFERROR(VLOOKUP(INDEX('8- Políticas de Administración '!$B$16:$F$63,MATCH('5- Identificación de Riesgos'!J24,'8- Políticas de Administración '!$C$16:$C$64,0),1),'8- Políticas de Administración '!$B$16:$F$64,5,FALSE),"")</f>
        <v/>
      </c>
      <c r="M24" s="398"/>
      <c r="N24" s="416"/>
      <c r="O24" s="388"/>
    </row>
    <row r="25" spans="1:16" ht="20.25" customHeight="1">
      <c r="A25" s="393"/>
      <c r="B25" s="407"/>
      <c r="C25" s="386"/>
      <c r="D25" s="209"/>
      <c r="E25" s="401"/>
      <c r="F25" s="401"/>
      <c r="G25" s="420"/>
      <c r="H25" s="390"/>
      <c r="I25" s="159"/>
      <c r="J25" s="97"/>
      <c r="K25" s="159" t="str">
        <f>IFERROR(CONCATENATE(INDEX('8- Políticas de Administración '!$B$16:$F$53,MATCH('5- Identificación de Riesgos'!J25,'8- Políticas de Administración '!$C$16:$C$54,0),1)," - ",L25),"")</f>
        <v/>
      </c>
      <c r="L25" s="196" t="str">
        <f>IFERROR(VLOOKUP(INDEX('8- Políticas de Administración '!$B$16:$F$63,MATCH('5- Identificación de Riesgos'!J25,'8- Políticas de Administración '!$C$16:$C$64,0),1),'8- Políticas de Administración '!$B$16:$F$64,5,FALSE),"")</f>
        <v/>
      </c>
      <c r="M25" s="398"/>
      <c r="N25" s="416"/>
      <c r="O25" s="388"/>
    </row>
    <row r="26" spans="1:16">
      <c r="A26" s="393"/>
      <c r="B26" s="407"/>
      <c r="C26" s="386"/>
      <c r="D26" s="211"/>
      <c r="E26" s="401"/>
      <c r="F26" s="401"/>
      <c r="G26" s="420"/>
      <c r="H26" s="390"/>
      <c r="I26" s="159"/>
      <c r="J26" s="97"/>
      <c r="K26" s="159" t="str">
        <f>IFERROR(CONCATENATE(INDEX('8- Políticas de Administración '!$B$16:$F$53,MATCH('5- Identificación de Riesgos'!J26,'8- Políticas de Administración '!$C$16:$C$54,0),1)," - ",L26),"")</f>
        <v/>
      </c>
      <c r="L26" s="196" t="str">
        <f>IFERROR(VLOOKUP(INDEX('8- Políticas de Administración '!$B$16:$F$63,MATCH('5- Identificación de Riesgos'!J26,'8- Políticas de Administración '!$C$16:$C$64,0),1),'8- Políticas de Administración '!$B$16:$F$64,5,FALSE),"")</f>
        <v/>
      </c>
      <c r="M26" s="398"/>
      <c r="N26" s="416"/>
      <c r="O26" s="388"/>
    </row>
    <row r="27" spans="1:16">
      <c r="A27" s="393"/>
      <c r="B27" s="407"/>
      <c r="C27" s="386"/>
      <c r="D27" s="209"/>
      <c r="E27" s="401"/>
      <c r="F27" s="401"/>
      <c r="G27" s="420"/>
      <c r="H27" s="390"/>
      <c r="I27" s="159"/>
      <c r="J27" s="97"/>
      <c r="K27" s="159" t="str">
        <f>IFERROR(CONCATENATE(INDEX('8- Políticas de Administración '!$B$16:$F$53,MATCH('5- Identificación de Riesgos'!J27,'8- Políticas de Administración '!$C$16:$C$54,0),1)," - ",L27),"")</f>
        <v/>
      </c>
      <c r="L27" s="196" t="str">
        <f>IFERROR(VLOOKUP(INDEX('8- Políticas de Administración '!$B$16:$F$63,MATCH('5- Identificación de Riesgos'!J27,'8- Políticas de Administración '!$C$16:$C$64,0),1),'8- Políticas de Administración '!$B$16:$F$64,5,FALSE),"")</f>
        <v/>
      </c>
      <c r="M27" s="398"/>
      <c r="N27" s="416"/>
      <c r="O27" s="388"/>
    </row>
    <row r="28" spans="1:16">
      <c r="A28" s="393"/>
      <c r="B28" s="407"/>
      <c r="C28" s="386"/>
      <c r="D28" s="211"/>
      <c r="E28" s="401"/>
      <c r="F28" s="401"/>
      <c r="G28" s="420"/>
      <c r="H28" s="390"/>
      <c r="I28" s="159"/>
      <c r="J28" s="97"/>
      <c r="K28" s="159" t="str">
        <f>IFERROR(CONCATENATE(INDEX('8- Políticas de Administración '!$B$16:$F$53,MATCH('5- Identificación de Riesgos'!J28,'8- Políticas de Administración '!$C$16:$C$54,0),1)," - ",L28),"")</f>
        <v/>
      </c>
      <c r="L28" s="196" t="str">
        <f>IFERROR(VLOOKUP(INDEX('8- Políticas de Administración '!$B$16:$F$63,MATCH('5- Identificación de Riesgos'!J28,'8- Políticas de Administración '!$C$16:$C$64,0),1),'8- Políticas de Administración '!$B$16:$F$64,5,FALSE),"")</f>
        <v/>
      </c>
      <c r="M28" s="398"/>
      <c r="N28" s="416"/>
      <c r="O28" s="388"/>
    </row>
    <row r="29" spans="1:16" ht="15.75" thickBot="1">
      <c r="A29" s="394"/>
      <c r="B29" s="408"/>
      <c r="C29" s="387"/>
      <c r="D29" s="212"/>
      <c r="E29" s="402"/>
      <c r="F29" s="402"/>
      <c r="G29" s="421"/>
      <c r="H29" s="391"/>
      <c r="I29" s="160"/>
      <c r="J29" s="172"/>
      <c r="K29" s="160" t="str">
        <f>IFERROR(CONCATENATE(INDEX('8- Políticas de Administración '!$B$16:$F$53,MATCH('5- Identificación de Riesgos'!J29,'8- Políticas de Administración '!$C$16:$C$54,0),1)," - ",L29),"")</f>
        <v/>
      </c>
      <c r="L29" s="197" t="str">
        <f>IFERROR(VLOOKUP(INDEX('8- Políticas de Administración '!$B$16:$F$63,MATCH('5- Identificación de Riesgos'!J29,'8- Políticas de Administración '!$C$16:$C$64,0),1),'8- Políticas de Administración '!$B$16:$F$64,5,FALSE),"")</f>
        <v/>
      </c>
      <c r="M29" s="399"/>
      <c r="N29" s="417"/>
      <c r="O29" s="388"/>
    </row>
    <row r="30" spans="1:16" s="205" customFormat="1" ht="42.75" customHeight="1">
      <c r="A30" s="412">
        <v>3</v>
      </c>
      <c r="B30" s="406" t="s">
        <v>297</v>
      </c>
      <c r="C30" s="406" t="s">
        <v>298</v>
      </c>
      <c r="D30" s="208" t="s">
        <v>299</v>
      </c>
      <c r="E30" s="409">
        <v>2500</v>
      </c>
      <c r="F30" s="409">
        <v>100</v>
      </c>
      <c r="G30" s="406">
        <f t="shared" ref="G30" si="1">+F30/E30</f>
        <v>0.04</v>
      </c>
      <c r="H30" s="389"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61" t="s">
        <v>282</v>
      </c>
      <c r="J30" s="231" t="s">
        <v>283</v>
      </c>
      <c r="K30" s="161" t="str">
        <f>IFERROR(CONCATENATE(INDEX('8- Políticas de Administración '!$B$16:$F$53,MATCH('5- Identificación de Riesgos'!J30,'8- Políticas de Administración '!$C$16:$C$54,0),1)," - ",L30),"")</f>
        <v>Moderado - 2</v>
      </c>
      <c r="L30" s="206">
        <v>2</v>
      </c>
      <c r="M30" s="397" t="str">
        <f>IFERROR(CONCATENATE(INDEX('8- Políticas de Administración '!$B$16:$F$53,MATCH(ROUND(AVERAGE(L30:L39),0),'8- Políticas de Administración '!$F$16:$F$53,0),1)," - ",ROUND(AVERAGE(L30:L39),0)),"")</f>
        <v>Menor - 2</v>
      </c>
      <c r="N30" s="415" t="str">
        <f>IFERROR(CONCATENATE(VLOOKUP((LEFT(H30,LEN(H30)-4)&amp;LEFT(M30,LEN(M30)-4)),'9- Matriz de Calor '!$D$18:$E$42,2,0)," - ",RIGHT(H30,1)*RIGHT(M30,1)),"")</f>
        <v>Bajo - 2</v>
      </c>
      <c r="O30" s="388">
        <f t="shared" ref="O30" si="2">RIGHT(H30,1)*RIGHT(M30,1)</f>
        <v>2</v>
      </c>
    </row>
    <row r="31" spans="1:16" s="205" customFormat="1" ht="40.5" customHeight="1">
      <c r="A31" s="413"/>
      <c r="B31" s="407"/>
      <c r="C31" s="407"/>
      <c r="D31" s="207" t="s">
        <v>300</v>
      </c>
      <c r="E31" s="410"/>
      <c r="F31" s="410"/>
      <c r="G31" s="407"/>
      <c r="H31" s="390"/>
      <c r="I31" s="159"/>
      <c r="J31" s="97"/>
      <c r="K31" s="159" t="str">
        <f>IFERROR(CONCATENATE(INDEX('8- Políticas de Administración '!$B$16:$F$53,MATCH('5- Identificación de Riesgos'!J31,'8- Políticas de Administración '!$C$16:$C$54,0),1)," - ",L31),"")</f>
        <v/>
      </c>
      <c r="L31" s="206">
        <v>2</v>
      </c>
      <c r="M31" s="398"/>
      <c r="N31" s="416"/>
      <c r="O31" s="388"/>
    </row>
    <row r="32" spans="1:16" s="205" customFormat="1" ht="13.5" customHeight="1">
      <c r="A32" s="413"/>
      <c r="B32" s="407"/>
      <c r="C32" s="407"/>
      <c r="D32" s="207"/>
      <c r="E32" s="410"/>
      <c r="F32" s="410"/>
      <c r="G32" s="407"/>
      <c r="H32" s="390"/>
      <c r="I32" s="159"/>
      <c r="J32" s="234"/>
      <c r="K32" s="159" t="str">
        <f>IFERROR(CONCATENATE(INDEX('8- Políticas de Administración '!$B$16:$F$53,MATCH('5- Identificación de Riesgos'!J32,'8- Políticas de Administración '!$C$16:$C$54,0),1)," - ",L32),"")</f>
        <v/>
      </c>
      <c r="L32" s="206">
        <v>2</v>
      </c>
      <c r="M32" s="398"/>
      <c r="N32" s="416"/>
      <c r="O32" s="388"/>
    </row>
    <row r="33" spans="1:15" s="205" customFormat="1" ht="17.25" customHeight="1">
      <c r="A33" s="413"/>
      <c r="B33" s="407"/>
      <c r="C33" s="407"/>
      <c r="D33" s="207"/>
      <c r="E33" s="410"/>
      <c r="F33" s="410"/>
      <c r="G33" s="407"/>
      <c r="H33" s="390"/>
      <c r="I33" s="159"/>
      <c r="J33" s="234"/>
      <c r="K33" s="159" t="str">
        <f>IFERROR(CONCATENATE(INDEX('8- Políticas de Administración '!$B$16:$F$53,MATCH('5- Identificación de Riesgos'!J33,'8- Políticas de Administración '!$C$16:$C$54,0),1)," - ",L33),"")</f>
        <v/>
      </c>
      <c r="L33" s="206">
        <v>2</v>
      </c>
      <c r="M33" s="398"/>
      <c r="N33" s="416"/>
      <c r="O33" s="388"/>
    </row>
    <row r="34" spans="1:15" s="205" customFormat="1" ht="16.5" customHeight="1">
      <c r="A34" s="413"/>
      <c r="B34" s="407"/>
      <c r="C34" s="407"/>
      <c r="D34" s="207"/>
      <c r="E34" s="410"/>
      <c r="F34" s="410"/>
      <c r="G34" s="407"/>
      <c r="H34" s="390"/>
      <c r="I34" s="159"/>
      <c r="J34" s="234"/>
      <c r="K34" s="159" t="str">
        <f>IFERROR(CONCATENATE(INDEX('8- Políticas de Administración '!$B$16:$F$53,MATCH('5- Identificación de Riesgos'!J34,'8- Políticas de Administración '!$C$16:$C$54,0),1)," - ",L34),"")</f>
        <v/>
      </c>
      <c r="L34" s="206">
        <v>2</v>
      </c>
      <c r="M34" s="398"/>
      <c r="N34" s="416"/>
      <c r="O34" s="388"/>
    </row>
    <row r="35" spans="1:15" s="205" customFormat="1">
      <c r="A35" s="413"/>
      <c r="B35" s="407"/>
      <c r="C35" s="407"/>
      <c r="D35" s="207"/>
      <c r="E35" s="410"/>
      <c r="F35" s="410"/>
      <c r="G35" s="407"/>
      <c r="H35" s="390"/>
      <c r="I35" s="159"/>
      <c r="J35" s="97"/>
      <c r="K35" s="159" t="str">
        <f>IFERROR(CONCATENATE(INDEX('8- Políticas de Administración '!$B$16:$F$53,MATCH('5- Identificación de Riesgos'!J35,'8- Políticas de Administración '!$C$16:$C$54,0),1)," - ",L35),"")</f>
        <v/>
      </c>
      <c r="L35" s="206">
        <v>2</v>
      </c>
      <c r="M35" s="398"/>
      <c r="N35" s="416"/>
      <c r="O35" s="388"/>
    </row>
    <row r="36" spans="1:15" s="205" customFormat="1">
      <c r="A36" s="413"/>
      <c r="B36" s="407"/>
      <c r="C36" s="407"/>
      <c r="D36" s="161"/>
      <c r="E36" s="410"/>
      <c r="F36" s="410"/>
      <c r="G36" s="407"/>
      <c r="H36" s="390"/>
      <c r="I36" s="159"/>
      <c r="J36" s="97"/>
      <c r="K36" s="159" t="str">
        <f>IFERROR(CONCATENATE(INDEX('8- Políticas de Administración '!$B$16:$F$53,MATCH('5- Identificación de Riesgos'!J36,'8- Políticas de Administración '!$C$16:$C$54,0),1)," - ",L36),"")</f>
        <v/>
      </c>
      <c r="L36" s="206">
        <v>2</v>
      </c>
      <c r="M36" s="398"/>
      <c r="N36" s="416"/>
      <c r="O36" s="388"/>
    </row>
    <row r="37" spans="1:15" s="205" customFormat="1">
      <c r="A37" s="413"/>
      <c r="B37" s="407"/>
      <c r="C37" s="407"/>
      <c r="D37" s="161"/>
      <c r="E37" s="410"/>
      <c r="F37" s="410"/>
      <c r="G37" s="407"/>
      <c r="H37" s="390"/>
      <c r="I37" s="159"/>
      <c r="J37" s="97"/>
      <c r="K37" s="159" t="str">
        <f>IFERROR(CONCATENATE(INDEX('8- Políticas de Administración '!$B$16:$F$53,MATCH('5- Identificación de Riesgos'!J37,'8- Políticas de Administración '!$C$16:$C$54,0),1)," - ",L37),"")</f>
        <v/>
      </c>
      <c r="L37" s="206">
        <v>2</v>
      </c>
      <c r="M37" s="398"/>
      <c r="N37" s="416"/>
      <c r="O37" s="388"/>
    </row>
    <row r="38" spans="1:15" s="205" customFormat="1">
      <c r="A38" s="413"/>
      <c r="B38" s="407"/>
      <c r="C38" s="407"/>
      <c r="D38" s="200"/>
      <c r="E38" s="410"/>
      <c r="F38" s="410"/>
      <c r="G38" s="407"/>
      <c r="H38" s="390"/>
      <c r="I38" s="159"/>
      <c r="J38" s="97"/>
      <c r="K38" s="159" t="str">
        <f>IFERROR(CONCATENATE(INDEX('8- Políticas de Administración '!$B$16:$F$53,MATCH('5- Identificación de Riesgos'!J38,'8- Políticas de Administración '!$C$16:$C$54,0),1)," - ",L38),"")</f>
        <v/>
      </c>
      <c r="L38" s="206">
        <v>2</v>
      </c>
      <c r="M38" s="398"/>
      <c r="N38" s="416"/>
      <c r="O38" s="388"/>
    </row>
    <row r="39" spans="1:15" s="205" customFormat="1" ht="15.75" thickBot="1">
      <c r="A39" s="414"/>
      <c r="B39" s="408"/>
      <c r="C39" s="408"/>
      <c r="D39" s="204"/>
      <c r="E39" s="411"/>
      <c r="F39" s="411"/>
      <c r="G39" s="408"/>
      <c r="H39" s="391"/>
      <c r="I39" s="160"/>
      <c r="J39" s="228"/>
      <c r="K39" s="159" t="str">
        <f>IFERROR(CONCATENATE(INDEX('8- Políticas de Administración '!$B$16:$F$53,MATCH('5- Identificación de Riesgos'!J39,'8- Políticas de Administración '!$C$16:$C$54,0),1)," - ",L39),"")</f>
        <v/>
      </c>
      <c r="L39" s="206">
        <v>2</v>
      </c>
      <c r="M39" s="399"/>
      <c r="N39" s="417"/>
      <c r="O39" s="388"/>
    </row>
    <row r="40" spans="1:15" s="205" customFormat="1" ht="57" customHeight="1" thickBot="1">
      <c r="A40" s="403">
        <v>4</v>
      </c>
      <c r="B40" s="406" t="s">
        <v>301</v>
      </c>
      <c r="C40" s="406" t="s">
        <v>302</v>
      </c>
      <c r="D40" s="93" t="s">
        <v>303</v>
      </c>
      <c r="E40" s="468">
        <v>500</v>
      </c>
      <c r="F40" s="468">
        <v>5</v>
      </c>
      <c r="G40" s="406">
        <f t="shared" ref="G40" si="3">+F40/E40</f>
        <v>0.01</v>
      </c>
      <c r="H40" s="389" t="str">
        <f>CONCATENATE(IF(G40&lt;='8-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 - ",VLOOKUP(IF(G40&lt;='8-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valida"))))),'8- Políticas de Administración '!$B$6:$F$10,5,FALSE))</f>
        <v>Muy Baja - 1</v>
      </c>
      <c r="I40" s="226" t="s">
        <v>304</v>
      </c>
      <c r="J40" s="227" t="s">
        <v>305</v>
      </c>
      <c r="K40" s="204" t="str">
        <f>IFERROR(CONCATENATE(INDEX('8- Políticas de Administración '!$B$16:$F$53,MATCH('5- Identificación de Riesgos'!J40,'8- Políticas de Administración '!$C$16:$C$54,0),1)," - ",L40),"")</f>
        <v>Leve - 2</v>
      </c>
      <c r="L40" s="206">
        <v>2</v>
      </c>
      <c r="M40" s="397" t="str">
        <f>IFERROR(CONCATENATE(INDEX('8- Políticas de Administración '!$B$16:$F$53,MATCH(ROUND(AVERAGE(L40:L49),0),'8- Políticas de Administración '!$F$16:$F$53,0),1)," - ",ROUND(AVERAGE(L40:L49),0)),"")</f>
        <v>Menor - 2</v>
      </c>
      <c r="N40" s="415" t="str">
        <f>IFERROR(CONCATENATE(VLOOKUP((LEFT(H40,LEN(H40)-4)&amp;LEFT(M40,LEN(M40)-4)),'9- Matriz de Calor '!$D$18:$E$42,2,0)," - ",RIGHT(H40,1)*RIGHT(M40,1)),"")</f>
        <v>Bajo - 2</v>
      </c>
      <c r="O40" s="388">
        <f t="shared" ref="O40" si="4">RIGHT(H40,1)*RIGHT(M40,1)</f>
        <v>2</v>
      </c>
    </row>
    <row r="41" spans="1:15" s="205" customFormat="1" ht="45" customHeight="1" thickBot="1">
      <c r="A41" s="404"/>
      <c r="B41" s="407"/>
      <c r="C41" s="407"/>
      <c r="D41" s="93" t="s">
        <v>306</v>
      </c>
      <c r="E41" s="469"/>
      <c r="F41" s="469"/>
      <c r="G41" s="407"/>
      <c r="H41" s="390"/>
      <c r="I41" s="226" t="s">
        <v>282</v>
      </c>
      <c r="J41" s="235" t="s">
        <v>283</v>
      </c>
      <c r="K41" s="204" t="str">
        <f>IFERROR(CONCATENATE(INDEX('8- Políticas de Administración '!$B$16:$F$53,MATCH('5- Identificación de Riesgos'!J41,'8- Políticas de Administración '!$C$16:$C$54,0),1)," - ",L41),"")</f>
        <v>Moderado - 2</v>
      </c>
      <c r="L41" s="206">
        <v>2</v>
      </c>
      <c r="M41" s="398"/>
      <c r="N41" s="416"/>
      <c r="O41" s="388"/>
    </row>
    <row r="42" spans="1:15" s="205" customFormat="1" ht="11.25" customHeight="1" thickBot="1">
      <c r="A42" s="404"/>
      <c r="B42" s="407"/>
      <c r="C42" s="407"/>
      <c r="D42" s="93"/>
      <c r="E42" s="469"/>
      <c r="F42" s="469"/>
      <c r="G42" s="407"/>
      <c r="H42" s="390"/>
      <c r="I42" s="226"/>
      <c r="J42" s="235"/>
      <c r="K42" s="204" t="str">
        <f>IFERROR(CONCATENATE(INDEX('8- Políticas de Administración '!$B$16:$F$53,MATCH('5- Identificación de Riesgos'!J42,'8- Políticas de Administración '!$C$16:$C$54,0),1)," - ",L42),"")</f>
        <v/>
      </c>
      <c r="L42" s="206">
        <v>2</v>
      </c>
      <c r="M42" s="398"/>
      <c r="N42" s="416"/>
      <c r="O42" s="388"/>
    </row>
    <row r="43" spans="1:15" s="205" customFormat="1" ht="19.5" customHeight="1" thickBot="1">
      <c r="A43" s="404"/>
      <c r="B43" s="407"/>
      <c r="C43" s="407"/>
      <c r="D43" s="93"/>
      <c r="E43" s="469"/>
      <c r="F43" s="469"/>
      <c r="G43" s="407"/>
      <c r="H43" s="390"/>
      <c r="I43" s="226"/>
      <c r="J43" s="235"/>
      <c r="K43" s="204" t="str">
        <f>IFERROR(CONCATENATE(INDEX('8- Políticas de Administración '!$B$16:$F$53,MATCH('5- Identificación de Riesgos'!J43,'8- Políticas de Administración '!$C$16:$C$54,0),1)," - ",L43),"")</f>
        <v/>
      </c>
      <c r="L43" s="206">
        <v>2</v>
      </c>
      <c r="M43" s="398"/>
      <c r="N43" s="416"/>
      <c r="O43" s="388"/>
    </row>
    <row r="44" spans="1:15" s="205" customFormat="1">
      <c r="A44" s="404"/>
      <c r="B44" s="407"/>
      <c r="C44" s="407"/>
      <c r="D44" s="93"/>
      <c r="E44" s="469"/>
      <c r="F44" s="469"/>
      <c r="G44" s="407"/>
      <c r="H44" s="390"/>
      <c r="I44" s="226"/>
      <c r="J44" s="97"/>
      <c r="K44" s="161"/>
      <c r="L44" s="206">
        <v>2</v>
      </c>
      <c r="M44" s="398"/>
      <c r="N44" s="416"/>
      <c r="O44" s="388"/>
    </row>
    <row r="45" spans="1:15" s="205" customFormat="1">
      <c r="A45" s="404"/>
      <c r="B45" s="407"/>
      <c r="C45" s="407"/>
      <c r="D45" s="93"/>
      <c r="E45" s="469"/>
      <c r="F45" s="469"/>
      <c r="G45" s="407"/>
      <c r="H45" s="390"/>
      <c r="I45" s="226"/>
      <c r="J45" s="97"/>
      <c r="K45" s="161"/>
      <c r="L45" s="206">
        <v>2</v>
      </c>
      <c r="M45" s="398"/>
      <c r="N45" s="416"/>
      <c r="O45" s="388"/>
    </row>
    <row r="46" spans="1:15" s="205" customFormat="1">
      <c r="A46" s="404"/>
      <c r="B46" s="407"/>
      <c r="C46" s="407"/>
      <c r="D46" s="206"/>
      <c r="E46" s="469"/>
      <c r="F46" s="469"/>
      <c r="G46" s="407"/>
      <c r="H46" s="390"/>
      <c r="I46" s="226"/>
      <c r="J46" s="97"/>
      <c r="K46" s="161"/>
      <c r="L46" s="206">
        <v>2</v>
      </c>
      <c r="M46" s="398"/>
      <c r="N46" s="416"/>
      <c r="O46" s="388"/>
    </row>
    <row r="47" spans="1:15" s="205" customFormat="1">
      <c r="A47" s="404"/>
      <c r="B47" s="407"/>
      <c r="C47" s="407"/>
      <c r="D47" s="206"/>
      <c r="E47" s="469"/>
      <c r="F47" s="469"/>
      <c r="G47" s="407"/>
      <c r="H47" s="390"/>
      <c r="I47" s="226"/>
      <c r="J47" s="97"/>
      <c r="K47" s="161"/>
      <c r="L47" s="206">
        <v>2</v>
      </c>
      <c r="M47" s="398"/>
      <c r="N47" s="416"/>
      <c r="O47" s="388"/>
    </row>
    <row r="48" spans="1:15" s="205" customFormat="1">
      <c r="A48" s="404"/>
      <c r="B48" s="407"/>
      <c r="C48" s="407"/>
      <c r="D48" s="206"/>
      <c r="E48" s="469"/>
      <c r="F48" s="469"/>
      <c r="G48" s="407"/>
      <c r="H48" s="390"/>
      <c r="I48" s="226"/>
      <c r="J48" s="97"/>
      <c r="K48" s="161"/>
      <c r="L48" s="206">
        <v>2</v>
      </c>
      <c r="M48" s="398"/>
      <c r="N48" s="416"/>
      <c r="O48" s="388"/>
    </row>
    <row r="49" spans="1:15" s="205" customFormat="1" ht="15.75" thickBot="1">
      <c r="A49" s="405"/>
      <c r="B49" s="408"/>
      <c r="C49" s="408"/>
      <c r="D49" s="161"/>
      <c r="E49" s="470"/>
      <c r="F49" s="470"/>
      <c r="G49" s="408"/>
      <c r="H49" s="391"/>
      <c r="I49" s="226"/>
      <c r="J49" s="228"/>
      <c r="K49" s="161"/>
      <c r="L49" s="206">
        <v>2</v>
      </c>
      <c r="M49" s="399"/>
      <c r="N49" s="417"/>
      <c r="O49" s="388"/>
    </row>
    <row r="50" spans="1:15" ht="66.75" customHeight="1" thickBot="1">
      <c r="A50" s="395">
        <v>5</v>
      </c>
      <c r="B50" s="406" t="s">
        <v>307</v>
      </c>
      <c r="C50" s="397" t="s">
        <v>308</v>
      </c>
      <c r="D50" s="166" t="s">
        <v>309</v>
      </c>
      <c r="E50" s="400">
        <v>50000</v>
      </c>
      <c r="F50" s="400">
        <v>20000</v>
      </c>
      <c r="G50" s="443">
        <f t="shared" ref="G50" si="5">+F50/E50</f>
        <v>0.4</v>
      </c>
      <c r="H50" s="389"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Alta - 4</v>
      </c>
      <c r="I50" s="158" t="s">
        <v>310</v>
      </c>
      <c r="J50" s="171" t="s">
        <v>311</v>
      </c>
      <c r="K50" s="204" t="str">
        <f>IFERROR(CONCATENATE(INDEX('8- Políticas de Administración '!$B$16:$F$53,MATCH('5- Identificación de Riesgos'!J50,'8- Políticas de Administración '!$C$16:$C$54,0),1)," - ",L50),"")</f>
        <v/>
      </c>
      <c r="L50" s="198">
        <f>IFERROR(VLOOKUP(INDEX('8- Políticas de Administración '!$B$16:$F$63,MATCH('5- Identificación de Riesgos'!J50,'8- Políticas de Administración '!$C$16:$C$64,0),1),'8- Políticas de Administración '!$B$16:$F$64,5,FALSE),"")</f>
        <v>2</v>
      </c>
      <c r="M50" s="397" t="str">
        <f>IFERROR(CONCATENATE(INDEX('8- Políticas de Administración '!$B$16:$F$53,MATCH(ROUND(AVERAGE(L50:L59),0),'8- Políticas de Administración '!$F$16:$F$53,0),1)," - ",ROUND(AVERAGE(L50:L59),0)),"")</f>
        <v>Menor - 2</v>
      </c>
      <c r="N50" s="415" t="str">
        <f>IFERROR(CONCATENATE(VLOOKUP((LEFT(H50,LEN(H50)-4)&amp;LEFT(M50,LEN(M50)-4)),'9- Matriz de Calor '!$D$18:$E$42,2,0)," - ",RIGHT(H50,1)*RIGHT(M50,1)),"")</f>
        <v>Moderado - 8</v>
      </c>
      <c r="O50" s="388">
        <f t="shared" ref="O50:O60" si="6">RIGHT(H50,1)*RIGHT(M50,1)</f>
        <v>8</v>
      </c>
    </row>
    <row r="51" spans="1:15" ht="45" customHeight="1">
      <c r="A51" s="395"/>
      <c r="B51" s="407"/>
      <c r="C51" s="398"/>
      <c r="D51" s="167" t="s">
        <v>312</v>
      </c>
      <c r="E51" s="401"/>
      <c r="F51" s="401"/>
      <c r="G51" s="420"/>
      <c r="H51" s="390"/>
      <c r="I51" s="159"/>
      <c r="J51" s="234"/>
      <c r="K51" s="159" t="str">
        <f>IFERROR(CONCATENATE(INDEX('8- Políticas de Administración '!$B$16:$F$53,MATCH('5- Identificación de Riesgos'!J51,'8- Políticas de Administración '!$C$16:$C$54,0),1)," - ",L51),"")</f>
        <v/>
      </c>
      <c r="L51" s="196" t="str">
        <f>IFERROR(VLOOKUP(INDEX('8- Políticas de Administración '!$B$16:$F$63,MATCH('5- Identificación de Riesgos'!J51,'8- Políticas de Administración '!$C$16:$C$64,0),1),'8- Políticas de Administración '!$B$16:$F$64,5,FALSE),"")</f>
        <v/>
      </c>
      <c r="M51" s="398"/>
      <c r="N51" s="416"/>
      <c r="O51" s="388"/>
    </row>
    <row r="52" spans="1:15" ht="45" customHeight="1">
      <c r="A52" s="395"/>
      <c r="B52" s="407"/>
      <c r="C52" s="398"/>
      <c r="D52" s="167" t="s">
        <v>313</v>
      </c>
      <c r="E52" s="401"/>
      <c r="F52" s="401"/>
      <c r="G52" s="420"/>
      <c r="H52" s="390"/>
      <c r="I52" s="159"/>
      <c r="J52" s="234"/>
      <c r="K52" s="159" t="str">
        <f>IFERROR(CONCATENATE(INDEX('8- Políticas de Administración '!$B$16:$F$53,MATCH('5- Identificación de Riesgos'!J52,'8- Políticas de Administración '!$C$16:$C$54,0),1)," - ",L52),"")</f>
        <v/>
      </c>
      <c r="L52" s="196" t="str">
        <f>IFERROR(VLOOKUP(INDEX('8- Políticas de Administración '!$B$16:$F$63,MATCH('5- Identificación de Riesgos'!J52,'8- Políticas de Administración '!$C$16:$C$64,0),1),'8- Políticas de Administración '!$B$16:$F$64,5,FALSE),"")</f>
        <v/>
      </c>
      <c r="M52" s="398"/>
      <c r="N52" s="416"/>
      <c r="O52" s="388"/>
    </row>
    <row r="53" spans="1:15" ht="45" customHeight="1">
      <c r="A53" s="395"/>
      <c r="B53" s="407"/>
      <c r="C53" s="398"/>
      <c r="D53" s="168" t="s">
        <v>314</v>
      </c>
      <c r="E53" s="401"/>
      <c r="F53" s="401"/>
      <c r="G53" s="420"/>
      <c r="H53" s="390"/>
      <c r="I53" s="159"/>
      <c r="J53" s="234"/>
      <c r="K53" s="159" t="str">
        <f>IFERROR(CONCATENATE(INDEX('8- Políticas de Administración '!$B$16:$F$53,MATCH('5- Identificación de Riesgos'!J53,'8- Políticas de Administración '!$C$16:$C$54,0),1)," - ",L53),"")</f>
        <v/>
      </c>
      <c r="L53" s="196" t="str">
        <f>IFERROR(VLOOKUP(INDEX('8- Políticas de Administración '!$B$16:$F$63,MATCH('5- Identificación de Riesgos'!J53,'8- Políticas de Administración '!$C$16:$C$64,0),1),'8- Políticas de Administración '!$B$16:$F$64,5,FALSE),"")</f>
        <v/>
      </c>
      <c r="M53" s="398"/>
      <c r="N53" s="416"/>
      <c r="O53" s="388"/>
    </row>
    <row r="54" spans="1:15">
      <c r="A54" s="395"/>
      <c r="B54" s="407"/>
      <c r="C54" s="398"/>
      <c r="E54" s="401"/>
      <c r="F54" s="401"/>
      <c r="G54" s="420"/>
      <c r="H54" s="390"/>
      <c r="I54" s="159"/>
      <c r="J54" s="97"/>
      <c r="K54" s="159" t="str">
        <f>IFERROR(CONCATENATE(INDEX('8- Políticas de Administración '!$B$16:$F$53,MATCH('5- Identificación de Riesgos'!J54,'8- Políticas de Administración '!$C$16:$C$54,0),1)," - ",L54),"")</f>
        <v/>
      </c>
      <c r="L54" s="196" t="str">
        <f>IFERROR(VLOOKUP(INDEX('8- Políticas de Administración '!$B$16:$F$63,MATCH('5- Identificación de Riesgos'!J54,'8- Políticas de Administración '!$C$16:$C$64,0),1),'8- Políticas de Administración '!$B$16:$F$64,5,FALSE),"")</f>
        <v/>
      </c>
      <c r="M54" s="398"/>
      <c r="N54" s="416"/>
      <c r="O54" s="388"/>
    </row>
    <row r="55" spans="1:15" ht="30" customHeight="1">
      <c r="A55" s="395"/>
      <c r="B55" s="407"/>
      <c r="C55" s="398"/>
      <c r="D55" s="167"/>
      <c r="E55" s="401"/>
      <c r="F55" s="401"/>
      <c r="G55" s="420"/>
      <c r="H55" s="390"/>
      <c r="I55" s="159"/>
      <c r="J55" s="97"/>
      <c r="K55" s="159" t="str">
        <f>IFERROR(CONCATENATE(INDEX('8- Políticas de Administración '!$B$16:$F$53,MATCH('5- Identificación de Riesgos'!J55,'8- Políticas de Administración '!$C$16:$C$54,0),1)," - ",L55),"")</f>
        <v/>
      </c>
      <c r="L55" s="196" t="str">
        <f>IFERROR(VLOOKUP(INDEX('8- Políticas de Administración '!$B$16:$F$63,MATCH('5- Identificación de Riesgos'!J55,'8- Políticas de Administración '!$C$16:$C$64,0),1),'8- Políticas de Administración '!$B$16:$F$64,5,FALSE),"")</f>
        <v/>
      </c>
      <c r="M55" s="398"/>
      <c r="N55" s="416"/>
      <c r="O55" s="388"/>
    </row>
    <row r="56" spans="1:15" ht="30" customHeight="1">
      <c r="A56" s="395"/>
      <c r="B56" s="407"/>
      <c r="C56" s="398"/>
      <c r="D56" s="167"/>
      <c r="E56" s="401"/>
      <c r="F56" s="401"/>
      <c r="G56" s="420"/>
      <c r="H56" s="390"/>
      <c r="I56" s="159"/>
      <c r="J56" s="97"/>
      <c r="K56" s="159" t="str">
        <f>IFERROR(CONCATENATE(INDEX('8- Políticas de Administración '!$B$16:$F$53,MATCH('5- Identificación de Riesgos'!J56,'8- Políticas de Administración '!$C$16:$C$54,0),1)," - ",L56),"")</f>
        <v/>
      </c>
      <c r="L56" s="196" t="str">
        <f>IFERROR(VLOOKUP(INDEX('8- Políticas de Administración '!$B$16:$F$63,MATCH('5- Identificación de Riesgos'!J56,'8- Políticas de Administración '!$C$16:$C$64,0),1),'8- Políticas de Administración '!$B$16:$F$64,5,FALSE),"")</f>
        <v/>
      </c>
      <c r="M56" s="398"/>
      <c r="N56" s="416"/>
      <c r="O56" s="388"/>
    </row>
    <row r="57" spans="1:15" ht="30" customHeight="1">
      <c r="A57" s="395"/>
      <c r="B57" s="407"/>
      <c r="C57" s="398"/>
      <c r="D57" s="167"/>
      <c r="E57" s="401"/>
      <c r="F57" s="401"/>
      <c r="G57" s="420"/>
      <c r="H57" s="390"/>
      <c r="I57" s="159"/>
      <c r="J57" s="97"/>
      <c r="K57" s="159" t="str">
        <f>IFERROR(CONCATENATE(INDEX('8- Políticas de Administración '!$B$16:$F$53,MATCH('5- Identificación de Riesgos'!J57,'8- Políticas de Administración '!$C$16:$C$54,0),1)," - ",L57),"")</f>
        <v/>
      </c>
      <c r="L57" s="196" t="str">
        <f>IFERROR(VLOOKUP(INDEX('8- Políticas de Administración '!$B$16:$F$63,MATCH('5- Identificación de Riesgos'!J57,'8- Políticas de Administración '!$C$16:$C$64,0),1),'8- Políticas de Administración '!$B$16:$F$64,5,FALSE),"")</f>
        <v/>
      </c>
      <c r="M57" s="398"/>
      <c r="N57" s="416"/>
      <c r="O57" s="388"/>
    </row>
    <row r="58" spans="1:15" ht="30" customHeight="1">
      <c r="A58" s="395"/>
      <c r="B58" s="407"/>
      <c r="C58" s="398"/>
      <c r="D58" s="167"/>
      <c r="E58" s="401"/>
      <c r="F58" s="401"/>
      <c r="G58" s="420"/>
      <c r="H58" s="390"/>
      <c r="I58" s="159"/>
      <c r="J58" s="97"/>
      <c r="K58" s="159" t="str">
        <f>IFERROR(CONCATENATE(INDEX('8- Políticas de Administración '!$B$16:$F$53,MATCH('5- Identificación de Riesgos'!J58,'8- Políticas de Administración '!$C$16:$C$54,0),1)," - ",L58),"")</f>
        <v/>
      </c>
      <c r="L58" s="196" t="str">
        <f>IFERROR(VLOOKUP(INDEX('8- Políticas de Administración '!$B$16:$F$63,MATCH('5- Identificación de Riesgos'!J58,'8- Políticas de Administración '!$C$16:$C$64,0),1),'8- Políticas de Administración '!$B$16:$F$64,5,FALSE),"")</f>
        <v/>
      </c>
      <c r="M58" s="398"/>
      <c r="N58" s="416"/>
      <c r="O58" s="388"/>
    </row>
    <row r="59" spans="1:15" ht="15.75" thickBot="1">
      <c r="A59" s="396"/>
      <c r="B59" s="408"/>
      <c r="C59" s="399"/>
      <c r="D59" s="169"/>
      <c r="E59" s="402"/>
      <c r="F59" s="402"/>
      <c r="G59" s="421"/>
      <c r="H59" s="391"/>
      <c r="I59" s="160"/>
      <c r="J59" s="172"/>
      <c r="K59" s="160" t="str">
        <f>IFERROR(CONCATENATE(INDEX('8- Políticas de Administración '!$B$16:$F$53,MATCH('5- Identificación de Riesgos'!J59,'8- Políticas de Administración '!$C$16:$C$54,0),1)," - ",L59),"")</f>
        <v/>
      </c>
      <c r="L59" s="197" t="str">
        <f>IFERROR(VLOOKUP(INDEX('8- Políticas de Administración '!$B$16:$F$63,MATCH('5- Identificación de Riesgos'!J59,'8- Políticas de Administración '!$C$16:$C$64,0),1),'8- Políticas de Administración '!$B$16:$F$64,5,FALSE),"")</f>
        <v/>
      </c>
      <c r="M59" s="399"/>
      <c r="N59" s="417"/>
      <c r="O59" s="388"/>
    </row>
    <row r="60" spans="1:15" ht="75" customHeight="1">
      <c r="A60" s="423">
        <v>6</v>
      </c>
      <c r="B60" s="386" t="s">
        <v>315</v>
      </c>
      <c r="C60" s="427" t="s">
        <v>316</v>
      </c>
      <c r="D60" s="157" t="s">
        <v>317</v>
      </c>
      <c r="E60" s="428">
        <v>2500</v>
      </c>
      <c r="F60" s="428">
        <v>1</v>
      </c>
      <c r="G60" s="419">
        <f>+F60/E60</f>
        <v>4.0000000000000002E-4</v>
      </c>
      <c r="H60" s="422"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61" t="s">
        <v>282</v>
      </c>
      <c r="J60" s="173" t="s">
        <v>283</v>
      </c>
      <c r="K60" s="158" t="str">
        <f>IFERROR(CONCATENATE(INDEX('8- Políticas de Administración '!$B$16:$F$53,MATCH('5- Identificación de Riesgos'!J60,'8- Políticas de Administración '!$C$16:$C$54,0),1)," - ",L60),"")</f>
        <v>Moderado - 3</v>
      </c>
      <c r="L60" s="198">
        <f>IFERROR(VLOOKUP(INDEX('8- Políticas de Administración '!$B$16:$F$63,MATCH('5- Identificación de Riesgos'!J60,'8- Políticas de Administración '!$C$16:$C$64,0),1),'8- Políticas de Administración '!$B$16:$F$64,5,FALSE),"")</f>
        <v>3</v>
      </c>
      <c r="M60" s="397" t="str">
        <f>IFERROR(CONCATENATE(INDEX('8- Políticas de Administración '!$B$16:$F$53,MATCH(ROUND(AVERAGE(L60:L67),0),'8- Políticas de Administración '!$F$16:$F$53,0),1)," - ",ROUND(AVERAGE(L60:L67),0)),"")</f>
        <v>Moderado - 3</v>
      </c>
      <c r="N60" s="418" t="str">
        <f>IFERROR(CONCATENATE(VLOOKUP((LEFT(H60,LEN(H60)-4)&amp;LEFT(M60,LEN(M60)-4)),'9- Matriz de Calor '!$D$18:$E$42,2,0)," - ",RIGHT(H60,1)*RIGHT(M60,1)),"")</f>
        <v>Moderado - 3</v>
      </c>
      <c r="O60" s="388">
        <f t="shared" si="6"/>
        <v>3</v>
      </c>
    </row>
    <row r="61" spans="1:15" ht="48" customHeight="1">
      <c r="A61" s="424"/>
      <c r="B61" s="386"/>
      <c r="C61" s="398"/>
      <c r="D61" s="167" t="s">
        <v>318</v>
      </c>
      <c r="E61" s="401"/>
      <c r="F61" s="401"/>
      <c r="G61" s="420"/>
      <c r="H61" s="390"/>
      <c r="I61" s="159"/>
      <c r="J61" s="97"/>
      <c r="K61" s="159" t="str">
        <f>IFERROR(CONCATENATE(INDEX('8- Políticas de Administración '!$B$16:$F$53,MATCH('5- Identificación de Riesgos'!J61,'8- Políticas de Administración '!$C$16:$C$54,0),1)," - ",L61),"")</f>
        <v/>
      </c>
      <c r="L61" s="196" t="str">
        <f>IFERROR(VLOOKUP(INDEX('8- Políticas de Administración '!$B$16:$F$63,MATCH('5- Identificación de Riesgos'!J61,'8- Políticas de Administración '!$C$16:$C$64,0),1),'8- Políticas de Administración '!$B$16:$F$64,5,FALSE),"")</f>
        <v/>
      </c>
      <c r="M61" s="398"/>
      <c r="N61" s="416"/>
      <c r="O61" s="388"/>
    </row>
    <row r="62" spans="1:15" ht="30">
      <c r="A62" s="424"/>
      <c r="B62" s="386"/>
      <c r="C62" s="398"/>
      <c r="D62" s="236" t="s">
        <v>319</v>
      </c>
      <c r="E62" s="401"/>
      <c r="F62" s="401"/>
      <c r="G62" s="420"/>
      <c r="H62" s="390"/>
      <c r="I62" s="159"/>
      <c r="J62" s="97"/>
      <c r="K62" s="159" t="str">
        <f>IFERROR(CONCATENATE(INDEX('8- Políticas de Administración '!$B$16:$F$53,MATCH('5- Identificación de Riesgos'!J62,'8- Políticas de Administración '!$C$16:$C$54,0),1)," - ",L62),"")</f>
        <v/>
      </c>
      <c r="L62" s="196" t="str">
        <f>IFERROR(VLOOKUP(INDEX('8- Políticas de Administración '!$B$16:$F$63,MATCH('5- Identificación de Riesgos'!J62,'8- Políticas de Administración '!$C$16:$C$64,0),1),'8- Políticas de Administración '!$B$16:$F$64,5,FALSE),"")</f>
        <v/>
      </c>
      <c r="M62" s="398"/>
      <c r="N62" s="416"/>
      <c r="O62" s="388"/>
    </row>
    <row r="63" spans="1:15">
      <c r="A63" s="424"/>
      <c r="B63" s="386"/>
      <c r="C63" s="398"/>
      <c r="D63" s="167"/>
      <c r="E63" s="401"/>
      <c r="F63" s="401"/>
      <c r="G63" s="420"/>
      <c r="H63" s="390"/>
      <c r="I63" s="159"/>
      <c r="J63" s="97"/>
      <c r="K63" s="159" t="str">
        <f>IFERROR(CONCATENATE(INDEX('8- Políticas de Administración '!$B$16:$F$53,MATCH('5- Identificación de Riesgos'!J63,'8- Políticas de Administración '!$C$16:$C$54,0),1)," - ",L63),"")</f>
        <v/>
      </c>
      <c r="L63" s="196" t="str">
        <f>IFERROR(VLOOKUP(INDEX('8- Políticas de Administración '!$B$16:$F$63,MATCH('5- Identificación de Riesgos'!J63,'8- Políticas de Administración '!$C$16:$C$64,0),1),'8- Políticas de Administración '!$B$16:$F$64,5,FALSE),"")</f>
        <v/>
      </c>
      <c r="M63" s="398"/>
      <c r="N63" s="416"/>
      <c r="O63" s="388"/>
    </row>
    <row r="64" spans="1:15">
      <c r="A64" s="424"/>
      <c r="B64" s="386"/>
      <c r="C64" s="398"/>
      <c r="D64" s="167"/>
      <c r="E64" s="401"/>
      <c r="F64" s="401"/>
      <c r="G64" s="420"/>
      <c r="H64" s="390"/>
      <c r="I64" s="159"/>
      <c r="J64" s="97"/>
      <c r="K64" s="159" t="str">
        <f>IFERROR(CONCATENATE(INDEX('8- Políticas de Administración '!$B$16:$F$53,MATCH('5- Identificación de Riesgos'!J64,'8- Políticas de Administración '!$C$16:$C$54,0),1)," - ",L64),"")</f>
        <v/>
      </c>
      <c r="L64" s="196" t="str">
        <f>IFERROR(VLOOKUP(INDEX('8- Políticas de Administración '!$B$16:$F$63,MATCH('5- Identificación de Riesgos'!J64,'8- Políticas de Administración '!$C$16:$C$64,0),1),'8- Políticas de Administración '!$B$16:$F$64,5,FALSE),"")</f>
        <v/>
      </c>
      <c r="M64" s="398"/>
      <c r="N64" s="416"/>
      <c r="O64" s="388"/>
    </row>
    <row r="65" spans="1:15">
      <c r="A65" s="424"/>
      <c r="B65" s="386"/>
      <c r="C65" s="398"/>
      <c r="D65" s="167"/>
      <c r="E65" s="401"/>
      <c r="F65" s="401"/>
      <c r="G65" s="420"/>
      <c r="H65" s="390"/>
      <c r="I65" s="159"/>
      <c r="J65" s="97"/>
      <c r="K65" s="159" t="str">
        <f>IFERROR(CONCATENATE(INDEX('8- Políticas de Administración '!$B$16:$F$53,MATCH('5- Identificación de Riesgos'!J65,'8- Políticas de Administración '!$C$16:$C$54,0),1)," - ",L65),"")</f>
        <v/>
      </c>
      <c r="L65" s="196" t="str">
        <f>IFERROR(VLOOKUP(INDEX('8- Políticas de Administración '!$B$16:$F$63,MATCH('5- Identificación de Riesgos'!J65,'8- Políticas de Administración '!$C$16:$C$64,0),1),'8- Políticas de Administración '!$B$16:$F$64,5,FALSE),"")</f>
        <v/>
      </c>
      <c r="M65" s="398"/>
      <c r="N65" s="416"/>
      <c r="O65" s="388"/>
    </row>
    <row r="66" spans="1:15">
      <c r="A66" s="424"/>
      <c r="B66" s="386"/>
      <c r="C66" s="398"/>
      <c r="D66" s="167"/>
      <c r="E66" s="401"/>
      <c r="F66" s="401"/>
      <c r="G66" s="420"/>
      <c r="H66" s="390"/>
      <c r="I66" s="159"/>
      <c r="J66" s="97"/>
      <c r="K66" s="159" t="str">
        <f>IFERROR(CONCATENATE(INDEX('8- Políticas de Administración '!$B$16:$F$53,MATCH('5- Identificación de Riesgos'!J66,'8- Políticas de Administración '!$C$16:$C$54,0),1)," - ",L66),"")</f>
        <v/>
      </c>
      <c r="L66" s="196" t="str">
        <f>IFERROR(VLOOKUP(INDEX('8- Políticas de Administración '!$B$16:$F$63,MATCH('5- Identificación de Riesgos'!J66,'8- Políticas de Administración '!$C$16:$C$64,0),1),'8- Políticas de Administración '!$B$16:$F$64,5,FALSE),"")</f>
        <v/>
      </c>
      <c r="M66" s="398"/>
      <c r="N66" s="416"/>
      <c r="O66" s="388"/>
    </row>
    <row r="67" spans="1:15" ht="15.75" thickBot="1">
      <c r="A67" s="425"/>
      <c r="B67" s="426"/>
      <c r="C67" s="399"/>
      <c r="D67" s="169"/>
      <c r="E67" s="402"/>
      <c r="F67" s="402"/>
      <c r="G67" s="421"/>
      <c r="H67" s="391"/>
      <c r="I67" s="160"/>
      <c r="J67" s="172"/>
      <c r="K67" s="160" t="str">
        <f>IFERROR(CONCATENATE(INDEX('8- Políticas de Administración '!$B$16:$F$53,MATCH('5- Identificación de Riesgos'!J67,'8- Políticas de Administración '!$C$16:$C$54,0),1)," - ",L67),"")</f>
        <v/>
      </c>
      <c r="L67" s="197" t="str">
        <f>IFERROR(VLOOKUP(INDEX('8- Políticas de Administración '!$B$16:$F$63,MATCH('5- Identificación de Riesgos'!J67,'8- Políticas de Administración '!$C$16:$C$64,0),1),'8- Políticas de Administración '!$B$16:$F$64,5,FALSE),"")</f>
        <v/>
      </c>
      <c r="M67" s="399"/>
      <c r="N67" s="417"/>
      <c r="O67" s="388"/>
    </row>
    <row r="68" spans="1:15" ht="84.75" customHeight="1">
      <c r="A68" s="429">
        <v>7</v>
      </c>
      <c r="B68" s="431" t="s">
        <v>320</v>
      </c>
      <c r="C68" s="427" t="s">
        <v>321</v>
      </c>
      <c r="D68" s="157" t="s">
        <v>317</v>
      </c>
      <c r="E68" s="428">
        <v>2500</v>
      </c>
      <c r="F68" s="428">
        <v>1</v>
      </c>
      <c r="G68" s="419">
        <f>+F68/E68</f>
        <v>4.0000000000000002E-4</v>
      </c>
      <c r="H68" s="422" t="str">
        <f>CONCATENATE(IF(G68&lt;='8- Políticas de Administración '!$D$6,'8- Políticas de Administración '!$B$6,IF(G68&lt;='8- Políticas de Administración '!$D$7,'8- Políticas de Administración '!$B$7,IF(G68&lt;='8- Políticas de Administración '!$D$8,'8- Políticas de Administración '!$B$8,IF(G68&lt;='8- Políticas de Administración '!$D$9,'8- Políticas de Administración '!$B$9,IF(G68&lt;='8- Políticas de Administración '!$D$10,'8- Políticas de Administración '!$B$10,"Probabilidad no valida")))))," - ",VLOOKUP(IF(G68&lt;='8- Políticas de Administración '!$D$6,'8- Políticas de Administración '!$B$6,IF(G68&lt;='8- Políticas de Administración '!$D$7,'8- Políticas de Administración '!$B$7,IF(G68&lt;='8- Políticas de Administración '!$D$8,'8- Políticas de Administración '!$B$8,IF(G68&lt;='8- Políticas de Administración '!$D$9,'8- Políticas de Administración '!$B$9,IF(G68&lt;='8- Políticas de Administración '!$D$10,'8- Políticas de Administración '!$B$10,"Probabilidad no valida"))))),'8- Políticas de Administración '!$B$6:$F$10,5,FALSE))</f>
        <v>Muy Baja - 1</v>
      </c>
      <c r="I68" s="161" t="s">
        <v>282</v>
      </c>
      <c r="J68" s="173" t="s">
        <v>283</v>
      </c>
      <c r="K68" s="158" t="str">
        <f>IFERROR(CONCATENATE(INDEX('8- Políticas de Administración '!$B$16:$F$53,MATCH('5- Identificación de Riesgos'!J68,'8- Políticas de Administración '!$C$16:$C$54,0),1)," - ",L68),"")</f>
        <v>Moderado - 3</v>
      </c>
      <c r="L68" s="198">
        <f>IFERROR(VLOOKUP(INDEX('8- Políticas de Administración '!$B$16:$F$63,MATCH('5- Identificación de Riesgos'!J68,'8- Políticas de Administración '!$C$16:$C$64,0),1),'8- Políticas de Administración '!$B$16:$F$64,5,FALSE),"")</f>
        <v>3</v>
      </c>
      <c r="M68" s="397" t="str">
        <f>IFERROR(CONCATENATE(INDEX('8- Políticas de Administración '!$B$16:$F$53,MATCH(ROUND(AVERAGE(L68:L77),0),'8- Políticas de Administración '!$F$16:$F$53,0),1)," - ",ROUND(AVERAGE(L68:L77),0)),"")</f>
        <v>Moderado - 3</v>
      </c>
      <c r="N68" s="418" t="str">
        <f>IFERROR(CONCATENATE(VLOOKUP((LEFT(H68,LEN(H68)-4)&amp;LEFT(M68,LEN(M68)-4)),'9- Matriz de Calor '!$D$18:$E$42,2,0)," - ",RIGHT(H68,1)*RIGHT(M68,1)),"")</f>
        <v>Moderado - 3</v>
      </c>
      <c r="O68" s="388">
        <f t="shared" ref="O68" si="7">RIGHT(H68,1)*RIGHT(M68,1)</f>
        <v>3</v>
      </c>
    </row>
    <row r="69" spans="1:15" ht="30">
      <c r="A69" s="429"/>
      <c r="B69" s="407"/>
      <c r="C69" s="398"/>
      <c r="D69" s="167" t="s">
        <v>318</v>
      </c>
      <c r="E69" s="401"/>
      <c r="F69" s="401"/>
      <c r="G69" s="420"/>
      <c r="H69" s="390"/>
      <c r="I69" s="159"/>
      <c r="J69" s="97"/>
      <c r="K69" s="159" t="str">
        <f>IFERROR(CONCATENATE(INDEX('8- Políticas de Administración '!$B$16:$F$53,MATCH('5- Identificación de Riesgos'!J69,'8- Políticas de Administración '!$C$16:$C$54,0),1)," - ",L69),"")</f>
        <v/>
      </c>
      <c r="L69" s="196" t="str">
        <f>IFERROR(VLOOKUP(INDEX('8- Políticas de Administración '!$B$16:$F$63,MATCH('5- Identificación de Riesgos'!J69,'8- Políticas de Administración '!$C$16:$C$64,0),1),'8- Políticas de Administración '!$B$16:$F$64,5,FALSE),"")</f>
        <v/>
      </c>
      <c r="M69" s="398"/>
      <c r="N69" s="416"/>
      <c r="O69" s="388"/>
    </row>
    <row r="70" spans="1:15">
      <c r="A70" s="429"/>
      <c r="B70" s="407"/>
      <c r="C70" s="398"/>
      <c r="D70" s="218"/>
      <c r="E70" s="401"/>
      <c r="F70" s="401"/>
      <c r="G70" s="420"/>
      <c r="H70" s="390"/>
      <c r="I70" s="159"/>
      <c r="J70" s="97"/>
      <c r="K70" s="159" t="str">
        <f>IFERROR(CONCATENATE(INDEX('8- Políticas de Administración '!$B$16:$F$53,MATCH('5- Identificación de Riesgos'!J70,'8- Políticas de Administración '!$C$16:$C$54,0),1)," - ",L70),"")</f>
        <v/>
      </c>
      <c r="L70" s="196" t="str">
        <f>IFERROR(VLOOKUP(INDEX('8- Políticas de Administración '!$B$16:$F$63,MATCH('5- Identificación de Riesgos'!J70,'8- Políticas de Administración '!$C$16:$C$64,0),1),'8- Políticas de Administración '!$B$16:$F$64,5,FALSE),"")</f>
        <v/>
      </c>
      <c r="M70" s="398"/>
      <c r="N70" s="416"/>
      <c r="O70" s="388"/>
    </row>
    <row r="71" spans="1:15">
      <c r="A71" s="429"/>
      <c r="B71" s="407"/>
      <c r="C71" s="398"/>
      <c r="D71" s="218"/>
      <c r="E71" s="401"/>
      <c r="F71" s="401"/>
      <c r="G71" s="420"/>
      <c r="H71" s="390"/>
      <c r="I71" s="159"/>
      <c r="J71" s="97"/>
      <c r="K71" s="159" t="str">
        <f>IFERROR(CONCATENATE(INDEX('8- Políticas de Administración '!$B$16:$F$53,MATCH('5- Identificación de Riesgos'!J71,'8- Políticas de Administración '!$C$16:$C$54,0),1)," - ",L71),"")</f>
        <v/>
      </c>
      <c r="L71" s="196" t="str">
        <f>IFERROR(VLOOKUP(INDEX('8- Políticas de Administración '!$B$16:$F$63,MATCH('5- Identificación de Riesgos'!J71,'8- Políticas de Administración '!$C$16:$C$64,0),1),'8- Políticas de Administración '!$B$16:$F$64,5,FALSE),"")</f>
        <v/>
      </c>
      <c r="M71" s="398"/>
      <c r="N71" s="416"/>
      <c r="O71" s="388"/>
    </row>
    <row r="72" spans="1:15">
      <c r="A72" s="429"/>
      <c r="B72" s="407"/>
      <c r="C72" s="398"/>
      <c r="D72" s="170"/>
      <c r="E72" s="401"/>
      <c r="F72" s="401"/>
      <c r="G72" s="420"/>
      <c r="H72" s="390"/>
      <c r="I72" s="159"/>
      <c r="J72" s="97"/>
      <c r="K72" s="159" t="str">
        <f>IFERROR(CONCATENATE(INDEX('8- Políticas de Administración '!$B$16:$F$53,MATCH('5- Identificación de Riesgos'!J72,'8- Políticas de Administración '!$C$16:$C$54,0),1)," - ",L72),"")</f>
        <v/>
      </c>
      <c r="L72" s="196" t="str">
        <f>IFERROR(VLOOKUP(INDEX('8- Políticas de Administración '!$B$16:$F$63,MATCH('5- Identificación de Riesgos'!J72,'8- Políticas de Administración '!$C$16:$C$64,0),1),'8- Políticas de Administración '!$B$16:$F$64,5,FALSE),"")</f>
        <v/>
      </c>
      <c r="M72" s="398"/>
      <c r="N72" s="416"/>
      <c r="O72" s="388"/>
    </row>
    <row r="73" spans="1:15">
      <c r="A73" s="429"/>
      <c r="B73" s="407"/>
      <c r="C73" s="398"/>
      <c r="D73" s="167"/>
      <c r="E73" s="401"/>
      <c r="F73" s="401"/>
      <c r="G73" s="420"/>
      <c r="H73" s="390"/>
      <c r="I73" s="159"/>
      <c r="J73" s="97"/>
      <c r="K73" s="159" t="str">
        <f>IFERROR(CONCATENATE(INDEX('8- Políticas de Administración '!$B$16:$F$53,MATCH('5- Identificación de Riesgos'!J73,'8- Políticas de Administración '!$C$16:$C$54,0),1)," - ",L73),"")</f>
        <v/>
      </c>
      <c r="L73" s="196" t="str">
        <f>IFERROR(VLOOKUP(INDEX('8- Políticas de Administración '!$B$16:$F$63,MATCH('5- Identificación de Riesgos'!J73,'8- Políticas de Administración '!$C$16:$C$64,0),1),'8- Políticas de Administración '!$B$16:$F$64,5,FALSE),"")</f>
        <v/>
      </c>
      <c r="M73" s="398"/>
      <c r="N73" s="416"/>
      <c r="O73" s="388"/>
    </row>
    <row r="74" spans="1:15">
      <c r="A74" s="429"/>
      <c r="B74" s="407"/>
      <c r="C74" s="398"/>
      <c r="D74" s="167"/>
      <c r="E74" s="401"/>
      <c r="F74" s="401"/>
      <c r="G74" s="420"/>
      <c r="H74" s="390"/>
      <c r="I74" s="159"/>
      <c r="J74" s="97"/>
      <c r="K74" s="159" t="str">
        <f>IFERROR(CONCATENATE(INDEX('8- Políticas de Administración '!$B$16:$F$53,MATCH('5- Identificación de Riesgos'!J74,'8- Políticas de Administración '!$C$16:$C$54,0),1)," - ",L74),"")</f>
        <v/>
      </c>
      <c r="L74" s="196" t="str">
        <f>IFERROR(VLOOKUP(INDEX('8- Políticas de Administración '!$B$16:$F$63,MATCH('5- Identificación de Riesgos'!J74,'8- Políticas de Administración '!$C$16:$C$64,0),1),'8- Políticas de Administración '!$B$16:$F$64,5,FALSE),"")</f>
        <v/>
      </c>
      <c r="M74" s="398"/>
      <c r="N74" s="416"/>
      <c r="O74" s="388"/>
    </row>
    <row r="75" spans="1:15">
      <c r="A75" s="429"/>
      <c r="B75" s="407"/>
      <c r="C75" s="398"/>
      <c r="D75" s="167"/>
      <c r="E75" s="401"/>
      <c r="F75" s="401"/>
      <c r="G75" s="420"/>
      <c r="H75" s="390"/>
      <c r="I75" s="159"/>
      <c r="J75" s="97"/>
      <c r="K75" s="159" t="str">
        <f>IFERROR(CONCATENATE(INDEX('8- Políticas de Administración '!$B$16:$F$53,MATCH('5- Identificación de Riesgos'!J75,'8- Políticas de Administración '!$C$16:$C$54,0),1)," - ",L75),"")</f>
        <v/>
      </c>
      <c r="L75" s="196" t="str">
        <f>IFERROR(VLOOKUP(INDEX('8- Políticas de Administración '!$B$16:$F$63,MATCH('5- Identificación de Riesgos'!J75,'8- Políticas de Administración '!$C$16:$C$64,0),1),'8- Políticas de Administración '!$B$16:$F$64,5,FALSE),"")</f>
        <v/>
      </c>
      <c r="M75" s="398"/>
      <c r="N75" s="416"/>
      <c r="O75" s="388"/>
    </row>
    <row r="76" spans="1:15">
      <c r="A76" s="429"/>
      <c r="B76" s="407"/>
      <c r="C76" s="398"/>
      <c r="D76" s="167"/>
      <c r="E76" s="401"/>
      <c r="F76" s="401"/>
      <c r="G76" s="420"/>
      <c r="H76" s="390"/>
      <c r="I76" s="159"/>
      <c r="J76" s="97"/>
      <c r="K76" s="159" t="str">
        <f>IFERROR(CONCATENATE(INDEX('8- Políticas de Administración '!$B$16:$F$53,MATCH('5- Identificación de Riesgos'!J76,'8- Políticas de Administración '!$C$16:$C$54,0),1)," - ",L76),"")</f>
        <v/>
      </c>
      <c r="L76" s="196" t="str">
        <f>IFERROR(VLOOKUP(INDEX('8- Políticas de Administración '!$B$16:$F$63,MATCH('5- Identificación de Riesgos'!J76,'8- Políticas de Administración '!$C$16:$C$64,0),1),'8- Políticas de Administración '!$B$16:$F$64,5,FALSE),"")</f>
        <v/>
      </c>
      <c r="M76" s="398"/>
      <c r="N76" s="416"/>
      <c r="O76" s="388"/>
    </row>
    <row r="77" spans="1:15" ht="15.75" thickBot="1">
      <c r="A77" s="430"/>
      <c r="B77" s="427"/>
      <c r="C77" s="399"/>
      <c r="D77" s="169"/>
      <c r="E77" s="402"/>
      <c r="F77" s="402"/>
      <c r="G77" s="421"/>
      <c r="H77" s="391"/>
      <c r="I77" s="160"/>
      <c r="J77" s="172"/>
      <c r="K77" s="160" t="str">
        <f>IFERROR(CONCATENATE(INDEX('8- Políticas de Administración '!$B$16:$F$53,MATCH('5- Identificación de Riesgos'!J77,'8- Políticas de Administración '!$C$16:$C$54,0),1)," - ",L77),"")</f>
        <v/>
      </c>
      <c r="L77" s="197" t="str">
        <f>IFERROR(VLOOKUP(INDEX('8- Políticas de Administración '!$B$16:$F$63,MATCH('5- Identificación de Riesgos'!J77,'8- Políticas de Administración '!$C$16:$C$64,0),1),'8- Políticas de Administración '!$B$16:$F$64,5,FALSE),"")</f>
        <v/>
      </c>
      <c r="M77" s="399"/>
      <c r="N77" s="417"/>
      <c r="O77" s="388"/>
    </row>
  </sheetData>
  <mergeCells count="93">
    <mergeCell ref="B30:B39"/>
    <mergeCell ref="C30:C39"/>
    <mergeCell ref="G60:G67"/>
    <mergeCell ref="H60:H67"/>
    <mergeCell ref="M60:M67"/>
    <mergeCell ref="E50:E59"/>
    <mergeCell ref="F50:F59"/>
    <mergeCell ref="G50:G59"/>
    <mergeCell ref="H50:H59"/>
    <mergeCell ref="B50:B59"/>
    <mergeCell ref="E20:E29"/>
    <mergeCell ref="G20:G29"/>
    <mergeCell ref="H20:H29"/>
    <mergeCell ref="F20:F29"/>
    <mergeCell ref="E40:E49"/>
    <mergeCell ref="F40:F49"/>
    <mergeCell ref="G40:G49"/>
    <mergeCell ref="A1:C2"/>
    <mergeCell ref="A4:C4"/>
    <mergeCell ref="A8:A9"/>
    <mergeCell ref="B8:B9"/>
    <mergeCell ref="E8:E9"/>
    <mergeCell ref="D6:N6"/>
    <mergeCell ref="I8:I9"/>
    <mergeCell ref="G8:G9"/>
    <mergeCell ref="H8:H9"/>
    <mergeCell ref="E7:H7"/>
    <mergeCell ref="F8:F9"/>
    <mergeCell ref="L8:L9"/>
    <mergeCell ref="D4:N4"/>
    <mergeCell ref="D5:N5"/>
    <mergeCell ref="A5:C5"/>
    <mergeCell ref="A6:C6"/>
    <mergeCell ref="D7:D9"/>
    <mergeCell ref="F10:F19"/>
    <mergeCell ref="G10:G19"/>
    <mergeCell ref="A10:A19"/>
    <mergeCell ref="C10:C19"/>
    <mergeCell ref="B10:B19"/>
    <mergeCell ref="O68:O77"/>
    <mergeCell ref="O8:O9"/>
    <mergeCell ref="N8:N9"/>
    <mergeCell ref="N7:O7"/>
    <mergeCell ref="K8:K9"/>
    <mergeCell ref="M8:M9"/>
    <mergeCell ref="I7:M7"/>
    <mergeCell ref="N40:N49"/>
    <mergeCell ref="G68:G77"/>
    <mergeCell ref="H68:H77"/>
    <mergeCell ref="M68:M77"/>
    <mergeCell ref="N68:N77"/>
    <mergeCell ref="A60:A67"/>
    <mergeCell ref="B60:B67"/>
    <mergeCell ref="C60:C67"/>
    <mergeCell ref="E60:E67"/>
    <mergeCell ref="F60:F67"/>
    <mergeCell ref="A68:A77"/>
    <mergeCell ref="B68:B77"/>
    <mergeCell ref="C68:C77"/>
    <mergeCell ref="E68:E77"/>
    <mergeCell ref="F68:F77"/>
    <mergeCell ref="B20:B29"/>
    <mergeCell ref="O60:O67"/>
    <mergeCell ref="O20:O29"/>
    <mergeCell ref="M10:M19"/>
    <mergeCell ref="M50:M59"/>
    <mergeCell ref="N50:N59"/>
    <mergeCell ref="N10:N19"/>
    <mergeCell ref="M20:M29"/>
    <mergeCell ref="O50:O59"/>
    <mergeCell ref="O10:O19"/>
    <mergeCell ref="N20:N29"/>
    <mergeCell ref="N60:N67"/>
    <mergeCell ref="O30:O39"/>
    <mergeCell ref="M30:M39"/>
    <mergeCell ref="N30:N39"/>
    <mergeCell ref="M40:M49"/>
    <mergeCell ref="C20:C29"/>
    <mergeCell ref="O40:O49"/>
    <mergeCell ref="H10:H19"/>
    <mergeCell ref="A20:A29"/>
    <mergeCell ref="A50:A59"/>
    <mergeCell ref="C50:C59"/>
    <mergeCell ref="E10:E19"/>
    <mergeCell ref="A40:A49"/>
    <mergeCell ref="B40:B49"/>
    <mergeCell ref="C40:C49"/>
    <mergeCell ref="H30:H39"/>
    <mergeCell ref="H40:H49"/>
    <mergeCell ref="E30:E39"/>
    <mergeCell ref="F30:F39"/>
    <mergeCell ref="G30:G39"/>
    <mergeCell ref="A30:A39"/>
  </mergeCells>
  <conditionalFormatting sqref="H10 H20 H30 H40 H50">
    <cfRule type="cellIs" dxfId="499" priority="363" operator="between">
      <formula>0</formula>
      <formula>2</formula>
    </cfRule>
    <cfRule type="cellIs" dxfId="498" priority="362" operator="between">
      <formula>1</formula>
      <formula>2</formula>
    </cfRule>
    <cfRule type="containsText" dxfId="495" priority="359" operator="containsText" text="Muy baja">
      <formula>NOT(ISERROR(SEARCH("Muy baja",H10)))</formula>
    </cfRule>
    <cfRule type="containsText" dxfId="494" priority="358" operator="containsText" text="Baja">
      <formula>NOT(ISERROR(SEARCH("Baja",H10)))</formula>
    </cfRule>
    <cfRule type="containsText" dxfId="493" priority="357" operator="containsText" text="Media">
      <formula>NOT(ISERROR(SEARCH("Media",H10)))</formula>
    </cfRule>
    <cfRule type="containsText" dxfId="492" priority="356" operator="containsText" text="Alta">
      <formula>NOT(ISERROR(SEARCH("Alta",H10)))</formula>
    </cfRule>
    <cfRule type="containsText" dxfId="491" priority="354" operator="containsText" text="Muy Baja'Tabla probabilidad'!">
      <formula>NOT(ISERROR(SEARCH("Muy Baja'Tabla probabilidad'!",H10)))</formula>
    </cfRule>
    <cfRule type="containsText" dxfId="490" priority="353" operator="containsText" text="Muy Baja">
      <formula>NOT(ISERROR(SEARCH("Muy Baja",H10)))</formula>
    </cfRule>
    <cfRule type="containsText" dxfId="489" priority="352" operator="containsText" text="Muy Baja">
      <formula>NOT(ISERROR(SEARCH("Muy Baja",H10)))</formula>
    </cfRule>
    <cfRule type="containsText" dxfId="488" priority="351" operator="containsText" text="Muy Baja">
      <formula>NOT(ISERROR(SEARCH("Muy Baja",H10)))</formula>
    </cfRule>
    <cfRule type="containsText" dxfId="487" priority="355" operator="containsText" text="Muy bajo">
      <formula>NOT(ISERROR(SEARCH("Muy bajo",H10)))</formula>
    </cfRule>
    <cfRule type="containsText" dxfId="486" priority="350" operator="containsText" text="Baja">
      <formula>NOT(ISERROR(SEARCH("Baja",H10)))</formula>
    </cfRule>
    <cfRule type="containsText" dxfId="485" priority="349" operator="containsText" text="Muy Baja">
      <formula>NOT(ISERROR(SEARCH("Muy Baja",H10)))</formula>
    </cfRule>
    <cfRule type="containsText" dxfId="484" priority="348" operator="containsText" text="Media">
      <formula>NOT(ISERROR(SEARCH("Media",H10)))</formula>
    </cfRule>
    <cfRule type="containsText" dxfId="483" priority="341" operator="containsText" text="Muy Baja">
      <formula>NOT(ISERROR(SEARCH("Muy Baja",H10)))</formula>
    </cfRule>
    <cfRule type="containsText" dxfId="482" priority="347" operator="containsText" text="Media">
      <formula>NOT(ISERROR(SEARCH("Media",H10)))</formula>
    </cfRule>
    <cfRule type="containsText" dxfId="481" priority="346" operator="containsText" text="Media">
      <formula>NOT(ISERROR(SEARCH("Media",H10)))</formula>
    </cfRule>
    <cfRule type="containsText" dxfId="480" priority="345" operator="containsText" text="Alta">
      <formula>NOT(ISERROR(SEARCH("Alta",H10)))</formula>
    </cfRule>
    <cfRule type="containsText" dxfId="479" priority="343" operator="containsText" text="Muy Alta">
      <formula>NOT(ISERROR(SEARCH("Muy Alta",H10)))</formula>
    </cfRule>
    <cfRule type="containsText" dxfId="478" priority="342" operator="containsText" text="Baja">
      <formula>NOT(ISERROR(SEARCH("Baja",H10)))</formula>
    </cfRule>
  </conditionalFormatting>
  <conditionalFormatting sqref="H60">
    <cfRule type="containsText" dxfId="477" priority="154" operator="containsText" text="Muy Baja">
      <formula>NOT(ISERROR(SEARCH("Muy Baja",H60)))</formula>
    </cfRule>
    <cfRule type="containsText" dxfId="476" priority="155" operator="containsText" text="Baja">
      <formula>NOT(ISERROR(SEARCH("Baja",H60)))</formula>
    </cfRule>
    <cfRule type="containsText" dxfId="475" priority="156" operator="containsText" text="Muy Alta">
      <formula>NOT(ISERROR(SEARCH("Muy Alta",H60)))</formula>
    </cfRule>
    <cfRule type="containsText" dxfId="474" priority="158" operator="containsText" text="Alta">
      <formula>NOT(ISERROR(SEARCH("Alta",H60)))</formula>
    </cfRule>
    <cfRule type="containsText" dxfId="473" priority="159" operator="containsText" text="Media">
      <formula>NOT(ISERROR(SEARCH("Media",H60)))</formula>
    </cfRule>
    <cfRule type="containsText" dxfId="472" priority="172" operator="containsText" text="Muy baja">
      <formula>NOT(ISERROR(SEARCH("Muy baja",H60)))</formula>
    </cfRule>
    <cfRule type="containsText" dxfId="471" priority="161" operator="containsText" text="Media">
      <formula>NOT(ISERROR(SEARCH("Media",H60)))</formula>
    </cfRule>
    <cfRule type="containsText" dxfId="470" priority="162" operator="containsText" text="Muy Baja">
      <formula>NOT(ISERROR(SEARCH("Muy Baja",H60)))</formula>
    </cfRule>
    <cfRule type="containsText" dxfId="469" priority="163" operator="containsText" text="Baja">
      <formula>NOT(ISERROR(SEARCH("Baja",H60)))</formula>
    </cfRule>
    <cfRule type="containsText" dxfId="468" priority="164" operator="containsText" text="Muy Baja">
      <formula>NOT(ISERROR(SEARCH("Muy Baja",H60)))</formula>
    </cfRule>
    <cfRule type="containsText" dxfId="467" priority="165" operator="containsText" text="Muy Baja">
      <formula>NOT(ISERROR(SEARCH("Muy Baja",H60)))</formula>
    </cfRule>
    <cfRule type="containsText" dxfId="466" priority="166" operator="containsText" text="Muy Baja">
      <formula>NOT(ISERROR(SEARCH("Muy Baja",H60)))</formula>
    </cfRule>
    <cfRule type="containsText" dxfId="465" priority="167" operator="containsText" text="Muy Baja'Tabla probabilidad'!">
      <formula>NOT(ISERROR(SEARCH("Muy Baja'Tabla probabilidad'!",H60)))</formula>
    </cfRule>
    <cfRule type="containsText" dxfId="464" priority="168" operator="containsText" text="Muy bajo">
      <formula>NOT(ISERROR(SEARCH("Muy bajo",H60)))</formula>
    </cfRule>
    <cfRule type="containsText" dxfId="463" priority="169" operator="containsText" text="Alta">
      <formula>NOT(ISERROR(SEARCH("Alta",H60)))</formula>
    </cfRule>
    <cfRule type="containsText" dxfId="462" priority="170" operator="containsText" text="Media">
      <formula>NOT(ISERROR(SEARCH("Media",H60)))</formula>
    </cfRule>
    <cfRule type="containsText" dxfId="461" priority="171" operator="containsText" text="Baja">
      <formula>NOT(ISERROR(SEARCH("Baja",H60)))</formula>
    </cfRule>
    <cfRule type="cellIs" dxfId="458" priority="175" operator="between">
      <formula>1</formula>
      <formula>2</formula>
    </cfRule>
    <cfRule type="cellIs" dxfId="457" priority="176" operator="between">
      <formula>0</formula>
      <formula>2</formula>
    </cfRule>
    <cfRule type="containsText" dxfId="456" priority="160" operator="containsText" text="Media">
      <formula>NOT(ISERROR(SEARCH("Media",H60)))</formula>
    </cfRule>
  </conditionalFormatting>
  <conditionalFormatting sqref="H68">
    <cfRule type="containsText" dxfId="455" priority="35" operator="containsText" text="Muy Baja">
      <formula>NOT(ISERROR(SEARCH("Muy Baja",H68)))</formula>
    </cfRule>
    <cfRule type="containsText" dxfId="454" priority="36" operator="containsText" text="Baja">
      <formula>NOT(ISERROR(SEARCH("Baja",H68)))</formula>
    </cfRule>
    <cfRule type="containsText" dxfId="453" priority="53" operator="containsText" text="Muy baja">
      <formula>NOT(ISERROR(SEARCH("Muy baja",H68)))</formula>
    </cfRule>
    <cfRule type="containsText" dxfId="452" priority="48" operator="containsText" text="Muy Baja'Tabla probabilidad'!">
      <formula>NOT(ISERROR(SEARCH("Muy Baja'Tabla probabilidad'!",H68)))</formula>
    </cfRule>
    <cfRule type="cellIs" dxfId="449" priority="56" operator="between">
      <formula>1</formula>
      <formula>2</formula>
    </cfRule>
    <cfRule type="cellIs" dxfId="448" priority="57" operator="between">
      <formula>0</formula>
      <formula>2</formula>
    </cfRule>
    <cfRule type="containsText" dxfId="447" priority="37" operator="containsText" text="Muy Alta">
      <formula>NOT(ISERROR(SEARCH("Muy Alta",H68)))</formula>
    </cfRule>
    <cfRule type="containsText" dxfId="446" priority="39" operator="containsText" text="Alta">
      <formula>NOT(ISERROR(SEARCH("Alta",H68)))</formula>
    </cfRule>
    <cfRule type="containsText" dxfId="445" priority="40" operator="containsText" text="Media">
      <formula>NOT(ISERROR(SEARCH("Media",H68)))</formula>
    </cfRule>
    <cfRule type="containsText" dxfId="444" priority="41" operator="containsText" text="Media">
      <formula>NOT(ISERROR(SEARCH("Media",H68)))</formula>
    </cfRule>
    <cfRule type="containsText" dxfId="443" priority="42" operator="containsText" text="Media">
      <formula>NOT(ISERROR(SEARCH("Media",H68)))</formula>
    </cfRule>
    <cfRule type="containsText" dxfId="442" priority="43" operator="containsText" text="Muy Baja">
      <formula>NOT(ISERROR(SEARCH("Muy Baja",H68)))</formula>
    </cfRule>
    <cfRule type="containsText" dxfId="441" priority="44" operator="containsText" text="Baja">
      <formula>NOT(ISERROR(SEARCH("Baja",H68)))</formula>
    </cfRule>
    <cfRule type="containsText" dxfId="440" priority="45" operator="containsText" text="Muy Baja">
      <formula>NOT(ISERROR(SEARCH("Muy Baja",H68)))</formula>
    </cfRule>
    <cfRule type="containsText" dxfId="439" priority="52" operator="containsText" text="Baja">
      <formula>NOT(ISERROR(SEARCH("Baja",H68)))</formula>
    </cfRule>
    <cfRule type="containsText" dxfId="438" priority="51" operator="containsText" text="Media">
      <formula>NOT(ISERROR(SEARCH("Media",H68)))</formula>
    </cfRule>
    <cfRule type="containsText" dxfId="437" priority="50" operator="containsText" text="Alta">
      <formula>NOT(ISERROR(SEARCH("Alta",H68)))</formula>
    </cfRule>
    <cfRule type="containsText" dxfId="436" priority="49" operator="containsText" text="Muy bajo">
      <formula>NOT(ISERROR(SEARCH("Muy bajo",H68)))</formula>
    </cfRule>
    <cfRule type="containsText" dxfId="435" priority="47" operator="containsText" text="Muy Baja">
      <formula>NOT(ISERROR(SEARCH("Muy Baja",H68)))</formula>
    </cfRule>
    <cfRule type="containsText" dxfId="434" priority="46" operator="containsText" text="Muy Baja">
      <formula>NOT(ISERROR(SEARCH("Muy Baja",H68)))</formula>
    </cfRule>
  </conditionalFormatting>
  <conditionalFormatting sqref="M10 K10:K29 M20 M50 K51:K77 M60 M68">
    <cfRule type="containsText" dxfId="433" priority="335" operator="containsText" text="Catastrófico">
      <formula>NOT(ISERROR(SEARCH("Catastrófico",K10)))</formula>
    </cfRule>
    <cfRule type="containsText" dxfId="432" priority="336" operator="containsText" text="Mayor">
      <formula>NOT(ISERROR(SEARCH("Mayor",K10)))</formula>
    </cfRule>
    <cfRule type="containsText" dxfId="431" priority="337" operator="containsText" text="Alta">
      <formula>NOT(ISERROR(SEARCH("Alta",K10)))</formula>
    </cfRule>
    <cfRule type="containsText" dxfId="430" priority="338" operator="containsText" text="Moderado">
      <formula>NOT(ISERROR(SEARCH("Moderado",K10)))</formula>
    </cfRule>
    <cfRule type="containsText" dxfId="429" priority="339" operator="containsText" text="Menor">
      <formula>NOT(ISERROR(SEARCH("Menor",K10)))</formula>
    </cfRule>
    <cfRule type="containsText" dxfId="428" priority="340" operator="containsText" text="Leve">
      <formula>NOT(ISERROR(SEARCH("Leve",K10)))</formula>
    </cfRule>
  </conditionalFormatting>
  <conditionalFormatting sqref="M30">
    <cfRule type="containsText" dxfId="427" priority="2" operator="containsText" text="Mayor">
      <formula>NOT(ISERROR(SEARCH("Mayor",M30)))</formula>
    </cfRule>
    <cfRule type="containsText" dxfId="426" priority="3" operator="containsText" text="Alta">
      <formula>NOT(ISERROR(SEARCH("Alta",M30)))</formula>
    </cfRule>
    <cfRule type="containsText" dxfId="425" priority="4" operator="containsText" text="Moderado">
      <formula>NOT(ISERROR(SEARCH("Moderado",M30)))</formula>
    </cfRule>
    <cfRule type="containsText" dxfId="424" priority="5" operator="containsText" text="Menor">
      <formula>NOT(ISERROR(SEARCH("Menor",M30)))</formula>
    </cfRule>
    <cfRule type="containsText" dxfId="423" priority="6" operator="containsText" text="Leve">
      <formula>NOT(ISERROR(SEARCH("Leve",M30)))</formula>
    </cfRule>
    <cfRule type="containsText" dxfId="422" priority="1" operator="containsText" text="Catastrófico">
      <formula>NOT(ISERROR(SEARCH("Catastrófico",M30)))</formula>
    </cfRule>
  </conditionalFormatting>
  <conditionalFormatting sqref="M40">
    <cfRule type="containsText" dxfId="421" priority="13" operator="containsText" text="Catastrófico">
      <formula>NOT(ISERROR(SEARCH("Catastrófico",M40)))</formula>
    </cfRule>
    <cfRule type="containsText" dxfId="420" priority="18" operator="containsText" text="Leve">
      <formula>NOT(ISERROR(SEARCH("Leve",M40)))</formula>
    </cfRule>
    <cfRule type="containsText" dxfId="419" priority="17" operator="containsText" text="Menor">
      <formula>NOT(ISERROR(SEARCH("Menor",M40)))</formula>
    </cfRule>
    <cfRule type="containsText" dxfId="418" priority="16" operator="containsText" text="Moderado">
      <formula>NOT(ISERROR(SEARCH("Moderado",M40)))</formula>
    </cfRule>
    <cfRule type="containsText" dxfId="417" priority="15" operator="containsText" text="Alta">
      <formula>NOT(ISERROR(SEARCH("Alta",M40)))</formula>
    </cfRule>
    <cfRule type="containsText" dxfId="416" priority="14" operator="containsText" text="Mayor">
      <formula>NOT(ISERROR(SEARCH("Mayor",M40)))</formula>
    </cfRule>
  </conditionalFormatting>
  <conditionalFormatting sqref="N8:O8">
    <cfRule type="containsText" dxfId="415" priority="60" operator="containsText" text="4- Moderado">
      <formula>NOT(ISERROR(SEARCH("4- Moderado",N8)))</formula>
    </cfRule>
    <cfRule type="containsText" dxfId="414" priority="59" operator="containsText" text="6- Moderado">
      <formula>NOT(ISERROR(SEARCH("6- Moderado",N8)))</formula>
    </cfRule>
    <cfRule type="containsText" dxfId="413" priority="58" operator="containsText" text="3- Moderado">
      <formula>NOT(ISERROR(SEARCH("3- Moderado",N8)))</formula>
    </cfRule>
    <cfRule type="containsText" dxfId="412" priority="61" operator="containsText" text="3- Bajo">
      <formula>NOT(ISERROR(SEARCH("3- Bajo",N8)))</formula>
    </cfRule>
    <cfRule type="containsText" dxfId="411" priority="63" operator="containsText" text="1- Bajo">
      <formula>NOT(ISERROR(SEARCH("1- Bajo",N8)))</formula>
    </cfRule>
    <cfRule type="containsText" dxfId="410" priority="62" operator="containsText" text="4- Bajo">
      <formula>NOT(ISERROR(SEARCH("4- Bajo",N8)))</formula>
    </cfRule>
  </conditionalFormatting>
  <conditionalFormatting sqref="N10:O10 N20:O20 N30:O30 N40:O40 N50:O50">
    <cfRule type="containsText" dxfId="409" priority="922" operator="containsText" text="Extremo">
      <formula>NOT(ISERROR(SEARCH("Extremo",N10)))</formula>
    </cfRule>
    <cfRule type="containsText" dxfId="408" priority="923" operator="containsText" text="Alto">
      <formula>NOT(ISERROR(SEARCH("Alto",N10)))</formula>
    </cfRule>
    <cfRule type="containsText" dxfId="407" priority="924" operator="containsText" text="Bajo">
      <formula>NOT(ISERROR(SEARCH("Bajo",N10)))</formula>
    </cfRule>
    <cfRule type="containsText" dxfId="406" priority="925" operator="containsText" text="Moderado">
      <formula>NOT(ISERROR(SEARCH("Moderado",N10)))</formula>
    </cfRule>
  </conditionalFormatting>
  <conditionalFormatting sqref="N60:O60 N68:O68">
    <cfRule type="containsText" dxfId="405" priority="147" operator="containsText" text="Moderado">
      <formula>NOT(ISERROR(SEARCH("Moderado",N60)))</formula>
    </cfRule>
    <cfRule type="containsText" dxfId="404" priority="146" operator="containsText" text="Bajo">
      <formula>NOT(ISERROR(SEARCH("Bajo",N60)))</formula>
    </cfRule>
    <cfRule type="containsText" dxfId="403" priority="145" operator="containsText" text="Alto">
      <formula>NOT(ISERROR(SEARCH("Alto",N60)))</formula>
    </cfRule>
    <cfRule type="containsText" dxfId="402" priority="144" operator="containsText" text="Extremo">
      <formula>NOT(ISERROR(SEARCH("Extremo",N60)))</formula>
    </cfRule>
  </conditionalFormatting>
  <printOptions horizontalCentered="1"/>
  <pageMargins left="0.70866141732283472" right="0.70866141732283472" top="0.74803149606299213" bottom="0.74803149606299213" header="0.31496062992125984" footer="0.31496062992125984"/>
  <pageSetup scale="3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61" operator="containsText" id="{009A1948-254C-4020-A26D-7181B4E8E5DF}">
            <xm:f>NOT(ISERROR(SEARCH('8- Políticas de Administración '!$B$5,H10)))</xm:f>
            <xm:f>'8- Políticas de Administración '!$B$5</xm:f>
            <x14:dxf>
              <font>
                <color rgb="FF9C0006"/>
              </font>
              <fill>
                <patternFill>
                  <bgColor rgb="FFFFC7CE"/>
                </patternFill>
              </fill>
            </x14:dxf>
          </x14:cfRule>
          <x14:cfRule type="containsText" priority="360" operator="containsText" id="{D4158494-FAE5-4853-A580-52567E2FD023}">
            <xm:f>NOT(ISERROR(SEARCH('8- Políticas de Administración '!$B$5,H10)))</xm:f>
            <xm:f>'8- Políticas de Administración '!$B$5</xm:f>
            <x14:dxf>
              <font>
                <color rgb="FF006100"/>
              </font>
              <fill>
                <patternFill>
                  <bgColor rgb="FFC6EFCE"/>
                </patternFill>
              </fill>
            </x14:dxf>
          </x14:cfRule>
          <xm:sqref>H10 H20 H30 H40 H50</xm:sqref>
        </x14:conditionalFormatting>
        <x14:conditionalFormatting xmlns:xm="http://schemas.microsoft.com/office/excel/2006/main">
          <x14:cfRule type="containsText" priority="173" operator="containsText" id="{C56E7B71-A1CA-4864-BA3D-797CEBBE91F8}">
            <xm:f>NOT(ISERROR(SEARCH('8- Políticas de Administración '!$B$5,H60)))</xm:f>
            <xm:f>'8- Políticas de Administración '!$B$5</xm:f>
            <x14:dxf>
              <font>
                <color rgb="FF006100"/>
              </font>
              <fill>
                <patternFill>
                  <bgColor rgb="FFC6EFCE"/>
                </patternFill>
              </fill>
            </x14:dxf>
          </x14:cfRule>
          <x14:cfRule type="containsText" priority="174" operator="containsText" id="{6DDFDD29-E92C-4E1D-8583-591C5705F954}">
            <xm:f>NOT(ISERROR(SEARCH('8- Políticas de Administración '!$B$5,H60)))</xm:f>
            <xm:f>'8- Políticas de Administración '!$B$5</xm:f>
            <x14:dxf>
              <font>
                <color rgb="FF9C0006"/>
              </font>
              <fill>
                <patternFill>
                  <bgColor rgb="FFFFC7CE"/>
                </patternFill>
              </fill>
            </x14:dxf>
          </x14:cfRule>
          <xm:sqref>H60</xm:sqref>
        </x14:conditionalFormatting>
        <x14:conditionalFormatting xmlns:xm="http://schemas.microsoft.com/office/excel/2006/main">
          <x14:cfRule type="containsText" priority="54" operator="containsText" id="{CE584C38-BA44-4DB7-88C8-49F0971CE670}">
            <xm:f>NOT(ISERROR(SEARCH('8- Políticas de Administración '!$B$5,H68)))</xm:f>
            <xm:f>'8- Políticas de Administración '!$B$5</xm:f>
            <x14:dxf>
              <font>
                <color rgb="FF006100"/>
              </font>
              <fill>
                <patternFill>
                  <bgColor rgb="FFC6EFCE"/>
                </patternFill>
              </fill>
            </x14:dxf>
          </x14:cfRule>
          <x14:cfRule type="containsText" priority="55" operator="containsText" id="{BF2D55B1-6190-4F9B-BA88-D48D0E66864C}">
            <xm:f>NOT(ISERROR(SEARCH('8- Políticas de Administración '!$B$5,H68)))</xm:f>
            <xm:f>'8- Políticas de Administración '!$B$5</xm:f>
            <x14:dxf>
              <font>
                <color rgb="FF9C0006"/>
              </font>
              <fill>
                <patternFill>
                  <bgColor rgb="FFFFC7CE"/>
                </patternFill>
              </fill>
            </x14:dxf>
          </x14:cfRule>
          <xm:sqref>H68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I10:I77</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79"/>
  <sheetViews>
    <sheetView showGridLines="0" topLeftCell="A7" zoomScale="70" zoomScaleNormal="70" zoomScalePageLayoutView="70" workbookViewId="0">
      <selection activeCell="J7" sqref="J7:N7"/>
    </sheetView>
  </sheetViews>
  <sheetFormatPr baseColWidth="10" defaultColWidth="11.42578125" defaultRowHeight="15"/>
  <cols>
    <col min="1" max="1" width="9.5703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14062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496"/>
      <c r="B1" s="496"/>
      <c r="C1" s="496"/>
      <c r="D1" s="496"/>
      <c r="E1" s="496"/>
      <c r="F1" s="492" t="s">
        <v>322</v>
      </c>
      <c r="G1" s="492"/>
      <c r="H1" s="492"/>
      <c r="I1" s="492"/>
      <c r="J1" s="492"/>
      <c r="K1" s="492"/>
      <c r="L1" s="492"/>
      <c r="M1" s="492"/>
      <c r="N1" s="492"/>
      <c r="O1" s="492"/>
      <c r="P1" s="492"/>
      <c r="Q1" s="492"/>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496"/>
      <c r="B2" s="496"/>
      <c r="C2" s="496"/>
      <c r="D2" s="496"/>
      <c r="E2" s="496"/>
      <c r="F2" s="492"/>
      <c r="G2" s="492"/>
      <c r="H2" s="492"/>
      <c r="I2" s="492"/>
      <c r="J2" s="492"/>
      <c r="K2" s="492"/>
      <c r="L2" s="492"/>
      <c r="M2" s="492"/>
      <c r="N2" s="492"/>
      <c r="O2" s="492"/>
      <c r="P2" s="492"/>
      <c r="Q2" s="492"/>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496"/>
      <c r="B3" s="496"/>
      <c r="C3" s="496"/>
      <c r="D3" s="496"/>
      <c r="E3" s="496"/>
      <c r="F3" s="492"/>
      <c r="G3" s="492"/>
      <c r="H3" s="492"/>
      <c r="I3" s="492"/>
      <c r="J3" s="492"/>
      <c r="K3" s="492"/>
      <c r="L3" s="492"/>
      <c r="M3" s="492"/>
      <c r="N3" s="492"/>
      <c r="O3" s="492"/>
      <c r="P3" s="492"/>
      <c r="Q3" s="492"/>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55.5" customHeight="1">
      <c r="A4" s="491" t="s">
        <v>256</v>
      </c>
      <c r="B4" s="491"/>
      <c r="C4" s="498" t="s">
        <v>19</v>
      </c>
      <c r="D4" s="498"/>
      <c r="E4" s="498"/>
      <c r="F4" s="498"/>
      <c r="G4" s="498"/>
      <c r="H4" s="498"/>
      <c r="I4" s="498"/>
      <c r="J4" s="498"/>
      <c r="K4" s="498"/>
      <c r="L4" s="498"/>
      <c r="M4" s="498"/>
      <c r="N4" s="498"/>
      <c r="O4" s="498"/>
      <c r="P4" s="498"/>
      <c r="Q4" s="498"/>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92.45" customHeight="1">
      <c r="A5" s="491" t="s">
        <v>258</v>
      </c>
      <c r="B5" s="491"/>
      <c r="C5" s="498" t="s">
        <v>25</v>
      </c>
      <c r="D5" s="498"/>
      <c r="E5" s="498"/>
      <c r="F5" s="498"/>
      <c r="G5" s="498"/>
      <c r="H5" s="498"/>
      <c r="I5" s="498"/>
      <c r="J5" s="498"/>
      <c r="K5" s="498"/>
      <c r="L5" s="498"/>
      <c r="M5" s="498"/>
      <c r="N5" s="498"/>
      <c r="O5" s="498"/>
      <c r="P5" s="498"/>
      <c r="Q5" s="498"/>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491" t="s">
        <v>259</v>
      </c>
      <c r="B6" s="491"/>
      <c r="C6" s="498" t="s">
        <v>25</v>
      </c>
      <c r="D6" s="498"/>
      <c r="E6" s="498"/>
      <c r="F6" s="498"/>
      <c r="G6" s="498"/>
      <c r="H6" s="498"/>
      <c r="I6" s="498"/>
      <c r="J6" s="498"/>
      <c r="K6" s="498"/>
      <c r="L6" s="498"/>
      <c r="M6" s="498"/>
      <c r="N6" s="498"/>
      <c r="O6" s="498"/>
      <c r="P6" s="498"/>
      <c r="Q6" s="498"/>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6.5">
      <c r="A7" s="495" t="s">
        <v>323</v>
      </c>
      <c r="B7" s="495"/>
      <c r="C7" s="495"/>
      <c r="D7" s="495"/>
      <c r="E7" s="495"/>
      <c r="F7" s="495" t="s">
        <v>275</v>
      </c>
      <c r="G7" s="495"/>
      <c r="H7" s="495"/>
      <c r="I7" s="90"/>
      <c r="J7" s="440" t="s">
        <v>324</v>
      </c>
      <c r="K7" s="440"/>
      <c r="L7" s="440"/>
      <c r="M7" s="440"/>
      <c r="N7" s="441"/>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497" t="s">
        <v>265</v>
      </c>
      <c r="B8" s="503" t="s">
        <v>325</v>
      </c>
      <c r="C8" s="499" t="s">
        <v>267</v>
      </c>
      <c r="D8" s="501" t="s">
        <v>277</v>
      </c>
      <c r="E8" s="503" t="s">
        <v>261</v>
      </c>
      <c r="F8" s="493" t="s">
        <v>326</v>
      </c>
      <c r="G8" s="493" t="s">
        <v>327</v>
      </c>
      <c r="H8" s="493" t="s">
        <v>328</v>
      </c>
      <c r="I8" s="507"/>
      <c r="J8" s="493" t="s">
        <v>329</v>
      </c>
      <c r="K8" s="493" t="s">
        <v>330</v>
      </c>
      <c r="L8" s="493" t="s">
        <v>331</v>
      </c>
      <c r="M8" s="493" t="s">
        <v>332</v>
      </c>
      <c r="N8" s="493" t="s">
        <v>333</v>
      </c>
      <c r="O8" s="493" t="s">
        <v>334</v>
      </c>
      <c r="P8" s="493" t="s">
        <v>335</v>
      </c>
      <c r="Q8" s="493" t="s">
        <v>336</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52"/>
      <c r="B9" s="504"/>
      <c r="C9" s="500"/>
      <c r="D9" s="502"/>
      <c r="E9" s="504"/>
      <c r="F9" s="494"/>
      <c r="G9" s="494"/>
      <c r="H9" s="494"/>
      <c r="I9" s="508"/>
      <c r="J9" s="494"/>
      <c r="K9" s="494"/>
      <c r="L9" s="494"/>
      <c r="M9" s="494"/>
      <c r="N9" s="494"/>
      <c r="O9" s="494"/>
      <c r="P9" s="494"/>
      <c r="Q9" s="494"/>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392">
        <f>'5- Identificación de Riesgos'!A10</f>
        <v>1</v>
      </c>
      <c r="B10" s="406" t="str">
        <f>'5- Identificación de Riesgos'!B10</f>
        <v>Vencimiento de Términos</v>
      </c>
      <c r="C10" s="397" t="str">
        <f>'5- Identificación de Riesgos'!C10</f>
        <v>Posibilidad de que se realicen actuaciones procesales o de  dar respuesta a las solicitudes de los usuarios de la administración de justicia en materia administrativo, después del  término legal establecido para decidir sobre los conflictos presentados a los jueces.</v>
      </c>
      <c r="D10" s="397" t="s">
        <v>292</v>
      </c>
      <c r="E10" s="185" t="str">
        <f>'5- Identificación de Riesgos'!D10</f>
        <v>1. Mayor demanda de justicia.</v>
      </c>
      <c r="F10" s="389" t="str">
        <f>'5- Identificación de Riesgos'!H10</f>
        <v>Media - 3</v>
      </c>
      <c r="G10" s="397" t="str">
        <f>'5- Identificación de Riesgos'!M10</f>
        <v>Moderado - 3</v>
      </c>
      <c r="H10" s="397" t="str">
        <f>'5- Identificación de Riesgos'!N10</f>
        <v>Moderado - 9</v>
      </c>
      <c r="I10" s="155"/>
      <c r="J10" s="506" t="str">
        <f>'6- Valoración Controles'!T10</f>
        <v>Media - 3</v>
      </c>
      <c r="K10" s="506" t="str">
        <f>'6- Valoración Controles'!U10</f>
        <v>Moderado - 3</v>
      </c>
      <c r="L10" s="505" t="e">
        <f>AVERAGE(#REF!)</f>
        <v>#REF!</v>
      </c>
      <c r="M10" s="406" t="str">
        <f>'6- Valoración Controles'!V10</f>
        <v>Moderado - 9</v>
      </c>
      <c r="N10" s="406" t="s">
        <v>337</v>
      </c>
      <c r="O10" s="188"/>
      <c r="P10" s="188"/>
      <c r="Q10" s="189"/>
    </row>
    <row r="11" spans="1:269" ht="13.5" customHeight="1">
      <c r="A11" s="393"/>
      <c r="B11" s="407"/>
      <c r="C11" s="398"/>
      <c r="D11" s="398"/>
      <c r="E11" s="199" t="str">
        <f>'5- Identificación de Riesgos'!D11</f>
        <v>2. Insuficiencia de  personal  para atender la función misional y la atención a las partes interesadas en los despachos judiciales y centro de servicios</v>
      </c>
      <c r="F11" s="390"/>
      <c r="G11" s="475"/>
      <c r="H11" s="398"/>
      <c r="I11" s="91"/>
      <c r="J11" s="477"/>
      <c r="K11" s="477"/>
      <c r="L11" s="486"/>
      <c r="M11" s="407"/>
      <c r="N11" s="407"/>
      <c r="O11" s="190"/>
      <c r="P11" s="190">
        <v>5</v>
      </c>
      <c r="Q11" s="191"/>
    </row>
    <row r="12" spans="1:269" ht="13.5" customHeight="1">
      <c r="A12" s="393"/>
      <c r="B12" s="407"/>
      <c r="C12" s="398"/>
      <c r="D12" s="398"/>
      <c r="E12" s="186" t="str">
        <f>'5- Identificación de Riesgos'!D12</f>
        <v>3. Complejidad de los procesos judiciales y solicitudes, lo cual incrementa los tiempos para su resolución.</v>
      </c>
      <c r="F12" s="390"/>
      <c r="G12" s="475"/>
      <c r="H12" s="398"/>
      <c r="I12" s="91"/>
      <c r="J12" s="477"/>
      <c r="K12" s="477"/>
      <c r="L12" s="486"/>
      <c r="M12" s="407"/>
      <c r="N12" s="407"/>
      <c r="O12" s="190"/>
      <c r="P12" s="190"/>
      <c r="Q12" s="191"/>
    </row>
    <row r="13" spans="1:269" ht="13.5" customHeight="1">
      <c r="A13" s="393"/>
      <c r="B13" s="407"/>
      <c r="C13" s="398"/>
      <c r="D13" s="398"/>
      <c r="E13" s="186" t="str">
        <f>'5- Identificación de Riesgos'!D13</f>
        <v>4.Fallas en la planeación  para el desarrollo de las tareas propias del despacho.</v>
      </c>
      <c r="F13" s="390"/>
      <c r="G13" s="475"/>
      <c r="H13" s="398"/>
      <c r="I13" s="91"/>
      <c r="J13" s="477"/>
      <c r="K13" s="477"/>
      <c r="L13" s="486"/>
      <c r="M13" s="407"/>
      <c r="N13" s="407"/>
      <c r="O13" s="190"/>
      <c r="P13" s="190"/>
      <c r="Q13" s="191"/>
    </row>
    <row r="14" spans="1:269" ht="13.5" customHeight="1">
      <c r="A14" s="393"/>
      <c r="B14" s="407"/>
      <c r="C14" s="398"/>
      <c r="D14" s="398"/>
      <c r="E14" s="186" t="str">
        <f>'5- Identificación de Riesgos'!D14</f>
        <v>5.  Fallas e insuficiencia de las herramientas tecnológicas.</v>
      </c>
      <c r="F14" s="390"/>
      <c r="G14" s="475"/>
      <c r="H14" s="398"/>
      <c r="I14" s="91"/>
      <c r="J14" s="477"/>
      <c r="K14" s="477"/>
      <c r="L14" s="486"/>
      <c r="M14" s="407"/>
      <c r="N14" s="407"/>
      <c r="O14" s="190"/>
      <c r="P14" s="190"/>
      <c r="Q14" s="191"/>
    </row>
    <row r="15" spans="1:269" ht="13.5" customHeight="1">
      <c r="A15" s="393"/>
      <c r="B15" s="407"/>
      <c r="C15" s="398"/>
      <c r="D15" s="398"/>
      <c r="E15" s="186">
        <f>'5- Identificación de Riesgos'!D15</f>
        <v>0</v>
      </c>
      <c r="F15" s="390"/>
      <c r="G15" s="475"/>
      <c r="H15" s="398"/>
      <c r="I15" s="91"/>
      <c r="J15" s="477"/>
      <c r="K15" s="477"/>
      <c r="L15" s="486"/>
      <c r="M15" s="407"/>
      <c r="N15" s="407"/>
      <c r="O15" s="190"/>
      <c r="P15" s="190"/>
      <c r="Q15" s="191"/>
    </row>
    <row r="16" spans="1:269" ht="13.5" customHeight="1">
      <c r="A16" s="393"/>
      <c r="B16" s="407"/>
      <c r="C16" s="398"/>
      <c r="D16" s="398"/>
      <c r="E16" s="186">
        <f>'5- Identificación de Riesgos'!D16</f>
        <v>0</v>
      </c>
      <c r="F16" s="390"/>
      <c r="G16" s="475"/>
      <c r="H16" s="398"/>
      <c r="I16" s="91"/>
      <c r="J16" s="477"/>
      <c r="K16" s="477"/>
      <c r="L16" s="486"/>
      <c r="M16" s="407"/>
      <c r="N16" s="407"/>
      <c r="O16" s="190"/>
      <c r="P16" s="190"/>
      <c r="Q16" s="191"/>
    </row>
    <row r="17" spans="1:17" ht="13.5" customHeight="1">
      <c r="A17" s="393"/>
      <c r="B17" s="407"/>
      <c r="C17" s="398"/>
      <c r="D17" s="398"/>
      <c r="E17" s="186">
        <f>'5- Identificación de Riesgos'!D17</f>
        <v>0</v>
      </c>
      <c r="F17" s="390"/>
      <c r="G17" s="475"/>
      <c r="H17" s="398"/>
      <c r="I17" s="91"/>
      <c r="J17" s="477"/>
      <c r="K17" s="477"/>
      <c r="L17" s="486"/>
      <c r="M17" s="407"/>
      <c r="N17" s="407"/>
      <c r="O17" s="190"/>
      <c r="P17" s="190"/>
      <c r="Q17" s="191"/>
    </row>
    <row r="18" spans="1:17" ht="13.5" customHeight="1">
      <c r="A18" s="393"/>
      <c r="B18" s="407"/>
      <c r="C18" s="398"/>
      <c r="D18" s="398"/>
      <c r="E18" s="186">
        <f>'5- Identificación de Riesgos'!D18</f>
        <v>0</v>
      </c>
      <c r="F18" s="390"/>
      <c r="G18" s="475"/>
      <c r="H18" s="398"/>
      <c r="I18" s="91"/>
      <c r="J18" s="477"/>
      <c r="K18" s="477"/>
      <c r="L18" s="486"/>
      <c r="M18" s="407"/>
      <c r="N18" s="407"/>
      <c r="O18" s="190"/>
      <c r="P18" s="190"/>
      <c r="Q18" s="191"/>
    </row>
    <row r="19" spans="1:17" ht="13.5" customHeight="1" thickBot="1">
      <c r="A19" s="393"/>
      <c r="B19" s="427"/>
      <c r="C19" s="398"/>
      <c r="D19" s="398"/>
      <c r="E19" s="186">
        <f>'5- Identificación de Riesgos'!D19</f>
        <v>0</v>
      </c>
      <c r="F19" s="390"/>
      <c r="G19" s="475"/>
      <c r="H19" s="398"/>
      <c r="I19" s="92"/>
      <c r="J19" s="485"/>
      <c r="K19" s="485"/>
      <c r="L19" s="487"/>
      <c r="M19" s="427"/>
      <c r="N19" s="427"/>
      <c r="O19" s="190"/>
      <c r="P19" s="190"/>
      <c r="Q19" s="191"/>
    </row>
    <row r="20" spans="1:17" ht="13.5" customHeight="1">
      <c r="A20" s="392">
        <f>'5- Identificación de Riesgos'!A20</f>
        <v>2</v>
      </c>
      <c r="B20" s="407" t="str">
        <f>'5- Identificación de Riesgos'!B20</f>
        <v xml:space="preserve">Incumplimientos en la realizacion de audiencias </v>
      </c>
      <c r="C20" s="427" t="str">
        <f>'5- Identificación de Riesgos'!C20</f>
        <v>Posibilidad de no atender o cumplir la programción de audiencias.</v>
      </c>
      <c r="D20" s="427" t="s">
        <v>292</v>
      </c>
      <c r="E20" s="186" t="e">
        <f>'5- Identificación de Riesgos'!#REF!</f>
        <v>#REF!</v>
      </c>
      <c r="F20" s="422" t="str">
        <f>'5- Identificación de Riesgos'!H20</f>
        <v>Baja - 2</v>
      </c>
      <c r="G20" s="427" t="str">
        <f>'5- Identificación de Riesgos'!M20</f>
        <v>Menor - 2</v>
      </c>
      <c r="H20" s="427" t="str">
        <f>'5- Identificación de Riesgos'!N20</f>
        <v>Moderado - 4</v>
      </c>
      <c r="I20" s="91"/>
      <c r="J20" s="477" t="str">
        <f>'6- Valoración Controles'!T20</f>
        <v>Baja - 2</v>
      </c>
      <c r="K20" s="477" t="str">
        <f>'6- Valoración Controles'!U20</f>
        <v>Menor - 2</v>
      </c>
      <c r="L20" s="486" t="e">
        <f>AVERAGE(#REF!)</f>
        <v>#REF!</v>
      </c>
      <c r="M20" s="407" t="str">
        <f>'6- Valoración Controles'!V20</f>
        <v>Moderado - 4</v>
      </c>
      <c r="N20" s="407" t="s">
        <v>337</v>
      </c>
      <c r="O20" s="190"/>
      <c r="P20" s="190"/>
      <c r="Q20" s="191"/>
    </row>
    <row r="21" spans="1:17" ht="13.5" customHeight="1">
      <c r="A21" s="393"/>
      <c r="B21" s="407"/>
      <c r="C21" s="398"/>
      <c r="D21" s="398"/>
      <c r="E21" s="186" t="e">
        <f>'5- Identificación de Riesgos'!#REF!</f>
        <v>#REF!</v>
      </c>
      <c r="F21" s="390"/>
      <c r="G21" s="475"/>
      <c r="H21" s="398"/>
      <c r="I21" s="91"/>
      <c r="J21" s="477"/>
      <c r="K21" s="477"/>
      <c r="L21" s="486"/>
      <c r="M21" s="407"/>
      <c r="N21" s="407"/>
      <c r="O21" s="190"/>
      <c r="P21" s="190"/>
      <c r="Q21" s="191"/>
    </row>
    <row r="22" spans="1:17" ht="13.5" customHeight="1">
      <c r="A22" s="393"/>
      <c r="B22" s="407"/>
      <c r="C22" s="398"/>
      <c r="D22" s="398"/>
      <c r="E22" s="186" t="str">
        <f>'5- Identificación de Riesgos'!D22</f>
        <v>3. Programación de audiencias sin tener en cuenta tiempos de duración para su realización.</v>
      </c>
      <c r="F22" s="390"/>
      <c r="G22" s="475"/>
      <c r="H22" s="398"/>
      <c r="I22" s="91"/>
      <c r="J22" s="477"/>
      <c r="K22" s="477"/>
      <c r="L22" s="486"/>
      <c r="M22" s="407"/>
      <c r="N22" s="407"/>
      <c r="O22" s="190"/>
      <c r="P22" s="190"/>
      <c r="Q22" s="191"/>
    </row>
    <row r="23" spans="1:17" ht="13.5" customHeight="1">
      <c r="A23" s="393"/>
      <c r="B23" s="407"/>
      <c r="C23" s="398"/>
      <c r="D23" s="398"/>
      <c r="E23" s="186" t="e">
        <f>'5- Identificación de Riesgos'!#REF!</f>
        <v>#REF!</v>
      </c>
      <c r="F23" s="390"/>
      <c r="G23" s="475"/>
      <c r="H23" s="398"/>
      <c r="I23" s="91"/>
      <c r="J23" s="477"/>
      <c r="K23" s="477"/>
      <c r="L23" s="486"/>
      <c r="M23" s="407"/>
      <c r="N23" s="407"/>
      <c r="O23" s="190"/>
      <c r="P23" s="190"/>
      <c r="Q23" s="191"/>
    </row>
    <row r="24" spans="1:17" ht="13.5" customHeight="1">
      <c r="A24" s="393"/>
      <c r="B24" s="407"/>
      <c r="C24" s="398"/>
      <c r="D24" s="398"/>
      <c r="E24" s="186" t="str">
        <f>'5- Identificación de Riesgos'!D23</f>
        <v>4. Comunicación o notificación inoportuna o errores en la misma.</v>
      </c>
      <c r="F24" s="390"/>
      <c r="G24" s="475"/>
      <c r="H24" s="398"/>
      <c r="I24" s="91"/>
      <c r="J24" s="477"/>
      <c r="K24" s="477"/>
      <c r="L24" s="486"/>
      <c r="M24" s="407"/>
      <c r="N24" s="407"/>
      <c r="O24" s="190"/>
      <c r="P24" s="190"/>
      <c r="Q24" s="191"/>
    </row>
    <row r="25" spans="1:17" ht="13.5" customHeight="1">
      <c r="A25" s="393"/>
      <c r="B25" s="407"/>
      <c r="C25" s="398"/>
      <c r="D25" s="398"/>
      <c r="E25" s="186" t="e">
        <f>'5- Identificación de Riesgos'!#REF!</f>
        <v>#REF!</v>
      </c>
      <c r="F25" s="390"/>
      <c r="G25" s="475"/>
      <c r="H25" s="398"/>
      <c r="I25" s="91"/>
      <c r="J25" s="477"/>
      <c r="K25" s="477"/>
      <c r="L25" s="486"/>
      <c r="M25" s="407"/>
      <c r="N25" s="407"/>
      <c r="O25" s="190"/>
      <c r="P25" s="190"/>
      <c r="Q25" s="191"/>
    </row>
    <row r="26" spans="1:17" ht="13.5" customHeight="1">
      <c r="A26" s="393"/>
      <c r="B26" s="407"/>
      <c r="C26" s="398"/>
      <c r="D26" s="398"/>
      <c r="E26" s="186" t="str">
        <f>'5- Identificación de Riesgos'!D24</f>
        <v>5.Fallas en el servicio de internet,  conectividad  irregular.</v>
      </c>
      <c r="F26" s="390"/>
      <c r="G26" s="475"/>
      <c r="H26" s="398"/>
      <c r="I26" s="91"/>
      <c r="J26" s="477"/>
      <c r="K26" s="477"/>
      <c r="L26" s="486"/>
      <c r="M26" s="407"/>
      <c r="N26" s="407"/>
      <c r="O26" s="190"/>
      <c r="P26" s="190"/>
      <c r="Q26" s="191"/>
    </row>
    <row r="27" spans="1:17" ht="13.5" customHeight="1">
      <c r="A27" s="393"/>
      <c r="B27" s="407"/>
      <c r="C27" s="398"/>
      <c r="D27" s="398"/>
      <c r="E27" s="186">
        <f>'5- Identificación de Riesgos'!D27</f>
        <v>0</v>
      </c>
      <c r="F27" s="390"/>
      <c r="G27" s="475"/>
      <c r="H27" s="398"/>
      <c r="I27" s="91"/>
      <c r="J27" s="477"/>
      <c r="K27" s="477"/>
      <c r="L27" s="486"/>
      <c r="M27" s="407"/>
      <c r="N27" s="407"/>
      <c r="O27" s="190"/>
      <c r="P27" s="190"/>
      <c r="Q27" s="191"/>
    </row>
    <row r="28" spans="1:17" ht="13.5" customHeight="1">
      <c r="A28" s="393"/>
      <c r="B28" s="407"/>
      <c r="C28" s="398"/>
      <c r="D28" s="398"/>
      <c r="E28" s="186" t="str">
        <f>'5- Identificación de Riesgos'!D20</f>
        <v xml:space="preserve">1. Inasistencia del Juez </v>
      </c>
      <c r="F28" s="390"/>
      <c r="G28" s="475"/>
      <c r="H28" s="398"/>
      <c r="I28" s="91"/>
      <c r="J28" s="477"/>
      <c r="K28" s="477"/>
      <c r="L28" s="486"/>
      <c r="M28" s="407"/>
      <c r="N28" s="407"/>
      <c r="O28" s="190"/>
      <c r="P28" s="190"/>
      <c r="Q28" s="191"/>
    </row>
    <row r="29" spans="1:17" ht="13.15" customHeight="1" thickBot="1">
      <c r="A29" s="393"/>
      <c r="B29" s="427"/>
      <c r="C29" s="398"/>
      <c r="D29" s="398"/>
      <c r="E29" s="186">
        <f>'5- Identificación de Riesgos'!D29</f>
        <v>0</v>
      </c>
      <c r="F29" s="390"/>
      <c r="G29" s="475"/>
      <c r="H29" s="398"/>
      <c r="I29" s="92"/>
      <c r="J29" s="485"/>
      <c r="K29" s="485"/>
      <c r="L29" s="487"/>
      <c r="M29" s="427"/>
      <c r="N29" s="427"/>
      <c r="O29" s="190"/>
      <c r="P29" s="190"/>
      <c r="Q29" s="191"/>
    </row>
    <row r="30" spans="1:17" ht="13.15" customHeight="1">
      <c r="A30" s="392">
        <f>'5- Identificación de Riesgos'!A30</f>
        <v>3</v>
      </c>
      <c r="B30" s="407" t="str">
        <f>'5- Identificación de Riesgos'!B30</f>
        <v xml:space="preserve"> Efectuar notificaciones que no cumplan con los requistos</v>
      </c>
      <c r="C30" s="427" t="str">
        <f>'5- Identificación de Riesgos'!C30</f>
        <v xml:space="preserve">No  realizar las notificaciones , no hacerlo  oportunamente o no aplicar la normatividad </v>
      </c>
      <c r="D30" s="427" t="s">
        <v>292</v>
      </c>
      <c r="E30" s="186">
        <f>'5- Identificación de Riesgos'!D32</f>
        <v>0</v>
      </c>
      <c r="F30" s="422" t="str">
        <f>'5- Identificación de Riesgos'!H30</f>
        <v>Muy Baja - 1</v>
      </c>
      <c r="G30" s="427" t="str">
        <f>'5- Identificación de Riesgos'!M30</f>
        <v>Menor - 2</v>
      </c>
      <c r="H30" s="427" t="str">
        <f>'5- Identificación de Riesgos'!N30</f>
        <v>Bajo - 2</v>
      </c>
      <c r="I30" s="91"/>
      <c r="J30" s="477" t="str">
        <f>'6- Valoración Controles'!T30</f>
        <v>Muy Baja - 1</v>
      </c>
      <c r="K30" s="477" t="str">
        <f>'6- Valoración Controles'!U30</f>
        <v>Menor - 2</v>
      </c>
      <c r="L30" s="486" t="e">
        <f>AVERAGE(#REF!)</f>
        <v>#REF!</v>
      </c>
      <c r="M30" s="407" t="str">
        <f>'6- Valoración Controles'!V30</f>
        <v>Bajo - 2</v>
      </c>
      <c r="N30" s="407" t="s">
        <v>337</v>
      </c>
      <c r="O30" s="190"/>
      <c r="P30" s="190"/>
      <c r="Q30" s="191"/>
    </row>
    <row r="31" spans="1:17" ht="13.15" customHeight="1">
      <c r="A31" s="393"/>
      <c r="B31" s="407"/>
      <c r="C31" s="398"/>
      <c r="D31" s="398"/>
      <c r="E31" s="186" t="e">
        <f>'5- Identificación de Riesgos'!#REF!</f>
        <v>#REF!</v>
      </c>
      <c r="F31" s="390"/>
      <c r="G31" s="475"/>
      <c r="H31" s="398"/>
      <c r="I31" s="91"/>
      <c r="J31" s="477"/>
      <c r="K31" s="477"/>
      <c r="L31" s="486"/>
      <c r="M31" s="407"/>
      <c r="N31" s="407"/>
      <c r="O31" s="190"/>
      <c r="P31" s="190"/>
      <c r="Q31" s="191"/>
    </row>
    <row r="32" spans="1:17" ht="13.15" customHeight="1">
      <c r="A32" s="393"/>
      <c r="B32" s="407"/>
      <c r="C32" s="398"/>
      <c r="D32" s="398"/>
      <c r="E32" s="186">
        <f>'5- Identificación de Riesgos'!D33</f>
        <v>0</v>
      </c>
      <c r="F32" s="390"/>
      <c r="G32" s="475"/>
      <c r="H32" s="398"/>
      <c r="I32" s="91"/>
      <c r="J32" s="477"/>
      <c r="K32" s="477"/>
      <c r="L32" s="486"/>
      <c r="M32" s="407"/>
      <c r="N32" s="407"/>
      <c r="O32" s="190"/>
      <c r="P32" s="190"/>
      <c r="Q32" s="191"/>
    </row>
    <row r="33" spans="1:17" ht="13.15" customHeight="1">
      <c r="A33" s="393"/>
      <c r="B33" s="407"/>
      <c r="C33" s="398"/>
      <c r="D33" s="398"/>
      <c r="E33" s="186" t="e">
        <f>'5- Identificación de Riesgos'!#REF!</f>
        <v>#REF!</v>
      </c>
      <c r="F33" s="390"/>
      <c r="G33" s="475"/>
      <c r="H33" s="398"/>
      <c r="I33" s="91"/>
      <c r="J33" s="477"/>
      <c r="K33" s="477"/>
      <c r="L33" s="486"/>
      <c r="M33" s="407"/>
      <c r="N33" s="407"/>
      <c r="O33" s="190"/>
      <c r="P33" s="190"/>
      <c r="Q33" s="191"/>
    </row>
    <row r="34" spans="1:17" ht="13.15" customHeight="1">
      <c r="A34" s="393"/>
      <c r="B34" s="407"/>
      <c r="C34" s="398"/>
      <c r="D34" s="398"/>
      <c r="E34" s="186">
        <f>'5- Identificación de Riesgos'!D35</f>
        <v>0</v>
      </c>
      <c r="F34" s="390"/>
      <c r="G34" s="475"/>
      <c r="H34" s="398"/>
      <c r="I34" s="91"/>
      <c r="J34" s="477"/>
      <c r="K34" s="477"/>
      <c r="L34" s="486"/>
      <c r="M34" s="407"/>
      <c r="N34" s="407"/>
      <c r="O34" s="190"/>
      <c r="P34" s="190"/>
      <c r="Q34" s="191"/>
    </row>
    <row r="35" spans="1:17" ht="13.15" customHeight="1">
      <c r="A35" s="393"/>
      <c r="B35" s="407"/>
      <c r="C35" s="398"/>
      <c r="D35" s="398"/>
      <c r="E35" s="186">
        <f>'5- Identificación de Riesgos'!D39</f>
        <v>0</v>
      </c>
      <c r="F35" s="390"/>
      <c r="G35" s="475"/>
      <c r="H35" s="398"/>
      <c r="I35" s="91"/>
      <c r="J35" s="477"/>
      <c r="K35" s="477"/>
      <c r="L35" s="486"/>
      <c r="M35" s="407"/>
      <c r="N35" s="407"/>
      <c r="O35" s="190"/>
      <c r="P35" s="190"/>
      <c r="Q35" s="191"/>
    </row>
    <row r="36" spans="1:17" ht="13.15" customHeight="1">
      <c r="A36" s="393"/>
      <c r="B36" s="407"/>
      <c r="C36" s="398"/>
      <c r="D36" s="398"/>
      <c r="E36" s="186">
        <f>'5- Identificación de Riesgos'!D36</f>
        <v>0</v>
      </c>
      <c r="F36" s="390"/>
      <c r="G36" s="475"/>
      <c r="H36" s="398"/>
      <c r="I36" s="91"/>
      <c r="J36" s="477"/>
      <c r="K36" s="477"/>
      <c r="L36" s="486"/>
      <c r="M36" s="407"/>
      <c r="N36" s="407"/>
      <c r="O36" s="190"/>
      <c r="P36" s="190"/>
      <c r="Q36" s="191"/>
    </row>
    <row r="37" spans="1:17" ht="13.15" customHeight="1">
      <c r="A37" s="393"/>
      <c r="B37" s="407"/>
      <c r="C37" s="398"/>
      <c r="D37" s="398"/>
      <c r="E37" s="186" t="e">
        <f>'5- Identificación de Riesgos'!#REF!</f>
        <v>#REF!</v>
      </c>
      <c r="F37" s="390"/>
      <c r="G37" s="475"/>
      <c r="H37" s="398"/>
      <c r="I37" s="91"/>
      <c r="J37" s="477"/>
      <c r="K37" s="477"/>
      <c r="L37" s="486"/>
      <c r="M37" s="407"/>
      <c r="N37" s="407"/>
      <c r="O37" s="190"/>
      <c r="P37" s="190"/>
      <c r="Q37" s="191"/>
    </row>
    <row r="38" spans="1:17" ht="13.15" customHeight="1">
      <c r="A38" s="393"/>
      <c r="B38" s="407"/>
      <c r="C38" s="398"/>
      <c r="D38" s="398"/>
      <c r="E38" s="186">
        <f>'5- Identificación de Riesgos'!D37</f>
        <v>0</v>
      </c>
      <c r="F38" s="390"/>
      <c r="G38" s="475"/>
      <c r="H38" s="398"/>
      <c r="I38" s="91"/>
      <c r="J38" s="477"/>
      <c r="K38" s="477"/>
      <c r="L38" s="486"/>
      <c r="M38" s="407"/>
      <c r="N38" s="407"/>
      <c r="O38" s="190"/>
      <c r="P38" s="190"/>
      <c r="Q38" s="191"/>
    </row>
    <row r="39" spans="1:17" ht="13.15" customHeight="1" thickBot="1">
      <c r="A39" s="393"/>
      <c r="B39" s="427"/>
      <c r="C39" s="398"/>
      <c r="D39" s="398"/>
      <c r="E39" s="186" t="e">
        <f>'5- Identificación de Riesgos'!#REF!</f>
        <v>#REF!</v>
      </c>
      <c r="F39" s="390"/>
      <c r="G39" s="475"/>
      <c r="H39" s="398"/>
      <c r="I39" s="92"/>
      <c r="J39" s="485"/>
      <c r="K39" s="485"/>
      <c r="L39" s="487"/>
      <c r="M39" s="427"/>
      <c r="N39" s="427"/>
      <c r="O39" s="190"/>
      <c r="P39" s="190"/>
      <c r="Q39" s="191"/>
    </row>
    <row r="40" spans="1:17" ht="13.15" customHeight="1" thickBot="1">
      <c r="A40" s="392">
        <f>'5- Identificación de Riesgos'!A40</f>
        <v>4</v>
      </c>
      <c r="B40" s="407" t="str">
        <f>'5- Identificación de Riesgos'!B40</f>
        <v>Pérdida de documentos</v>
      </c>
      <c r="C40" s="427" t="str">
        <f>'5- Identificación de Riesgos'!C40</f>
        <v>Extravío de documentos temporal o definitivo de los procesos judiciales</v>
      </c>
      <c r="D40" s="200"/>
      <c r="E40" s="213"/>
      <c r="F40" s="422" t="str">
        <f>'5- Identificación de Riesgos'!H40</f>
        <v>Muy Baja - 1</v>
      </c>
      <c r="G40" s="427" t="str">
        <f>'5- Identificación de Riesgos'!M40</f>
        <v>Menor - 2</v>
      </c>
      <c r="H40" s="427" t="str">
        <f>'5- Identificación de Riesgos'!N40</f>
        <v>Bajo - 2</v>
      </c>
      <c r="I40" s="91"/>
      <c r="J40" s="477" t="str">
        <f>'6- Valoración Controles'!T40</f>
        <v>Muy Baja - 1</v>
      </c>
      <c r="K40" s="477" t="str">
        <f>'6- Valoración Controles'!U40</f>
        <v>Menor - 2</v>
      </c>
      <c r="L40" s="486" t="e">
        <f>AVERAGE(#REF!)</f>
        <v>#REF!</v>
      </c>
      <c r="M40" s="407" t="str">
        <f>'6- Valoración Controles'!V40</f>
        <v>Bajo - 2</v>
      </c>
      <c r="N40" s="407" t="s">
        <v>337</v>
      </c>
      <c r="O40" s="214"/>
      <c r="P40" s="214"/>
      <c r="Q40" s="215"/>
    </row>
    <row r="41" spans="1:17" ht="13.15" customHeight="1">
      <c r="A41" s="393"/>
      <c r="B41" s="407"/>
      <c r="C41" s="398"/>
      <c r="D41" s="158"/>
      <c r="E41" s="185"/>
      <c r="F41" s="390"/>
      <c r="G41" s="475"/>
      <c r="H41" s="398"/>
      <c r="J41" s="477"/>
      <c r="K41" s="477"/>
      <c r="L41" s="486"/>
      <c r="M41" s="407"/>
      <c r="N41" s="407"/>
      <c r="O41" s="188"/>
      <c r="P41" s="188"/>
      <c r="Q41" s="189"/>
    </row>
    <row r="42" spans="1:17" ht="13.15" customHeight="1">
      <c r="A42" s="393"/>
      <c r="B42" s="407"/>
      <c r="C42" s="398"/>
      <c r="D42" s="161"/>
      <c r="E42" s="186"/>
      <c r="F42" s="390"/>
      <c r="G42" s="475"/>
      <c r="H42" s="398"/>
      <c r="I42" s="91"/>
      <c r="J42" s="477"/>
      <c r="K42" s="477"/>
      <c r="L42" s="486"/>
      <c r="M42" s="407"/>
      <c r="N42" s="407"/>
      <c r="O42" s="190"/>
      <c r="P42" s="190"/>
      <c r="Q42" s="191"/>
    </row>
    <row r="43" spans="1:17" ht="13.15" customHeight="1">
      <c r="A43" s="393"/>
      <c r="B43" s="407"/>
      <c r="C43" s="398"/>
      <c r="D43" s="161"/>
      <c r="E43" s="186"/>
      <c r="F43" s="390"/>
      <c r="G43" s="475"/>
      <c r="H43" s="398"/>
      <c r="I43" s="91"/>
      <c r="J43" s="477"/>
      <c r="K43" s="477"/>
      <c r="L43" s="486"/>
      <c r="M43" s="407"/>
      <c r="N43" s="407"/>
      <c r="O43" s="190"/>
      <c r="P43" s="190"/>
      <c r="Q43" s="191"/>
    </row>
    <row r="44" spans="1:17" ht="13.15" customHeight="1">
      <c r="A44" s="393"/>
      <c r="B44" s="407"/>
      <c r="C44" s="398"/>
      <c r="D44" s="161"/>
      <c r="E44" s="186"/>
      <c r="F44" s="390"/>
      <c r="G44" s="475"/>
      <c r="H44" s="398"/>
      <c r="I44" s="91"/>
      <c r="J44" s="477"/>
      <c r="K44" s="477"/>
      <c r="L44" s="486"/>
      <c r="M44" s="407"/>
      <c r="N44" s="407"/>
      <c r="O44" s="190"/>
      <c r="P44" s="190"/>
      <c r="Q44" s="191"/>
    </row>
    <row r="45" spans="1:17" ht="19.5" customHeight="1">
      <c r="A45" s="393"/>
      <c r="B45" s="407"/>
      <c r="C45" s="398"/>
      <c r="D45" s="161"/>
      <c r="E45" s="186"/>
      <c r="F45" s="390"/>
      <c r="G45" s="475"/>
      <c r="H45" s="398"/>
      <c r="I45" s="91"/>
      <c r="J45" s="477"/>
      <c r="K45" s="477"/>
      <c r="L45" s="486"/>
      <c r="M45" s="407"/>
      <c r="N45" s="407"/>
      <c r="O45" s="190"/>
      <c r="P45" s="190"/>
      <c r="Q45" s="191"/>
    </row>
    <row r="46" spans="1:17" ht="19.5" customHeight="1">
      <c r="A46" s="393"/>
      <c r="B46" s="407"/>
      <c r="C46" s="398"/>
      <c r="D46" s="161"/>
      <c r="E46" s="186"/>
      <c r="F46" s="390"/>
      <c r="G46" s="475"/>
      <c r="H46" s="398"/>
      <c r="I46" s="91"/>
      <c r="J46" s="477"/>
      <c r="K46" s="477"/>
      <c r="L46" s="486"/>
      <c r="M46" s="407"/>
      <c r="N46" s="407"/>
      <c r="O46" s="190"/>
      <c r="P46" s="190"/>
      <c r="Q46" s="191"/>
    </row>
    <row r="47" spans="1:17" ht="13.15" customHeight="1">
      <c r="A47" s="393"/>
      <c r="B47" s="407"/>
      <c r="C47" s="398"/>
      <c r="D47" s="161"/>
      <c r="E47" s="186"/>
      <c r="F47" s="390"/>
      <c r="G47" s="475"/>
      <c r="H47" s="398"/>
      <c r="I47" s="91"/>
      <c r="J47" s="477"/>
      <c r="K47" s="477"/>
      <c r="L47" s="486"/>
      <c r="M47" s="407"/>
      <c r="N47" s="407"/>
      <c r="O47" s="190"/>
      <c r="P47" s="190"/>
      <c r="Q47" s="191"/>
    </row>
    <row r="48" spans="1:17" ht="8.25" customHeight="1">
      <c r="A48" s="393"/>
      <c r="B48" s="407"/>
      <c r="C48" s="398"/>
      <c r="D48" s="161"/>
      <c r="E48" s="186"/>
      <c r="F48" s="390"/>
      <c r="G48" s="475"/>
      <c r="H48" s="398"/>
      <c r="I48" s="91"/>
      <c r="J48" s="477"/>
      <c r="K48" s="477"/>
      <c r="L48" s="486"/>
      <c r="M48" s="407"/>
      <c r="N48" s="407"/>
      <c r="O48" s="190"/>
      <c r="P48" s="190"/>
      <c r="Q48" s="191"/>
    </row>
    <row r="49" spans="1:17" ht="13.15" customHeight="1" thickBot="1">
      <c r="A49" s="393"/>
      <c r="B49" s="427"/>
      <c r="C49" s="398"/>
      <c r="D49" s="204"/>
      <c r="E49" s="187"/>
      <c r="F49" s="390"/>
      <c r="G49" s="475"/>
      <c r="H49" s="398"/>
      <c r="I49" s="156"/>
      <c r="J49" s="485"/>
      <c r="K49" s="485"/>
      <c r="L49" s="487"/>
      <c r="M49" s="427"/>
      <c r="N49" s="427"/>
      <c r="O49" s="192"/>
      <c r="P49" s="192"/>
      <c r="Q49" s="193"/>
    </row>
    <row r="50" spans="1:17" ht="13.5" customHeight="1">
      <c r="A50" s="489">
        <f>'5- Identificación de Riesgos'!A50</f>
        <v>5</v>
      </c>
      <c r="B50" s="407" t="str">
        <f>'5- Identificación de Riesgos'!B50</f>
        <v xml:space="preserve">Afectaciones ambientales </v>
      </c>
      <c r="C50" s="427" t="str">
        <f>'5- Identificación de Riesgos'!C50</f>
        <v>Se tienen   afectaciones ambientales que generen impactos negativos en el entorno</v>
      </c>
      <c r="D50" s="427" t="s">
        <v>292</v>
      </c>
      <c r="E50" s="186" t="str">
        <f>'5- Identificación de Riesgos'!D50</f>
        <v xml:space="preserve">1. Falta de socialización del Acuerdo PSAA14-10160. </v>
      </c>
      <c r="F50" s="422" t="str">
        <f>'5- Identificación de Riesgos'!H50</f>
        <v>Alta - 4</v>
      </c>
      <c r="G50" s="427" t="str">
        <f>'5- Identificación de Riesgos'!M50</f>
        <v>Menor - 2</v>
      </c>
      <c r="H50" s="427" t="str">
        <f>'5- Identificación de Riesgos'!N50</f>
        <v>Moderado - 8</v>
      </c>
      <c r="I50" s="91"/>
      <c r="J50" s="477" t="str">
        <f>'6- Valoración Controles'!T50</f>
        <v>Alta - 4</v>
      </c>
      <c r="K50" s="477" t="str">
        <f>'6- Valoración Controles'!U50</f>
        <v>Menor - 2</v>
      </c>
      <c r="L50" s="486" t="e">
        <f>AVERAGE(#REF!)</f>
        <v>#REF!</v>
      </c>
      <c r="M50" s="407" t="str">
        <f>'6- Valoración Controles'!V50</f>
        <v>Moderado - 8</v>
      </c>
      <c r="N50" s="407" t="s">
        <v>337</v>
      </c>
      <c r="O50" s="216"/>
      <c r="P50" s="216"/>
      <c r="Q50" s="217"/>
    </row>
    <row r="51" spans="1:17" ht="13.5" customHeight="1">
      <c r="A51" s="490"/>
      <c r="B51" s="407"/>
      <c r="C51" s="398"/>
      <c r="D51" s="398"/>
      <c r="E51" s="186" t="str">
        <f>'5- Identificación de Riesgos'!D51</f>
        <v>2.Baja participación de los funcionarios y servidores judiciales en las actividades de formación en el Sistema de Gestión Ambiental</v>
      </c>
      <c r="F51" s="390"/>
      <c r="G51" s="475"/>
      <c r="H51" s="398"/>
      <c r="I51" s="91"/>
      <c r="J51" s="477"/>
      <c r="K51" s="477"/>
      <c r="L51" s="486"/>
      <c r="M51" s="407"/>
      <c r="N51" s="407"/>
      <c r="O51" s="190"/>
      <c r="P51" s="190"/>
      <c r="Q51" s="191"/>
    </row>
    <row r="52" spans="1:17" ht="13.5" customHeight="1">
      <c r="A52" s="490"/>
      <c r="B52" s="407"/>
      <c r="C52" s="398"/>
      <c r="D52" s="398"/>
      <c r="E52" s="186" t="e">
        <f>'5- Identificación de Riesgos'!#REF!</f>
        <v>#REF!</v>
      </c>
      <c r="F52" s="390"/>
      <c r="G52" s="475"/>
      <c r="H52" s="398"/>
      <c r="I52" s="91"/>
      <c r="J52" s="477"/>
      <c r="K52" s="477"/>
      <c r="L52" s="486"/>
      <c r="M52" s="407"/>
      <c r="N52" s="407"/>
      <c r="O52" s="190"/>
      <c r="P52" s="190"/>
      <c r="Q52" s="191"/>
    </row>
    <row r="53" spans="1:17" ht="13.5" customHeight="1">
      <c r="A53" s="490"/>
      <c r="B53" s="407"/>
      <c r="C53" s="398"/>
      <c r="D53" s="398"/>
      <c r="E53" s="186" t="str">
        <f>'5- Identificación de Riesgos'!D52</f>
        <v>3.  Poco compromiso en la aplicabilidad y formación de la cultura ambiental</v>
      </c>
      <c r="F53" s="390"/>
      <c r="G53" s="475"/>
      <c r="H53" s="398"/>
      <c r="I53" s="91"/>
      <c r="J53" s="477"/>
      <c r="K53" s="477"/>
      <c r="L53" s="486"/>
      <c r="M53" s="407"/>
      <c r="N53" s="407"/>
      <c r="O53" s="190"/>
      <c r="P53" s="190"/>
      <c r="Q53" s="191"/>
    </row>
    <row r="54" spans="1:17" ht="13.5" customHeight="1">
      <c r="A54" s="490"/>
      <c r="B54" s="407"/>
      <c r="C54" s="398"/>
      <c r="D54" s="398"/>
      <c r="E54" s="186" t="str">
        <f>'5- Identificación de Riesgos'!D53</f>
        <v>4. Carencia del liderazgo en el Sistema de Gestión Ambiental</v>
      </c>
      <c r="F54" s="390"/>
      <c r="G54" s="475"/>
      <c r="H54" s="398"/>
      <c r="I54" s="91"/>
      <c r="J54" s="477"/>
      <c r="K54" s="477"/>
      <c r="L54" s="486"/>
      <c r="M54" s="407"/>
      <c r="N54" s="407"/>
      <c r="O54" s="190"/>
      <c r="P54" s="190"/>
      <c r="Q54" s="191"/>
    </row>
    <row r="55" spans="1:17" ht="13.5" customHeight="1">
      <c r="A55" s="490"/>
      <c r="B55" s="407"/>
      <c r="C55" s="398"/>
      <c r="D55" s="398"/>
      <c r="E55" s="186">
        <f>'5- Identificación de Riesgos'!D55</f>
        <v>0</v>
      </c>
      <c r="F55" s="390"/>
      <c r="G55" s="475"/>
      <c r="H55" s="398"/>
      <c r="I55" s="91"/>
      <c r="J55" s="477"/>
      <c r="K55" s="477"/>
      <c r="L55" s="486"/>
      <c r="M55" s="407"/>
      <c r="N55" s="407"/>
      <c r="O55" s="190"/>
      <c r="P55" s="190"/>
      <c r="Q55" s="191"/>
    </row>
    <row r="56" spans="1:17" ht="13.5" customHeight="1">
      <c r="A56" s="490"/>
      <c r="B56" s="407"/>
      <c r="C56" s="398"/>
      <c r="D56" s="398"/>
      <c r="E56" s="186">
        <f>'5- Identificación de Riesgos'!D56</f>
        <v>0</v>
      </c>
      <c r="F56" s="390"/>
      <c r="G56" s="475"/>
      <c r="H56" s="398"/>
      <c r="I56" s="91"/>
      <c r="J56" s="477"/>
      <c r="K56" s="477"/>
      <c r="L56" s="486"/>
      <c r="M56" s="407"/>
      <c r="N56" s="407"/>
      <c r="O56" s="190"/>
      <c r="P56" s="190"/>
      <c r="Q56" s="191"/>
    </row>
    <row r="57" spans="1:17" ht="13.5" customHeight="1">
      <c r="A57" s="490"/>
      <c r="B57" s="407"/>
      <c r="C57" s="398"/>
      <c r="D57" s="398"/>
      <c r="E57" s="186">
        <f>'5- Identificación de Riesgos'!D57</f>
        <v>0</v>
      </c>
      <c r="F57" s="390"/>
      <c r="G57" s="475"/>
      <c r="H57" s="398"/>
      <c r="I57" s="91"/>
      <c r="J57" s="477"/>
      <c r="K57" s="477"/>
      <c r="L57" s="486"/>
      <c r="M57" s="407"/>
      <c r="N57" s="407"/>
      <c r="O57" s="190"/>
      <c r="P57" s="190"/>
      <c r="Q57" s="191"/>
    </row>
    <row r="58" spans="1:17" ht="13.5" customHeight="1">
      <c r="A58" s="490"/>
      <c r="B58" s="407"/>
      <c r="C58" s="398"/>
      <c r="D58" s="398"/>
      <c r="E58" s="186">
        <f>'5- Identificación de Riesgos'!D58</f>
        <v>0</v>
      </c>
      <c r="F58" s="390"/>
      <c r="G58" s="475"/>
      <c r="H58" s="398"/>
      <c r="I58" s="91"/>
      <c r="J58" s="477"/>
      <c r="K58" s="477"/>
      <c r="L58" s="486"/>
      <c r="M58" s="407"/>
      <c r="N58" s="407"/>
      <c r="O58" s="190"/>
      <c r="P58" s="190"/>
      <c r="Q58" s="191"/>
    </row>
    <row r="59" spans="1:17" ht="13.15" customHeight="1" thickBot="1">
      <c r="A59" s="490"/>
      <c r="B59" s="427"/>
      <c r="C59" s="398"/>
      <c r="D59" s="398"/>
      <c r="E59" s="186">
        <f>'5- Identificación de Riesgos'!D59</f>
        <v>0</v>
      </c>
      <c r="F59" s="390"/>
      <c r="G59" s="475"/>
      <c r="H59" s="398"/>
      <c r="I59" s="92"/>
      <c r="J59" s="485"/>
      <c r="K59" s="485"/>
      <c r="L59" s="487"/>
      <c r="M59" s="427"/>
      <c r="N59" s="427"/>
      <c r="O59" s="190"/>
      <c r="P59" s="190"/>
      <c r="Q59" s="191"/>
    </row>
    <row r="60" spans="1:17" ht="13.5" customHeight="1">
      <c r="A60" s="483">
        <f>'5- Identificación de Riesgos'!A60</f>
        <v>6</v>
      </c>
      <c r="B60" s="407" t="str">
        <f>'5- Identificación de Riesgos'!B60</f>
        <v xml:space="preserve">Recibir , ofrecer, prometer , entregar o aceptar dádivas o beneficios a nombre propio o de terceros para  expedir, alterar,retener , extraviar o entregar  documentos  sin el lleno de requisitos legales </v>
      </c>
      <c r="C60" s="427" t="str">
        <f>'5- Identificación de Riesgos'!C60</f>
        <v xml:space="preserve"> Realizar trámites sin el cumplimiento de los requisitos legales  o  con informacionfalsa</v>
      </c>
      <c r="D60" s="427" t="s">
        <v>292</v>
      </c>
      <c r="E60" s="186" t="e">
        <f>'5- Identificación de Riesgos'!#REF!</f>
        <v>#REF!</v>
      </c>
      <c r="F60" s="422" t="str">
        <f>'5- Identificación de Riesgos'!H60</f>
        <v>Muy Baja - 1</v>
      </c>
      <c r="G60" s="427" t="str">
        <f>'5- Identificación de Riesgos'!M60</f>
        <v>Moderado - 3</v>
      </c>
      <c r="H60" s="427" t="str">
        <f>'5- Identificación de Riesgos'!N60</f>
        <v>Moderado - 3</v>
      </c>
      <c r="I60" s="91"/>
      <c r="J60" s="477" t="str">
        <f>'6- Valoración Controles'!T60</f>
        <v>Muy Baja - 1</v>
      </c>
      <c r="K60" s="477" t="str">
        <f>'6- Valoración Controles'!U60</f>
        <v>Moderado - 3</v>
      </c>
      <c r="L60" s="486" t="e">
        <f>AVERAGE(#REF!)</f>
        <v>#REF!</v>
      </c>
      <c r="M60" s="407" t="str">
        <f>'6- Valoración Controles'!V60</f>
        <v>Moderado - 3</v>
      </c>
      <c r="N60" s="407" t="s">
        <v>337</v>
      </c>
      <c r="O60" s="190"/>
      <c r="P60" s="190"/>
      <c r="Q60" s="191"/>
    </row>
    <row r="61" spans="1:17" ht="13.5" customHeight="1">
      <c r="A61" s="484"/>
      <c r="B61" s="407"/>
      <c r="C61" s="398"/>
      <c r="D61" s="398"/>
      <c r="E61" s="186" t="e">
        <f>'5- Identificación de Riesgos'!#REF!</f>
        <v>#REF!</v>
      </c>
      <c r="F61" s="390"/>
      <c r="G61" s="475"/>
      <c r="H61" s="398"/>
      <c r="I61" s="91"/>
      <c r="J61" s="477"/>
      <c r="K61" s="477"/>
      <c r="L61" s="486"/>
      <c r="M61" s="407"/>
      <c r="N61" s="407"/>
      <c r="O61" s="190"/>
      <c r="P61" s="190"/>
      <c r="Q61" s="191"/>
    </row>
    <row r="62" spans="1:17" ht="13.5" customHeight="1">
      <c r="A62" s="484"/>
      <c r="B62" s="407"/>
      <c r="C62" s="398"/>
      <c r="D62" s="398"/>
      <c r="E62" s="186" t="e">
        <f>'5- Identificación de Riesgos'!#REF!</f>
        <v>#REF!</v>
      </c>
      <c r="F62" s="390"/>
      <c r="G62" s="475"/>
      <c r="H62" s="398"/>
      <c r="I62" s="91"/>
      <c r="J62" s="477"/>
      <c r="K62" s="477"/>
      <c r="L62" s="486"/>
      <c r="M62" s="407"/>
      <c r="N62" s="407"/>
      <c r="O62" s="190"/>
      <c r="P62" s="190"/>
      <c r="Q62" s="191"/>
    </row>
    <row r="63" spans="1:17" ht="13.5" customHeight="1">
      <c r="A63" s="484"/>
      <c r="B63" s="407"/>
      <c r="C63" s="398"/>
      <c r="D63" s="398"/>
      <c r="E63" s="186" t="e">
        <f>'5- Identificación de Riesgos'!#REF!</f>
        <v>#REF!</v>
      </c>
      <c r="F63" s="390"/>
      <c r="G63" s="475"/>
      <c r="H63" s="398"/>
      <c r="I63" s="91"/>
      <c r="J63" s="477"/>
      <c r="K63" s="477"/>
      <c r="L63" s="486"/>
      <c r="M63" s="407"/>
      <c r="N63" s="407"/>
      <c r="O63" s="190"/>
      <c r="P63" s="190"/>
      <c r="Q63" s="191"/>
    </row>
    <row r="64" spans="1:17" ht="13.5" customHeight="1">
      <c r="A64" s="484"/>
      <c r="B64" s="407"/>
      <c r="C64" s="398"/>
      <c r="D64" s="398"/>
      <c r="E64" s="186" t="str">
        <f>'5- Identificación de Riesgos'!D62</f>
        <v>3 Fallas en los controles de los procesos operativos de apoyo</v>
      </c>
      <c r="F64" s="390"/>
      <c r="G64" s="475"/>
      <c r="H64" s="398"/>
      <c r="I64" s="91"/>
      <c r="J64" s="477"/>
      <c r="K64" s="477"/>
      <c r="L64" s="486"/>
      <c r="M64" s="407"/>
      <c r="N64" s="407"/>
      <c r="O64" s="190"/>
      <c r="P64" s="190"/>
      <c r="Q64" s="191"/>
    </row>
    <row r="65" spans="1:17" ht="13.5" customHeight="1">
      <c r="A65" s="484"/>
      <c r="B65" s="407"/>
      <c r="C65" s="398"/>
      <c r="D65" s="398"/>
      <c r="E65" s="186">
        <f>'5- Identificación de Riesgos'!D63</f>
        <v>0</v>
      </c>
      <c r="F65" s="390"/>
      <c r="G65" s="475"/>
      <c r="H65" s="398"/>
      <c r="I65" s="91"/>
      <c r="J65" s="477"/>
      <c r="K65" s="477"/>
      <c r="L65" s="486"/>
      <c r="M65" s="407"/>
      <c r="N65" s="407"/>
      <c r="O65" s="190"/>
      <c r="P65" s="190"/>
      <c r="Q65" s="191"/>
    </row>
    <row r="66" spans="1:17" ht="13.5" customHeight="1">
      <c r="A66" s="484"/>
      <c r="B66" s="407"/>
      <c r="C66" s="398"/>
      <c r="D66" s="398"/>
      <c r="E66" s="186">
        <f>'5- Identificación de Riesgos'!D64</f>
        <v>0</v>
      </c>
      <c r="F66" s="390"/>
      <c r="G66" s="475"/>
      <c r="H66" s="398"/>
      <c r="I66" s="91"/>
      <c r="J66" s="477"/>
      <c r="K66" s="477"/>
      <c r="L66" s="486"/>
      <c r="M66" s="407"/>
      <c r="N66" s="407"/>
      <c r="O66" s="190"/>
      <c r="P66" s="190"/>
      <c r="Q66" s="191"/>
    </row>
    <row r="67" spans="1:17" ht="13.5" customHeight="1">
      <c r="A67" s="484"/>
      <c r="B67" s="407"/>
      <c r="C67" s="398"/>
      <c r="D67" s="398"/>
      <c r="E67" s="186">
        <f>'5- Identificación de Riesgos'!D65</f>
        <v>0</v>
      </c>
      <c r="F67" s="390"/>
      <c r="G67" s="475"/>
      <c r="H67" s="398"/>
      <c r="I67" s="91"/>
      <c r="J67" s="477"/>
      <c r="K67" s="477"/>
      <c r="L67" s="486"/>
      <c r="M67" s="407"/>
      <c r="N67" s="407"/>
      <c r="O67" s="190"/>
      <c r="P67" s="190"/>
      <c r="Q67" s="191"/>
    </row>
    <row r="68" spans="1:17" ht="13.5" customHeight="1">
      <c r="A68" s="484"/>
      <c r="B68" s="407"/>
      <c r="C68" s="398"/>
      <c r="D68" s="398"/>
      <c r="E68" s="186">
        <f>'5- Identificación de Riesgos'!D66</f>
        <v>0</v>
      </c>
      <c r="F68" s="390"/>
      <c r="G68" s="475"/>
      <c r="H68" s="398"/>
      <c r="I68" s="91"/>
      <c r="J68" s="477"/>
      <c r="K68" s="477"/>
      <c r="L68" s="486"/>
      <c r="M68" s="407"/>
      <c r="N68" s="407"/>
      <c r="O68" s="190"/>
      <c r="P68" s="190"/>
      <c r="Q68" s="191"/>
    </row>
    <row r="69" spans="1:17" ht="13.15" customHeight="1" thickBot="1">
      <c r="A69" s="484"/>
      <c r="B69" s="408"/>
      <c r="C69" s="399"/>
      <c r="D69" s="399"/>
      <c r="E69" s="187">
        <f>'5- Identificación de Riesgos'!D67</f>
        <v>0</v>
      </c>
      <c r="F69" s="391"/>
      <c r="G69" s="476"/>
      <c r="H69" s="399"/>
      <c r="I69" s="156"/>
      <c r="J69" s="478"/>
      <c r="K69" s="478"/>
      <c r="L69" s="488"/>
      <c r="M69" s="408"/>
      <c r="N69" s="408"/>
      <c r="O69" s="192"/>
      <c r="P69" s="192"/>
      <c r="Q69" s="193"/>
    </row>
    <row r="70" spans="1:17">
      <c r="A70" s="483">
        <f>'5- Identificación de Riesgos'!A68</f>
        <v>7</v>
      </c>
      <c r="B70" s="407" t="str">
        <f>'5- Identificación de Riesgos'!B68</f>
        <v xml:space="preserve">Recibir, ofrecer, prometer, entregar o aceptar dadivas  o beneficios a nombre propio o de terceros para  demorar, retener, alterar o direccionar fallos judiciales </v>
      </c>
      <c r="C70" s="427" t="str">
        <f>'5- Identificación de Riesgos'!C68</f>
        <v xml:space="preserve">Proferir  sentencias judiciales incumplmiendo los principios de la administracion de justicia o sin la observancia de los Codigos  Procesales en la materia </v>
      </c>
      <c r="D70" s="427" t="s">
        <v>292</v>
      </c>
      <c r="E70" s="186" t="e">
        <f>'5- Identificación de Riesgos'!#REF!</f>
        <v>#REF!</v>
      </c>
      <c r="F70" s="422" t="str">
        <f>'5- Identificación de Riesgos'!H68</f>
        <v>Muy Baja - 1</v>
      </c>
      <c r="G70" s="427" t="str">
        <f>'5- Identificación de Riesgos'!M68</f>
        <v>Moderado - 3</v>
      </c>
      <c r="H70" s="427" t="str">
        <f>'5- Identificación de Riesgos'!N68</f>
        <v>Moderado - 3</v>
      </c>
      <c r="I70" s="91"/>
      <c r="J70" s="477" t="str">
        <f>'6- Valoración Controles'!T68</f>
        <v>Media - 3</v>
      </c>
      <c r="K70" s="479" t="str">
        <f>'6- Valoración Controles'!U68</f>
        <v>Moderado - 3</v>
      </c>
      <c r="L70" s="481" t="e">
        <f>AVERAGE(#REF!)</f>
        <v>#REF!</v>
      </c>
      <c r="M70" s="471" t="str">
        <f>'6- Valoración Controles'!V68</f>
        <v>Moderado - 9</v>
      </c>
      <c r="N70" s="473" t="s">
        <v>337</v>
      </c>
      <c r="O70" s="190"/>
      <c r="P70" s="190"/>
      <c r="Q70" s="191"/>
    </row>
    <row r="71" spans="1:17">
      <c r="A71" s="484"/>
      <c r="B71" s="407"/>
      <c r="C71" s="398"/>
      <c r="D71" s="398"/>
      <c r="E71" s="186" t="e">
        <f>'5- Identificación de Riesgos'!#REF!</f>
        <v>#REF!</v>
      </c>
      <c r="F71" s="390"/>
      <c r="G71" s="475"/>
      <c r="H71" s="398"/>
      <c r="I71" s="91"/>
      <c r="J71" s="477"/>
      <c r="K71" s="479"/>
      <c r="L71" s="481"/>
      <c r="M71" s="471"/>
      <c r="N71" s="473"/>
      <c r="O71" s="190"/>
      <c r="P71" s="190"/>
      <c r="Q71" s="191"/>
    </row>
    <row r="72" spans="1:17">
      <c r="A72" s="484"/>
      <c r="B72" s="407"/>
      <c r="C72" s="398"/>
      <c r="D72" s="398"/>
      <c r="E72" s="186" t="e">
        <f>'5- Identificación de Riesgos'!#REF!</f>
        <v>#REF!</v>
      </c>
      <c r="F72" s="390"/>
      <c r="G72" s="475"/>
      <c r="H72" s="398"/>
      <c r="I72" s="91"/>
      <c r="J72" s="477"/>
      <c r="K72" s="479"/>
      <c r="L72" s="481"/>
      <c r="M72" s="471"/>
      <c r="N72" s="473"/>
      <c r="O72" s="190"/>
      <c r="P72" s="190"/>
      <c r="Q72" s="191"/>
    </row>
    <row r="73" spans="1:17">
      <c r="A73" s="484"/>
      <c r="B73" s="407"/>
      <c r="C73" s="398"/>
      <c r="D73" s="398"/>
      <c r="E73" s="186" t="e">
        <f>'5- Identificación de Riesgos'!#REF!</f>
        <v>#REF!</v>
      </c>
      <c r="F73" s="390"/>
      <c r="G73" s="475"/>
      <c r="H73" s="398"/>
      <c r="I73" s="91"/>
      <c r="J73" s="477"/>
      <c r="K73" s="479"/>
      <c r="L73" s="481"/>
      <c r="M73" s="471"/>
      <c r="N73" s="473"/>
      <c r="O73" s="190"/>
      <c r="P73" s="190"/>
      <c r="Q73" s="191"/>
    </row>
    <row r="74" spans="1:17">
      <c r="A74" s="484"/>
      <c r="B74" s="407"/>
      <c r="C74" s="398"/>
      <c r="D74" s="398"/>
      <c r="E74" s="186">
        <f>'5- Identificación de Riesgos'!D72</f>
        <v>0</v>
      </c>
      <c r="F74" s="390"/>
      <c r="G74" s="475"/>
      <c r="H74" s="398"/>
      <c r="I74" s="91"/>
      <c r="J74" s="477"/>
      <c r="K74" s="479"/>
      <c r="L74" s="481"/>
      <c r="M74" s="471"/>
      <c r="N74" s="473"/>
      <c r="O74" s="190"/>
      <c r="P74" s="190"/>
      <c r="Q74" s="191"/>
    </row>
    <row r="75" spans="1:17">
      <c r="A75" s="484"/>
      <c r="B75" s="407"/>
      <c r="C75" s="398"/>
      <c r="D75" s="398"/>
      <c r="E75" s="186">
        <f>'5- Identificación de Riesgos'!D73</f>
        <v>0</v>
      </c>
      <c r="F75" s="390"/>
      <c r="G75" s="475"/>
      <c r="H75" s="398"/>
      <c r="I75" s="91"/>
      <c r="J75" s="477"/>
      <c r="K75" s="479"/>
      <c r="L75" s="481"/>
      <c r="M75" s="471"/>
      <c r="N75" s="473"/>
      <c r="O75" s="190"/>
      <c r="P75" s="190"/>
      <c r="Q75" s="191"/>
    </row>
    <row r="76" spans="1:17">
      <c r="A76" s="484"/>
      <c r="B76" s="407"/>
      <c r="C76" s="398"/>
      <c r="D76" s="398"/>
      <c r="E76" s="186">
        <f>'5- Identificación de Riesgos'!D74</f>
        <v>0</v>
      </c>
      <c r="F76" s="390"/>
      <c r="G76" s="475"/>
      <c r="H76" s="398"/>
      <c r="I76" s="91"/>
      <c r="J76" s="477"/>
      <c r="K76" s="479"/>
      <c r="L76" s="481"/>
      <c r="M76" s="471"/>
      <c r="N76" s="473"/>
      <c r="O76" s="190"/>
      <c r="P76" s="190"/>
      <c r="Q76" s="191"/>
    </row>
    <row r="77" spans="1:17">
      <c r="A77" s="484"/>
      <c r="B77" s="407"/>
      <c r="C77" s="398"/>
      <c r="D77" s="398"/>
      <c r="E77" s="186">
        <f>'5- Identificación de Riesgos'!D75</f>
        <v>0</v>
      </c>
      <c r="F77" s="390"/>
      <c r="G77" s="475"/>
      <c r="H77" s="398"/>
      <c r="I77" s="91"/>
      <c r="J77" s="477"/>
      <c r="K77" s="479"/>
      <c r="L77" s="481"/>
      <c r="M77" s="471"/>
      <c r="N77" s="473"/>
      <c r="O77" s="190"/>
      <c r="P77" s="190"/>
      <c r="Q77" s="191"/>
    </row>
    <row r="78" spans="1:17">
      <c r="A78" s="484"/>
      <c r="B78" s="407"/>
      <c r="C78" s="398"/>
      <c r="D78" s="398"/>
      <c r="E78" s="186">
        <f>'5- Identificación de Riesgos'!D76</f>
        <v>0</v>
      </c>
      <c r="F78" s="390"/>
      <c r="G78" s="475"/>
      <c r="H78" s="398"/>
      <c r="I78" s="91"/>
      <c r="J78" s="477"/>
      <c r="K78" s="479"/>
      <c r="L78" s="481"/>
      <c r="M78" s="471"/>
      <c r="N78" s="473"/>
      <c r="O78" s="190"/>
      <c r="P78" s="190"/>
      <c r="Q78" s="191"/>
    </row>
    <row r="79" spans="1:17" ht="15.75" customHeight="1" thickBot="1">
      <c r="A79" s="484"/>
      <c r="B79" s="408"/>
      <c r="C79" s="399"/>
      <c r="D79" s="399"/>
      <c r="E79" s="187">
        <f>'5- Identificación de Riesgos'!D77</f>
        <v>0</v>
      </c>
      <c r="F79" s="391"/>
      <c r="G79" s="476"/>
      <c r="H79" s="399"/>
      <c r="I79" s="156"/>
      <c r="J79" s="478"/>
      <c r="K79" s="480"/>
      <c r="L79" s="482"/>
      <c r="M79" s="472"/>
      <c r="N79" s="474"/>
      <c r="O79" s="192"/>
      <c r="P79" s="192"/>
      <c r="Q79" s="193"/>
    </row>
  </sheetData>
  <mergeCells count="111">
    <mergeCell ref="M20:M29"/>
    <mergeCell ref="N20:N29"/>
    <mergeCell ref="M10:M19"/>
    <mergeCell ref="N10:N19"/>
    <mergeCell ref="C10:C19"/>
    <mergeCell ref="D10:D19"/>
    <mergeCell ref="F20:F29"/>
    <mergeCell ref="G20:G29"/>
    <mergeCell ref="H20:H29"/>
    <mergeCell ref="J20:J29"/>
    <mergeCell ref="L20:L29"/>
    <mergeCell ref="A20:A29"/>
    <mergeCell ref="B20:B29"/>
    <mergeCell ref="C20:C29"/>
    <mergeCell ref="D20:D29"/>
    <mergeCell ref="L8:L9"/>
    <mergeCell ref="J8:J9"/>
    <mergeCell ref="H8:H9"/>
    <mergeCell ref="C8:C9"/>
    <mergeCell ref="D8:D9"/>
    <mergeCell ref="B8:B9"/>
    <mergeCell ref="A10:A19"/>
    <mergeCell ref="B10:B19"/>
    <mergeCell ref="F10:F19"/>
    <mergeCell ref="K8:K9"/>
    <mergeCell ref="K20:K29"/>
    <mergeCell ref="L10:L19"/>
    <mergeCell ref="E8:E9"/>
    <mergeCell ref="G10:G19"/>
    <mergeCell ref="H10:H19"/>
    <mergeCell ref="J10:J19"/>
    <mergeCell ref="K10:K19"/>
    <mergeCell ref="I8:I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M50:M59"/>
    <mergeCell ref="N50:N59"/>
    <mergeCell ref="G50:G59"/>
    <mergeCell ref="H50:H59"/>
    <mergeCell ref="A60:A69"/>
    <mergeCell ref="B60:B69"/>
    <mergeCell ref="C60:C69"/>
    <mergeCell ref="D60:D69"/>
    <mergeCell ref="F60:F69"/>
    <mergeCell ref="M60:M69"/>
    <mergeCell ref="N60:N69"/>
    <mergeCell ref="G60:G69"/>
    <mergeCell ref="H60:H69"/>
    <mergeCell ref="J60:J69"/>
    <mergeCell ref="K60:K69"/>
    <mergeCell ref="L60:L69"/>
    <mergeCell ref="J50:J59"/>
    <mergeCell ref="K50:K59"/>
    <mergeCell ref="L50:L59"/>
    <mergeCell ref="A50:A59"/>
    <mergeCell ref="B50:B59"/>
    <mergeCell ref="C50:C59"/>
    <mergeCell ref="D50:D59"/>
    <mergeCell ref="F50:F59"/>
    <mergeCell ref="M30:M39"/>
    <mergeCell ref="N30:N39"/>
    <mergeCell ref="A40:A49"/>
    <mergeCell ref="B40:B49"/>
    <mergeCell ref="C40:C49"/>
    <mergeCell ref="F40:F49"/>
    <mergeCell ref="G30:G39"/>
    <mergeCell ref="H30:H39"/>
    <mergeCell ref="J30:J39"/>
    <mergeCell ref="K30:K39"/>
    <mergeCell ref="L30:L39"/>
    <mergeCell ref="A30:A39"/>
    <mergeCell ref="B30:B39"/>
    <mergeCell ref="C30:C39"/>
    <mergeCell ref="D30:D39"/>
    <mergeCell ref="F30:F39"/>
    <mergeCell ref="G40:G49"/>
    <mergeCell ref="H40:H49"/>
    <mergeCell ref="J40:J49"/>
    <mergeCell ref="K40:K49"/>
    <mergeCell ref="M40:M49"/>
    <mergeCell ref="N40:N49"/>
    <mergeCell ref="L40:L49"/>
    <mergeCell ref="M70:M79"/>
    <mergeCell ref="N70:N79"/>
    <mergeCell ref="G70:G79"/>
    <mergeCell ref="H70:H79"/>
    <mergeCell ref="J70:J79"/>
    <mergeCell ref="K70:K79"/>
    <mergeCell ref="L70:L79"/>
    <mergeCell ref="A70:A79"/>
    <mergeCell ref="B70:B79"/>
    <mergeCell ref="C70:C79"/>
    <mergeCell ref="D70:D79"/>
    <mergeCell ref="F70:F79"/>
  </mergeCells>
  <conditionalFormatting sqref="F10 F20 F30 F40">
    <cfRule type="containsText" dxfId="401" priority="455" operator="containsText" text="Media">
      <formula>NOT(ISERROR(SEARCH("Media",F10)))</formula>
    </cfRule>
    <cfRule type="containsText" dxfId="400" priority="454" operator="containsText" text="Media">
      <formula>NOT(ISERROR(SEARCH("Media",F10)))</formula>
    </cfRule>
    <cfRule type="containsText" dxfId="399" priority="453" operator="containsText" text="Media">
      <formula>NOT(ISERROR(SEARCH("Media",F10)))</formula>
    </cfRule>
    <cfRule type="containsText" dxfId="398" priority="450" operator="containsText" text="Muy Alta">
      <formula>NOT(ISERROR(SEARCH("Muy Alta",F10)))</formula>
    </cfRule>
    <cfRule type="containsText" dxfId="397" priority="449" operator="containsText" text="Baja">
      <formula>NOT(ISERROR(SEARCH("Baja",F10)))</formula>
    </cfRule>
    <cfRule type="containsText" dxfId="396" priority="448" operator="containsText" text="Muy Baja">
      <formula>NOT(ISERROR(SEARCH("Muy Baja",F10)))</formula>
    </cfRule>
    <cfRule type="cellIs" dxfId="395" priority="469" operator="between">
      <formula>1</formula>
      <formula>2</formula>
    </cfRule>
    <cfRule type="containsText" dxfId="392" priority="466" operator="containsText" text="Muy baja">
      <formula>NOT(ISERROR(SEARCH("Muy baja",F10)))</formula>
    </cfRule>
    <cfRule type="containsText" dxfId="391" priority="465" operator="containsText" text="Baja">
      <formula>NOT(ISERROR(SEARCH("Baja",F10)))</formula>
    </cfRule>
    <cfRule type="containsText" dxfId="390" priority="464" operator="containsText" text="Media">
      <formula>NOT(ISERROR(SEARCH("Media",F10)))</formula>
    </cfRule>
    <cfRule type="containsText" dxfId="389" priority="452" operator="containsText" text="Alta">
      <formula>NOT(ISERROR(SEARCH("Alta",F10)))</formula>
    </cfRule>
    <cfRule type="containsText" dxfId="388" priority="463" operator="containsText" text="Alta">
      <formula>NOT(ISERROR(SEARCH("Alta",F10)))</formula>
    </cfRule>
    <cfRule type="containsText" dxfId="387" priority="462" operator="containsText" text="Muy bajo">
      <formula>NOT(ISERROR(SEARCH("Muy bajo",F10)))</formula>
    </cfRule>
    <cfRule type="containsText" dxfId="386" priority="461" operator="containsText" text="Muy Baja'Tabla probabilidad'!">
      <formula>NOT(ISERROR(SEARCH("Muy Baja'Tabla probabilidad'!",F10)))</formula>
    </cfRule>
    <cfRule type="containsText" dxfId="385" priority="460" operator="containsText" text="Muy Baja">
      <formula>NOT(ISERROR(SEARCH("Muy Baja",F10)))</formula>
    </cfRule>
    <cfRule type="containsText" dxfId="384" priority="459" operator="containsText" text="Muy Baja">
      <formula>NOT(ISERROR(SEARCH("Muy Baja",F10)))</formula>
    </cfRule>
    <cfRule type="cellIs" dxfId="383" priority="470" operator="between">
      <formula>0</formula>
      <formula>2</formula>
    </cfRule>
    <cfRule type="containsText" dxfId="382" priority="458" operator="containsText" text="Muy Baja">
      <formula>NOT(ISERROR(SEARCH("Muy Baja",F10)))</formula>
    </cfRule>
    <cfRule type="containsText" dxfId="381" priority="457" operator="containsText" text="Baja">
      <formula>NOT(ISERROR(SEARCH("Baja",F10)))</formula>
    </cfRule>
    <cfRule type="containsText" dxfId="380" priority="456" operator="containsText" text="Muy Baja">
      <formula>NOT(ISERROR(SEARCH("Muy Baja",F10)))</formula>
    </cfRule>
  </conditionalFormatting>
  <conditionalFormatting sqref="F50">
    <cfRule type="containsText" dxfId="379" priority="134" operator="containsText" text="Muy baja">
      <formula>NOT(ISERROR(SEARCH("Muy baja",F50)))</formula>
    </cfRule>
    <cfRule type="cellIs" dxfId="376" priority="138" operator="between">
      <formula>0</formula>
      <formula>2</formula>
    </cfRule>
    <cfRule type="containsText" dxfId="375" priority="118" operator="containsText" text="Muy Alta">
      <formula>NOT(ISERROR(SEARCH("Muy Alta",F50)))</formula>
    </cfRule>
    <cfRule type="containsText" dxfId="374" priority="116" operator="containsText" text="Muy Baja">
      <formula>NOT(ISERROR(SEARCH("Muy Baja",F50)))</formula>
    </cfRule>
    <cfRule type="containsText" dxfId="373" priority="117" operator="containsText" text="Baja">
      <formula>NOT(ISERROR(SEARCH("Baja",F50)))</formula>
    </cfRule>
    <cfRule type="cellIs" dxfId="372" priority="137" operator="between">
      <formula>1</formula>
      <formula>2</formula>
    </cfRule>
    <cfRule type="containsText" dxfId="371" priority="120" operator="containsText" text="Alta">
      <formula>NOT(ISERROR(SEARCH("Alta",F50)))</formula>
    </cfRule>
    <cfRule type="containsText" dxfId="370" priority="121" operator="containsText" text="Media">
      <formula>NOT(ISERROR(SEARCH("Media",F50)))</formula>
    </cfRule>
    <cfRule type="containsText" dxfId="369" priority="122" operator="containsText" text="Media">
      <formula>NOT(ISERROR(SEARCH("Media",F50)))</formula>
    </cfRule>
    <cfRule type="containsText" dxfId="368" priority="123" operator="containsText" text="Media">
      <formula>NOT(ISERROR(SEARCH("Media",F50)))</formula>
    </cfRule>
    <cfRule type="containsText" dxfId="367" priority="124" operator="containsText" text="Muy Baja">
      <formula>NOT(ISERROR(SEARCH("Muy Baja",F50)))</formula>
    </cfRule>
    <cfRule type="containsText" dxfId="366" priority="125" operator="containsText" text="Baja">
      <formula>NOT(ISERROR(SEARCH("Baja",F50)))</formula>
    </cfRule>
    <cfRule type="containsText" dxfId="365" priority="126" operator="containsText" text="Muy Baja">
      <formula>NOT(ISERROR(SEARCH("Muy Baja",F50)))</formula>
    </cfRule>
    <cfRule type="containsText" dxfId="364" priority="127" operator="containsText" text="Muy Baja">
      <formula>NOT(ISERROR(SEARCH("Muy Baja",F50)))</formula>
    </cfRule>
    <cfRule type="containsText" dxfId="363" priority="128" operator="containsText" text="Muy Baja">
      <formula>NOT(ISERROR(SEARCH("Muy Baja",F50)))</formula>
    </cfRule>
    <cfRule type="containsText" dxfId="362" priority="129" operator="containsText" text="Muy Baja'Tabla probabilidad'!">
      <formula>NOT(ISERROR(SEARCH("Muy Baja'Tabla probabilidad'!",F50)))</formula>
    </cfRule>
    <cfRule type="containsText" dxfId="361" priority="130" operator="containsText" text="Muy bajo">
      <formula>NOT(ISERROR(SEARCH("Muy bajo",F50)))</formula>
    </cfRule>
    <cfRule type="containsText" dxfId="360" priority="131" operator="containsText" text="Alta">
      <formula>NOT(ISERROR(SEARCH("Alta",F50)))</formula>
    </cfRule>
    <cfRule type="containsText" dxfId="359" priority="132" operator="containsText" text="Media">
      <formula>NOT(ISERROR(SEARCH("Media",F50)))</formula>
    </cfRule>
    <cfRule type="containsText" dxfId="358" priority="133" operator="containsText" text="Baja">
      <formula>NOT(ISERROR(SEARCH("Baja",F50)))</formula>
    </cfRule>
  </conditionalFormatting>
  <conditionalFormatting sqref="F60 F70">
    <cfRule type="containsText" dxfId="357" priority="38" operator="containsText" text="Muy Baja">
      <formula>NOT(ISERROR(SEARCH("Muy Baja",F60)))</formula>
    </cfRule>
    <cfRule type="containsText" dxfId="356" priority="48" operator="containsText" text="Muy baja">
      <formula>NOT(ISERROR(SEARCH("Muy baja",F60)))</formula>
    </cfRule>
    <cfRule type="containsText" dxfId="353" priority="34" operator="containsText" text="Alta">
      <formula>NOT(ISERROR(SEARCH("Alta",F60)))</formula>
    </cfRule>
    <cfRule type="containsText" dxfId="352" priority="42" operator="containsText" text="Muy Baja">
      <formula>NOT(ISERROR(SEARCH("Muy Baja",F60)))</formula>
    </cfRule>
    <cfRule type="cellIs" dxfId="351" priority="51" operator="between">
      <formula>1</formula>
      <formula>2</formula>
    </cfRule>
    <cfRule type="cellIs" dxfId="350" priority="52" operator="between">
      <formula>0</formula>
      <formula>2</formula>
    </cfRule>
    <cfRule type="containsText" dxfId="349" priority="32" operator="containsText" text="Muy Alta">
      <formula>NOT(ISERROR(SEARCH("Muy Alta",F60)))</formula>
    </cfRule>
    <cfRule type="containsText" dxfId="348" priority="31" operator="containsText" text="Baja">
      <formula>NOT(ISERROR(SEARCH("Baja",F60)))</formula>
    </cfRule>
    <cfRule type="containsText" dxfId="347" priority="30" operator="containsText" text="Muy Baja">
      <formula>NOT(ISERROR(SEARCH("Muy Baja",F60)))</formula>
    </cfRule>
    <cfRule type="containsText" dxfId="346" priority="35" operator="containsText" text="Media">
      <formula>NOT(ISERROR(SEARCH("Media",F60)))</formula>
    </cfRule>
    <cfRule type="containsText" dxfId="345" priority="36" operator="containsText" text="Media">
      <formula>NOT(ISERROR(SEARCH("Media",F60)))</formula>
    </cfRule>
    <cfRule type="containsText" dxfId="344" priority="37" operator="containsText" text="Media">
      <formula>NOT(ISERROR(SEARCH("Media",F60)))</formula>
    </cfRule>
    <cfRule type="containsText" dxfId="343" priority="39" operator="containsText" text="Baja">
      <formula>NOT(ISERROR(SEARCH("Baja",F60)))</formula>
    </cfRule>
    <cfRule type="containsText" dxfId="342" priority="40" operator="containsText" text="Muy Baja">
      <formula>NOT(ISERROR(SEARCH("Muy Baja",F60)))</formula>
    </cfRule>
    <cfRule type="containsText" dxfId="341" priority="41" operator="containsText" text="Muy Baja">
      <formula>NOT(ISERROR(SEARCH("Muy Baja",F60)))</formula>
    </cfRule>
    <cfRule type="containsText" dxfId="340" priority="43" operator="containsText" text="Muy Baja'Tabla probabilidad'!">
      <formula>NOT(ISERROR(SEARCH("Muy Baja'Tabla probabilidad'!",F60)))</formula>
    </cfRule>
    <cfRule type="containsText" dxfId="339" priority="44" operator="containsText" text="Muy bajo">
      <formula>NOT(ISERROR(SEARCH("Muy bajo",F60)))</formula>
    </cfRule>
    <cfRule type="containsText" dxfId="338" priority="45" operator="containsText" text="Alta">
      <formula>NOT(ISERROR(SEARCH("Alta",F60)))</formula>
    </cfRule>
    <cfRule type="containsText" dxfId="337" priority="46" operator="containsText" text="Media">
      <formula>NOT(ISERROR(SEARCH("Media",F60)))</formula>
    </cfRule>
    <cfRule type="containsText" dxfId="336" priority="47" operator="containsText" text="Baja">
      <formula>NOT(ISERROR(SEARCH("Baja",F60)))</formula>
    </cfRule>
  </conditionalFormatting>
  <conditionalFormatting sqref="G10 G20 G30 G40">
    <cfRule type="containsText" dxfId="335" priority="445" operator="containsText" text="Moderado">
      <formula>NOT(ISERROR(SEARCH("Moderado",G10)))</formula>
    </cfRule>
    <cfRule type="containsText" dxfId="334" priority="444" operator="containsText" text="Alta">
      <formula>NOT(ISERROR(SEARCH("Alta",G10)))</formula>
    </cfRule>
    <cfRule type="containsText" dxfId="333" priority="443" operator="containsText" text="Mayor">
      <formula>NOT(ISERROR(SEARCH("Mayor",G10)))</formula>
    </cfRule>
    <cfRule type="containsText" dxfId="332" priority="442" operator="containsText" text="Catastrófico">
      <formula>NOT(ISERROR(SEARCH("Catastrófico",G10)))</formula>
    </cfRule>
    <cfRule type="containsText" dxfId="331" priority="447" operator="containsText" text="Leve">
      <formula>NOT(ISERROR(SEARCH("Leve",G10)))</formula>
    </cfRule>
    <cfRule type="containsText" dxfId="330" priority="446" operator="containsText" text="Menor">
      <formula>NOT(ISERROR(SEARCH("Menor",G10)))</formula>
    </cfRule>
  </conditionalFormatting>
  <conditionalFormatting sqref="G50">
    <cfRule type="containsText" dxfId="329" priority="111" operator="containsText" text="Mayor">
      <formula>NOT(ISERROR(SEARCH("Mayor",G50)))</formula>
    </cfRule>
    <cfRule type="containsText" dxfId="328" priority="115" operator="containsText" text="Leve">
      <formula>NOT(ISERROR(SEARCH("Leve",G50)))</formula>
    </cfRule>
    <cfRule type="containsText" dxfId="327" priority="110" operator="containsText" text="Catastrófico">
      <formula>NOT(ISERROR(SEARCH("Catastrófico",G50)))</formula>
    </cfRule>
    <cfRule type="containsText" dxfId="326" priority="112" operator="containsText" text="Alta">
      <formula>NOT(ISERROR(SEARCH("Alta",G50)))</formula>
    </cfRule>
    <cfRule type="containsText" dxfId="325" priority="113" operator="containsText" text="Moderado">
      <formula>NOT(ISERROR(SEARCH("Moderado",G50)))</formula>
    </cfRule>
    <cfRule type="containsText" dxfId="324" priority="114" operator="containsText" text="Menor">
      <formula>NOT(ISERROR(SEARCH("Menor",G50)))</formula>
    </cfRule>
  </conditionalFormatting>
  <conditionalFormatting sqref="G60 G70">
    <cfRule type="containsText" dxfId="323" priority="27" operator="containsText" text="Moderado">
      <formula>NOT(ISERROR(SEARCH("Moderado",G60)))</formula>
    </cfRule>
    <cfRule type="containsText" dxfId="322" priority="28" operator="containsText" text="Menor">
      <formula>NOT(ISERROR(SEARCH("Menor",G60)))</formula>
    </cfRule>
    <cfRule type="containsText" dxfId="321" priority="29" operator="containsText" text="Leve">
      <formula>NOT(ISERROR(SEARCH("Leve",G60)))</formula>
    </cfRule>
    <cfRule type="containsText" dxfId="320" priority="24" operator="containsText" text="Catastrófico">
      <formula>NOT(ISERROR(SEARCH("Catastrófico",G60)))</formula>
    </cfRule>
    <cfRule type="containsText" dxfId="319" priority="26" operator="containsText" text="Alta">
      <formula>NOT(ISERROR(SEARCH("Alta",G60)))</formula>
    </cfRule>
    <cfRule type="containsText" dxfId="318" priority="25" operator="containsText" text="Mayor">
      <formula>NOT(ISERROR(SEARCH("Mayor",G60)))</formula>
    </cfRule>
  </conditionalFormatting>
  <conditionalFormatting sqref="H10:I10 H20:I20 H30:I30 H40">
    <cfRule type="containsText" dxfId="317" priority="439" operator="containsText" text="Bajo">
      <formula>NOT(ISERROR(SEARCH("Bajo",H10)))</formula>
    </cfRule>
    <cfRule type="containsText" dxfId="316" priority="441" operator="containsText" text="Extremo">
      <formula>NOT(ISERROR(SEARCH("Extremo",H10)))</formula>
    </cfRule>
    <cfRule type="containsText" dxfId="315" priority="437" operator="containsText" text="Extremo">
      <formula>NOT(ISERROR(SEARCH("Extremo",H10)))</formula>
    </cfRule>
    <cfRule type="containsText" dxfId="314" priority="438" operator="containsText" text="Alto">
      <formula>NOT(ISERROR(SEARCH("Alto",H10)))</formula>
    </cfRule>
    <cfRule type="containsText" dxfId="313" priority="440" operator="containsText" text="Moderado">
      <formula>NOT(ISERROR(SEARCH("Moderado",H10)))</formula>
    </cfRule>
  </conditionalFormatting>
  <conditionalFormatting sqref="H50:I50">
    <cfRule type="containsText" dxfId="312" priority="105" operator="containsText" text="Extremo">
      <formula>NOT(ISERROR(SEARCH("Extremo",H50)))</formula>
    </cfRule>
    <cfRule type="containsText" dxfId="311" priority="106" operator="containsText" text="Alto">
      <formula>NOT(ISERROR(SEARCH("Alto",H50)))</formula>
    </cfRule>
    <cfRule type="containsText" dxfId="310" priority="109" operator="containsText" text="Extremo">
      <formula>NOT(ISERROR(SEARCH("Extremo",H50)))</formula>
    </cfRule>
    <cfRule type="containsText" dxfId="309" priority="108" operator="containsText" text="Moderado">
      <formula>NOT(ISERROR(SEARCH("Moderado",H50)))</formula>
    </cfRule>
    <cfRule type="containsText" dxfId="308" priority="107" operator="containsText" text="Bajo">
      <formula>NOT(ISERROR(SEARCH("Bajo",H50)))</formula>
    </cfRule>
  </conditionalFormatting>
  <conditionalFormatting sqref="H60:I60 H70:I70">
    <cfRule type="containsText" dxfId="307" priority="23" operator="containsText" text="Extremo">
      <formula>NOT(ISERROR(SEARCH("Extremo",H60)))</formula>
    </cfRule>
    <cfRule type="containsText" dxfId="306" priority="22" operator="containsText" text="Moderado">
      <formula>NOT(ISERROR(SEARCH("Moderado",H60)))</formula>
    </cfRule>
    <cfRule type="containsText" dxfId="305" priority="21" operator="containsText" text="Bajo">
      <formula>NOT(ISERROR(SEARCH("Bajo",H60)))</formula>
    </cfRule>
    <cfRule type="containsText" dxfId="304" priority="20" operator="containsText" text="Alto">
      <formula>NOT(ISERROR(SEARCH("Alto",H60)))</formula>
    </cfRule>
    <cfRule type="containsText" dxfId="303" priority="19" operator="containsText" text="Extremo">
      <formula>NOT(ISERROR(SEARCH("Extremo",H60)))</formula>
    </cfRule>
  </conditionalFormatting>
  <conditionalFormatting sqref="J10:J79">
    <cfRule type="containsText" dxfId="302" priority="407" operator="containsText" text="Alta">
      <formula>NOT(ISERROR(SEARCH("Alta",J10)))</formula>
    </cfRule>
    <cfRule type="containsText" dxfId="301" priority="406" operator="containsText" text="Muy Alta">
      <formula>NOT(ISERROR(SEARCH("Muy Alta",J10)))</formula>
    </cfRule>
    <cfRule type="containsText" dxfId="300" priority="408" operator="containsText" text="Media">
      <formula>NOT(ISERROR(SEARCH("Media",J10)))</formula>
    </cfRule>
    <cfRule type="containsText" dxfId="299" priority="409" operator="containsText" text="Baja">
      <formula>NOT(ISERROR(SEARCH("Baja",J10)))</formula>
    </cfRule>
    <cfRule type="containsText" dxfId="298" priority="410" operator="containsText" text="Muy Baja">
      <formula>NOT(ISERROR(SEARCH("Muy Baja",J10)))</formula>
    </cfRule>
    <cfRule type="containsText" dxfId="297" priority="139" operator="containsText" text="Muy Baja">
      <formula>NOT(ISERROR(SEARCH("Muy Baja",J10)))</formula>
    </cfRule>
  </conditionalFormatting>
  <conditionalFormatting sqref="K10:K79">
    <cfRule type="containsText" dxfId="296" priority="402" operator="containsText" text="Moderado">
      <formula>NOT(ISERROR(SEARCH("Moderado",K10)))</formula>
    </cfRule>
    <cfRule type="containsText" dxfId="295" priority="405" operator="containsText" text="Mayor">
      <formula>NOT(ISERROR(SEARCH("Mayor",K10)))</formula>
    </cfRule>
    <cfRule type="containsText" dxfId="294" priority="404" operator="containsText" text="Leve">
      <formula>NOT(ISERROR(SEARCH("Leve",K10)))</formula>
    </cfRule>
    <cfRule type="containsText" dxfId="293" priority="403" operator="containsText" text="Menor">
      <formula>NOT(ISERROR(SEARCH("Menor",K10)))</formula>
    </cfRule>
    <cfRule type="containsText" dxfId="292" priority="401" operator="containsText" text="Catastrófico">
      <formula>NOT(ISERROR(SEARCH("Catastrófico",K10)))</formula>
    </cfRule>
  </conditionalFormatting>
  <conditionalFormatting sqref="M10 M20 M30">
    <cfRule type="containsText" dxfId="291" priority="419" operator="containsText" text="Alto">
      <formula>NOT(ISERROR(SEARCH("Alto",M10)))</formula>
    </cfRule>
    <cfRule type="containsText" dxfId="290" priority="416" operator="containsText" text="Moderado">
      <formula>NOT(ISERROR(SEARCH("Moderado",M10)))</formula>
    </cfRule>
    <cfRule type="containsText" dxfId="289" priority="413" operator="containsText" text="Moderado">
      <formula>NOT(ISERROR(SEARCH("Moderado",M10)))</formula>
    </cfRule>
    <cfRule type="containsText" dxfId="288" priority="411" operator="containsText" text="Extremo">
      <formula>NOT(ISERROR(SEARCH("Extremo",M10)))</formula>
    </cfRule>
    <cfRule type="containsText" dxfId="287" priority="412" operator="containsText" text="Alto">
      <formula>NOT(ISERROR(SEARCH("Alto",M10)))</formula>
    </cfRule>
    <cfRule type="containsText" dxfId="286" priority="414" operator="containsText" text="Menor">
      <formula>NOT(ISERROR(SEARCH("Menor",M10)))</formula>
    </cfRule>
    <cfRule type="containsText" dxfId="285" priority="415" operator="containsText" text="Bajo">
      <formula>NOT(ISERROR(SEARCH("Bajo",M10)))</formula>
    </cfRule>
    <cfRule type="containsText" dxfId="284" priority="417" operator="containsText" text="Extremo">
      <formula>NOT(ISERROR(SEARCH("Extremo",M10)))</formula>
    </cfRule>
    <cfRule type="containsText" dxfId="283" priority="418" operator="containsText" text="Baja">
      <formula>NOT(ISERROR(SEARCH("Baja",M10)))</formula>
    </cfRule>
  </conditionalFormatting>
  <conditionalFormatting sqref="M40">
    <cfRule type="containsText" dxfId="282" priority="3" operator="containsText" text="Moderado">
      <formula>NOT(ISERROR(SEARCH("Moderado",M40)))</formula>
    </cfRule>
    <cfRule type="containsText" dxfId="281" priority="4" operator="containsText" text="Menor">
      <formula>NOT(ISERROR(SEARCH("Menor",M40)))</formula>
    </cfRule>
    <cfRule type="containsText" dxfId="280" priority="1" operator="containsText" text="Extremo">
      <formula>NOT(ISERROR(SEARCH("Extremo",M40)))</formula>
    </cfRule>
    <cfRule type="containsText" dxfId="279" priority="2" operator="containsText" text="Alto">
      <formula>NOT(ISERROR(SEARCH("Alto",M40)))</formula>
    </cfRule>
    <cfRule type="containsText" dxfId="278" priority="7" operator="containsText" text="Extremo">
      <formula>NOT(ISERROR(SEARCH("Extremo",M40)))</formula>
    </cfRule>
    <cfRule type="containsText" dxfId="277" priority="6" operator="containsText" text="Moderado">
      <formula>NOT(ISERROR(SEARCH("Moderado",M40)))</formula>
    </cfRule>
    <cfRule type="containsText" dxfId="276" priority="5" operator="containsText" text="Bajo">
      <formula>NOT(ISERROR(SEARCH("Bajo",M40)))</formula>
    </cfRule>
    <cfRule type="containsText" dxfId="275" priority="9" operator="containsText" text="Alto">
      <formula>NOT(ISERROR(SEARCH("Alto",M40)))</formula>
    </cfRule>
    <cfRule type="containsText" dxfId="274" priority="8" operator="containsText" text="Baja">
      <formula>NOT(ISERROR(SEARCH("Baja",M40)))</formula>
    </cfRule>
  </conditionalFormatting>
  <conditionalFormatting sqref="M50">
    <cfRule type="containsText" dxfId="273" priority="104" operator="containsText" text="Alto">
      <formula>NOT(ISERROR(SEARCH("Alto",M50)))</formula>
    </cfRule>
    <cfRule type="containsText" dxfId="272" priority="103" operator="containsText" text="Baja">
      <formula>NOT(ISERROR(SEARCH("Baja",M50)))</formula>
    </cfRule>
    <cfRule type="containsText" dxfId="271" priority="102" operator="containsText" text="Extremo">
      <formula>NOT(ISERROR(SEARCH("Extremo",M50)))</formula>
    </cfRule>
    <cfRule type="containsText" dxfId="270" priority="101" operator="containsText" text="Moderado">
      <formula>NOT(ISERROR(SEARCH("Moderado",M50)))</formula>
    </cfRule>
    <cfRule type="containsText" dxfId="269" priority="100" operator="containsText" text="Bajo">
      <formula>NOT(ISERROR(SEARCH("Bajo",M50)))</formula>
    </cfRule>
    <cfRule type="containsText" dxfId="268" priority="98" operator="containsText" text="Moderado">
      <formula>NOT(ISERROR(SEARCH("Moderado",M50)))</formula>
    </cfRule>
    <cfRule type="containsText" dxfId="267" priority="97" operator="containsText" text="Alto">
      <formula>NOT(ISERROR(SEARCH("Alto",M50)))</formula>
    </cfRule>
    <cfRule type="containsText" dxfId="266" priority="96" operator="containsText" text="Extremo">
      <formula>NOT(ISERROR(SEARCH("Extremo",M50)))</formula>
    </cfRule>
    <cfRule type="containsText" dxfId="265" priority="99" operator="containsText" text="Menor">
      <formula>NOT(ISERROR(SEARCH("Menor",M50)))</formula>
    </cfRule>
  </conditionalFormatting>
  <conditionalFormatting sqref="M60 M70">
    <cfRule type="containsText" dxfId="264" priority="18" operator="containsText" text="Alto">
      <formula>NOT(ISERROR(SEARCH("Alto",M60)))</formula>
    </cfRule>
    <cfRule type="containsText" dxfId="263" priority="17" operator="containsText" text="Baja">
      <formula>NOT(ISERROR(SEARCH("Baja",M60)))</formula>
    </cfRule>
    <cfRule type="containsText" dxfId="262" priority="16" operator="containsText" text="Extremo">
      <formula>NOT(ISERROR(SEARCH("Extremo",M60)))</formula>
    </cfRule>
    <cfRule type="containsText" dxfId="261" priority="15" operator="containsText" text="Moderado">
      <formula>NOT(ISERROR(SEARCH("Moderado",M60)))</formula>
    </cfRule>
    <cfRule type="containsText" dxfId="260" priority="14" operator="containsText" text="Bajo">
      <formula>NOT(ISERROR(SEARCH("Bajo",M60)))</formula>
    </cfRule>
    <cfRule type="containsText" dxfId="259" priority="12" operator="containsText" text="Moderado">
      <formula>NOT(ISERROR(SEARCH("Moderado",M60)))</formula>
    </cfRule>
    <cfRule type="containsText" dxfId="258" priority="13" operator="containsText" text="Menor">
      <formula>NOT(ISERROR(SEARCH("Menor",M60)))</formula>
    </cfRule>
    <cfRule type="containsText" dxfId="257" priority="11" operator="containsText" text="Alto">
      <formula>NOT(ISERROR(SEARCH("Alto",M60)))</formula>
    </cfRule>
    <cfRule type="containsText" dxfId="256" priority="10" operator="containsText" text="Extremo">
      <formula>NOT(ISERROR(SEARCH("Extremo",M60)))</formula>
    </cfRule>
  </conditionalFormatting>
  <dataValidations count="1">
    <dataValidation type="list" allowBlank="1" showInputMessage="1" showErrorMessage="1" sqref="D10:D7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68" operator="containsText" id="{1034B27F-53CC-4A29-BA39-C5FDB949099A}">
            <xm:f>NOT(ISERROR(SEARCH('8- Políticas de Administración '!$B$5,F10)))</xm:f>
            <xm:f>'8- Políticas de Administración '!$B$5</xm:f>
            <x14:dxf>
              <font>
                <color rgb="FF9C0006"/>
              </font>
              <fill>
                <patternFill>
                  <bgColor rgb="FFFFC7CE"/>
                </patternFill>
              </fill>
            </x14:dxf>
          </x14:cfRule>
          <x14:cfRule type="containsText" priority="467" operator="containsText" id="{E50DE147-7B2A-40A6-95D7-AEA96FC942F8}">
            <xm:f>NOT(ISERROR(SEARCH('8- Políticas de Administración '!$B$5,F10)))</xm:f>
            <xm:f>'8- Políticas de Administración '!$B$5</xm:f>
            <x14:dxf>
              <font>
                <color rgb="FF006100"/>
              </font>
              <fill>
                <patternFill>
                  <bgColor rgb="FFC6EFCE"/>
                </patternFill>
              </fill>
            </x14:dxf>
          </x14:cfRule>
          <xm:sqref>F10 F20 F30 F40</xm:sqref>
        </x14:conditionalFormatting>
        <x14:conditionalFormatting xmlns:xm="http://schemas.microsoft.com/office/excel/2006/main">
          <x14:cfRule type="containsText" priority="135" operator="containsText" id="{6FED46B8-3D3C-4E06-A431-B7619B2ED7E9}">
            <xm:f>NOT(ISERROR(SEARCH('8- Políticas de Administración '!$B$5,F50)))</xm:f>
            <xm:f>'8- Políticas de Administración '!$B$5</xm:f>
            <x14:dxf>
              <font>
                <color rgb="FF006100"/>
              </font>
              <fill>
                <patternFill>
                  <bgColor rgb="FFC6EFCE"/>
                </patternFill>
              </fill>
            </x14:dxf>
          </x14:cfRule>
          <x14:cfRule type="containsText" priority="136" operator="containsText" id="{81EE570A-D270-4BAE-98F0-7B15FEDD48E8}">
            <xm:f>NOT(ISERROR(SEARCH('8- Políticas de Administración '!$B$5,F50)))</xm:f>
            <xm:f>'8- Políticas de Administración '!$B$5</xm:f>
            <x14:dxf>
              <font>
                <color rgb="FF9C0006"/>
              </font>
              <fill>
                <patternFill>
                  <bgColor rgb="FFFFC7CE"/>
                </patternFill>
              </fill>
            </x14:dxf>
          </x14:cfRule>
          <xm:sqref>F50</xm:sqref>
        </x14:conditionalFormatting>
        <x14:conditionalFormatting xmlns:xm="http://schemas.microsoft.com/office/excel/2006/main">
          <x14:cfRule type="containsText" priority="49" operator="containsText" id="{475B7D02-2C36-4618-9A3B-2BA58F66B3A2}">
            <xm:f>NOT(ISERROR(SEARCH('8- Políticas de Administración '!$B$5,F60)))</xm:f>
            <xm:f>'8- Políticas de Administración '!$B$5</xm:f>
            <x14:dxf>
              <font>
                <color rgb="FF006100"/>
              </font>
              <fill>
                <patternFill>
                  <bgColor rgb="FFC6EFCE"/>
                </patternFill>
              </fill>
            </x14:dxf>
          </x14:cfRule>
          <x14:cfRule type="containsText" priority="50" operator="containsText" id="{ACC7D541-01E7-4390-A7D0-B924E09021EF}">
            <xm:f>NOT(ISERROR(SEARCH('8- Políticas de Administración '!$B$5,F60)))</xm:f>
            <xm:f>'8- Políticas de Administración '!$B$5</xm:f>
            <x14:dxf>
              <font>
                <color rgb="FF9C0006"/>
              </font>
              <fill>
                <patternFill>
                  <bgColor rgb="FFFFC7CE"/>
                </patternFill>
              </fill>
            </x14:dxf>
          </x14:cfRule>
          <xm:sqref>F60 F70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N10:N79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77"/>
  <sheetViews>
    <sheetView showGridLines="0" topLeftCell="C7" zoomScale="70" zoomScaleNormal="70" zoomScalePageLayoutView="70" workbookViewId="0">
      <pane ySplit="3" topLeftCell="A34" activePane="bottomLeft" state="frozen"/>
      <selection activeCell="A7" sqref="A7"/>
      <selection pane="bottomLeft" activeCell="M34" sqref="M34"/>
    </sheetView>
  </sheetViews>
  <sheetFormatPr baseColWidth="10" defaultColWidth="11.42578125" defaultRowHeight="15"/>
  <cols>
    <col min="1" max="1" width="7" customWidth="1"/>
    <col min="2" max="2" width="35.85546875" customWidth="1"/>
    <col min="3" max="3" width="52.5703125" style="53" customWidth="1"/>
    <col min="4" max="4" width="5" hidden="1" customWidth="1"/>
    <col min="5" max="5" width="43.85546875" customWidth="1"/>
    <col min="7" max="7" width="12.28515625" bestFit="1" customWidth="1"/>
    <col min="8" max="8" width="14.7109375" bestFit="1" customWidth="1"/>
    <col min="9" max="9" width="13.5703125" customWidth="1"/>
    <col min="10" max="10" width="5" hidden="1" customWidth="1"/>
    <col min="11" max="11" width="11.7109375" customWidth="1"/>
    <col min="12" max="12" width="16" customWidth="1"/>
    <col min="13" max="13" width="42.7109375" customWidth="1"/>
    <col min="14" max="14" width="12.140625" customWidth="1"/>
    <col min="15" max="15" width="15.7109375" customWidth="1"/>
    <col min="16" max="17" width="10" customWidth="1"/>
    <col min="18" max="18" width="13.85546875" hidden="1" customWidth="1"/>
    <col min="19" max="19" width="11.42578125" customWidth="1"/>
    <col min="20" max="20" width="26.28515625" style="38" customWidth="1"/>
    <col min="21" max="21" width="18.5703125" style="37" customWidth="1"/>
    <col min="22" max="22" width="43.7109375" style="39" customWidth="1"/>
    <col min="23" max="278" width="11.42578125" style="16"/>
    <col min="279" max="16384" width="11.42578125" style="21"/>
  </cols>
  <sheetData>
    <row r="1" spans="1:278" s="18" customFormat="1" ht="27.75" thickTop="1">
      <c r="A1" s="533"/>
      <c r="B1" s="534"/>
      <c r="C1" s="535"/>
      <c r="D1" s="46"/>
      <c r="E1" s="529" t="s">
        <v>338</v>
      </c>
      <c r="F1" s="530"/>
      <c r="G1" s="530"/>
      <c r="H1" s="530"/>
      <c r="I1" s="530"/>
      <c r="J1" s="530"/>
      <c r="K1" s="530"/>
      <c r="L1" s="530"/>
      <c r="M1" s="530"/>
      <c r="N1" s="530"/>
      <c r="O1" s="530"/>
      <c r="P1" s="530"/>
      <c r="Q1" s="530"/>
      <c r="R1" s="530"/>
      <c r="S1" s="530"/>
      <c r="T1" s="530"/>
      <c r="U1" s="530"/>
      <c r="V1" s="530"/>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36"/>
      <c r="B2" s="450"/>
      <c r="C2" s="537"/>
      <c r="D2" s="46"/>
      <c r="E2" s="531"/>
      <c r="F2" s="532"/>
      <c r="G2" s="532"/>
      <c r="H2" s="532"/>
      <c r="I2" s="532"/>
      <c r="J2" s="532"/>
      <c r="K2" s="532"/>
      <c r="L2" s="532"/>
      <c r="M2" s="532"/>
      <c r="N2" s="532"/>
      <c r="O2" s="532"/>
      <c r="P2" s="532"/>
      <c r="Q2" s="532"/>
      <c r="R2" s="532"/>
      <c r="S2" s="532"/>
      <c r="T2" s="532"/>
      <c r="U2" s="532"/>
      <c r="V2" s="532"/>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36"/>
      <c r="B3" s="450"/>
      <c r="C3" s="537"/>
      <c r="D3" s="153"/>
      <c r="E3" s="531"/>
      <c r="F3" s="532"/>
      <c r="G3" s="532"/>
      <c r="H3" s="532"/>
      <c r="I3" s="532"/>
      <c r="J3" s="532"/>
      <c r="K3" s="532"/>
      <c r="L3" s="532"/>
      <c r="M3" s="532"/>
      <c r="N3" s="532"/>
      <c r="O3" s="532"/>
      <c r="P3" s="532"/>
      <c r="Q3" s="532"/>
      <c r="R3" s="532"/>
      <c r="S3" s="532"/>
      <c r="T3" s="532"/>
      <c r="U3" s="532"/>
      <c r="V3" s="532"/>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52.5" customHeight="1">
      <c r="A4" s="491" t="s">
        <v>256</v>
      </c>
      <c r="B4" s="491"/>
      <c r="C4" s="498" t="s">
        <v>257</v>
      </c>
      <c r="D4" s="547"/>
      <c r="E4" s="547"/>
      <c r="F4" s="547"/>
      <c r="G4" s="547"/>
      <c r="H4" s="547"/>
      <c r="I4" s="547"/>
      <c r="J4" s="547"/>
      <c r="K4" s="547"/>
      <c r="L4" s="547"/>
      <c r="M4" s="547"/>
      <c r="N4" s="547"/>
      <c r="O4" s="547"/>
      <c r="P4" s="547"/>
      <c r="Q4" s="547"/>
      <c r="R4" s="547"/>
      <c r="S4" s="547"/>
      <c r="T4" s="547"/>
      <c r="U4" s="547"/>
      <c r="V4" s="54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68.45" customHeight="1">
      <c r="A5" s="491" t="s">
        <v>258</v>
      </c>
      <c r="B5" s="491"/>
      <c r="C5" s="498"/>
      <c r="D5" s="498"/>
      <c r="E5" s="498"/>
      <c r="F5" s="498"/>
      <c r="G5" s="498"/>
      <c r="H5" s="498"/>
      <c r="I5" s="498"/>
      <c r="J5" s="498"/>
      <c r="K5" s="498"/>
      <c r="L5" s="498"/>
      <c r="M5" s="498"/>
      <c r="N5" s="498"/>
      <c r="O5" s="498"/>
      <c r="P5" s="498"/>
      <c r="Q5" s="498"/>
      <c r="R5" s="498"/>
      <c r="S5" s="498"/>
      <c r="T5" s="498"/>
      <c r="U5" s="498"/>
      <c r="V5" s="498"/>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60.75" customHeight="1">
      <c r="A6" s="491" t="s">
        <v>259</v>
      </c>
      <c r="B6" s="491"/>
      <c r="C6" s="547"/>
      <c r="D6" s="547"/>
      <c r="E6" s="547"/>
      <c r="F6" s="547"/>
      <c r="G6" s="547"/>
      <c r="H6" s="547"/>
      <c r="I6" s="547"/>
      <c r="J6" s="547"/>
      <c r="K6" s="547"/>
      <c r="L6" s="547"/>
      <c r="M6" s="547"/>
      <c r="N6" s="547"/>
      <c r="O6" s="547"/>
      <c r="P6" s="547"/>
      <c r="Q6" s="547"/>
      <c r="R6" s="547"/>
      <c r="S6" s="547"/>
      <c r="T6" s="547"/>
      <c r="U6" s="547"/>
      <c r="V6" s="54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495" t="s">
        <v>260</v>
      </c>
      <c r="B7" s="495"/>
      <c r="C7" s="495"/>
      <c r="D7" s="538" t="s">
        <v>339</v>
      </c>
      <c r="E7" s="440"/>
      <c r="F7" s="440"/>
      <c r="G7" s="440"/>
      <c r="H7" s="440"/>
      <c r="I7" s="440"/>
      <c r="J7" s="440"/>
      <c r="K7" s="440"/>
      <c r="L7" s="440"/>
      <c r="M7" s="440"/>
      <c r="N7" s="440"/>
      <c r="O7" s="440"/>
      <c r="P7" s="440"/>
      <c r="Q7" s="440"/>
      <c r="R7" s="441"/>
      <c r="S7" s="128"/>
      <c r="T7" s="495" t="s">
        <v>340</v>
      </c>
      <c r="U7" s="495"/>
      <c r="V7" s="495"/>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497" t="s">
        <v>265</v>
      </c>
      <c r="B8" s="503" t="s">
        <v>325</v>
      </c>
      <c r="C8" s="539" t="s">
        <v>261</v>
      </c>
      <c r="D8" s="541" t="s">
        <v>341</v>
      </c>
      <c r="E8" s="543" t="s">
        <v>232</v>
      </c>
      <c r="F8" s="544" t="s">
        <v>342</v>
      </c>
      <c r="G8" s="545"/>
      <c r="H8" s="545"/>
      <c r="I8" s="545"/>
      <c r="J8" s="545"/>
      <c r="K8" s="546"/>
      <c r="L8" s="544" t="s">
        <v>343</v>
      </c>
      <c r="M8" s="545"/>
      <c r="N8" s="545"/>
      <c r="O8" s="545"/>
      <c r="P8" s="545"/>
      <c r="Q8" s="545"/>
      <c r="R8" s="545"/>
      <c r="S8" s="546"/>
      <c r="T8" s="60"/>
      <c r="U8" s="61"/>
      <c r="V8" s="89" t="s">
        <v>344</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452"/>
      <c r="B9" s="504"/>
      <c r="C9" s="540"/>
      <c r="D9" s="542"/>
      <c r="E9" s="437"/>
      <c r="F9" s="51" t="s">
        <v>234</v>
      </c>
      <c r="G9" s="51" t="s">
        <v>236</v>
      </c>
      <c r="H9" s="51" t="s">
        <v>345</v>
      </c>
      <c r="I9" s="51" t="s">
        <v>238</v>
      </c>
      <c r="J9" s="154" t="s">
        <v>346</v>
      </c>
      <c r="K9" s="51" t="s">
        <v>244</v>
      </c>
      <c r="L9" s="51" t="s">
        <v>347</v>
      </c>
      <c r="M9" s="127" t="s">
        <v>241</v>
      </c>
      <c r="N9" s="51" t="s">
        <v>348</v>
      </c>
      <c r="O9" s="51" t="s">
        <v>349</v>
      </c>
      <c r="P9" s="51" t="s">
        <v>350</v>
      </c>
      <c r="Q9" s="51" t="s">
        <v>351</v>
      </c>
      <c r="R9" s="154" t="s">
        <v>346</v>
      </c>
      <c r="S9" s="51" t="s">
        <v>352</v>
      </c>
      <c r="T9" s="54" t="s">
        <v>246</v>
      </c>
      <c r="U9" s="54" t="s">
        <v>248</v>
      </c>
      <c r="V9" s="55" t="s">
        <v>353</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186" customHeight="1" thickBot="1">
      <c r="A10" s="392">
        <v>1</v>
      </c>
      <c r="B10" s="397" t="str">
        <f>'5- Identificación de Riesgos'!B10</f>
        <v>Vencimiento de Términos</v>
      </c>
      <c r="C10" s="174" t="str">
        <f>'5- Identificación de Riesgos'!D10</f>
        <v>1. Mayor demanda de justicia.</v>
      </c>
      <c r="D10" s="166"/>
      <c r="E10" s="175"/>
      <c r="F10" s="158"/>
      <c r="G10" s="158"/>
      <c r="H10" s="158"/>
      <c r="I10" s="158"/>
      <c r="J10" s="165">
        <f>COUNTIF(F10:I10,"SI")/4</f>
        <v>0</v>
      </c>
      <c r="K10" s="514">
        <f>AVERAGE(J10:J19)</f>
        <v>0.05</v>
      </c>
      <c r="L10" s="431" t="str">
        <f>'5- Identificación de Riesgos'!I10</f>
        <v>Afectación de reputacion,imagén,  credibilidad, satisfacción de usuarios y PI</v>
      </c>
      <c r="M10" s="175" t="s">
        <v>354</v>
      </c>
      <c r="N10" s="158" t="s">
        <v>355</v>
      </c>
      <c r="O10" s="158" t="s">
        <v>356</v>
      </c>
      <c r="P10" s="158" t="s">
        <v>355</v>
      </c>
      <c r="Q10" s="158" t="s">
        <v>355</v>
      </c>
      <c r="R10" s="165">
        <f>SUM(COUNTIF(N10,"SI")*25%,COUNTIF(O10,"SI")*40%,COUNTIF(P10,"SI")*25%,COUNTIF(Q10,"SI")*10%)</f>
        <v>0.6</v>
      </c>
      <c r="S10" s="514">
        <f>AVERAGE(R10:R19)</f>
        <v>0.215</v>
      </c>
      <c r="T10" s="389"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Media - 3</v>
      </c>
      <c r="U10" s="397"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Moderado - 3</v>
      </c>
      <c r="V10" s="415" t="str">
        <f>CONCATENATE(VLOOKUP((LEFT(T10,LEN(T10)-4)&amp;LEFT(U10,LEN(U10)-4)),'9- Matriz de Calor '!$D$18:$E$42,2,0)," - ",RIGHT(T10,1)*RIGHT(U10,1))</f>
        <v>Moderado - 9</v>
      </c>
    </row>
    <row r="11" spans="1:278" ht="174" customHeight="1" thickBot="1">
      <c r="A11" s="393"/>
      <c r="B11" s="398"/>
      <c r="C11" s="174" t="str">
        <f>'5- Identificación de Riesgos'!D11</f>
        <v>2. Insuficiencia de  personal  para atender la función misional y la atención a las partes interesadas en los despachos judiciales y centro de servicios</v>
      </c>
      <c r="D11" s="167"/>
      <c r="E11" s="177"/>
      <c r="F11" s="159"/>
      <c r="G11" s="159"/>
      <c r="H11" s="159"/>
      <c r="I11" s="159"/>
      <c r="J11" s="163">
        <f t="shared" ref="J11:J29" si="0">COUNTIF(F11:I11,"SI")/4</f>
        <v>0</v>
      </c>
      <c r="K11" s="512"/>
      <c r="L11" s="407"/>
      <c r="M11" s="175" t="s">
        <v>357</v>
      </c>
      <c r="N11" s="158" t="s">
        <v>355</v>
      </c>
      <c r="O11" s="158" t="s">
        <v>356</v>
      </c>
      <c r="P11" s="158" t="s">
        <v>355</v>
      </c>
      <c r="Q11" s="158" t="s">
        <v>355</v>
      </c>
      <c r="R11" s="163">
        <f t="shared" ref="R11:R29" si="1">SUM(COUNTIF(N11,"SI")*25%,COUNTIF(O11,"SI")*40%,COUNTIF(P11,"SI")*25%,COUNTIF(Q11,"SI")*10%)</f>
        <v>0.6</v>
      </c>
      <c r="S11" s="512"/>
      <c r="T11" s="390"/>
      <c r="U11" s="398"/>
      <c r="V11" s="416"/>
    </row>
    <row r="12" spans="1:278" ht="161.25" customHeight="1" thickBot="1">
      <c r="A12" s="393"/>
      <c r="B12" s="398"/>
      <c r="C12" s="176" t="str">
        <f>'5- Identificación de Riesgos'!D12</f>
        <v>3. Complejidad de los procesos judiciales y solicitudes, lo cual incrementa los tiempos para su resolución.</v>
      </c>
      <c r="D12" s="167"/>
      <c r="E12" s="177"/>
      <c r="F12" s="159"/>
      <c r="G12" s="159"/>
      <c r="H12" s="159"/>
      <c r="I12" s="159"/>
      <c r="J12" s="163">
        <f t="shared" si="0"/>
        <v>0</v>
      </c>
      <c r="K12" s="512"/>
      <c r="L12" s="407"/>
      <c r="M12" s="175" t="s">
        <v>357</v>
      </c>
      <c r="N12" s="158" t="s">
        <v>355</v>
      </c>
      <c r="O12" s="158" t="s">
        <v>356</v>
      </c>
      <c r="P12" s="158" t="s">
        <v>355</v>
      </c>
      <c r="Q12" s="158" t="s">
        <v>355</v>
      </c>
      <c r="R12" s="163">
        <f t="shared" si="1"/>
        <v>0.6</v>
      </c>
      <c r="S12" s="512"/>
      <c r="T12" s="390"/>
      <c r="U12" s="398"/>
      <c r="V12" s="416"/>
    </row>
    <row r="13" spans="1:278" ht="184.5" customHeight="1">
      <c r="A13" s="393"/>
      <c r="B13" s="398"/>
      <c r="C13" s="176" t="str">
        <f>'5- Identificación de Riesgos'!D13</f>
        <v>4.Fallas en la planeación  para el desarrollo de las tareas propias del despacho.</v>
      </c>
      <c r="D13" s="167"/>
      <c r="E13" s="175" t="s">
        <v>358</v>
      </c>
      <c r="F13" s="159" t="s">
        <v>356</v>
      </c>
      <c r="G13" s="159" t="s">
        <v>355</v>
      </c>
      <c r="H13" s="159" t="s">
        <v>356</v>
      </c>
      <c r="I13" s="159" t="s">
        <v>355</v>
      </c>
      <c r="J13" s="163">
        <f t="shared" si="0"/>
        <v>0.5</v>
      </c>
      <c r="K13" s="512"/>
      <c r="L13" s="407"/>
      <c r="M13" s="175" t="s">
        <v>359</v>
      </c>
      <c r="N13" s="159" t="s">
        <v>356</v>
      </c>
      <c r="O13" s="159" t="s">
        <v>356</v>
      </c>
      <c r="P13" s="159" t="s">
        <v>355</v>
      </c>
      <c r="Q13" s="159" t="s">
        <v>355</v>
      </c>
      <c r="R13" s="163">
        <f t="shared" si="1"/>
        <v>0.35</v>
      </c>
      <c r="S13" s="512"/>
      <c r="T13" s="390"/>
      <c r="U13" s="398"/>
      <c r="V13" s="416"/>
    </row>
    <row r="14" spans="1:278">
      <c r="A14" s="393"/>
      <c r="B14" s="398"/>
      <c r="C14" s="176" t="str">
        <f>'5- Identificación de Riesgos'!D14</f>
        <v>5.  Fallas e insuficiencia de las herramientas tecnológicas.</v>
      </c>
      <c r="D14" s="167"/>
      <c r="E14" s="177"/>
      <c r="F14" s="159"/>
      <c r="G14" s="159"/>
      <c r="H14" s="159"/>
      <c r="I14" s="159"/>
      <c r="J14" s="163">
        <f t="shared" si="0"/>
        <v>0</v>
      </c>
      <c r="K14" s="548"/>
      <c r="L14" s="427"/>
      <c r="M14" s="294"/>
      <c r="N14" s="159"/>
      <c r="O14" s="159"/>
      <c r="P14" s="159"/>
      <c r="Q14" s="159"/>
      <c r="R14" s="163">
        <f t="shared" si="1"/>
        <v>0</v>
      </c>
      <c r="S14" s="512"/>
      <c r="T14" s="390"/>
      <c r="U14" s="398"/>
      <c r="V14" s="416"/>
    </row>
    <row r="15" spans="1:278">
      <c r="A15" s="393"/>
      <c r="B15" s="398"/>
      <c r="C15" s="176">
        <f>'5- Identificación de Riesgos'!D15</f>
        <v>0</v>
      </c>
      <c r="D15" s="167"/>
      <c r="E15" s="177"/>
      <c r="F15" s="159"/>
      <c r="G15" s="159"/>
      <c r="H15" s="159"/>
      <c r="I15" s="159"/>
      <c r="J15" s="163">
        <f t="shared" si="0"/>
        <v>0</v>
      </c>
      <c r="K15" s="548"/>
      <c r="L15" s="292">
        <f>'5- Identificación de Riesgos'!I15</f>
        <v>0</v>
      </c>
      <c r="M15" s="295"/>
      <c r="N15" s="159"/>
      <c r="O15" s="159"/>
      <c r="P15" s="159"/>
      <c r="Q15" s="159"/>
      <c r="R15" s="163">
        <f t="shared" si="1"/>
        <v>0</v>
      </c>
      <c r="S15" s="512"/>
      <c r="T15" s="390"/>
      <c r="U15" s="398"/>
      <c r="V15" s="416"/>
    </row>
    <row r="16" spans="1:278">
      <c r="A16" s="393"/>
      <c r="B16" s="398"/>
      <c r="C16" s="176">
        <f>'5- Identificación de Riesgos'!D16</f>
        <v>0</v>
      </c>
      <c r="D16" s="167"/>
      <c r="E16" s="177"/>
      <c r="F16" s="159"/>
      <c r="G16" s="159"/>
      <c r="H16" s="159"/>
      <c r="I16" s="159"/>
      <c r="J16" s="163">
        <f t="shared" si="0"/>
        <v>0</v>
      </c>
      <c r="K16" s="548"/>
      <c r="L16" s="292">
        <f>'5- Identificación de Riesgos'!I16</f>
        <v>0</v>
      </c>
      <c r="M16" s="295"/>
      <c r="N16" s="159"/>
      <c r="O16" s="159"/>
      <c r="P16" s="159"/>
      <c r="Q16" s="159"/>
      <c r="R16" s="163">
        <f t="shared" si="1"/>
        <v>0</v>
      </c>
      <c r="S16" s="512"/>
      <c r="T16" s="390"/>
      <c r="U16" s="398"/>
      <c r="V16" s="416"/>
    </row>
    <row r="17" spans="1:22">
      <c r="A17" s="393"/>
      <c r="B17" s="398"/>
      <c r="C17" s="176">
        <f>'5- Identificación de Riesgos'!D17</f>
        <v>0</v>
      </c>
      <c r="D17" s="167"/>
      <c r="E17" s="177"/>
      <c r="F17" s="159"/>
      <c r="G17" s="159"/>
      <c r="H17" s="159"/>
      <c r="I17" s="159"/>
      <c r="J17" s="163">
        <f t="shared" si="0"/>
        <v>0</v>
      </c>
      <c r="K17" s="548"/>
      <c r="L17" s="292">
        <f>'5- Identificación de Riesgos'!I17</f>
        <v>0</v>
      </c>
      <c r="M17" s="295"/>
      <c r="N17" s="159"/>
      <c r="O17" s="159"/>
      <c r="P17" s="159"/>
      <c r="Q17" s="159"/>
      <c r="R17" s="163">
        <f t="shared" si="1"/>
        <v>0</v>
      </c>
      <c r="S17" s="512"/>
      <c r="T17" s="390"/>
      <c r="U17" s="398"/>
      <c r="V17" s="416"/>
    </row>
    <row r="18" spans="1:22">
      <c r="A18" s="393"/>
      <c r="B18" s="398"/>
      <c r="C18" s="176">
        <f>'5- Identificación de Riesgos'!D18</f>
        <v>0</v>
      </c>
      <c r="D18" s="167"/>
      <c r="E18" s="177"/>
      <c r="F18" s="159"/>
      <c r="G18" s="159"/>
      <c r="H18" s="159"/>
      <c r="I18" s="159"/>
      <c r="J18" s="163">
        <f t="shared" si="0"/>
        <v>0</v>
      </c>
      <c r="K18" s="548"/>
      <c r="L18" s="292">
        <f>'5- Identificación de Riesgos'!I18</f>
        <v>0</v>
      </c>
      <c r="M18" s="295"/>
      <c r="N18" s="159"/>
      <c r="O18" s="159"/>
      <c r="P18" s="159"/>
      <c r="Q18" s="159"/>
      <c r="R18" s="163">
        <f t="shared" si="1"/>
        <v>0</v>
      </c>
      <c r="S18" s="512"/>
      <c r="T18" s="390"/>
      <c r="U18" s="398"/>
      <c r="V18" s="416"/>
    </row>
    <row r="19" spans="1:22" ht="15.75" thickBot="1">
      <c r="A19" s="394"/>
      <c r="B19" s="399"/>
      <c r="C19" s="178">
        <f>'5- Identificación de Riesgos'!D19</f>
        <v>0</v>
      </c>
      <c r="D19" s="169"/>
      <c r="E19" s="179"/>
      <c r="F19" s="160"/>
      <c r="G19" s="160"/>
      <c r="H19" s="160"/>
      <c r="I19" s="160"/>
      <c r="J19" s="164">
        <f t="shared" si="0"/>
        <v>0</v>
      </c>
      <c r="K19" s="549"/>
      <c r="L19" s="292">
        <f>'5- Identificación de Riesgos'!I19</f>
        <v>0</v>
      </c>
      <c r="M19" s="296"/>
      <c r="N19" s="160"/>
      <c r="O19" s="160"/>
      <c r="P19" s="160"/>
      <c r="Q19" s="160"/>
      <c r="R19" s="164">
        <f t="shared" si="1"/>
        <v>0</v>
      </c>
      <c r="S19" s="513"/>
      <c r="T19" s="391"/>
      <c r="U19" s="399"/>
      <c r="V19" s="417"/>
    </row>
    <row r="20" spans="1:22" ht="253.5" customHeight="1" thickBot="1">
      <c r="A20" s="392">
        <v>2</v>
      </c>
      <c r="B20" s="397" t="str">
        <f>'5- Identificación de Riesgos'!B20</f>
        <v xml:space="preserve">Incumplimientos en la realizacion de audiencias </v>
      </c>
      <c r="C20" s="176" t="str">
        <f>'5- Identificación de Riesgos'!D20</f>
        <v xml:space="preserve">1. Inasistencia del Juez </v>
      </c>
      <c r="D20" s="166"/>
      <c r="E20" s="177"/>
      <c r="F20" s="158"/>
      <c r="G20" s="158"/>
      <c r="H20" s="158"/>
      <c r="I20" s="158"/>
      <c r="J20" s="165">
        <f t="shared" si="0"/>
        <v>0</v>
      </c>
      <c r="K20" s="514">
        <f>AVERAGE(J20:J29)</f>
        <v>0.17499999999999999</v>
      </c>
      <c r="L20" s="427" t="str">
        <f>'5- Identificación de Riesgos'!I20</f>
        <v>Afectación de reputacion,imagén,  credibilidad, satisfacción de usuarios y PI</v>
      </c>
      <c r="M20" s="183" t="s">
        <v>360</v>
      </c>
      <c r="N20" s="158" t="s">
        <v>355</v>
      </c>
      <c r="O20" s="158" t="s">
        <v>356</v>
      </c>
      <c r="P20" s="158" t="s">
        <v>355</v>
      </c>
      <c r="Q20" s="158" t="s">
        <v>355</v>
      </c>
      <c r="R20" s="165">
        <f t="shared" si="1"/>
        <v>0.6</v>
      </c>
      <c r="S20" s="514">
        <f t="shared" ref="S20" si="2">AVERAGE(R20:R29)</f>
        <v>0.33999999999999997</v>
      </c>
      <c r="T20" s="389"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Baja - 2</v>
      </c>
      <c r="U20" s="397"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415" t="str">
        <f>CONCATENATE(VLOOKUP((LEFT(T20,LEN(T20)-4)&amp;LEFT(U20,LEN(U20)-4)),'9- Matriz de Calor '!$D$18:$E$42,2,0)," - ",RIGHT(T20,1)*RIGHT(U20,1))</f>
        <v>Moderado - 4</v>
      </c>
    </row>
    <row r="21" spans="1:22" ht="163.5" customHeight="1" thickBot="1">
      <c r="A21" s="393"/>
      <c r="B21" s="398"/>
      <c r="C21" s="176" t="str">
        <f>'5- Identificación de Riesgos'!D21</f>
        <v xml:space="preserve">2. Falta de tiempo para  la realización.
</v>
      </c>
      <c r="D21" s="167"/>
      <c r="F21" s="159"/>
      <c r="G21" s="159"/>
      <c r="H21" s="159"/>
      <c r="I21" s="159"/>
      <c r="J21" s="163">
        <f t="shared" si="0"/>
        <v>0</v>
      </c>
      <c r="K21" s="512"/>
      <c r="L21" s="398"/>
      <c r="M21" s="183" t="s">
        <v>360</v>
      </c>
      <c r="N21" s="158" t="s">
        <v>355</v>
      </c>
      <c r="O21" s="158" t="s">
        <v>356</v>
      </c>
      <c r="P21" s="158" t="s">
        <v>355</v>
      </c>
      <c r="Q21" s="158" t="s">
        <v>355</v>
      </c>
      <c r="R21" s="163">
        <f t="shared" si="1"/>
        <v>0.6</v>
      </c>
      <c r="S21" s="512"/>
      <c r="T21" s="390"/>
      <c r="U21" s="398"/>
      <c r="V21" s="416"/>
    </row>
    <row r="22" spans="1:22" ht="195" customHeight="1" thickBot="1">
      <c r="A22" s="393"/>
      <c r="B22" s="398"/>
      <c r="C22" s="176" t="str">
        <f>'5- Identificación de Riesgos'!D22</f>
        <v>3. Programación de audiencias sin tener en cuenta tiempos de duración para su realización.</v>
      </c>
      <c r="D22" s="167"/>
      <c r="E22" s="175" t="s">
        <v>361</v>
      </c>
      <c r="F22" s="159" t="s">
        <v>356</v>
      </c>
      <c r="G22" s="159" t="s">
        <v>355</v>
      </c>
      <c r="H22" s="159" t="s">
        <v>355</v>
      </c>
      <c r="I22" s="159" t="s">
        <v>355</v>
      </c>
      <c r="J22" s="163">
        <f t="shared" si="0"/>
        <v>0.75</v>
      </c>
      <c r="K22" s="512"/>
      <c r="L22" s="431" t="str">
        <f>'5- Identificación de Riesgos'!I21</f>
        <v>Incumplimiento de las metas establecidas</v>
      </c>
      <c r="M22" s="183" t="s">
        <v>360</v>
      </c>
      <c r="N22" s="158" t="s">
        <v>355</v>
      </c>
      <c r="O22" s="158" t="s">
        <v>356</v>
      </c>
      <c r="P22" s="158" t="s">
        <v>355</v>
      </c>
      <c r="Q22" s="158" t="s">
        <v>355</v>
      </c>
      <c r="R22" s="163">
        <f t="shared" si="1"/>
        <v>0.6</v>
      </c>
      <c r="S22" s="512"/>
      <c r="T22" s="390"/>
      <c r="U22" s="398"/>
      <c r="V22" s="416"/>
    </row>
    <row r="23" spans="1:22" ht="191.25" customHeight="1" thickBot="1">
      <c r="A23" s="393"/>
      <c r="B23" s="398"/>
      <c r="C23" s="176" t="str">
        <f>'5- Identificación de Riesgos'!D23</f>
        <v>4. Comunicación o notificación inoportuna o errores en la misma.</v>
      </c>
      <c r="D23" s="167"/>
      <c r="E23" s="175" t="s">
        <v>362</v>
      </c>
      <c r="F23" s="159" t="s">
        <v>355</v>
      </c>
      <c r="G23" s="159" t="s">
        <v>355</v>
      </c>
      <c r="H23" s="159" t="s">
        <v>355</v>
      </c>
      <c r="I23" s="159" t="s">
        <v>355</v>
      </c>
      <c r="J23" s="163">
        <f t="shared" si="0"/>
        <v>1</v>
      </c>
      <c r="K23" s="512"/>
      <c r="L23" s="407"/>
      <c r="M23" s="183" t="s">
        <v>360</v>
      </c>
      <c r="N23" s="159" t="s">
        <v>355</v>
      </c>
      <c r="O23" s="158" t="s">
        <v>356</v>
      </c>
      <c r="P23" s="159" t="s">
        <v>355</v>
      </c>
      <c r="Q23" s="159" t="s">
        <v>355</v>
      </c>
      <c r="R23" s="163">
        <f t="shared" si="1"/>
        <v>0.6</v>
      </c>
      <c r="S23" s="512"/>
      <c r="T23" s="390"/>
      <c r="U23" s="398"/>
      <c r="V23" s="416"/>
    </row>
    <row r="24" spans="1:22" ht="168.75" customHeight="1">
      <c r="A24" s="393"/>
      <c r="B24" s="398"/>
      <c r="C24" s="176" t="str">
        <f>'5- Identificación de Riesgos'!D24</f>
        <v>5.Fallas en el servicio de internet,  conectividad  irregular.</v>
      </c>
      <c r="D24" s="167"/>
      <c r="F24" s="159"/>
      <c r="G24" s="159"/>
      <c r="H24" s="159"/>
      <c r="I24" s="159"/>
      <c r="J24" s="163">
        <f t="shared" si="0"/>
        <v>0</v>
      </c>
      <c r="K24" s="512"/>
      <c r="L24" s="407"/>
      <c r="M24" s="175" t="s">
        <v>363</v>
      </c>
      <c r="N24" s="159" t="s">
        <v>355</v>
      </c>
      <c r="O24" s="159" t="s">
        <v>355</v>
      </c>
      <c r="P24" s="159" t="s">
        <v>355</v>
      </c>
      <c r="Q24" s="159" t="s">
        <v>355</v>
      </c>
      <c r="R24" s="163">
        <f t="shared" si="1"/>
        <v>1</v>
      </c>
      <c r="S24" s="512"/>
      <c r="T24" s="390"/>
      <c r="U24" s="398"/>
      <c r="V24" s="416"/>
    </row>
    <row r="25" spans="1:22">
      <c r="A25" s="393"/>
      <c r="B25" s="398"/>
      <c r="C25" s="176">
        <f>'5- Identificación de Riesgos'!D25</f>
        <v>0</v>
      </c>
      <c r="D25" s="167"/>
      <c r="E25" s="177"/>
      <c r="F25" s="159"/>
      <c r="G25" s="159"/>
      <c r="H25" s="159"/>
      <c r="I25" s="159"/>
      <c r="J25" s="163">
        <f t="shared" si="0"/>
        <v>0</v>
      </c>
      <c r="K25" s="512"/>
      <c r="L25" s="427"/>
      <c r="M25" s="181"/>
      <c r="N25" s="159"/>
      <c r="O25" s="159"/>
      <c r="P25" s="159"/>
      <c r="Q25" s="159"/>
      <c r="R25" s="163">
        <f t="shared" si="1"/>
        <v>0</v>
      </c>
      <c r="S25" s="512"/>
      <c r="T25" s="390"/>
      <c r="U25" s="398"/>
      <c r="V25" s="416"/>
    </row>
    <row r="26" spans="1:22">
      <c r="A26" s="393"/>
      <c r="B26" s="398"/>
      <c r="C26" s="176">
        <f>'5- Identificación de Riesgos'!D26</f>
        <v>0</v>
      </c>
      <c r="D26" s="167"/>
      <c r="E26" s="177"/>
      <c r="F26" s="159"/>
      <c r="G26" s="159"/>
      <c r="H26" s="159"/>
      <c r="I26" s="159"/>
      <c r="J26" s="163">
        <f t="shared" si="0"/>
        <v>0</v>
      </c>
      <c r="K26" s="512"/>
      <c r="L26" s="398">
        <f>'5- Identificación de Riesgos'!I26</f>
        <v>0</v>
      </c>
      <c r="M26" s="181"/>
      <c r="N26" s="159"/>
      <c r="O26" s="159"/>
      <c r="P26" s="159"/>
      <c r="Q26" s="159"/>
      <c r="R26" s="163">
        <f t="shared" si="1"/>
        <v>0</v>
      </c>
      <c r="S26" s="512"/>
      <c r="T26" s="390"/>
      <c r="U26" s="398"/>
      <c r="V26" s="416"/>
    </row>
    <row r="27" spans="1:22">
      <c r="A27" s="393"/>
      <c r="B27" s="398"/>
      <c r="C27" s="176">
        <f>'5- Identificación de Riesgos'!D27</f>
        <v>0</v>
      </c>
      <c r="D27" s="167"/>
      <c r="E27" s="177"/>
      <c r="F27" s="159"/>
      <c r="G27" s="159"/>
      <c r="H27" s="159"/>
      <c r="I27" s="159"/>
      <c r="J27" s="163">
        <f t="shared" si="0"/>
        <v>0</v>
      </c>
      <c r="K27" s="512"/>
      <c r="L27" s="398"/>
      <c r="M27" s="181"/>
      <c r="N27" s="159"/>
      <c r="O27" s="159"/>
      <c r="P27" s="159"/>
      <c r="Q27" s="159"/>
      <c r="R27" s="163">
        <f t="shared" si="1"/>
        <v>0</v>
      </c>
      <c r="S27" s="512"/>
      <c r="T27" s="390"/>
      <c r="U27" s="398"/>
      <c r="V27" s="416"/>
    </row>
    <row r="28" spans="1:22">
      <c r="A28" s="393"/>
      <c r="B28" s="398"/>
      <c r="C28" s="176">
        <f>'5- Identificación de Riesgos'!D28</f>
        <v>0</v>
      </c>
      <c r="D28" s="167"/>
      <c r="E28" s="177"/>
      <c r="F28" s="159"/>
      <c r="G28" s="159"/>
      <c r="H28" s="159"/>
      <c r="I28" s="159"/>
      <c r="J28" s="163">
        <f t="shared" si="0"/>
        <v>0</v>
      </c>
      <c r="K28" s="512"/>
      <c r="L28" s="398">
        <f>'5- Identificación de Riesgos'!I28</f>
        <v>0</v>
      </c>
      <c r="M28" s="181"/>
      <c r="N28" s="159"/>
      <c r="O28" s="159"/>
      <c r="P28" s="159"/>
      <c r="Q28" s="159"/>
      <c r="R28" s="163">
        <f t="shared" si="1"/>
        <v>0</v>
      </c>
      <c r="S28" s="512"/>
      <c r="T28" s="390"/>
      <c r="U28" s="398"/>
      <c r="V28" s="416"/>
    </row>
    <row r="29" spans="1:22" ht="15.75" thickBot="1">
      <c r="A29" s="394"/>
      <c r="B29" s="399"/>
      <c r="C29" s="176">
        <f>'5- Identificación de Riesgos'!D29</f>
        <v>0</v>
      </c>
      <c r="D29" s="169"/>
      <c r="E29" s="180"/>
      <c r="F29" s="160"/>
      <c r="G29" s="160"/>
      <c r="H29" s="160"/>
      <c r="I29" s="160"/>
      <c r="J29" s="164">
        <f t="shared" si="0"/>
        <v>0</v>
      </c>
      <c r="K29" s="513"/>
      <c r="L29" s="399"/>
      <c r="M29" s="182"/>
      <c r="N29" s="160"/>
      <c r="O29" s="160"/>
      <c r="P29" s="160"/>
      <c r="Q29" s="160"/>
      <c r="R29" s="164">
        <f t="shared" si="1"/>
        <v>0</v>
      </c>
      <c r="S29" s="513"/>
      <c r="T29" s="391"/>
      <c r="U29" s="399"/>
      <c r="V29" s="417"/>
    </row>
    <row r="30" spans="1:22" ht="243" customHeight="1" thickBot="1">
      <c r="A30" s="392">
        <v>3</v>
      </c>
      <c r="B30" s="397" t="str">
        <f>'5- Identificación de Riesgos'!B30</f>
        <v xml:space="preserve"> Efectuar notificaciones que no cumplan con los requistos</v>
      </c>
      <c r="C30" s="229" t="str">
        <f>'5- Identificación de Riesgos'!D30</f>
        <v>1. Errores en la digitación</v>
      </c>
      <c r="D30" s="166"/>
      <c r="E30" s="175" t="s">
        <v>364</v>
      </c>
      <c r="F30" s="158" t="s">
        <v>355</v>
      </c>
      <c r="G30" s="158" t="s">
        <v>355</v>
      </c>
      <c r="H30" s="158" t="s">
        <v>355</v>
      </c>
      <c r="I30" s="158" t="s">
        <v>355</v>
      </c>
      <c r="J30" s="165">
        <f t="shared" ref="J30:J39" si="3">COUNTIF(F30:I30,"SI")/4</f>
        <v>1</v>
      </c>
      <c r="K30" s="514">
        <f t="shared" ref="K30" si="4">AVERAGE(J30:J39)</f>
        <v>0.2</v>
      </c>
      <c r="L30" s="297" t="str">
        <f>'5- Identificación de Riesgos'!I30</f>
        <v>Afectación de reputacion,imagén,  credibilidad, satisfacción de usuarios y PI</v>
      </c>
      <c r="M30" s="175" t="s">
        <v>365</v>
      </c>
      <c r="N30" s="158" t="s">
        <v>355</v>
      </c>
      <c r="O30" s="158" t="s">
        <v>355</v>
      </c>
      <c r="P30" s="158" t="s">
        <v>355</v>
      </c>
      <c r="Q30" s="158" t="s">
        <v>355</v>
      </c>
      <c r="R30" s="165">
        <f t="shared" ref="R30:R39" si="5">SUM(COUNTIF(N30,"SI")*25%,COUNTIF(O30,"SI")*40%,COUNTIF(P30,"SI")*25%,COUNTIF(Q30,"SI")*10%)</f>
        <v>1</v>
      </c>
      <c r="S30" s="514">
        <f t="shared" ref="S30" si="6">AVERAGE(R30:R39)</f>
        <v>0.27500000000000002</v>
      </c>
      <c r="T30" s="389"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397"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Menor - 2</v>
      </c>
      <c r="V30" s="415" t="str">
        <f>CONCATENATE(VLOOKUP((LEFT(T30,LEN(T30)-4)&amp;LEFT(U30,LEN(U30)-4)),'9- Matriz de Calor '!$D$18:$E$42,2,0)," - ",RIGHT(T30,1)*RIGHT(U30,1))</f>
        <v>Bajo - 2</v>
      </c>
    </row>
    <row r="31" spans="1:22" ht="204.75" customHeight="1" thickBot="1">
      <c r="A31" s="393"/>
      <c r="B31" s="398"/>
      <c r="C31" s="229" t="str">
        <f>'5- Identificación de Riesgos'!D31</f>
        <v>2. Falta de comunicación y de oportunidad en la  actualización de las novedades de los juzgados.</v>
      </c>
      <c r="D31" s="167"/>
      <c r="E31" s="177" t="s">
        <v>366</v>
      </c>
      <c r="F31" s="159" t="s">
        <v>355</v>
      </c>
      <c r="G31" s="159" t="s">
        <v>355</v>
      </c>
      <c r="H31" s="159" t="s">
        <v>355</v>
      </c>
      <c r="I31" s="159" t="s">
        <v>355</v>
      </c>
      <c r="J31" s="163">
        <f t="shared" si="3"/>
        <v>1</v>
      </c>
      <c r="K31" s="512"/>
      <c r="L31" s="93"/>
      <c r="M31" s="181" t="s">
        <v>367</v>
      </c>
      <c r="N31" s="159" t="s">
        <v>355</v>
      </c>
      <c r="O31" s="159" t="s">
        <v>355</v>
      </c>
      <c r="P31" s="159" t="s">
        <v>355</v>
      </c>
      <c r="Q31" s="159" t="s">
        <v>355</v>
      </c>
      <c r="R31" s="163">
        <f t="shared" si="5"/>
        <v>1</v>
      </c>
      <c r="S31" s="512"/>
      <c r="T31" s="390"/>
      <c r="U31" s="398"/>
      <c r="V31" s="416"/>
    </row>
    <row r="32" spans="1:22" ht="62.25" customHeight="1">
      <c r="A32" s="393"/>
      <c r="B32" s="398"/>
      <c r="C32" s="229">
        <f>'5- Identificación de Riesgos'!D32</f>
        <v>0</v>
      </c>
      <c r="D32" s="167"/>
      <c r="E32" s="177"/>
      <c r="F32" s="159"/>
      <c r="G32" s="159"/>
      <c r="H32" s="159"/>
      <c r="I32" s="159"/>
      <c r="J32" s="163">
        <f t="shared" si="3"/>
        <v>0</v>
      </c>
      <c r="K32" s="512"/>
      <c r="L32" s="398">
        <f>'5- Identificación de Riesgos'!I32</f>
        <v>0</v>
      </c>
      <c r="M32" s="181"/>
      <c r="N32" s="159"/>
      <c r="O32" s="159"/>
      <c r="P32" s="159"/>
      <c r="Q32" s="159"/>
      <c r="R32" s="163">
        <f t="shared" si="5"/>
        <v>0</v>
      </c>
      <c r="S32" s="512"/>
      <c r="T32" s="390"/>
      <c r="U32" s="398"/>
      <c r="V32" s="416"/>
    </row>
    <row r="33" spans="1:22" ht="219" customHeight="1" thickBot="1">
      <c r="A33" s="393"/>
      <c r="B33" s="398"/>
      <c r="C33" s="176">
        <f>'5- Identificación de Riesgos'!D33</f>
        <v>0</v>
      </c>
      <c r="D33" s="167"/>
      <c r="E33" s="177"/>
      <c r="F33" s="159"/>
      <c r="G33" s="159"/>
      <c r="H33" s="159"/>
      <c r="I33" s="159"/>
      <c r="J33" s="163">
        <f t="shared" si="3"/>
        <v>0</v>
      </c>
      <c r="K33" s="512"/>
      <c r="L33" s="398"/>
      <c r="M33" s="181"/>
      <c r="N33" s="159"/>
      <c r="O33" s="159"/>
      <c r="P33" s="159"/>
      <c r="Q33" s="159"/>
      <c r="R33" s="163">
        <f t="shared" si="5"/>
        <v>0</v>
      </c>
      <c r="S33" s="512"/>
      <c r="T33" s="390"/>
      <c r="U33" s="398"/>
      <c r="V33" s="416"/>
    </row>
    <row r="34" spans="1:22" ht="222" customHeight="1">
      <c r="A34" s="393"/>
      <c r="B34" s="398"/>
      <c r="C34" s="176">
        <f>'5- Identificación de Riesgos'!D34</f>
        <v>0</v>
      </c>
      <c r="D34" s="167"/>
      <c r="E34" s="175"/>
      <c r="F34" s="159"/>
      <c r="G34" s="159"/>
      <c r="H34" s="159"/>
      <c r="I34" s="159"/>
      <c r="J34" s="163">
        <f t="shared" si="3"/>
        <v>0</v>
      </c>
      <c r="K34" s="512"/>
      <c r="L34" s="398">
        <f>'5- Identificación de Riesgos'!I34</f>
        <v>0</v>
      </c>
      <c r="M34" s="175" t="s">
        <v>368</v>
      </c>
      <c r="N34" s="159" t="s">
        <v>356</v>
      </c>
      <c r="O34" s="159" t="s">
        <v>355</v>
      </c>
      <c r="P34" s="159" t="s">
        <v>355</v>
      </c>
      <c r="Q34" s="159" t="s">
        <v>355</v>
      </c>
      <c r="R34" s="163">
        <f t="shared" si="5"/>
        <v>0.75</v>
      </c>
      <c r="S34" s="512"/>
      <c r="T34" s="390"/>
      <c r="U34" s="398"/>
      <c r="V34" s="416"/>
    </row>
    <row r="35" spans="1:22">
      <c r="A35" s="393"/>
      <c r="B35" s="398"/>
      <c r="C35" s="176">
        <f>'5- Identificación de Riesgos'!D35</f>
        <v>0</v>
      </c>
      <c r="D35" s="167"/>
      <c r="E35" s="177"/>
      <c r="F35" s="159"/>
      <c r="G35" s="159"/>
      <c r="H35" s="159"/>
      <c r="I35" s="159"/>
      <c r="J35" s="163">
        <f t="shared" si="3"/>
        <v>0</v>
      </c>
      <c r="K35" s="512"/>
      <c r="L35" s="398"/>
      <c r="M35" s="181"/>
      <c r="N35" s="159"/>
      <c r="O35" s="159"/>
      <c r="P35" s="159"/>
      <c r="Q35" s="159"/>
      <c r="R35" s="163">
        <f t="shared" si="5"/>
        <v>0</v>
      </c>
      <c r="S35" s="512"/>
      <c r="T35" s="390"/>
      <c r="U35" s="398"/>
      <c r="V35" s="416"/>
    </row>
    <row r="36" spans="1:22">
      <c r="A36" s="393"/>
      <c r="B36" s="398"/>
      <c r="C36" s="176">
        <f>'5- Identificación de Riesgos'!D36</f>
        <v>0</v>
      </c>
      <c r="D36" s="167"/>
      <c r="E36" s="177"/>
      <c r="F36" s="159"/>
      <c r="G36" s="159"/>
      <c r="H36" s="159"/>
      <c r="I36" s="159"/>
      <c r="J36" s="163">
        <f t="shared" si="3"/>
        <v>0</v>
      </c>
      <c r="K36" s="512"/>
      <c r="L36" s="398">
        <f>'5- Identificación de Riesgos'!I36</f>
        <v>0</v>
      </c>
      <c r="M36" s="181"/>
      <c r="N36" s="159"/>
      <c r="O36" s="159"/>
      <c r="P36" s="159"/>
      <c r="Q36" s="159"/>
      <c r="R36" s="163">
        <f t="shared" si="5"/>
        <v>0</v>
      </c>
      <c r="S36" s="512"/>
      <c r="T36" s="390"/>
      <c r="U36" s="398"/>
      <c r="V36" s="416"/>
    </row>
    <row r="37" spans="1:22">
      <c r="A37" s="393"/>
      <c r="B37" s="398"/>
      <c r="C37" s="176">
        <f>'5- Identificación de Riesgos'!D37</f>
        <v>0</v>
      </c>
      <c r="D37" s="167"/>
      <c r="E37" s="177"/>
      <c r="F37" s="159"/>
      <c r="G37" s="159"/>
      <c r="H37" s="159"/>
      <c r="I37" s="159"/>
      <c r="J37" s="163">
        <f t="shared" si="3"/>
        <v>0</v>
      </c>
      <c r="K37" s="512"/>
      <c r="L37" s="398"/>
      <c r="M37" s="181"/>
      <c r="N37" s="159"/>
      <c r="O37" s="159"/>
      <c r="P37" s="159"/>
      <c r="Q37" s="159"/>
      <c r="R37" s="163">
        <f t="shared" si="5"/>
        <v>0</v>
      </c>
      <c r="S37" s="512"/>
      <c r="T37" s="390"/>
      <c r="U37" s="398"/>
      <c r="V37" s="416"/>
    </row>
    <row r="38" spans="1:22">
      <c r="A38" s="393"/>
      <c r="B38" s="398"/>
      <c r="C38" s="176">
        <f>'5- Identificación de Riesgos'!D38</f>
        <v>0</v>
      </c>
      <c r="D38" s="167"/>
      <c r="E38" s="177"/>
      <c r="F38" s="159"/>
      <c r="G38" s="159"/>
      <c r="H38" s="159"/>
      <c r="I38" s="159"/>
      <c r="J38" s="163">
        <f t="shared" si="3"/>
        <v>0</v>
      </c>
      <c r="K38" s="512"/>
      <c r="L38" s="398">
        <f>'5- Identificación de Riesgos'!I39</f>
        <v>0</v>
      </c>
      <c r="M38" s="181"/>
      <c r="N38" s="159"/>
      <c r="O38" s="159"/>
      <c r="P38" s="159"/>
      <c r="Q38" s="159"/>
      <c r="R38" s="163">
        <f t="shared" si="5"/>
        <v>0</v>
      </c>
      <c r="S38" s="512"/>
      <c r="T38" s="390"/>
      <c r="U38" s="398"/>
      <c r="V38" s="416"/>
    </row>
    <row r="39" spans="1:22" ht="15.75" thickBot="1">
      <c r="A39" s="394"/>
      <c r="B39" s="399"/>
      <c r="C39" s="178">
        <f>'5- Identificación de Riesgos'!D39</f>
        <v>0</v>
      </c>
      <c r="D39" s="169"/>
      <c r="E39" s="180"/>
      <c r="F39" s="160"/>
      <c r="G39" s="160"/>
      <c r="H39" s="160"/>
      <c r="I39" s="160"/>
      <c r="J39" s="164">
        <f t="shared" si="3"/>
        <v>0</v>
      </c>
      <c r="K39" s="513"/>
      <c r="L39" s="399"/>
      <c r="M39" s="182"/>
      <c r="N39" s="160"/>
      <c r="O39" s="160"/>
      <c r="P39" s="160"/>
      <c r="Q39" s="160"/>
      <c r="R39" s="164">
        <f t="shared" si="5"/>
        <v>0</v>
      </c>
      <c r="S39" s="513"/>
      <c r="T39" s="391"/>
      <c r="U39" s="399"/>
      <c r="V39" s="417"/>
    </row>
    <row r="40" spans="1:22" ht="175.5" customHeight="1">
      <c r="A40" s="392">
        <v>5</v>
      </c>
      <c r="B40" s="397" t="str">
        <f>'5- Identificación de Riesgos'!B40</f>
        <v>Pérdida de documentos</v>
      </c>
      <c r="C40" s="230" t="str">
        <f>'5- Identificación de Riesgos'!D40</f>
        <v>1.Desconocimiento e inaplicabilidad de las Tablas de Retención Documental (TRD)</v>
      </c>
      <c r="D40" s="166"/>
      <c r="E40" s="233" t="s">
        <v>369</v>
      </c>
      <c r="F40" s="158" t="s">
        <v>356</v>
      </c>
      <c r="G40" s="158" t="s">
        <v>356</v>
      </c>
      <c r="H40" s="158" t="s">
        <v>356</v>
      </c>
      <c r="I40" s="158" t="s">
        <v>356</v>
      </c>
      <c r="J40" s="165">
        <f t="shared" ref="J40:J49" si="7">COUNTIF(F40:I40,"SI")/4</f>
        <v>0</v>
      </c>
      <c r="K40" s="514">
        <f t="shared" ref="K40" si="8">AVERAGE(J40:J49)</f>
        <v>0</v>
      </c>
      <c r="L40" s="397" t="str">
        <f>'5- Identificación de Riesgos'!I41</f>
        <v>Afectación de reputacion,imagén,  credibilidad, satisfacción de usuarios y PI</v>
      </c>
      <c r="M40" s="175" t="s">
        <v>370</v>
      </c>
      <c r="N40" s="158"/>
      <c r="O40" s="158"/>
      <c r="P40" s="158"/>
      <c r="Q40" s="158"/>
      <c r="R40" s="165">
        <f t="shared" ref="R40:R49" si="9">SUM(COUNTIF(N40,"SI")*25%,COUNTIF(O40,"SI")*40%,COUNTIF(P40,"SI")*25%,COUNTIF(Q40,"SI")*10%)</f>
        <v>0</v>
      </c>
      <c r="S40" s="514">
        <f t="shared" ref="S40" si="10">AVERAGE(R40:R49)</f>
        <v>0</v>
      </c>
      <c r="T40" s="389"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397"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Menor - 2</v>
      </c>
      <c r="V40" s="415" t="str">
        <f>CONCATENATE(VLOOKUP((LEFT(T40,LEN(T40)-4)&amp;LEFT(U40,LEN(U40)-4)),'9- Matriz de Calor '!$D$18:$E$42,2,0)," - ",RIGHT(T40,1)*RIGHT(U40,1))</f>
        <v>Bajo - 2</v>
      </c>
    </row>
    <row r="41" spans="1:22" ht="189.75" customHeight="1">
      <c r="A41" s="393"/>
      <c r="B41" s="398"/>
      <c r="C41" s="230" t="str">
        <f>'5- Identificación de Riesgos'!D41</f>
        <v>2.Volumen excesivo de ingreso de expedientes para el personal asignado,  generando demoras en la organización de los expedientes.</v>
      </c>
      <c r="D41" s="167"/>
      <c r="E41" s="177"/>
      <c r="F41" s="159" t="s">
        <v>356</v>
      </c>
      <c r="G41" s="159" t="s">
        <v>356</v>
      </c>
      <c r="H41" s="159" t="s">
        <v>356</v>
      </c>
      <c r="I41" s="159" t="s">
        <v>356</v>
      </c>
      <c r="J41" s="163">
        <f t="shared" si="7"/>
        <v>0</v>
      </c>
      <c r="K41" s="512"/>
      <c r="L41" s="398"/>
      <c r="M41" s="181"/>
      <c r="N41" s="159"/>
      <c r="O41" s="159"/>
      <c r="P41" s="159"/>
      <c r="Q41" s="159"/>
      <c r="R41" s="163">
        <f t="shared" si="9"/>
        <v>0</v>
      </c>
      <c r="S41" s="512"/>
      <c r="T41" s="390"/>
      <c r="U41" s="398"/>
      <c r="V41" s="416"/>
    </row>
    <row r="42" spans="1:22" ht="188.25" customHeight="1" thickBot="1">
      <c r="A42" s="393"/>
      <c r="B42" s="398"/>
      <c r="C42" s="230">
        <f>'5- Identificación de Riesgos'!D42</f>
        <v>0</v>
      </c>
      <c r="D42" s="167"/>
      <c r="E42" s="298"/>
      <c r="F42" s="159"/>
      <c r="G42" s="159"/>
      <c r="H42" s="159"/>
      <c r="I42" s="159"/>
      <c r="J42" s="163">
        <f t="shared" si="7"/>
        <v>0</v>
      </c>
      <c r="K42" s="512"/>
      <c r="L42" s="398">
        <f>'5- Identificación de Riesgos'!I43</f>
        <v>0</v>
      </c>
      <c r="M42" s="181"/>
      <c r="N42" s="159"/>
      <c r="O42" s="159"/>
      <c r="P42" s="159"/>
      <c r="Q42" s="159"/>
      <c r="R42" s="163">
        <f t="shared" si="9"/>
        <v>0</v>
      </c>
      <c r="S42" s="512"/>
      <c r="T42" s="390"/>
      <c r="U42" s="398"/>
      <c r="V42" s="416"/>
    </row>
    <row r="43" spans="1:22" ht="151.5" customHeight="1">
      <c r="A43" s="393"/>
      <c r="B43" s="398"/>
      <c r="C43" s="230">
        <f>'5- Identificación de Riesgos'!D43</f>
        <v>0</v>
      </c>
      <c r="D43" s="167"/>
      <c r="E43" s="177"/>
      <c r="F43" s="159"/>
      <c r="G43" s="159"/>
      <c r="H43" s="159"/>
      <c r="I43" s="159"/>
      <c r="J43" s="163">
        <f t="shared" si="7"/>
        <v>0</v>
      </c>
      <c r="K43" s="512"/>
      <c r="L43" s="398"/>
      <c r="M43" s="175"/>
      <c r="N43" s="159"/>
      <c r="O43" s="159"/>
      <c r="P43" s="159"/>
      <c r="Q43" s="159"/>
      <c r="R43" s="163">
        <f t="shared" si="9"/>
        <v>0</v>
      </c>
      <c r="S43" s="512"/>
      <c r="T43" s="390"/>
      <c r="U43" s="398"/>
      <c r="V43" s="416"/>
    </row>
    <row r="44" spans="1:22">
      <c r="A44" s="393"/>
      <c r="B44" s="398"/>
      <c r="C44" s="230">
        <f>'5- Identificación de Riesgos'!D44</f>
        <v>0</v>
      </c>
      <c r="D44" s="167"/>
      <c r="E44" s="167"/>
      <c r="F44" s="159"/>
      <c r="G44" s="159"/>
      <c r="H44" s="159"/>
      <c r="I44" s="159"/>
      <c r="J44" s="163">
        <f t="shared" si="7"/>
        <v>0</v>
      </c>
      <c r="K44" s="512"/>
      <c r="L44" s="93">
        <f>'5- Identificación de Riesgos'!I45</f>
        <v>0</v>
      </c>
      <c r="M44" s="181"/>
      <c r="N44" s="159"/>
      <c r="O44" s="159"/>
      <c r="P44" s="159"/>
      <c r="Q44" s="159"/>
      <c r="R44" s="163">
        <f t="shared" si="9"/>
        <v>0</v>
      </c>
      <c r="S44" s="512"/>
      <c r="T44" s="390"/>
      <c r="U44" s="398"/>
      <c r="V44" s="416"/>
    </row>
    <row r="45" spans="1:22" ht="15" customHeight="1">
      <c r="A45" s="393"/>
      <c r="B45" s="398"/>
      <c r="C45" s="230">
        <f>'5- Identificación de Riesgos'!D45</f>
        <v>0</v>
      </c>
      <c r="D45" s="167"/>
      <c r="E45" s="177"/>
      <c r="F45" s="159"/>
      <c r="G45" s="159"/>
      <c r="H45" s="159"/>
      <c r="I45" s="159"/>
      <c r="J45" s="163">
        <f t="shared" si="7"/>
        <v>0</v>
      </c>
      <c r="K45" s="512"/>
      <c r="L45" s="93"/>
      <c r="M45" s="181"/>
      <c r="N45" s="159"/>
      <c r="O45" s="159"/>
      <c r="P45" s="159"/>
      <c r="Q45" s="159"/>
      <c r="R45" s="163">
        <f t="shared" si="9"/>
        <v>0</v>
      </c>
      <c r="S45" s="512"/>
      <c r="T45" s="390"/>
      <c r="U45" s="398"/>
      <c r="V45" s="416"/>
    </row>
    <row r="46" spans="1:22" ht="30" customHeight="1">
      <c r="A46" s="393"/>
      <c r="B46" s="398"/>
      <c r="C46" s="230">
        <f>'5- Identificación de Riesgos'!D46</f>
        <v>0</v>
      </c>
      <c r="D46" s="167"/>
      <c r="E46" s="177"/>
      <c r="F46" s="159"/>
      <c r="G46" s="159"/>
      <c r="H46" s="159"/>
      <c r="I46" s="159"/>
      <c r="J46" s="163">
        <f t="shared" si="7"/>
        <v>0</v>
      </c>
      <c r="K46" s="512"/>
      <c r="L46" s="93">
        <f>'5- Identificación de Riesgos'!I47</f>
        <v>0</v>
      </c>
      <c r="M46" s="181"/>
      <c r="N46" s="159"/>
      <c r="O46" s="159"/>
      <c r="P46" s="159"/>
      <c r="Q46" s="159"/>
      <c r="R46" s="163">
        <f t="shared" si="9"/>
        <v>0</v>
      </c>
      <c r="S46" s="512"/>
      <c r="T46" s="390"/>
      <c r="U46" s="398"/>
      <c r="V46" s="416"/>
    </row>
    <row r="47" spans="1:22">
      <c r="A47" s="393"/>
      <c r="B47" s="398"/>
      <c r="C47" s="230">
        <f>'5- Identificación de Riesgos'!D47</f>
        <v>0</v>
      </c>
      <c r="D47" s="167"/>
      <c r="E47" s="177"/>
      <c r="F47" s="159"/>
      <c r="G47" s="159"/>
      <c r="H47" s="159"/>
      <c r="I47" s="159"/>
      <c r="J47" s="163">
        <f t="shared" si="7"/>
        <v>0</v>
      </c>
      <c r="K47" s="512"/>
      <c r="L47" s="93"/>
      <c r="M47" s="181"/>
      <c r="N47" s="159"/>
      <c r="O47" s="159"/>
      <c r="P47" s="159"/>
      <c r="Q47" s="159"/>
      <c r="R47" s="163">
        <f t="shared" si="9"/>
        <v>0</v>
      </c>
      <c r="S47" s="512"/>
      <c r="T47" s="390"/>
      <c r="U47" s="398"/>
      <c r="V47" s="416"/>
    </row>
    <row r="48" spans="1:22" ht="30" customHeight="1">
      <c r="A48" s="393"/>
      <c r="B48" s="398"/>
      <c r="C48" s="230">
        <f>'5- Identificación de Riesgos'!D48</f>
        <v>0</v>
      </c>
      <c r="D48" s="167"/>
      <c r="E48" s="177"/>
      <c r="F48" s="159"/>
      <c r="G48" s="159"/>
      <c r="H48" s="159"/>
      <c r="I48" s="159"/>
      <c r="J48" s="163">
        <f t="shared" si="7"/>
        <v>0</v>
      </c>
      <c r="K48" s="512"/>
      <c r="L48" s="93">
        <f>'5- Identificación de Riesgos'!I49</f>
        <v>0</v>
      </c>
      <c r="M48" s="181"/>
      <c r="N48" s="159"/>
      <c r="O48" s="159"/>
      <c r="P48" s="159"/>
      <c r="Q48" s="159"/>
      <c r="R48" s="163">
        <f t="shared" si="9"/>
        <v>0</v>
      </c>
      <c r="S48" s="512"/>
      <c r="T48" s="390"/>
      <c r="U48" s="398"/>
      <c r="V48" s="416"/>
    </row>
    <row r="49" spans="1:22" ht="30.75" customHeight="1" thickBot="1">
      <c r="A49" s="394"/>
      <c r="B49" s="399"/>
      <c r="C49" s="230">
        <f>'5- Identificación de Riesgos'!D49</f>
        <v>0</v>
      </c>
      <c r="D49" s="169"/>
      <c r="E49" s="180"/>
      <c r="F49" s="160"/>
      <c r="G49" s="160"/>
      <c r="H49" s="160"/>
      <c r="I49" s="160"/>
      <c r="J49" s="164">
        <f t="shared" si="7"/>
        <v>0</v>
      </c>
      <c r="K49" s="513"/>
      <c r="L49" s="293"/>
      <c r="M49" s="182"/>
      <c r="N49" s="160"/>
      <c r="O49" s="160"/>
      <c r="P49" s="160"/>
      <c r="Q49" s="160"/>
      <c r="R49" s="164">
        <f t="shared" si="9"/>
        <v>0</v>
      </c>
      <c r="S49" s="513"/>
      <c r="T49" s="391"/>
      <c r="U49" s="399"/>
      <c r="V49" s="417"/>
    </row>
    <row r="50" spans="1:22" ht="97.5" customHeight="1" thickBot="1">
      <c r="A50" s="527">
        <v>6</v>
      </c>
      <c r="B50" s="397" t="str">
        <f>'5- Identificación de Riesgos'!B50</f>
        <v xml:space="preserve">Afectaciones ambientales </v>
      </c>
      <c r="C50" s="229" t="str">
        <f>'5- Identificación de Riesgos'!D50</f>
        <v xml:space="preserve">1. Falta de socialización del Acuerdo PSAA14-10160. </v>
      </c>
      <c r="D50" s="157"/>
      <c r="E50" s="175" t="s">
        <v>371</v>
      </c>
      <c r="F50" s="161"/>
      <c r="G50" s="161"/>
      <c r="H50" s="161"/>
      <c r="I50" s="161"/>
      <c r="J50" s="162">
        <f t="shared" ref="J50:J67" si="11">COUNTIF(F50:I50,"SI")/4</f>
        <v>0</v>
      </c>
      <c r="K50" s="511">
        <f>AVERAGE(J50:J59)</f>
        <v>0</v>
      </c>
      <c r="L50" s="406" t="str">
        <f>'5- Identificación de Riesgos'!I50</f>
        <v>Afectación Ambiental</v>
      </c>
      <c r="N50" s="161"/>
      <c r="O50" s="161"/>
      <c r="P50" s="161"/>
      <c r="Q50" s="161"/>
      <c r="R50" s="162">
        <f t="shared" ref="R50:R67" si="12">SUM(COUNTIF(N50,"SI")*25%,COUNTIF(O50,"SI")*40%,COUNTIF(P50,"SI")*25%,COUNTIF(Q50,"SI")*10%)</f>
        <v>0</v>
      </c>
      <c r="S50" s="511">
        <f t="shared" ref="S50" si="13">AVERAGE(R50:R59)</f>
        <v>0</v>
      </c>
      <c r="T50" s="422"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Alta - 4</v>
      </c>
      <c r="U50" s="427"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Menor - 2</v>
      </c>
      <c r="V50" s="418" t="str">
        <f>CONCATENATE(VLOOKUP((LEFT(T50,LEN(T50)-4)&amp;LEFT(U50,LEN(U50)-4)),'9- Matriz de Calor '!$D$18:$E$42,2,0)," - ",RIGHT(T50,1)*RIGHT(U50,1))</f>
        <v>Moderado - 8</v>
      </c>
    </row>
    <row r="51" spans="1:22" ht="65.25" customHeight="1">
      <c r="A51" s="490"/>
      <c r="B51" s="398"/>
      <c r="C51" s="176" t="str">
        <f>'5- Identificación de Riesgos'!D51</f>
        <v>2.Baja participación de los funcionarios y servidores judiciales en las actividades de formación en el Sistema de Gestión Ambiental</v>
      </c>
      <c r="D51" s="167"/>
      <c r="E51" s="177"/>
      <c r="F51" s="159"/>
      <c r="G51" s="159"/>
      <c r="H51" s="159"/>
      <c r="I51" s="159"/>
      <c r="J51" s="163">
        <f t="shared" si="11"/>
        <v>0</v>
      </c>
      <c r="K51" s="512"/>
      <c r="L51" s="427"/>
      <c r="M51" s="175"/>
      <c r="N51" s="159"/>
      <c r="O51" s="159"/>
      <c r="P51" s="159"/>
      <c r="Q51" s="159"/>
      <c r="R51" s="163">
        <f t="shared" si="12"/>
        <v>0</v>
      </c>
      <c r="S51" s="512"/>
      <c r="T51" s="390"/>
      <c r="U51" s="398"/>
      <c r="V51" s="416"/>
    </row>
    <row r="52" spans="1:22" ht="45" customHeight="1">
      <c r="A52" s="490"/>
      <c r="B52" s="398"/>
      <c r="C52" s="176" t="str">
        <f>'5- Identificación de Riesgos'!D52</f>
        <v>3.  Poco compromiso en la aplicabilidad y formación de la cultura ambiental</v>
      </c>
      <c r="D52" s="167"/>
      <c r="E52" s="177"/>
      <c r="F52" s="159"/>
      <c r="G52" s="159"/>
      <c r="H52" s="159"/>
      <c r="I52" s="159"/>
      <c r="J52" s="163">
        <f t="shared" si="11"/>
        <v>0</v>
      </c>
      <c r="K52" s="512"/>
      <c r="L52" s="398">
        <f>'5- Identificación de Riesgos'!I52</f>
        <v>0</v>
      </c>
      <c r="M52" s="181"/>
      <c r="N52" s="159"/>
      <c r="O52" s="159"/>
      <c r="P52" s="159"/>
      <c r="Q52" s="159"/>
      <c r="R52" s="163">
        <f t="shared" si="12"/>
        <v>0</v>
      </c>
      <c r="S52" s="512"/>
      <c r="T52" s="390"/>
      <c r="U52" s="398"/>
      <c r="V52" s="416"/>
    </row>
    <row r="53" spans="1:22" ht="45" customHeight="1">
      <c r="A53" s="490"/>
      <c r="B53" s="398"/>
      <c r="C53" s="176" t="str">
        <f>'5- Identificación de Riesgos'!D53</f>
        <v>4. Carencia del liderazgo en el Sistema de Gestión Ambiental</v>
      </c>
      <c r="D53" s="167"/>
      <c r="E53" s="177"/>
      <c r="F53" s="159"/>
      <c r="G53" s="159"/>
      <c r="H53" s="159"/>
      <c r="I53" s="159"/>
      <c r="J53" s="163">
        <f t="shared" si="11"/>
        <v>0</v>
      </c>
      <c r="K53" s="512"/>
      <c r="L53" s="398"/>
      <c r="M53" s="181"/>
      <c r="N53" s="159"/>
      <c r="O53" s="159"/>
      <c r="P53" s="159"/>
      <c r="Q53" s="159"/>
      <c r="R53" s="163">
        <f t="shared" si="12"/>
        <v>0</v>
      </c>
      <c r="S53" s="512"/>
      <c r="T53" s="390"/>
      <c r="U53" s="398"/>
      <c r="V53" s="416"/>
    </row>
    <row r="54" spans="1:22">
      <c r="A54" s="490"/>
      <c r="B54" s="398"/>
      <c r="C54" s="176">
        <f>'5- Identificación de Riesgos'!D54</f>
        <v>0</v>
      </c>
      <c r="D54" s="167"/>
      <c r="E54" s="167"/>
      <c r="F54" s="159"/>
      <c r="G54" s="159"/>
      <c r="H54" s="159"/>
      <c r="I54" s="159"/>
      <c r="J54" s="163">
        <f t="shared" si="11"/>
        <v>0</v>
      </c>
      <c r="K54" s="512"/>
      <c r="L54" s="398">
        <f>'5- Identificación de Riesgos'!I54</f>
        <v>0</v>
      </c>
      <c r="M54" s="181"/>
      <c r="N54" s="159"/>
      <c r="O54" s="159"/>
      <c r="P54" s="159"/>
      <c r="Q54" s="159"/>
      <c r="R54" s="163">
        <f t="shared" si="12"/>
        <v>0</v>
      </c>
      <c r="S54" s="512"/>
      <c r="T54" s="390"/>
      <c r="U54" s="398"/>
      <c r="V54" s="416"/>
    </row>
    <row r="55" spans="1:22">
      <c r="A55" s="490"/>
      <c r="B55" s="398"/>
      <c r="C55" s="176">
        <f>'5- Identificación de Riesgos'!D55</f>
        <v>0</v>
      </c>
      <c r="D55" s="167"/>
      <c r="E55" s="177"/>
      <c r="F55" s="159"/>
      <c r="G55" s="159"/>
      <c r="H55" s="159"/>
      <c r="I55" s="159"/>
      <c r="J55" s="163">
        <f t="shared" si="11"/>
        <v>0</v>
      </c>
      <c r="K55" s="512"/>
      <c r="L55" s="398"/>
      <c r="M55" s="181"/>
      <c r="N55" s="159"/>
      <c r="O55" s="159"/>
      <c r="P55" s="159"/>
      <c r="Q55" s="159"/>
      <c r="R55" s="163">
        <f t="shared" si="12"/>
        <v>0</v>
      </c>
      <c r="S55" s="512"/>
      <c r="T55" s="390"/>
      <c r="U55" s="398"/>
      <c r="V55" s="416"/>
    </row>
    <row r="56" spans="1:22">
      <c r="A56" s="490"/>
      <c r="B56" s="398"/>
      <c r="C56" s="176">
        <f>'5- Identificación de Riesgos'!D56</f>
        <v>0</v>
      </c>
      <c r="D56" s="167"/>
      <c r="E56" s="177"/>
      <c r="F56" s="159"/>
      <c r="G56" s="159"/>
      <c r="H56" s="159"/>
      <c r="I56" s="159"/>
      <c r="J56" s="163">
        <f t="shared" si="11"/>
        <v>0</v>
      </c>
      <c r="K56" s="512"/>
      <c r="L56" s="398">
        <f>'5- Identificación de Riesgos'!I56</f>
        <v>0</v>
      </c>
      <c r="M56" s="181"/>
      <c r="N56" s="159"/>
      <c r="O56" s="159"/>
      <c r="P56" s="159"/>
      <c r="Q56" s="159"/>
      <c r="R56" s="163">
        <f t="shared" si="12"/>
        <v>0</v>
      </c>
      <c r="S56" s="512"/>
      <c r="T56" s="390"/>
      <c r="U56" s="398"/>
      <c r="V56" s="416"/>
    </row>
    <row r="57" spans="1:22">
      <c r="A57" s="490"/>
      <c r="B57" s="398"/>
      <c r="C57" s="176">
        <f>'5- Identificación de Riesgos'!D57</f>
        <v>0</v>
      </c>
      <c r="D57" s="167"/>
      <c r="E57" s="177"/>
      <c r="F57" s="159"/>
      <c r="G57" s="159"/>
      <c r="H57" s="159"/>
      <c r="I57" s="159"/>
      <c r="J57" s="163">
        <f t="shared" si="11"/>
        <v>0</v>
      </c>
      <c r="K57" s="512"/>
      <c r="L57" s="398"/>
      <c r="M57" s="181"/>
      <c r="N57" s="159"/>
      <c r="O57" s="159"/>
      <c r="P57" s="159"/>
      <c r="Q57" s="159"/>
      <c r="R57" s="163">
        <f t="shared" si="12"/>
        <v>0</v>
      </c>
      <c r="S57" s="512"/>
      <c r="T57" s="390"/>
      <c r="U57" s="398"/>
      <c r="V57" s="416"/>
    </row>
    <row r="58" spans="1:22">
      <c r="A58" s="490"/>
      <c r="B58" s="398"/>
      <c r="C58" s="176">
        <f>'5- Identificación de Riesgos'!D58</f>
        <v>0</v>
      </c>
      <c r="D58" s="167"/>
      <c r="E58" s="177"/>
      <c r="F58" s="159"/>
      <c r="G58" s="159"/>
      <c r="H58" s="159"/>
      <c r="I58" s="159"/>
      <c r="J58" s="163">
        <f t="shared" si="11"/>
        <v>0</v>
      </c>
      <c r="K58" s="512"/>
      <c r="L58" s="398">
        <f>'5- Identificación de Riesgos'!I58</f>
        <v>0</v>
      </c>
      <c r="M58" s="181"/>
      <c r="N58" s="159"/>
      <c r="O58" s="159"/>
      <c r="P58" s="159"/>
      <c r="Q58" s="159"/>
      <c r="R58" s="163">
        <f t="shared" si="12"/>
        <v>0</v>
      </c>
      <c r="S58" s="512"/>
      <c r="T58" s="390"/>
      <c r="U58" s="398"/>
      <c r="V58" s="416"/>
    </row>
    <row r="59" spans="1:22">
      <c r="A59" s="528"/>
      <c r="B59" s="399"/>
      <c r="C59" s="230">
        <f>'5- Identificación de Riesgos'!D59</f>
        <v>0</v>
      </c>
      <c r="D59" s="169"/>
      <c r="E59" s="180"/>
      <c r="F59" s="160"/>
      <c r="G59" s="160"/>
      <c r="H59" s="160"/>
      <c r="I59" s="160"/>
      <c r="J59" s="164">
        <f t="shared" si="11"/>
        <v>0</v>
      </c>
      <c r="K59" s="513"/>
      <c r="L59" s="399"/>
      <c r="M59" s="182"/>
      <c r="N59" s="160"/>
      <c r="O59" s="160"/>
      <c r="P59" s="160"/>
      <c r="Q59" s="160"/>
      <c r="R59" s="164">
        <f t="shared" si="12"/>
        <v>0</v>
      </c>
      <c r="S59" s="513"/>
      <c r="T59" s="391"/>
      <c r="U59" s="399"/>
      <c r="V59" s="417"/>
    </row>
    <row r="60" spans="1:22" ht="92.25" customHeight="1">
      <c r="A60" s="518">
        <v>7</v>
      </c>
      <c r="B60" s="406" t="str">
        <f>'5- Identificación de Riesgos'!B60</f>
        <v xml:space="preserve">Recibir , ofrecer, prometer , entregar o aceptar dádivas o beneficios a nombre propio o de terceros para  expedir, alterar,retener , extraviar o entregar  documentos  sin el lleno de requisitos legales </v>
      </c>
      <c r="C60" s="229" t="str">
        <f>'5- Identificación de Riesgos'!D60</f>
        <v xml:space="preserve">1. Insuficientes programas de capacitación para la toma de conciencia debido al desconocimiento de la ley antisoborno (ISO 37001:2016) y   de los  valores y principios propios de la entidad.
</v>
      </c>
      <c r="D60" s="232"/>
      <c r="E60" s="233" t="s">
        <v>372</v>
      </c>
      <c r="F60" s="161"/>
      <c r="G60" s="161"/>
      <c r="H60" s="161"/>
      <c r="I60" s="161"/>
      <c r="J60" s="162">
        <f t="shared" si="11"/>
        <v>0</v>
      </c>
      <c r="K60" s="521">
        <f>AVERAGE(J60:J67)</f>
        <v>0</v>
      </c>
      <c r="L60" s="406" t="str">
        <f>'5- Identificación de Riesgos'!I60</f>
        <v>Afectación de reputacion,imagén,  credibilidad, satisfacción de usuarios y PI</v>
      </c>
      <c r="M60" s="175"/>
      <c r="N60" s="161"/>
      <c r="O60" s="161"/>
      <c r="P60" s="161"/>
      <c r="Q60" s="161"/>
      <c r="R60" s="162">
        <f t="shared" si="12"/>
        <v>0</v>
      </c>
      <c r="S60" s="521">
        <f t="shared" ref="S60" si="14">AVERAGE(R60:R67)</f>
        <v>0</v>
      </c>
      <c r="T60" s="515"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406"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Moderado - 3</v>
      </c>
      <c r="V60" s="524" t="str">
        <f>CONCATENATE(VLOOKUP((LEFT(T60,LEN(T60)-4)&amp;LEFT(U60,LEN(U60)-4)),'9- Matriz de Calor '!$D$18:$E$42,2,0)," - ",RIGHT(T60,1)*RIGHT(U60,1))</f>
        <v>Moderado - 3</v>
      </c>
    </row>
    <row r="61" spans="1:22" ht="45" customHeight="1">
      <c r="A61" s="519"/>
      <c r="B61" s="407"/>
      <c r="C61" s="176" t="str">
        <f>'5- Identificación de Riesgos'!D61</f>
        <v xml:space="preserve">2. Desconocimiento del Código de Etica y Buen Gobierno.    
</v>
      </c>
      <c r="D61" s="167"/>
      <c r="E61" s="177"/>
      <c r="F61" s="159"/>
      <c r="G61" s="159"/>
      <c r="H61" s="159"/>
      <c r="I61" s="159"/>
      <c r="J61" s="163">
        <f t="shared" si="11"/>
        <v>0</v>
      </c>
      <c r="K61" s="522"/>
      <c r="L61" s="427"/>
      <c r="M61" s="175"/>
      <c r="N61" s="159"/>
      <c r="O61" s="159"/>
      <c r="P61" s="159"/>
      <c r="Q61" s="159"/>
      <c r="R61" s="163">
        <f t="shared" si="12"/>
        <v>0</v>
      </c>
      <c r="S61" s="522"/>
      <c r="T61" s="516"/>
      <c r="U61" s="407"/>
      <c r="V61" s="525"/>
    </row>
    <row r="62" spans="1:22" ht="30" customHeight="1">
      <c r="A62" s="519"/>
      <c r="B62" s="407"/>
      <c r="C62" s="176" t="str">
        <f>'5- Identificación de Riesgos'!D62</f>
        <v>3 Fallas en los controles de los procesos operativos de apoyo</v>
      </c>
      <c r="D62" s="167"/>
      <c r="E62" s="167"/>
      <c r="F62" s="159"/>
      <c r="G62" s="159"/>
      <c r="H62" s="159"/>
      <c r="I62" s="159"/>
      <c r="J62" s="163">
        <f t="shared" si="11"/>
        <v>0</v>
      </c>
      <c r="K62" s="522"/>
      <c r="L62" s="431">
        <f>'5- Identificación de Riesgos'!I62</f>
        <v>0</v>
      </c>
      <c r="M62" s="181"/>
      <c r="N62" s="159"/>
      <c r="O62" s="159"/>
      <c r="P62" s="159"/>
      <c r="Q62" s="159"/>
      <c r="R62" s="163">
        <f t="shared" si="12"/>
        <v>0</v>
      </c>
      <c r="S62" s="522"/>
      <c r="T62" s="516"/>
      <c r="U62" s="407"/>
      <c r="V62" s="525"/>
    </row>
    <row r="63" spans="1:22">
      <c r="A63" s="519"/>
      <c r="B63" s="407"/>
      <c r="C63" s="176">
        <f>'5- Identificación de Riesgos'!D63</f>
        <v>0</v>
      </c>
      <c r="D63" s="167"/>
      <c r="E63" s="177"/>
      <c r="F63" s="159"/>
      <c r="G63" s="159"/>
      <c r="H63" s="159"/>
      <c r="I63" s="159"/>
      <c r="J63" s="163">
        <f t="shared" si="11"/>
        <v>0</v>
      </c>
      <c r="K63" s="522"/>
      <c r="L63" s="427"/>
      <c r="M63" s="181"/>
      <c r="N63" s="159"/>
      <c r="O63" s="159"/>
      <c r="P63" s="159"/>
      <c r="Q63" s="159"/>
      <c r="R63" s="163">
        <f t="shared" si="12"/>
        <v>0</v>
      </c>
      <c r="S63" s="522"/>
      <c r="T63" s="516"/>
      <c r="U63" s="407"/>
      <c r="V63" s="525"/>
    </row>
    <row r="64" spans="1:22">
      <c r="A64" s="519"/>
      <c r="B64" s="407"/>
      <c r="C64" s="176">
        <f>'5- Identificación de Riesgos'!D64</f>
        <v>0</v>
      </c>
      <c r="D64" s="167"/>
      <c r="E64" s="177"/>
      <c r="F64" s="159"/>
      <c r="G64" s="159"/>
      <c r="H64" s="159"/>
      <c r="I64" s="159"/>
      <c r="J64" s="163">
        <f t="shared" si="11"/>
        <v>0</v>
      </c>
      <c r="K64" s="522"/>
      <c r="L64" s="431">
        <f>'5- Identificación de Riesgos'!I64</f>
        <v>0</v>
      </c>
      <c r="M64" s="181"/>
      <c r="N64" s="159"/>
      <c r="O64" s="159"/>
      <c r="P64" s="159"/>
      <c r="Q64" s="159"/>
      <c r="R64" s="163">
        <f t="shared" si="12"/>
        <v>0</v>
      </c>
      <c r="S64" s="522"/>
      <c r="T64" s="516"/>
      <c r="U64" s="407"/>
      <c r="V64" s="525"/>
    </row>
    <row r="65" spans="1:22">
      <c r="A65" s="519"/>
      <c r="B65" s="407"/>
      <c r="C65" s="176">
        <f>'5- Identificación de Riesgos'!D65</f>
        <v>0</v>
      </c>
      <c r="D65" s="167"/>
      <c r="E65" s="177"/>
      <c r="F65" s="159"/>
      <c r="G65" s="159"/>
      <c r="H65" s="159"/>
      <c r="I65" s="159"/>
      <c r="J65" s="163">
        <f t="shared" si="11"/>
        <v>0</v>
      </c>
      <c r="K65" s="522"/>
      <c r="L65" s="427"/>
      <c r="M65" s="181"/>
      <c r="N65" s="159"/>
      <c r="O65" s="159"/>
      <c r="P65" s="159"/>
      <c r="Q65" s="159"/>
      <c r="R65" s="163">
        <f t="shared" si="12"/>
        <v>0</v>
      </c>
      <c r="S65" s="522"/>
      <c r="T65" s="516"/>
      <c r="U65" s="407"/>
      <c r="V65" s="525"/>
    </row>
    <row r="66" spans="1:22">
      <c r="A66" s="519"/>
      <c r="B66" s="407"/>
      <c r="C66" s="176">
        <f>'5- Identificación de Riesgos'!D66</f>
        <v>0</v>
      </c>
      <c r="D66" s="167"/>
      <c r="E66" s="177"/>
      <c r="F66" s="159"/>
      <c r="G66" s="159"/>
      <c r="H66" s="159"/>
      <c r="I66" s="159"/>
      <c r="J66" s="163">
        <f t="shared" si="11"/>
        <v>0</v>
      </c>
      <c r="K66" s="522"/>
      <c r="L66" s="431">
        <f>'5- Identificación de Riesgos'!I66</f>
        <v>0</v>
      </c>
      <c r="M66" s="181"/>
      <c r="N66" s="159"/>
      <c r="O66" s="159"/>
      <c r="P66" s="159"/>
      <c r="Q66" s="159"/>
      <c r="R66" s="163">
        <f t="shared" si="12"/>
        <v>0</v>
      </c>
      <c r="S66" s="522"/>
      <c r="T66" s="516"/>
      <c r="U66" s="407"/>
      <c r="V66" s="525"/>
    </row>
    <row r="67" spans="1:22" ht="15.75" customHeight="1">
      <c r="A67" s="520"/>
      <c r="B67" s="408"/>
      <c r="C67" s="230">
        <f>'5- Identificación de Riesgos'!D67</f>
        <v>0</v>
      </c>
      <c r="D67" s="169"/>
      <c r="E67" s="180"/>
      <c r="F67" s="160"/>
      <c r="G67" s="160"/>
      <c r="H67" s="160"/>
      <c r="I67" s="160"/>
      <c r="J67" s="164">
        <f t="shared" si="11"/>
        <v>0</v>
      </c>
      <c r="K67" s="523"/>
      <c r="L67" s="408"/>
      <c r="M67" s="182"/>
      <c r="N67" s="160"/>
      <c r="O67" s="160"/>
      <c r="P67" s="160"/>
      <c r="Q67" s="160"/>
      <c r="R67" s="164">
        <f t="shared" si="12"/>
        <v>0</v>
      </c>
      <c r="S67" s="523"/>
      <c r="T67" s="517"/>
      <c r="U67" s="408"/>
      <c r="V67" s="526"/>
    </row>
    <row r="68" spans="1:22" ht="75">
      <c r="A68" s="509">
        <v>8</v>
      </c>
      <c r="B68" s="427" t="s">
        <v>315</v>
      </c>
      <c r="C68" s="229" t="str">
        <f>'5- Identificación de Riesgos'!D68</f>
        <v xml:space="preserve">1. Insuficientes programas de capacitación para la toma de conciencia debido al desconocimiento de la ley antisoborno (ISO 37001:2016) y   de los  valores y principios propios de la entidad.
</v>
      </c>
      <c r="D68" s="157"/>
      <c r="F68" s="161"/>
      <c r="G68" s="161"/>
      <c r="H68" s="161"/>
      <c r="I68" s="161"/>
      <c r="J68" s="162">
        <f t="shared" ref="J68:J77" si="15">COUNTIF(F68:I68,"SI")/4</f>
        <v>0</v>
      </c>
      <c r="K68" s="511">
        <f t="shared" ref="K68" si="16">AVERAGE(J68:J77)</f>
        <v>0</v>
      </c>
      <c r="L68" s="427" t="str">
        <f>'5- Identificación de Riesgos'!I68</f>
        <v>Afectación de reputacion,imagén,  credibilidad, satisfacción de usuarios y PI</v>
      </c>
      <c r="M68" s="184"/>
      <c r="N68" s="161"/>
      <c r="O68" s="161"/>
      <c r="P68" s="161"/>
      <c r="Q68" s="161"/>
      <c r="R68" s="162">
        <f t="shared" ref="R68:R77" si="17">SUM(COUNTIF(N68,"SI")*25%,COUNTIF(O68,"SI")*40%,COUNTIF(P68,"SI")*25%,COUNTIF(Q68,"SI")*10%)</f>
        <v>0</v>
      </c>
      <c r="S68" s="511">
        <f t="shared" ref="S68" si="18">AVERAGE(R68:R77)</f>
        <v>0</v>
      </c>
      <c r="T68" s="422" t="s">
        <v>373</v>
      </c>
      <c r="U68" s="427" t="str">
        <f>CONCATENATE(INDEX('8- Políticas de Administración '!$B$17:$F$21,MATCH(ROUND(IF((RIGHT('5- Identificación de Riesgos'!M68,1)-'6- Valoración Controles'!S68)&lt;1,1,(RIGHT('5- Identificación de Riesgos'!M68,1)-'6- Valoración Controles'!S68)),0),'8- Políticas de Administración '!$F$17:$F$21,0),1)," - ",ROUND(IF((RIGHT('5- Identificación de Riesgos'!M68,1)-'6- Valoración Controles'!S68)&lt;1,1,(RIGHT('5- Identificación de Riesgos'!M68,1)-'6- Valoración Controles'!S68)),0))</f>
        <v>Moderado - 3</v>
      </c>
      <c r="V68" s="418" t="str">
        <f>CONCATENATE(VLOOKUP((LEFT(T68,LEN(T68)-4)&amp;LEFT(U68,LEN(U68)-4)),'9- Matriz de Calor '!$D$18:$E$42,2,0)," - ",RIGHT(T68,1)*RIGHT(U68,1))</f>
        <v>Moderado - 9</v>
      </c>
    </row>
    <row r="69" spans="1:22" ht="30">
      <c r="A69" s="484"/>
      <c r="B69" s="398"/>
      <c r="C69" s="176" t="str">
        <f>'5- Identificación de Riesgos'!D69</f>
        <v xml:space="preserve">2. Desconocimiento del Código de Etica y Buen Gobierno.    
</v>
      </c>
      <c r="D69" s="167"/>
      <c r="E69" s="177"/>
      <c r="F69" s="159"/>
      <c r="G69" s="159"/>
      <c r="H69" s="159"/>
      <c r="I69" s="159"/>
      <c r="J69" s="163">
        <f t="shared" si="15"/>
        <v>0</v>
      </c>
      <c r="K69" s="512"/>
      <c r="L69" s="398"/>
      <c r="M69" s="181"/>
      <c r="N69" s="159"/>
      <c r="O69" s="159"/>
      <c r="P69" s="159"/>
      <c r="Q69" s="159"/>
      <c r="R69" s="163">
        <f t="shared" si="17"/>
        <v>0</v>
      </c>
      <c r="S69" s="512"/>
      <c r="T69" s="390"/>
      <c r="U69" s="398"/>
      <c r="V69" s="416"/>
    </row>
    <row r="70" spans="1:22">
      <c r="A70" s="484"/>
      <c r="B70" s="398"/>
      <c r="C70" s="176">
        <f>'5- Identificación de Riesgos'!D70</f>
        <v>0</v>
      </c>
      <c r="D70" s="167"/>
      <c r="E70" s="177"/>
      <c r="F70" s="159"/>
      <c r="G70" s="159"/>
      <c r="H70" s="159"/>
      <c r="I70" s="159"/>
      <c r="J70" s="163">
        <f t="shared" si="15"/>
        <v>0</v>
      </c>
      <c r="K70" s="512"/>
      <c r="L70" s="398">
        <f>'5- Identificación de Riesgos'!I70</f>
        <v>0</v>
      </c>
      <c r="M70" s="181"/>
      <c r="N70" s="159"/>
      <c r="O70" s="159"/>
      <c r="P70" s="159"/>
      <c r="Q70" s="159"/>
      <c r="R70" s="163">
        <f t="shared" si="17"/>
        <v>0</v>
      </c>
      <c r="S70" s="512"/>
      <c r="T70" s="390"/>
      <c r="U70" s="398"/>
      <c r="V70" s="416"/>
    </row>
    <row r="71" spans="1:22">
      <c r="A71" s="484"/>
      <c r="B71" s="398"/>
      <c r="C71" s="176">
        <f>'5- Identificación de Riesgos'!D71</f>
        <v>0</v>
      </c>
      <c r="D71" s="167"/>
      <c r="E71" s="177"/>
      <c r="F71" s="159"/>
      <c r="G71" s="159"/>
      <c r="H71" s="159"/>
      <c r="I71" s="159"/>
      <c r="J71" s="163">
        <f t="shared" si="15"/>
        <v>0</v>
      </c>
      <c r="K71" s="512"/>
      <c r="L71" s="398"/>
      <c r="M71" s="181"/>
      <c r="N71" s="159"/>
      <c r="O71" s="159"/>
      <c r="P71" s="159"/>
      <c r="Q71" s="159"/>
      <c r="R71" s="163">
        <f t="shared" si="17"/>
        <v>0</v>
      </c>
      <c r="S71" s="512"/>
      <c r="T71" s="390"/>
      <c r="U71" s="398"/>
      <c r="V71" s="416"/>
    </row>
    <row r="72" spans="1:22">
      <c r="A72" s="484"/>
      <c r="B72" s="398"/>
      <c r="C72" s="176">
        <f>'5- Identificación de Riesgos'!D72</f>
        <v>0</v>
      </c>
      <c r="D72" s="167"/>
      <c r="E72" s="167"/>
      <c r="F72" s="159"/>
      <c r="G72" s="159"/>
      <c r="H72" s="159"/>
      <c r="I72" s="159"/>
      <c r="J72" s="163">
        <f t="shared" si="15"/>
        <v>0</v>
      </c>
      <c r="K72" s="512"/>
      <c r="L72" s="398">
        <f>'5- Identificación de Riesgos'!I72</f>
        <v>0</v>
      </c>
      <c r="M72" s="181"/>
      <c r="N72" s="159"/>
      <c r="O72" s="159"/>
      <c r="P72" s="159"/>
      <c r="Q72" s="159"/>
      <c r="R72" s="163">
        <f t="shared" si="17"/>
        <v>0</v>
      </c>
      <c r="S72" s="512"/>
      <c r="T72" s="390"/>
      <c r="U72" s="398"/>
      <c r="V72" s="416"/>
    </row>
    <row r="73" spans="1:22" ht="15.75" thickBot="1">
      <c r="A73" s="484"/>
      <c r="B73" s="398"/>
      <c r="C73" s="176">
        <f>'5- Identificación de Riesgos'!D73</f>
        <v>0</v>
      </c>
      <c r="D73" s="167"/>
      <c r="E73" s="177"/>
      <c r="F73" s="159"/>
      <c r="G73" s="159"/>
      <c r="H73" s="159"/>
      <c r="I73" s="159"/>
      <c r="J73" s="163">
        <f t="shared" si="15"/>
        <v>0</v>
      </c>
      <c r="K73" s="512"/>
      <c r="L73" s="398"/>
      <c r="M73" s="181"/>
      <c r="N73" s="159"/>
      <c r="O73" s="159"/>
      <c r="P73" s="159"/>
      <c r="Q73" s="159"/>
      <c r="R73" s="163">
        <f t="shared" si="17"/>
        <v>0</v>
      </c>
      <c r="S73" s="512"/>
      <c r="T73" s="390"/>
      <c r="U73" s="398"/>
      <c r="V73" s="416"/>
    </row>
    <row r="74" spans="1:22">
      <c r="A74" s="484"/>
      <c r="B74" s="398"/>
      <c r="C74" s="176">
        <f>'5- Identificación de Riesgos'!D74</f>
        <v>0</v>
      </c>
      <c r="D74" s="174">
        <f>'5- Identificación de Riesgos'!E74</f>
        <v>0</v>
      </c>
      <c r="E74" s="177"/>
      <c r="F74" s="159"/>
      <c r="G74" s="159"/>
      <c r="H74" s="159"/>
      <c r="I74" s="159"/>
      <c r="J74" s="163">
        <f t="shared" si="15"/>
        <v>0</v>
      </c>
      <c r="K74" s="512"/>
      <c r="L74" s="398">
        <f>'5- Identificación de Riesgos'!I74</f>
        <v>0</v>
      </c>
      <c r="M74" s="181"/>
      <c r="N74" s="159"/>
      <c r="O74" s="159"/>
      <c r="P74" s="159"/>
      <c r="Q74" s="159"/>
      <c r="R74" s="163">
        <f t="shared" si="17"/>
        <v>0</v>
      </c>
      <c r="S74" s="512"/>
      <c r="T74" s="390"/>
      <c r="U74" s="398"/>
      <c r="V74" s="416"/>
    </row>
    <row r="75" spans="1:22">
      <c r="A75" s="484"/>
      <c r="B75" s="398"/>
      <c r="C75" s="176">
        <f>'5- Identificación de Riesgos'!D75</f>
        <v>0</v>
      </c>
      <c r="D75" s="167"/>
      <c r="E75" s="177"/>
      <c r="F75" s="159"/>
      <c r="G75" s="159"/>
      <c r="H75" s="159"/>
      <c r="I75" s="159"/>
      <c r="J75" s="163">
        <f t="shared" si="15"/>
        <v>0</v>
      </c>
      <c r="K75" s="512"/>
      <c r="L75" s="398"/>
      <c r="M75" s="181"/>
      <c r="N75" s="159"/>
      <c r="O75" s="159"/>
      <c r="P75" s="159"/>
      <c r="Q75" s="159"/>
      <c r="R75" s="163">
        <f t="shared" si="17"/>
        <v>0</v>
      </c>
      <c r="S75" s="512"/>
      <c r="T75" s="390"/>
      <c r="U75" s="398"/>
      <c r="V75" s="416"/>
    </row>
    <row r="76" spans="1:22">
      <c r="A76" s="484"/>
      <c r="B76" s="398"/>
      <c r="C76" s="176">
        <f>'5- Identificación de Riesgos'!D76</f>
        <v>0</v>
      </c>
      <c r="D76" s="167"/>
      <c r="E76" s="177"/>
      <c r="F76" s="159"/>
      <c r="G76" s="159"/>
      <c r="H76" s="159"/>
      <c r="I76" s="159"/>
      <c r="J76" s="163">
        <f t="shared" si="15"/>
        <v>0</v>
      </c>
      <c r="K76" s="512"/>
      <c r="L76" s="398">
        <f>'5- Identificación de Riesgos'!I76</f>
        <v>0</v>
      </c>
      <c r="M76" s="181"/>
      <c r="N76" s="159"/>
      <c r="O76" s="159"/>
      <c r="P76" s="159"/>
      <c r="Q76" s="159"/>
      <c r="R76" s="163">
        <f t="shared" si="17"/>
        <v>0</v>
      </c>
      <c r="S76" s="512"/>
      <c r="T76" s="390"/>
      <c r="U76" s="398"/>
      <c r="V76" s="416"/>
    </row>
    <row r="77" spans="1:22" ht="15.75" thickBot="1">
      <c r="A77" s="510"/>
      <c r="B77" s="399"/>
      <c r="C77" s="230">
        <f>'5- Identificación de Riesgos'!D77</f>
        <v>0</v>
      </c>
      <c r="D77" s="169"/>
      <c r="E77" s="180"/>
      <c r="F77" s="160"/>
      <c r="G77" s="160"/>
      <c r="H77" s="160"/>
      <c r="I77" s="160"/>
      <c r="J77" s="164">
        <f t="shared" si="15"/>
        <v>0</v>
      </c>
      <c r="K77" s="513"/>
      <c r="L77" s="399"/>
      <c r="M77" s="182"/>
      <c r="N77" s="160"/>
      <c r="O77" s="160"/>
      <c r="P77" s="160"/>
      <c r="Q77" s="160"/>
      <c r="R77" s="164">
        <f t="shared" si="17"/>
        <v>0</v>
      </c>
      <c r="S77" s="513"/>
      <c r="T77" s="391"/>
      <c r="U77" s="399"/>
      <c r="V77" s="417"/>
    </row>
  </sheetData>
  <mergeCells count="92">
    <mergeCell ref="A20:A29"/>
    <mergeCell ref="L26:L27"/>
    <mergeCell ref="L28:L29"/>
    <mergeCell ref="L22:L25"/>
    <mergeCell ref="A10:A19"/>
    <mergeCell ref="B10:B19"/>
    <mergeCell ref="V20:V29"/>
    <mergeCell ref="T20:T29"/>
    <mergeCell ref="U20:U29"/>
    <mergeCell ref="B20:B29"/>
    <mergeCell ref="K20:K29"/>
    <mergeCell ref="L20:L21"/>
    <mergeCell ref="S20:S29"/>
    <mergeCell ref="C5:V5"/>
    <mergeCell ref="C6:V6"/>
    <mergeCell ref="S10:S19"/>
    <mergeCell ref="T10:T19"/>
    <mergeCell ref="U10:U19"/>
    <mergeCell ref="V10:V19"/>
    <mergeCell ref="K10:K19"/>
    <mergeCell ref="L10:L14"/>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U50:U59"/>
    <mergeCell ref="V50:V59"/>
    <mergeCell ref="L52:L53"/>
    <mergeCell ref="L54:L55"/>
    <mergeCell ref="L56:L57"/>
    <mergeCell ref="L58:L59"/>
    <mergeCell ref="A50:A59"/>
    <mergeCell ref="B50:B59"/>
    <mergeCell ref="K50:K59"/>
    <mergeCell ref="L50:L51"/>
    <mergeCell ref="S50:S59"/>
    <mergeCell ref="U60:U67"/>
    <mergeCell ref="V60:V67"/>
    <mergeCell ref="L62:L63"/>
    <mergeCell ref="L64:L65"/>
    <mergeCell ref="L66:L67"/>
    <mergeCell ref="A60:A67"/>
    <mergeCell ref="B60:B67"/>
    <mergeCell ref="K60:K67"/>
    <mergeCell ref="L60:L61"/>
    <mergeCell ref="S60:S67"/>
    <mergeCell ref="U40:U49"/>
    <mergeCell ref="V40:V49"/>
    <mergeCell ref="L42:L43"/>
    <mergeCell ref="A30:A39"/>
    <mergeCell ref="B30:B39"/>
    <mergeCell ref="K30:K39"/>
    <mergeCell ref="S30:S39"/>
    <mergeCell ref="T30:T39"/>
    <mergeCell ref="U30:U39"/>
    <mergeCell ref="V30:V39"/>
    <mergeCell ref="L32:L33"/>
    <mergeCell ref="L34:L35"/>
    <mergeCell ref="L36:L37"/>
    <mergeCell ref="L38:L39"/>
    <mergeCell ref="A40:A49"/>
    <mergeCell ref="B40:B49"/>
    <mergeCell ref="K40:K49"/>
    <mergeCell ref="L40:L41"/>
    <mergeCell ref="S40:S49"/>
    <mergeCell ref="T68:T77"/>
    <mergeCell ref="T40:T49"/>
    <mergeCell ref="T60:T67"/>
    <mergeCell ref="T50:T59"/>
    <mergeCell ref="U68:U77"/>
    <mergeCell ref="V68:V77"/>
    <mergeCell ref="L70:L71"/>
    <mergeCell ref="L72:L73"/>
    <mergeCell ref="L74:L75"/>
    <mergeCell ref="L76:L77"/>
    <mergeCell ref="A68:A77"/>
    <mergeCell ref="B68:B77"/>
    <mergeCell ref="K68:K77"/>
    <mergeCell ref="L68:L69"/>
    <mergeCell ref="S68:S77"/>
  </mergeCells>
  <conditionalFormatting sqref="T10 T20 T30">
    <cfRule type="cellIs" dxfId="255" priority="203" operator="between">
      <formula>0</formula>
      <formula>2</formula>
    </cfRule>
    <cfRule type="containsText" dxfId="254" priority="191" operator="containsText" text="Muy Baja">
      <formula>NOT(ISERROR(SEARCH("Muy Baja",T10)))</formula>
    </cfRule>
    <cfRule type="containsText" dxfId="253" priority="190" operator="containsText" text="Baja">
      <formula>NOT(ISERROR(SEARCH("Baja",T10)))</formula>
    </cfRule>
    <cfRule type="containsText" dxfId="252" priority="189" operator="containsText" text="Muy Baja">
      <formula>NOT(ISERROR(SEARCH("Muy Baja",T10)))</formula>
    </cfRule>
    <cfRule type="containsText" dxfId="251" priority="188" operator="containsText" text="Media">
      <formula>NOT(ISERROR(SEARCH("Media",T10)))</formula>
    </cfRule>
    <cfRule type="containsText" dxfId="250" priority="186" operator="containsText" text="Media">
      <formula>NOT(ISERROR(SEARCH("Media",T10)))</formula>
    </cfRule>
    <cfRule type="containsText" dxfId="249" priority="185" operator="containsText" text="Alta">
      <formula>NOT(ISERROR(SEARCH("Alta",T10)))</formula>
    </cfRule>
    <cfRule type="containsText" dxfId="248" priority="183" operator="containsText" text="Muy Alta">
      <formula>NOT(ISERROR(SEARCH("Muy Alta",T10)))</formula>
    </cfRule>
    <cfRule type="containsText" dxfId="247" priority="195" operator="containsText" text="Muy bajo">
      <formula>NOT(ISERROR(SEARCH("Muy bajo",T10)))</formula>
    </cfRule>
    <cfRule type="containsText" dxfId="246" priority="182" operator="containsText" text="Baja">
      <formula>NOT(ISERROR(SEARCH("Baja",T10)))</formula>
    </cfRule>
    <cfRule type="containsText" dxfId="245" priority="181" operator="containsText" text="Muy Baja">
      <formula>NOT(ISERROR(SEARCH("Muy Baja",T10)))</formula>
    </cfRule>
    <cfRule type="containsText" dxfId="244" priority="187" operator="containsText" text="Media">
      <formula>NOT(ISERROR(SEARCH("Media",T10)))</formula>
    </cfRule>
    <cfRule type="containsText" dxfId="243" priority="192" operator="containsText" text="Muy Baja">
      <formula>NOT(ISERROR(SEARCH("Muy Baja",T10)))</formula>
    </cfRule>
    <cfRule type="containsText" dxfId="242" priority="193" operator="containsText" text="Muy Baja">
      <formula>NOT(ISERROR(SEARCH("Muy Baja",T10)))</formula>
    </cfRule>
    <cfRule type="containsText" dxfId="241" priority="194" operator="containsText" text="Muy Baja'Tabla probabilidad'!">
      <formula>NOT(ISERROR(SEARCH("Muy Baja'Tabla probabilidad'!",T10)))</formula>
    </cfRule>
    <cfRule type="containsText" dxfId="240" priority="196" operator="containsText" text="Alta">
      <formula>NOT(ISERROR(SEARCH("Alta",T10)))</formula>
    </cfRule>
    <cfRule type="containsText" dxfId="239" priority="197" operator="containsText" text="Media">
      <formula>NOT(ISERROR(SEARCH("Media",T10)))</formula>
    </cfRule>
    <cfRule type="containsText" dxfId="238" priority="198" operator="containsText" text="Baja">
      <formula>NOT(ISERROR(SEARCH("Baja",T10)))</formula>
    </cfRule>
    <cfRule type="containsText" dxfId="237" priority="199" operator="containsText" text="Muy baja">
      <formula>NOT(ISERROR(SEARCH("Muy baja",T10)))</formula>
    </cfRule>
    <cfRule type="cellIs" dxfId="234" priority="202" operator="between">
      <formula>1</formula>
      <formula>2</formula>
    </cfRule>
  </conditionalFormatting>
  <conditionalFormatting sqref="T40">
    <cfRule type="containsText" dxfId="233" priority="23" operator="containsText" text="Muy Baja">
      <formula>NOT(ISERROR(SEARCH("Muy Baja",T40)))</formula>
    </cfRule>
    <cfRule type="containsText" dxfId="232" priority="24" operator="containsText" text="Muy Baja'Tabla probabilidad'!">
      <formula>NOT(ISERROR(SEARCH("Muy Baja'Tabla probabilidad'!",T40)))</formula>
    </cfRule>
    <cfRule type="containsText" dxfId="231" priority="25" operator="containsText" text="Muy bajo">
      <formula>NOT(ISERROR(SEARCH("Muy bajo",T40)))</formula>
    </cfRule>
    <cfRule type="containsText" dxfId="230" priority="26" operator="containsText" text="Alta">
      <formula>NOT(ISERROR(SEARCH("Alta",T40)))</formula>
    </cfRule>
    <cfRule type="containsText" dxfId="229" priority="27" operator="containsText" text="Media">
      <formula>NOT(ISERROR(SEARCH("Media",T40)))</formula>
    </cfRule>
    <cfRule type="containsText" dxfId="228" priority="28" operator="containsText" text="Baja">
      <formula>NOT(ISERROR(SEARCH("Baja",T40)))</formula>
    </cfRule>
    <cfRule type="containsText" dxfId="227" priority="29" operator="containsText" text="Muy baja">
      <formula>NOT(ISERROR(SEARCH("Muy baja",T40)))</formula>
    </cfRule>
    <cfRule type="cellIs" dxfId="224" priority="32" operator="between">
      <formula>1</formula>
      <formula>2</formula>
    </cfRule>
    <cfRule type="cellIs" dxfId="223" priority="33" operator="between">
      <formula>0</formula>
      <formula>2</formula>
    </cfRule>
    <cfRule type="containsText" dxfId="222" priority="18" operator="containsText" text="Media">
      <formula>NOT(ISERROR(SEARCH("Media",T40)))</formula>
    </cfRule>
    <cfRule type="containsText" dxfId="221" priority="11" operator="containsText" text="Muy Baja">
      <formula>NOT(ISERROR(SEARCH("Muy Baja",T40)))</formula>
    </cfRule>
    <cfRule type="containsText" dxfId="220" priority="12" operator="containsText" text="Baja">
      <formula>NOT(ISERROR(SEARCH("Baja",T40)))</formula>
    </cfRule>
    <cfRule type="containsText" dxfId="219" priority="13" operator="containsText" text="Muy Alta">
      <formula>NOT(ISERROR(SEARCH("Muy Alta",T40)))</formula>
    </cfRule>
    <cfRule type="containsText" dxfId="218" priority="15" operator="containsText" text="Alta">
      <formula>NOT(ISERROR(SEARCH("Alta",T40)))</formula>
    </cfRule>
    <cfRule type="containsText" dxfId="217" priority="16" operator="containsText" text="Media">
      <formula>NOT(ISERROR(SEARCH("Media",T40)))</formula>
    </cfRule>
    <cfRule type="containsText" dxfId="216" priority="17" operator="containsText" text="Media">
      <formula>NOT(ISERROR(SEARCH("Media",T40)))</formula>
    </cfRule>
    <cfRule type="containsText" dxfId="215" priority="19" operator="containsText" text="Muy Baja">
      <formula>NOT(ISERROR(SEARCH("Muy Baja",T40)))</formula>
    </cfRule>
    <cfRule type="containsText" dxfId="214" priority="20" operator="containsText" text="Baja">
      <formula>NOT(ISERROR(SEARCH("Baja",T40)))</formula>
    </cfRule>
    <cfRule type="containsText" dxfId="213" priority="21" operator="containsText" text="Muy Baja">
      <formula>NOT(ISERROR(SEARCH("Muy Baja",T40)))</formula>
    </cfRule>
    <cfRule type="containsText" dxfId="212" priority="22" operator="containsText" text="Muy Baja">
      <formula>NOT(ISERROR(SEARCH("Muy Baja",T40)))</formula>
    </cfRule>
  </conditionalFormatting>
  <conditionalFormatting sqref="T50">
    <cfRule type="containsText" dxfId="211" priority="127" operator="containsText" text="Muy Baja">
      <formula>NOT(ISERROR(SEARCH("Muy Baja",T50)))</formula>
    </cfRule>
    <cfRule type="containsText" dxfId="210" priority="129" operator="containsText" text="Muy Baja'Tabla probabilidad'!">
      <formula>NOT(ISERROR(SEARCH("Muy Baja'Tabla probabilidad'!",T50)))</formula>
    </cfRule>
    <cfRule type="containsText" dxfId="209" priority="128" operator="containsText" text="Muy Baja">
      <formula>NOT(ISERROR(SEARCH("Muy Baja",T50)))</formula>
    </cfRule>
    <cfRule type="containsText" dxfId="208" priority="130" operator="containsText" text="Muy bajo">
      <formula>NOT(ISERROR(SEARCH("Muy bajo",T50)))</formula>
    </cfRule>
    <cfRule type="containsText" dxfId="207" priority="131" operator="containsText" text="Alta">
      <formula>NOT(ISERROR(SEARCH("Alta",T50)))</formula>
    </cfRule>
    <cfRule type="containsText" dxfId="206" priority="132" operator="containsText" text="Media">
      <formula>NOT(ISERROR(SEARCH("Media",T50)))</formula>
    </cfRule>
    <cfRule type="containsText" dxfId="205" priority="133" operator="containsText" text="Baja">
      <formula>NOT(ISERROR(SEARCH("Baja",T50)))</formula>
    </cfRule>
    <cfRule type="containsText" dxfId="204" priority="134" operator="containsText" text="Muy baja">
      <formula>NOT(ISERROR(SEARCH("Muy baja",T50)))</formula>
    </cfRule>
    <cfRule type="containsText" dxfId="201" priority="125" operator="containsText" text="Baja">
      <formula>NOT(ISERROR(SEARCH("Baja",T50)))</formula>
    </cfRule>
    <cfRule type="containsText" dxfId="200" priority="124" operator="containsText" text="Muy Baja">
      <formula>NOT(ISERROR(SEARCH("Muy Baja",T50)))</formula>
    </cfRule>
    <cfRule type="containsText" dxfId="199" priority="122" operator="containsText" text="Media">
      <formula>NOT(ISERROR(SEARCH("Media",T50)))</formula>
    </cfRule>
    <cfRule type="containsText" dxfId="198" priority="126" operator="containsText" text="Muy Baja">
      <formula>NOT(ISERROR(SEARCH("Muy Baja",T50)))</formula>
    </cfRule>
    <cfRule type="containsText" dxfId="197" priority="121" operator="containsText" text="Media">
      <formula>NOT(ISERROR(SEARCH("Media",T50)))</formula>
    </cfRule>
    <cfRule type="containsText" dxfId="196" priority="120" operator="containsText" text="Alta">
      <formula>NOT(ISERROR(SEARCH("Alta",T50)))</formula>
    </cfRule>
    <cfRule type="containsText" dxfId="195" priority="118" operator="containsText" text="Muy Alta">
      <formula>NOT(ISERROR(SEARCH("Muy Alta",T50)))</formula>
    </cfRule>
    <cfRule type="containsText" dxfId="194" priority="117" operator="containsText" text="Baja">
      <formula>NOT(ISERROR(SEARCH("Baja",T50)))</formula>
    </cfRule>
    <cfRule type="containsText" dxfId="193" priority="116" operator="containsText" text="Muy Baja">
      <formula>NOT(ISERROR(SEARCH("Muy Baja",T50)))</formula>
    </cfRule>
    <cfRule type="containsText" dxfId="192" priority="123" operator="containsText" text="Media">
      <formula>NOT(ISERROR(SEARCH("Media",T50)))</formula>
    </cfRule>
    <cfRule type="cellIs" dxfId="191" priority="137" operator="between">
      <formula>1</formula>
      <formula>2</formula>
    </cfRule>
    <cfRule type="cellIs" dxfId="190" priority="138" operator="between">
      <formula>0</formula>
      <formula>2</formula>
    </cfRule>
  </conditionalFormatting>
  <conditionalFormatting sqref="T60 T68">
    <cfRule type="containsText" dxfId="189" priority="51" operator="containsText" text="Baja">
      <formula>NOT(ISERROR(SEARCH("Baja",T60)))</formula>
    </cfRule>
    <cfRule type="containsText" dxfId="188" priority="52" operator="containsText" text="Muy Alta">
      <formula>NOT(ISERROR(SEARCH("Muy Alta",T60)))</formula>
    </cfRule>
    <cfRule type="containsText" dxfId="187" priority="54" operator="containsText" text="Alta">
      <formula>NOT(ISERROR(SEARCH("Alta",T60)))</formula>
    </cfRule>
    <cfRule type="containsText" dxfId="186" priority="55" operator="containsText" text="Media">
      <formula>NOT(ISERROR(SEARCH("Media",T60)))</formula>
    </cfRule>
    <cfRule type="containsText" dxfId="185" priority="56" operator="containsText" text="Media">
      <formula>NOT(ISERROR(SEARCH("Media",T60)))</formula>
    </cfRule>
    <cfRule type="containsText" dxfId="184" priority="58" operator="containsText" text="Muy Baja">
      <formula>NOT(ISERROR(SEARCH("Muy Baja",T60)))</formula>
    </cfRule>
    <cfRule type="containsText" dxfId="183" priority="59" operator="containsText" text="Baja">
      <formula>NOT(ISERROR(SEARCH("Baja",T60)))</formula>
    </cfRule>
    <cfRule type="containsText" dxfId="182" priority="60" operator="containsText" text="Muy Baja">
      <formula>NOT(ISERROR(SEARCH("Muy Baja",T60)))</formula>
    </cfRule>
    <cfRule type="containsText" dxfId="181" priority="61" operator="containsText" text="Muy Baja">
      <formula>NOT(ISERROR(SEARCH("Muy Baja",T60)))</formula>
    </cfRule>
    <cfRule type="containsText" dxfId="180" priority="62" operator="containsText" text="Muy Baja">
      <formula>NOT(ISERROR(SEARCH("Muy Baja",T60)))</formula>
    </cfRule>
    <cfRule type="containsText" dxfId="179" priority="63" operator="containsText" text="Muy Baja'Tabla probabilidad'!">
      <formula>NOT(ISERROR(SEARCH("Muy Baja'Tabla probabilidad'!",T60)))</formula>
    </cfRule>
    <cfRule type="containsText" dxfId="178" priority="64" operator="containsText" text="Muy bajo">
      <formula>NOT(ISERROR(SEARCH("Muy bajo",T60)))</formula>
    </cfRule>
    <cfRule type="containsText" dxfId="177" priority="65" operator="containsText" text="Alta">
      <formula>NOT(ISERROR(SEARCH("Alta",T60)))</formula>
    </cfRule>
    <cfRule type="containsText" dxfId="176" priority="66" operator="containsText" text="Media">
      <formula>NOT(ISERROR(SEARCH("Media",T60)))</formula>
    </cfRule>
    <cfRule type="containsText" dxfId="175" priority="67" operator="containsText" text="Baja">
      <formula>NOT(ISERROR(SEARCH("Baja",T60)))</formula>
    </cfRule>
    <cfRule type="containsText" dxfId="174" priority="68" operator="containsText" text="Muy baja">
      <formula>NOT(ISERROR(SEARCH("Muy baja",T60)))</formula>
    </cfRule>
    <cfRule type="cellIs" dxfId="171" priority="71" operator="between">
      <formula>1</formula>
      <formula>2</formula>
    </cfRule>
    <cfRule type="cellIs" dxfId="170" priority="72" operator="between">
      <formula>0</formula>
      <formula>2</formula>
    </cfRule>
    <cfRule type="containsText" dxfId="169" priority="57" operator="containsText" text="Media">
      <formula>NOT(ISERROR(SEARCH("Media",T60)))</formula>
    </cfRule>
    <cfRule type="containsText" dxfId="168" priority="50" operator="containsText" text="Muy Baja">
      <formula>NOT(ISERROR(SEARCH("Muy Baja",T60)))</formula>
    </cfRule>
  </conditionalFormatting>
  <conditionalFormatting sqref="U10 U20 U30">
    <cfRule type="containsText" dxfId="167" priority="175" operator="containsText" text="Catastrófico">
      <formula>NOT(ISERROR(SEARCH("Catastrófico",U10)))</formula>
    </cfRule>
    <cfRule type="containsText" dxfId="166" priority="176" operator="containsText" text="Mayor">
      <formula>NOT(ISERROR(SEARCH("Mayor",U10)))</formula>
    </cfRule>
    <cfRule type="containsText" dxfId="165" priority="177" operator="containsText" text="Alta">
      <formula>NOT(ISERROR(SEARCH("Alta",U10)))</formula>
    </cfRule>
    <cfRule type="containsText" dxfId="164" priority="178" operator="containsText" text="Moderado">
      <formula>NOT(ISERROR(SEARCH("Moderado",U10)))</formula>
    </cfRule>
    <cfRule type="containsText" dxfId="163" priority="179" operator="containsText" text="Menor">
      <formula>NOT(ISERROR(SEARCH("Menor",U10)))</formula>
    </cfRule>
    <cfRule type="containsText" dxfId="162" priority="180" operator="containsText" text="Leve">
      <formula>NOT(ISERROR(SEARCH("Leve",U10)))</formula>
    </cfRule>
  </conditionalFormatting>
  <conditionalFormatting sqref="U40">
    <cfRule type="containsText" dxfId="161" priority="7" operator="containsText" text="Alta">
      <formula>NOT(ISERROR(SEARCH("Alta",U40)))</formula>
    </cfRule>
    <cfRule type="containsText" dxfId="160" priority="6" operator="containsText" text="Mayor">
      <formula>NOT(ISERROR(SEARCH("Mayor",U40)))</formula>
    </cfRule>
    <cfRule type="containsText" dxfId="159" priority="5" operator="containsText" text="Catastrófico">
      <formula>NOT(ISERROR(SEARCH("Catastrófico",U40)))</formula>
    </cfRule>
    <cfRule type="containsText" dxfId="158" priority="10" operator="containsText" text="Leve">
      <formula>NOT(ISERROR(SEARCH("Leve",U40)))</formula>
    </cfRule>
    <cfRule type="containsText" dxfId="157" priority="9" operator="containsText" text="Menor">
      <formula>NOT(ISERROR(SEARCH("Menor",U40)))</formula>
    </cfRule>
    <cfRule type="containsText" dxfId="156" priority="8" operator="containsText" text="Moderado">
      <formula>NOT(ISERROR(SEARCH("Moderado",U40)))</formula>
    </cfRule>
  </conditionalFormatting>
  <conditionalFormatting sqref="U50">
    <cfRule type="containsText" dxfId="155" priority="110" operator="containsText" text="Catastrófico">
      <formula>NOT(ISERROR(SEARCH("Catastrófico",U50)))</formula>
    </cfRule>
    <cfRule type="containsText" dxfId="154" priority="114" operator="containsText" text="Menor">
      <formula>NOT(ISERROR(SEARCH("Menor",U50)))</formula>
    </cfRule>
    <cfRule type="containsText" dxfId="153" priority="115" operator="containsText" text="Leve">
      <formula>NOT(ISERROR(SEARCH("Leve",U50)))</formula>
    </cfRule>
    <cfRule type="containsText" dxfId="152" priority="112" operator="containsText" text="Alta">
      <formula>NOT(ISERROR(SEARCH("Alta",U50)))</formula>
    </cfRule>
    <cfRule type="containsText" dxfId="151" priority="113" operator="containsText" text="Moderado">
      <formula>NOT(ISERROR(SEARCH("Moderado",U50)))</formula>
    </cfRule>
    <cfRule type="containsText" dxfId="150" priority="111" operator="containsText" text="Mayor">
      <formula>NOT(ISERROR(SEARCH("Mayor",U50)))</formula>
    </cfRule>
  </conditionalFormatting>
  <conditionalFormatting sqref="U60 U68">
    <cfRule type="containsText" dxfId="149" priority="49" operator="containsText" text="Leve">
      <formula>NOT(ISERROR(SEARCH("Leve",U60)))</formula>
    </cfRule>
    <cfRule type="containsText" dxfId="148" priority="48" operator="containsText" text="Menor">
      <formula>NOT(ISERROR(SEARCH("Menor",U60)))</formula>
    </cfRule>
    <cfRule type="containsText" dxfId="147" priority="47" operator="containsText" text="Moderado">
      <formula>NOT(ISERROR(SEARCH("Moderado",U60)))</formula>
    </cfRule>
    <cfRule type="containsText" dxfId="146" priority="46" operator="containsText" text="Alta">
      <formula>NOT(ISERROR(SEARCH("Alta",U60)))</formula>
    </cfRule>
    <cfRule type="containsText" dxfId="145" priority="45" operator="containsText" text="Mayor">
      <formula>NOT(ISERROR(SEARCH("Mayor",U60)))</formula>
    </cfRule>
    <cfRule type="containsText" dxfId="144" priority="44" operator="containsText" text="Catastrófico">
      <formula>NOT(ISERROR(SEARCH("Catastrófico",U60)))</formula>
    </cfRule>
  </conditionalFormatting>
  <conditionalFormatting sqref="V10 V20 V30">
    <cfRule type="containsText" dxfId="143" priority="139" operator="containsText" text="Extremo">
      <formula>NOT(ISERROR(SEARCH("Extremo",V10)))</formula>
    </cfRule>
    <cfRule type="containsText" dxfId="142" priority="140" operator="containsText" text="Alto">
      <formula>NOT(ISERROR(SEARCH("Alto",V10)))</formula>
    </cfRule>
    <cfRule type="containsText" dxfId="141" priority="141" operator="containsText" text="Bajo">
      <formula>NOT(ISERROR(SEARCH("Bajo",V10)))</formula>
    </cfRule>
    <cfRule type="containsText" dxfId="140" priority="142" operator="containsText" text="Moderado">
      <formula>NOT(ISERROR(SEARCH("Moderado",V10)))</formula>
    </cfRule>
  </conditionalFormatting>
  <conditionalFormatting sqref="V40">
    <cfRule type="containsText" dxfId="139" priority="4" operator="containsText" text="Moderado">
      <formula>NOT(ISERROR(SEARCH("Moderado",V40)))</formula>
    </cfRule>
    <cfRule type="containsText" dxfId="138" priority="3" operator="containsText" text="Bajo">
      <formula>NOT(ISERROR(SEARCH("Bajo",V40)))</formula>
    </cfRule>
    <cfRule type="containsText" dxfId="137" priority="2" operator="containsText" text="Alto">
      <formula>NOT(ISERROR(SEARCH("Alto",V40)))</formula>
    </cfRule>
    <cfRule type="containsText" dxfId="136" priority="1" operator="containsText" text="Extremo">
      <formula>NOT(ISERROR(SEARCH("Extremo",V40)))</formula>
    </cfRule>
  </conditionalFormatting>
  <conditionalFormatting sqref="V50">
    <cfRule type="containsText" dxfId="135" priority="107" operator="containsText" text="Alto">
      <formula>NOT(ISERROR(SEARCH("Alto",V50)))</formula>
    </cfRule>
    <cfRule type="containsText" dxfId="134" priority="108" operator="containsText" text="Bajo">
      <formula>NOT(ISERROR(SEARCH("Bajo",V50)))</formula>
    </cfRule>
    <cfRule type="containsText" dxfId="133" priority="109" operator="containsText" text="Moderado">
      <formula>NOT(ISERROR(SEARCH("Moderado",V50)))</formula>
    </cfRule>
    <cfRule type="containsText" dxfId="132" priority="106" operator="containsText" text="Extremo">
      <formula>NOT(ISERROR(SEARCH("Extremo",V50)))</formula>
    </cfRule>
  </conditionalFormatting>
  <conditionalFormatting sqref="V60 V68">
    <cfRule type="containsText" dxfId="131" priority="43" operator="containsText" text="Moderado">
      <formula>NOT(ISERROR(SEARCH("Moderado",V60)))</formula>
    </cfRule>
    <cfRule type="containsText" dxfId="130" priority="42" operator="containsText" text="Bajo">
      <formula>NOT(ISERROR(SEARCH("Bajo",V60)))</formula>
    </cfRule>
    <cfRule type="containsText" dxfId="129" priority="41" operator="containsText" text="Alto">
      <formula>NOT(ISERROR(SEARCH("Alto",V60)))</formula>
    </cfRule>
    <cfRule type="containsText" dxfId="128" priority="40" operator="containsText" text="Extremo">
      <formula>NOT(ISERROR(SEARCH("Extremo",V60)))</formula>
    </cfRule>
  </conditionalFormatting>
  <dataValidations count="2">
    <dataValidation allowBlank="1" showInputMessage="1" showErrorMessage="1" prompt="Enunciar cuál es el control" sqref="E53 E55:E58 M60:M61 E63:E66 M43 M34 M10:M14 E45:E48 M40 M51 E71 E73:E76 E10:E20 E25:E28 E60:E61 E22:E23 E50:E51 M24 M30 E33:E38 E40:E43 E69 E30:E31" xr:uid="{00000000-0002-0000-0500-000000000000}"/>
    <dataValidation type="list" allowBlank="1" showInputMessage="1" showErrorMessage="1" sqref="F10:I77 N10:Q77"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200"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201"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xm:sqref>
        </x14:conditionalFormatting>
        <x14:conditionalFormatting xmlns:xm="http://schemas.microsoft.com/office/excel/2006/main">
          <x14:cfRule type="containsText" priority="30" operator="containsText" id="{50F14DD6-3D02-4C1D-9570-D05513D91626}">
            <xm:f>NOT(ISERROR(SEARCH('8- Políticas de Administración '!$B$5,T40)))</xm:f>
            <xm:f>'8- Políticas de Administración '!$B$5</xm:f>
            <x14:dxf>
              <font>
                <color rgb="FF006100"/>
              </font>
              <fill>
                <patternFill>
                  <bgColor rgb="FFC6EFCE"/>
                </patternFill>
              </fill>
            </x14:dxf>
          </x14:cfRule>
          <x14:cfRule type="containsText" priority="31" operator="containsText" id="{65F21C7D-592C-44BF-81C3-52072D1EDA53}">
            <xm:f>NOT(ISERROR(SEARCH('8- Políticas de Administración '!$B$5,T40)))</xm:f>
            <xm:f>'8- Políticas de Administración '!$B$5</xm:f>
            <x14:dxf>
              <font>
                <color rgb="FF9C0006"/>
              </font>
              <fill>
                <patternFill>
                  <bgColor rgb="FFFFC7CE"/>
                </patternFill>
              </fill>
            </x14:dxf>
          </x14:cfRule>
          <xm:sqref>T40</xm:sqref>
        </x14:conditionalFormatting>
        <x14:conditionalFormatting xmlns:xm="http://schemas.microsoft.com/office/excel/2006/main">
          <x14:cfRule type="containsText" priority="135" operator="containsText" id="{100F4986-33B0-4860-A4AB-9E68809E436B}">
            <xm:f>NOT(ISERROR(SEARCH('8- Políticas de Administración '!$B$5,T50)))</xm:f>
            <xm:f>'8- Políticas de Administración '!$B$5</xm:f>
            <x14:dxf>
              <font>
                <color rgb="FF006100"/>
              </font>
              <fill>
                <patternFill>
                  <bgColor rgb="FFC6EFCE"/>
                </patternFill>
              </fill>
            </x14:dxf>
          </x14:cfRule>
          <x14:cfRule type="containsText" priority="136" operator="containsText" id="{4BADD0CC-C22A-4901-8F58-FEA0762D5F06}">
            <xm:f>NOT(ISERROR(SEARCH('8- Políticas de Administración '!$B$5,T50)))</xm:f>
            <xm:f>'8- Políticas de Administración '!$B$5</xm:f>
            <x14:dxf>
              <font>
                <color rgb="FF9C0006"/>
              </font>
              <fill>
                <patternFill>
                  <bgColor rgb="FFFFC7CE"/>
                </patternFill>
              </fill>
            </x14:dxf>
          </x14:cfRule>
          <xm:sqref>T50</xm:sqref>
        </x14:conditionalFormatting>
        <x14:conditionalFormatting xmlns:xm="http://schemas.microsoft.com/office/excel/2006/main">
          <x14:cfRule type="containsText" priority="69" operator="containsText" id="{F9EC571B-0798-43AB-B7C3-390EFFF11CFB}">
            <xm:f>NOT(ISERROR(SEARCH('8- Políticas de Administración '!$B$5,T60)))</xm:f>
            <xm:f>'8- Políticas de Administración '!$B$5</xm:f>
            <x14:dxf>
              <font>
                <color rgb="FF006100"/>
              </font>
              <fill>
                <patternFill>
                  <bgColor rgb="FFC6EFCE"/>
                </patternFill>
              </fill>
            </x14:dxf>
          </x14:cfRule>
          <x14:cfRule type="containsText" priority="70" operator="containsText" id="{418478EF-CFD8-429A-87BA-37215A77735C}">
            <xm:f>NOT(ISERROR(SEARCH('8- Políticas de Administración '!$B$5,T60)))</xm:f>
            <xm:f>'8- Políticas de Administración '!$B$5</xm:f>
            <x14:dxf>
              <font>
                <color rgb="FF9C0006"/>
              </font>
              <fill>
                <patternFill>
                  <bgColor rgb="FFFFC7CE"/>
                </patternFill>
              </fill>
            </x14:dxf>
          </x14:cfRule>
          <xm:sqref>T60 T68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G718"/>
  <sheetViews>
    <sheetView showGridLines="0" zoomScale="70" zoomScaleNormal="70" workbookViewId="0">
      <selection activeCell="E6" sqref="E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hidden="1" customWidth="1"/>
    <col min="8" max="8" width="13.7109375" hidden="1" customWidth="1"/>
    <col min="9" max="9" width="28.5703125" hidden="1" customWidth="1"/>
    <col min="10" max="11" width="11.5703125" hidden="1" customWidth="1"/>
    <col min="12" max="13" width="11.5703125" style="203" customWidth="1"/>
    <col min="14" max="21" width="11.42578125" style="203"/>
    <col min="32" max="137" width="11.42578125" style="2"/>
  </cols>
  <sheetData>
    <row r="1" spans="1:137" s="2" customFormat="1">
      <c r="E1" s="47"/>
      <c r="L1" s="201"/>
      <c r="M1" s="201"/>
      <c r="N1" s="201"/>
      <c r="O1" s="201"/>
      <c r="P1" s="201"/>
      <c r="Q1" s="201"/>
      <c r="R1" s="201"/>
      <c r="S1" s="201"/>
      <c r="T1" s="201"/>
      <c r="U1" s="201"/>
    </row>
    <row r="2" spans="1:137" ht="24" thickBot="1">
      <c r="A2" s="2"/>
      <c r="B2" s="550" t="s">
        <v>374</v>
      </c>
      <c r="C2" s="550"/>
      <c r="D2" s="550"/>
      <c r="E2" s="550"/>
      <c r="F2" s="88"/>
      <c r="G2" s="2"/>
      <c r="H2" s="2"/>
      <c r="I2" s="2"/>
      <c r="J2" s="2"/>
      <c r="K2" s="2"/>
      <c r="L2" s="201"/>
      <c r="M2" s="201"/>
      <c r="N2" s="201"/>
      <c r="O2" s="201"/>
      <c r="P2" s="201"/>
      <c r="Q2" s="201"/>
      <c r="R2" s="201"/>
      <c r="S2" s="201"/>
      <c r="T2" s="201"/>
      <c r="U2" s="201"/>
      <c r="V2" s="2"/>
      <c r="W2" s="2"/>
      <c r="X2" s="2"/>
      <c r="Y2" s="2"/>
      <c r="Z2" s="2"/>
      <c r="AA2" s="2"/>
      <c r="AB2" s="2"/>
      <c r="AC2" s="2"/>
      <c r="AD2" s="2"/>
      <c r="AE2" s="2"/>
    </row>
    <row r="3" spans="1:137" ht="15.75" thickTop="1">
      <c r="A3" s="2"/>
      <c r="B3" s="15"/>
      <c r="C3" s="15"/>
      <c r="D3" s="15"/>
      <c r="E3" s="48"/>
      <c r="F3" s="2"/>
      <c r="G3" s="2"/>
      <c r="H3" s="2"/>
      <c r="I3" s="2"/>
      <c r="J3" s="2"/>
      <c r="K3" s="2"/>
      <c r="L3" s="201"/>
      <c r="M3" s="201"/>
      <c r="N3" s="201"/>
      <c r="O3" s="201"/>
      <c r="P3" s="201"/>
      <c r="Q3" s="201"/>
      <c r="R3" s="201"/>
      <c r="S3" s="201"/>
      <c r="T3" s="201"/>
      <c r="U3" s="201"/>
      <c r="V3" s="2"/>
      <c r="W3" s="2"/>
      <c r="X3" s="2"/>
      <c r="Y3" s="2"/>
      <c r="Z3" s="2"/>
      <c r="AA3" s="2"/>
      <c r="AB3" s="2"/>
      <c r="AC3" s="2"/>
      <c r="AD3" s="2"/>
      <c r="AE3" s="2"/>
    </row>
    <row r="4" spans="1:137" ht="21">
      <c r="A4" s="2"/>
      <c r="B4" s="63"/>
      <c r="C4" s="64" t="s">
        <v>375</v>
      </c>
      <c r="D4" s="64"/>
      <c r="E4" s="64" t="s">
        <v>376</v>
      </c>
      <c r="F4" s="65"/>
      <c r="G4" s="2"/>
      <c r="H4" s="2"/>
      <c r="I4" s="2"/>
      <c r="J4" s="2"/>
      <c r="K4" s="2"/>
      <c r="L4" s="201"/>
      <c r="M4" s="201"/>
      <c r="N4" s="201"/>
      <c r="O4" s="201"/>
      <c r="P4" s="201"/>
      <c r="Q4" s="201"/>
      <c r="R4" s="201"/>
      <c r="S4" s="201"/>
      <c r="T4" s="201"/>
      <c r="U4" s="201"/>
      <c r="V4" s="2"/>
      <c r="W4" s="2"/>
      <c r="X4" s="2"/>
      <c r="Y4" s="2"/>
      <c r="Z4" s="2"/>
      <c r="AA4" s="2"/>
      <c r="AB4" s="2"/>
      <c r="AC4" s="2"/>
      <c r="AD4" s="2"/>
      <c r="AE4" s="2"/>
    </row>
    <row r="5" spans="1:137" ht="40.5">
      <c r="A5" s="2"/>
      <c r="B5" s="63"/>
      <c r="C5" s="64" t="s">
        <v>377</v>
      </c>
      <c r="D5" s="64"/>
      <c r="E5" s="66" t="s">
        <v>378</v>
      </c>
      <c r="F5" s="64" t="s">
        <v>376</v>
      </c>
      <c r="G5" s="2"/>
      <c r="H5" s="2"/>
      <c r="I5" s="2"/>
      <c r="J5" s="2"/>
      <c r="K5" s="2"/>
      <c r="L5" s="201"/>
      <c r="M5" s="201"/>
      <c r="N5" s="201"/>
      <c r="O5" s="201"/>
      <c r="P5" s="201"/>
      <c r="Q5" s="201"/>
      <c r="R5" s="201"/>
      <c r="S5" s="201"/>
      <c r="T5" s="201"/>
      <c r="U5" s="201"/>
      <c r="V5" s="2"/>
      <c r="W5" s="2"/>
      <c r="X5" s="2"/>
      <c r="Y5" s="2"/>
      <c r="Z5" s="2"/>
      <c r="AA5" s="2"/>
      <c r="AB5" s="2"/>
      <c r="AC5" s="2"/>
      <c r="AD5" s="2"/>
      <c r="AE5" s="2"/>
    </row>
    <row r="6" spans="1:137" ht="20.25">
      <c r="A6" s="2"/>
      <c r="B6" s="67" t="s">
        <v>379</v>
      </c>
      <c r="C6" s="110" t="s">
        <v>380</v>
      </c>
      <c r="D6" s="68">
        <v>0.04</v>
      </c>
      <c r="E6" s="69" t="s">
        <v>381</v>
      </c>
      <c r="F6" s="70">
        <v>1</v>
      </c>
      <c r="G6" s="2"/>
      <c r="H6" s="52"/>
      <c r="I6" s="2"/>
      <c r="J6" s="2"/>
      <c r="K6" s="2"/>
      <c r="L6" s="201"/>
      <c r="M6" s="201"/>
      <c r="N6" s="201"/>
      <c r="O6" s="201"/>
      <c r="P6" s="201"/>
      <c r="Q6" s="201"/>
      <c r="R6" s="201"/>
      <c r="S6" s="201"/>
      <c r="T6" s="201"/>
      <c r="U6" s="201"/>
      <c r="V6" s="2"/>
      <c r="W6" s="2"/>
      <c r="X6" s="2"/>
      <c r="Y6" s="2"/>
      <c r="Z6" s="2"/>
      <c r="AA6" s="2"/>
      <c r="AB6" s="2"/>
      <c r="AC6" s="2"/>
      <c r="AD6" s="2"/>
      <c r="AE6" s="2"/>
    </row>
    <row r="7" spans="1:137" ht="20.25">
      <c r="A7" s="2"/>
      <c r="B7" s="71" t="s">
        <v>382</v>
      </c>
      <c r="C7" s="110" t="s">
        <v>383</v>
      </c>
      <c r="D7" s="68">
        <v>0.09</v>
      </c>
      <c r="E7" s="69" t="s">
        <v>384</v>
      </c>
      <c r="F7" s="70">
        <v>2</v>
      </c>
      <c r="G7" s="2"/>
      <c r="H7" s="2"/>
      <c r="I7" s="2"/>
      <c r="J7" s="2"/>
      <c r="K7" s="2"/>
      <c r="L7" s="201"/>
      <c r="M7" s="201"/>
      <c r="N7" s="201"/>
      <c r="O7" s="201"/>
      <c r="P7" s="201"/>
      <c r="Q7" s="201"/>
      <c r="R7" s="201"/>
      <c r="S7" s="201"/>
      <c r="T7" s="201"/>
      <c r="U7" s="201"/>
      <c r="V7" s="2"/>
      <c r="W7" s="2"/>
      <c r="X7" s="2"/>
      <c r="Y7" s="2"/>
      <c r="Z7" s="2"/>
      <c r="AA7" s="2"/>
      <c r="AB7" s="2"/>
      <c r="AC7" s="2"/>
      <c r="AD7" s="2"/>
      <c r="AE7" s="2"/>
    </row>
    <row r="8" spans="1:137" ht="20.25">
      <c r="A8" s="2"/>
      <c r="B8" s="72" t="s">
        <v>385</v>
      </c>
      <c r="C8" s="110" t="s">
        <v>386</v>
      </c>
      <c r="D8" s="68">
        <v>0.28999999999999998</v>
      </c>
      <c r="E8" s="69" t="s">
        <v>387</v>
      </c>
      <c r="F8" s="70">
        <v>3</v>
      </c>
      <c r="G8" s="2"/>
      <c r="H8" s="2"/>
      <c r="I8" s="2"/>
      <c r="J8" s="2"/>
      <c r="K8" s="2"/>
      <c r="L8" s="201"/>
      <c r="M8" s="201"/>
      <c r="N8" s="201"/>
      <c r="O8" s="201"/>
      <c r="P8" s="201"/>
      <c r="Q8" s="201"/>
      <c r="R8" s="201"/>
      <c r="S8" s="201"/>
      <c r="T8" s="201"/>
      <c r="U8" s="201"/>
      <c r="V8" s="2"/>
      <c r="W8" s="2"/>
      <c r="X8" s="2"/>
      <c r="Y8" s="2"/>
      <c r="Z8" s="2"/>
      <c r="AA8" s="2"/>
      <c r="AB8" s="2"/>
      <c r="AC8" s="2"/>
      <c r="AD8" s="2"/>
      <c r="AE8" s="2"/>
    </row>
    <row r="9" spans="1:137" ht="20.25">
      <c r="A9" s="2"/>
      <c r="B9" s="73" t="s">
        <v>388</v>
      </c>
      <c r="C9" s="110" t="s">
        <v>389</v>
      </c>
      <c r="D9" s="68">
        <v>0.49</v>
      </c>
      <c r="E9" s="69" t="s">
        <v>390</v>
      </c>
      <c r="F9" s="70">
        <v>4</v>
      </c>
      <c r="G9" s="2"/>
      <c r="H9" s="2"/>
      <c r="I9" s="2"/>
      <c r="J9" s="2"/>
      <c r="K9" s="2"/>
      <c r="L9" s="201"/>
      <c r="M9" s="201"/>
      <c r="N9" s="201"/>
      <c r="O9" s="201"/>
      <c r="P9" s="201"/>
      <c r="Q9" s="201"/>
      <c r="R9" s="201"/>
      <c r="S9" s="201"/>
      <c r="T9" s="201"/>
      <c r="U9" s="201"/>
      <c r="V9" s="2"/>
      <c r="W9" s="2"/>
      <c r="X9" s="2"/>
      <c r="Y9" s="2"/>
      <c r="Z9" s="2"/>
      <c r="AA9" s="2"/>
      <c r="AB9" s="2"/>
      <c r="AC9" s="2"/>
      <c r="AD9" s="2"/>
      <c r="AE9" s="2"/>
    </row>
    <row r="10" spans="1:137" ht="20.25">
      <c r="A10" s="2"/>
      <c r="B10" s="74" t="s">
        <v>391</v>
      </c>
      <c r="C10" s="110" t="s">
        <v>392</v>
      </c>
      <c r="D10" s="68">
        <v>1</v>
      </c>
      <c r="E10" s="69" t="s">
        <v>393</v>
      </c>
      <c r="F10" s="70">
        <v>5</v>
      </c>
      <c r="G10" s="2"/>
      <c r="H10" s="2"/>
      <c r="I10" s="93" t="s">
        <v>310</v>
      </c>
      <c r="J10" s="2"/>
      <c r="K10" s="2"/>
      <c r="L10" s="201"/>
      <c r="M10" s="201"/>
      <c r="N10" s="201"/>
      <c r="O10" s="201"/>
      <c r="P10" s="201"/>
      <c r="Q10" s="201"/>
      <c r="R10" s="201"/>
      <c r="S10" s="201"/>
      <c r="T10" s="201"/>
      <c r="U10" s="201"/>
      <c r="V10" s="2"/>
      <c r="W10" s="2"/>
      <c r="X10" s="2"/>
      <c r="Y10" s="2"/>
      <c r="Z10" s="2"/>
      <c r="AA10" s="2"/>
      <c r="AB10" s="2"/>
      <c r="AC10" s="2"/>
      <c r="AD10" s="2"/>
      <c r="AE10" s="2"/>
    </row>
    <row r="11" spans="1:137" ht="16.5">
      <c r="A11" s="2"/>
      <c r="B11" s="4"/>
      <c r="C11" s="3"/>
      <c r="D11" s="3"/>
      <c r="E11" s="49"/>
      <c r="F11" s="2"/>
      <c r="G11" s="2"/>
      <c r="H11" s="2"/>
      <c r="I11" s="2"/>
      <c r="J11" s="2"/>
      <c r="K11" s="2"/>
      <c r="L11" s="201"/>
      <c r="M11" s="201"/>
      <c r="N11" s="201"/>
      <c r="O11" s="201"/>
      <c r="P11" s="201"/>
      <c r="Q11" s="201"/>
      <c r="R11" s="201"/>
      <c r="S11" s="201"/>
      <c r="T11" s="201"/>
      <c r="U11" s="201"/>
      <c r="V11" s="2"/>
      <c r="W11" s="2"/>
      <c r="X11" s="2"/>
      <c r="Y11" s="2"/>
      <c r="Z11" s="2"/>
      <c r="AA11" s="2"/>
      <c r="AB11" s="2"/>
      <c r="AC11" s="2"/>
      <c r="AD11" s="2"/>
      <c r="AE11" s="2"/>
    </row>
    <row r="12" spans="1:137">
      <c r="A12" s="2"/>
      <c r="B12" s="2"/>
      <c r="C12" s="2"/>
      <c r="D12" s="2"/>
      <c r="E12" s="47"/>
      <c r="F12" s="2"/>
      <c r="G12" s="2"/>
      <c r="H12" s="2"/>
      <c r="I12" s="2"/>
      <c r="J12" s="2"/>
      <c r="K12" s="2"/>
      <c r="L12" s="201"/>
      <c r="M12" s="201"/>
      <c r="N12" s="201"/>
      <c r="O12" s="201"/>
      <c r="P12" s="201"/>
      <c r="Q12" s="201"/>
      <c r="R12" s="201"/>
      <c r="S12" s="201"/>
      <c r="T12" s="201"/>
      <c r="U12" s="201"/>
      <c r="V12" s="2"/>
      <c r="W12" s="2"/>
      <c r="X12" s="2"/>
      <c r="Y12" s="2"/>
      <c r="Z12" s="2"/>
      <c r="AA12" s="2"/>
      <c r="AB12" s="2"/>
      <c r="AC12" s="2"/>
      <c r="AD12" s="2"/>
      <c r="AE12" s="2"/>
    </row>
    <row r="13" spans="1:137">
      <c r="A13" s="2"/>
      <c r="B13" s="2"/>
      <c r="C13" s="2"/>
      <c r="D13" s="2"/>
      <c r="E13" s="47"/>
      <c r="F13" s="2"/>
      <c r="G13" s="2"/>
      <c r="H13" s="2"/>
      <c r="I13" s="2"/>
      <c r="J13" s="2"/>
      <c r="K13" s="2"/>
      <c r="L13" s="201"/>
      <c r="M13" s="201"/>
      <c r="N13" s="201"/>
      <c r="O13" s="201"/>
      <c r="P13" s="201"/>
      <c r="Q13" s="201"/>
      <c r="R13" s="201"/>
      <c r="S13" s="201"/>
      <c r="T13" s="201"/>
      <c r="U13" s="201"/>
      <c r="V13" s="2"/>
      <c r="W13" s="2"/>
      <c r="X13" s="2"/>
      <c r="Y13" s="2"/>
      <c r="Z13" s="2"/>
      <c r="AA13" s="2"/>
      <c r="AB13" s="2"/>
      <c r="AC13" s="2"/>
      <c r="AD13" s="2"/>
      <c r="AE13" s="2"/>
    </row>
    <row r="14" spans="1:137" ht="23.25">
      <c r="A14" s="2"/>
      <c r="B14" s="551" t="s">
        <v>394</v>
      </c>
      <c r="C14" s="551"/>
      <c r="D14" s="551"/>
      <c r="E14" s="551"/>
      <c r="F14" s="99"/>
      <c r="G14" s="62"/>
      <c r="H14" s="2"/>
      <c r="I14" s="2"/>
      <c r="J14" s="2"/>
      <c r="K14" s="2"/>
      <c r="L14" s="201"/>
      <c r="M14" s="201"/>
      <c r="N14" s="201"/>
      <c r="O14" s="201"/>
      <c r="P14" s="201"/>
      <c r="Q14" s="201"/>
      <c r="R14" s="201"/>
      <c r="S14" s="201"/>
      <c r="T14" s="201"/>
      <c r="U14" s="201"/>
      <c r="V14" s="2"/>
      <c r="W14" s="2"/>
      <c r="X14" s="2"/>
      <c r="Y14" s="2"/>
      <c r="Z14" s="2"/>
      <c r="AA14" s="2"/>
      <c r="AB14" s="2"/>
      <c r="AC14" s="2"/>
      <c r="AD14" s="2"/>
      <c r="AE14" s="2"/>
    </row>
    <row r="15" spans="1:137">
      <c r="A15" s="2"/>
      <c r="B15" s="98"/>
      <c r="C15" s="98"/>
      <c r="D15" s="98"/>
      <c r="E15" s="98"/>
      <c r="F15" s="100"/>
      <c r="G15" s="2"/>
      <c r="H15" s="2"/>
      <c r="I15" s="2"/>
      <c r="J15" s="2"/>
      <c r="K15" s="2"/>
      <c r="L15" s="201"/>
      <c r="M15" s="201"/>
      <c r="N15" s="201"/>
      <c r="O15" s="201"/>
      <c r="P15" s="201"/>
      <c r="Q15" s="201"/>
      <c r="R15" s="201"/>
      <c r="S15" s="201"/>
      <c r="T15" s="201"/>
      <c r="U15" s="201"/>
      <c r="V15" s="2"/>
      <c r="W15" s="2"/>
      <c r="X15" s="2"/>
      <c r="Y15" s="2"/>
      <c r="Z15" s="2"/>
      <c r="AA15" s="2"/>
      <c r="AB15" s="2"/>
      <c r="AC15" s="2"/>
      <c r="AD15" s="2"/>
      <c r="AE15" s="2"/>
    </row>
    <row r="16" spans="1:137" s="78" customFormat="1" ht="20.25">
      <c r="A16" s="76"/>
      <c r="B16" s="101"/>
      <c r="C16" s="553" t="s">
        <v>282</v>
      </c>
      <c r="D16" s="553"/>
      <c r="E16" s="553"/>
      <c r="F16" s="102"/>
      <c r="G16" s="76"/>
      <c r="H16" s="76"/>
      <c r="I16" s="94" t="s">
        <v>277</v>
      </c>
      <c r="J16" s="76"/>
      <c r="K16" s="76"/>
      <c r="L16" s="202"/>
      <c r="M16" s="202"/>
      <c r="N16" s="202"/>
      <c r="O16" s="202"/>
      <c r="P16" s="202"/>
      <c r="Q16" s="202"/>
      <c r="R16" s="202"/>
      <c r="S16" s="202"/>
      <c r="T16" s="202"/>
      <c r="U16" s="202"/>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row>
    <row r="17" spans="1:137" s="78" customFormat="1" ht="40.5" customHeight="1">
      <c r="A17" s="76"/>
      <c r="B17" s="67" t="s">
        <v>395</v>
      </c>
      <c r="C17" s="552" t="s">
        <v>396</v>
      </c>
      <c r="D17" s="552"/>
      <c r="E17" s="552"/>
      <c r="F17" s="103">
        <v>1</v>
      </c>
      <c r="G17" s="76"/>
      <c r="H17" s="76"/>
      <c r="I17" s="93" t="s">
        <v>282</v>
      </c>
      <c r="J17" s="76"/>
      <c r="K17" s="76"/>
      <c r="L17" s="202"/>
      <c r="M17" s="202"/>
      <c r="N17" s="202"/>
      <c r="O17" s="202"/>
      <c r="P17" s="202"/>
      <c r="Q17" s="202"/>
      <c r="R17" s="202"/>
      <c r="S17" s="202"/>
      <c r="T17" s="202"/>
      <c r="U17" s="202"/>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row>
    <row r="18" spans="1:137" s="78" customFormat="1" ht="20.25">
      <c r="A18" s="76"/>
      <c r="B18" s="71" t="s">
        <v>397</v>
      </c>
      <c r="C18" s="552" t="s">
        <v>398</v>
      </c>
      <c r="D18" s="552"/>
      <c r="E18" s="552"/>
      <c r="F18" s="103">
        <v>2</v>
      </c>
      <c r="G18" s="76"/>
      <c r="H18" s="76"/>
      <c r="I18" s="93" t="s">
        <v>399</v>
      </c>
      <c r="J18" s="76"/>
      <c r="K18" s="76"/>
      <c r="L18" s="202"/>
      <c r="M18" s="202"/>
      <c r="N18" s="202"/>
      <c r="O18" s="202"/>
      <c r="P18" s="202"/>
      <c r="Q18" s="202"/>
      <c r="R18" s="202"/>
      <c r="S18" s="202"/>
      <c r="T18" s="202"/>
      <c r="U18" s="202"/>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row>
    <row r="19" spans="1:137" s="78" customFormat="1" ht="30">
      <c r="A19" s="76"/>
      <c r="B19" s="72" t="s">
        <v>400</v>
      </c>
      <c r="C19" s="552" t="s">
        <v>283</v>
      </c>
      <c r="D19" s="552"/>
      <c r="E19" s="552"/>
      <c r="F19" s="103">
        <v>3</v>
      </c>
      <c r="G19" s="76"/>
      <c r="H19" s="76"/>
      <c r="I19" s="93" t="s">
        <v>292</v>
      </c>
      <c r="J19" s="76"/>
      <c r="K19" s="76"/>
      <c r="L19" s="202"/>
      <c r="M19" s="202"/>
      <c r="N19" s="202"/>
      <c r="O19" s="202"/>
      <c r="P19" s="202"/>
      <c r="Q19" s="202"/>
      <c r="R19" s="202"/>
      <c r="S19" s="202"/>
      <c r="T19" s="202"/>
      <c r="U19" s="202"/>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row>
    <row r="20" spans="1:137" s="78" customFormat="1" ht="30">
      <c r="A20" s="76"/>
      <c r="B20" s="73" t="s">
        <v>401</v>
      </c>
      <c r="C20" s="552" t="s">
        <v>402</v>
      </c>
      <c r="D20" s="552"/>
      <c r="E20" s="552"/>
      <c r="F20" s="103">
        <v>4</v>
      </c>
      <c r="G20" s="76"/>
      <c r="H20" s="76"/>
      <c r="I20" s="93" t="s">
        <v>304</v>
      </c>
      <c r="J20" s="76"/>
      <c r="K20" s="76"/>
      <c r="L20" s="202"/>
      <c r="M20" s="202"/>
      <c r="N20" s="202"/>
      <c r="O20" s="202"/>
      <c r="P20" s="202"/>
      <c r="Q20" s="202"/>
      <c r="R20" s="202"/>
      <c r="S20" s="202"/>
      <c r="T20" s="202"/>
      <c r="U20" s="202"/>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row>
    <row r="21" spans="1:137" s="78" customFormat="1" ht="37.5" customHeight="1">
      <c r="A21" s="76"/>
      <c r="B21" s="74" t="s">
        <v>403</v>
      </c>
      <c r="C21" s="552" t="s">
        <v>404</v>
      </c>
      <c r="D21" s="552"/>
      <c r="E21" s="552"/>
      <c r="F21" s="103">
        <v>5</v>
      </c>
      <c r="G21" s="76"/>
      <c r="H21" s="76"/>
      <c r="I21" s="93" t="str">
        <f>C48</f>
        <v>Interrupción o afectación en la prestación del servicio administrativo</v>
      </c>
      <c r="J21" s="76"/>
      <c r="K21" s="76"/>
      <c r="L21" s="202"/>
      <c r="M21" s="202"/>
      <c r="N21" s="202"/>
      <c r="O21" s="202"/>
      <c r="P21" s="202"/>
      <c r="Q21" s="202"/>
      <c r="R21" s="202"/>
      <c r="S21" s="202"/>
      <c r="T21" s="202"/>
      <c r="U21" s="202"/>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row>
    <row r="22" spans="1:137" s="78" customFormat="1" ht="20.25">
      <c r="A22" s="76"/>
      <c r="B22" s="84"/>
      <c r="C22" s="75"/>
      <c r="D22" s="75"/>
      <c r="E22" s="75"/>
      <c r="F22" s="85"/>
      <c r="G22" s="76"/>
      <c r="H22" s="76"/>
      <c r="I22" s="93" t="str">
        <f>C56</f>
        <v>Afectación Ambiental</v>
      </c>
      <c r="J22" s="76"/>
      <c r="K22" s="76"/>
      <c r="L22" s="202"/>
      <c r="M22" s="202"/>
      <c r="N22" s="202"/>
      <c r="O22" s="202"/>
      <c r="P22" s="202"/>
      <c r="Q22" s="202"/>
      <c r="R22" s="202"/>
      <c r="S22" s="202"/>
      <c r="T22" s="202"/>
      <c r="U22" s="202"/>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row>
    <row r="23" spans="1:137" s="78" customFormat="1" ht="20.25">
      <c r="A23" s="76"/>
      <c r="B23" s="84"/>
      <c r="C23" s="75"/>
      <c r="D23" s="75"/>
      <c r="E23" s="75"/>
      <c r="F23" s="85"/>
      <c r="G23" s="76"/>
      <c r="H23" s="76"/>
      <c r="I23" s="76"/>
      <c r="J23" s="76"/>
      <c r="K23" s="76"/>
      <c r="L23" s="202"/>
      <c r="M23" s="202"/>
      <c r="N23" s="202"/>
      <c r="O23" s="202"/>
      <c r="P23" s="202"/>
      <c r="Q23" s="202"/>
      <c r="R23" s="202"/>
      <c r="S23" s="202"/>
      <c r="T23" s="202"/>
      <c r="U23" s="202"/>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row>
    <row r="24" spans="1:137" s="78" customFormat="1" ht="20.25">
      <c r="A24" s="76"/>
      <c r="B24" s="77"/>
      <c r="C24" s="554" t="s">
        <v>399</v>
      </c>
      <c r="D24" s="554"/>
      <c r="E24" s="554"/>
      <c r="F24" s="85"/>
      <c r="G24" s="76"/>
      <c r="H24" s="76"/>
      <c r="I24" s="76"/>
      <c r="J24" s="76"/>
      <c r="K24" s="76"/>
      <c r="L24" s="202"/>
      <c r="M24" s="202"/>
      <c r="N24" s="202"/>
      <c r="O24" s="202"/>
      <c r="P24" s="202"/>
      <c r="Q24" s="202"/>
      <c r="R24" s="202"/>
      <c r="S24" s="202"/>
      <c r="T24" s="202"/>
      <c r="U24" s="202"/>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row>
    <row r="25" spans="1:137" s="78" customFormat="1" ht="20.25">
      <c r="A25" s="76"/>
      <c r="B25" s="79" t="s">
        <v>395</v>
      </c>
      <c r="C25" s="552" t="s">
        <v>405</v>
      </c>
      <c r="D25" s="552"/>
      <c r="E25" s="552"/>
      <c r="F25" s="103">
        <v>1</v>
      </c>
      <c r="G25" s="76"/>
      <c r="H25" s="76"/>
      <c r="I25" s="76"/>
      <c r="J25" s="76"/>
      <c r="K25" s="76"/>
      <c r="L25" s="202"/>
      <c r="M25" s="202"/>
      <c r="N25" s="202"/>
      <c r="O25" s="202"/>
      <c r="P25" s="202"/>
      <c r="Q25" s="202"/>
      <c r="R25" s="202"/>
      <c r="S25" s="202"/>
      <c r="T25" s="202"/>
      <c r="U25" s="202"/>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row>
    <row r="26" spans="1:137" s="78" customFormat="1" ht="20.25">
      <c r="A26" s="76"/>
      <c r="B26" s="80" t="s">
        <v>397</v>
      </c>
      <c r="C26" s="552" t="s">
        <v>406</v>
      </c>
      <c r="D26" s="552"/>
      <c r="E26" s="552"/>
      <c r="F26" s="103">
        <v>2</v>
      </c>
      <c r="G26" s="76"/>
      <c r="H26" s="76"/>
      <c r="I26" s="84"/>
      <c r="J26" s="84"/>
      <c r="K26" s="84"/>
      <c r="L26" s="202"/>
      <c r="M26" s="202"/>
      <c r="N26" s="202"/>
      <c r="O26" s="202"/>
      <c r="P26" s="202"/>
      <c r="Q26" s="202"/>
      <c r="R26" s="202"/>
      <c r="S26" s="202"/>
      <c r="T26" s="202"/>
      <c r="U26" s="202"/>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row>
    <row r="27" spans="1:137" s="78" customFormat="1" ht="20.25">
      <c r="A27" s="76"/>
      <c r="B27" s="81" t="s">
        <v>400</v>
      </c>
      <c r="C27" s="552" t="s">
        <v>407</v>
      </c>
      <c r="D27" s="552"/>
      <c r="E27" s="552"/>
      <c r="F27" s="103">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202"/>
      <c r="M27" s="202"/>
      <c r="N27" s="202"/>
      <c r="O27" s="202"/>
      <c r="P27" s="202"/>
      <c r="Q27" s="202"/>
      <c r="R27" s="202"/>
      <c r="S27" s="202"/>
      <c r="T27" s="202"/>
      <c r="U27" s="202"/>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row>
    <row r="28" spans="1:137" s="78" customFormat="1" ht="20.25">
      <c r="A28" s="76"/>
      <c r="B28" s="82" t="s">
        <v>401</v>
      </c>
      <c r="C28" s="552" t="s">
        <v>408</v>
      </c>
      <c r="D28" s="552"/>
      <c r="E28" s="552"/>
      <c r="F28" s="103">
        <v>4</v>
      </c>
      <c r="G28" s="76"/>
      <c r="H28" s="76"/>
      <c r="I28" s="84" t="str">
        <v xml:space="preserve">Si el hecho llegara a presentarse, tendría bajo impacto o efecto sobre la entidad.
</v>
      </c>
      <c r="J28" s="84"/>
      <c r="K28" s="84"/>
      <c r="L28" s="202"/>
      <c r="M28" s="202"/>
      <c r="N28" s="202"/>
      <c r="O28" s="202"/>
      <c r="P28" s="202"/>
      <c r="Q28" s="202"/>
      <c r="R28" s="202"/>
      <c r="S28" s="202"/>
      <c r="T28" s="202"/>
      <c r="U28" s="202"/>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row>
    <row r="29" spans="1:137" s="78" customFormat="1" ht="20.25">
      <c r="A29" s="76"/>
      <c r="B29" s="83" t="s">
        <v>403</v>
      </c>
      <c r="C29" s="552" t="s">
        <v>409</v>
      </c>
      <c r="D29" s="552"/>
      <c r="E29" s="552"/>
      <c r="F29" s="103">
        <v>5</v>
      </c>
      <c r="G29" s="76"/>
      <c r="H29" s="76"/>
      <c r="I29" s="84" t="str">
        <v xml:space="preserve">Si el hecho llegara a presentarse, tendría medianas consecuencias o efectos sobre la entidad.
</v>
      </c>
      <c r="J29" s="84"/>
      <c r="K29" s="84"/>
      <c r="L29" s="202"/>
      <c r="M29" s="202"/>
      <c r="N29" s="202"/>
      <c r="O29" s="202"/>
      <c r="P29" s="202"/>
      <c r="Q29" s="202"/>
      <c r="R29" s="202"/>
      <c r="S29" s="202"/>
      <c r="T29" s="202"/>
      <c r="U29" s="202"/>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row>
    <row r="30" spans="1:137" s="78" customFormat="1" ht="20.25">
      <c r="A30" s="76"/>
      <c r="B30" s="84"/>
      <c r="C30" s="75"/>
      <c r="D30" s="75"/>
      <c r="E30" s="75"/>
      <c r="F30" s="85"/>
      <c r="G30" s="76"/>
      <c r="H30" s="76"/>
      <c r="I30" s="84" t="str">
        <v xml:space="preserve">Si el hecho llegara a presentarse, tendría altas consecuencias o efectos sobre la entidad
</v>
      </c>
      <c r="J30" s="84"/>
      <c r="K30" s="84"/>
      <c r="L30" s="202"/>
      <c r="M30" s="202"/>
      <c r="N30" s="202"/>
      <c r="O30" s="202"/>
      <c r="P30" s="202"/>
      <c r="Q30" s="202"/>
      <c r="R30" s="202"/>
      <c r="S30" s="202"/>
      <c r="T30" s="202"/>
      <c r="U30" s="202"/>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row>
    <row r="31" spans="1:137" s="76" customFormat="1" ht="20.25">
      <c r="B31" s="86"/>
      <c r="C31" s="86"/>
      <c r="D31" s="86"/>
      <c r="E31" s="86"/>
      <c r="F31" s="85"/>
      <c r="I31" s="84" t="str">
        <v xml:space="preserve">Si el hecho llegara a presentarse, tendría desastrosas consecuencias o efectos sobre la entidad.
</v>
      </c>
      <c r="J31" s="84"/>
      <c r="K31" s="84"/>
      <c r="L31" s="202"/>
      <c r="M31" s="202"/>
      <c r="N31" s="202"/>
      <c r="O31" s="202"/>
      <c r="P31" s="202"/>
      <c r="Q31" s="202"/>
      <c r="R31" s="202"/>
      <c r="S31" s="202"/>
      <c r="T31" s="202"/>
      <c r="U31" s="202"/>
    </row>
    <row r="32" spans="1:137" s="76" customFormat="1" ht="20.25">
      <c r="B32" s="101"/>
      <c r="C32" s="553" t="s">
        <v>292</v>
      </c>
      <c r="D32" s="553"/>
      <c r="E32" s="553"/>
      <c r="F32" s="85"/>
      <c r="I32" s="84"/>
      <c r="J32" s="84"/>
      <c r="K32" s="84"/>
      <c r="L32" s="202"/>
      <c r="M32" s="202"/>
      <c r="N32" s="202"/>
      <c r="O32" s="202"/>
      <c r="P32" s="202"/>
      <c r="Q32" s="202"/>
      <c r="R32" s="202"/>
      <c r="S32" s="202"/>
      <c r="T32" s="202"/>
      <c r="U32" s="202"/>
    </row>
    <row r="33" spans="2:21" s="76" customFormat="1" ht="20.25">
      <c r="B33" s="67" t="s">
        <v>395</v>
      </c>
      <c r="C33" s="552" t="s">
        <v>293</v>
      </c>
      <c r="D33" s="552"/>
      <c r="E33" s="552"/>
      <c r="F33" s="104">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202"/>
      <c r="M33" s="202"/>
      <c r="N33" s="202"/>
      <c r="O33" s="202"/>
      <c r="P33" s="202"/>
      <c r="Q33" s="202"/>
      <c r="R33" s="202"/>
      <c r="S33" s="202"/>
      <c r="T33" s="202"/>
      <c r="U33" s="202"/>
    </row>
    <row r="34" spans="2:21" s="76" customFormat="1" ht="20.25">
      <c r="B34" s="71" t="s">
        <v>397</v>
      </c>
      <c r="C34" s="552" t="s">
        <v>410</v>
      </c>
      <c r="D34" s="552"/>
      <c r="E34" s="552"/>
      <c r="F34" s="104">
        <v>2</v>
      </c>
      <c r="I34" s="84" t="str">
        <v xml:space="preserve">Si el hecho llegara a presentarse, tendría bajo impacto o efecto sobre la entidad.
</v>
      </c>
      <c r="J34" s="84"/>
      <c r="K34" s="84"/>
      <c r="L34" s="202"/>
      <c r="M34" s="202"/>
      <c r="N34" s="202"/>
      <c r="O34" s="202"/>
      <c r="P34" s="202"/>
      <c r="Q34" s="202"/>
      <c r="R34" s="202"/>
      <c r="S34" s="202"/>
      <c r="T34" s="202"/>
      <c r="U34" s="202"/>
    </row>
    <row r="35" spans="2:21" s="76" customFormat="1" ht="20.25">
      <c r="B35" s="72" t="s">
        <v>400</v>
      </c>
      <c r="C35" s="552" t="s">
        <v>411</v>
      </c>
      <c r="D35" s="552"/>
      <c r="E35" s="552"/>
      <c r="F35" s="104">
        <v>3</v>
      </c>
      <c r="I35" s="84" t="str">
        <v xml:space="preserve">Si el hecho llegara a presentarse, tendría medianas consecuencias o efectos sobre la entidad.
</v>
      </c>
      <c r="J35" s="84"/>
      <c r="K35" s="84"/>
      <c r="L35" s="202"/>
      <c r="M35" s="202"/>
      <c r="N35" s="202"/>
      <c r="O35" s="202"/>
      <c r="P35" s="202"/>
      <c r="Q35" s="202"/>
      <c r="R35" s="202"/>
      <c r="S35" s="202"/>
      <c r="T35" s="202"/>
      <c r="U35" s="202"/>
    </row>
    <row r="36" spans="2:21" s="76" customFormat="1" ht="20.25">
      <c r="B36" s="73" t="s">
        <v>401</v>
      </c>
      <c r="C36" s="552" t="s">
        <v>412</v>
      </c>
      <c r="D36" s="552"/>
      <c r="E36" s="552"/>
      <c r="F36" s="104">
        <v>4</v>
      </c>
      <c r="I36" s="84" t="str">
        <v xml:space="preserve">Si el hecho llegara a presentarse, tendría altas consecuencias o efectos sobre la entidad
</v>
      </c>
      <c r="J36" s="84"/>
      <c r="K36" s="84"/>
      <c r="L36" s="202"/>
      <c r="M36" s="202"/>
      <c r="N36" s="202"/>
      <c r="O36" s="202"/>
      <c r="P36" s="202"/>
      <c r="Q36" s="202"/>
      <c r="R36" s="202"/>
      <c r="S36" s="202"/>
      <c r="T36" s="202"/>
      <c r="U36" s="202"/>
    </row>
    <row r="37" spans="2:21" s="76" customFormat="1" ht="20.25">
      <c r="B37" s="74" t="s">
        <v>403</v>
      </c>
      <c r="C37" s="552" t="s">
        <v>413</v>
      </c>
      <c r="D37" s="552"/>
      <c r="E37" s="552"/>
      <c r="F37" s="104">
        <v>5</v>
      </c>
      <c r="I37" s="84" t="str">
        <v xml:space="preserve">Si el hecho llegara a presentarse, tendría desastrosas consecuencias o efectos sobre la entidad.
</v>
      </c>
      <c r="J37" s="84"/>
      <c r="K37" s="84"/>
      <c r="L37" s="202"/>
      <c r="M37" s="202"/>
      <c r="N37" s="202"/>
      <c r="O37" s="202"/>
      <c r="P37" s="202"/>
      <c r="Q37" s="202"/>
      <c r="R37" s="202"/>
      <c r="S37" s="202"/>
      <c r="T37" s="202"/>
      <c r="U37" s="202"/>
    </row>
    <row r="38" spans="2:21" s="76" customFormat="1" ht="20.25">
      <c r="B38" s="86"/>
      <c r="C38" s="86"/>
      <c r="D38" s="86"/>
      <c r="E38" s="86"/>
      <c r="F38" s="85"/>
      <c r="I38" s="84"/>
      <c r="J38" s="84"/>
      <c r="K38" s="84"/>
      <c r="L38" s="202"/>
      <c r="M38" s="202"/>
      <c r="N38" s="202"/>
      <c r="O38" s="202"/>
      <c r="P38" s="202"/>
      <c r="Q38" s="202"/>
      <c r="R38" s="202"/>
      <c r="S38" s="202"/>
      <c r="T38" s="202"/>
      <c r="U38" s="202"/>
    </row>
    <row r="39" spans="2:21" s="76" customFormat="1" ht="20.25">
      <c r="B39" s="86"/>
      <c r="C39" s="86"/>
      <c r="D39" s="86"/>
      <c r="E39" s="86"/>
      <c r="F39" s="85"/>
      <c r="L39" s="202"/>
      <c r="M39" s="202"/>
      <c r="N39" s="202"/>
      <c r="O39" s="202"/>
      <c r="P39" s="202"/>
      <c r="Q39" s="202"/>
      <c r="R39" s="202"/>
      <c r="S39" s="202"/>
      <c r="T39" s="202"/>
      <c r="U39" s="202"/>
    </row>
    <row r="40" spans="2:21" s="76" customFormat="1" ht="20.25">
      <c r="B40" s="77"/>
      <c r="C40" s="553" t="s">
        <v>304</v>
      </c>
      <c r="D40" s="553"/>
      <c r="E40" s="553"/>
      <c r="F40" s="85"/>
      <c r="L40" s="202"/>
      <c r="M40" s="202"/>
      <c r="N40" s="202"/>
      <c r="O40" s="202"/>
      <c r="P40" s="202"/>
      <c r="Q40" s="202"/>
      <c r="R40" s="202"/>
      <c r="S40" s="202"/>
      <c r="T40" s="202"/>
      <c r="U40" s="202"/>
    </row>
    <row r="41" spans="2:21" s="76" customFormat="1" ht="20.25">
      <c r="B41" s="105" t="s">
        <v>395</v>
      </c>
      <c r="C41" s="552" t="s">
        <v>305</v>
      </c>
      <c r="D41" s="552"/>
      <c r="E41" s="552"/>
      <c r="F41" s="104">
        <v>1</v>
      </c>
      <c r="L41" s="202"/>
      <c r="M41" s="202"/>
      <c r="N41" s="202"/>
      <c r="O41" s="202"/>
      <c r="P41" s="202"/>
      <c r="Q41" s="202"/>
      <c r="R41" s="202"/>
      <c r="S41" s="202"/>
      <c r="T41" s="202"/>
      <c r="U41" s="202"/>
    </row>
    <row r="42" spans="2:21" s="76" customFormat="1" ht="20.25">
      <c r="B42" s="106" t="s">
        <v>397</v>
      </c>
      <c r="C42" s="552" t="s">
        <v>414</v>
      </c>
      <c r="D42" s="552"/>
      <c r="E42" s="552"/>
      <c r="F42" s="104">
        <v>2</v>
      </c>
      <c r="L42" s="202"/>
      <c r="M42" s="202"/>
      <c r="N42" s="202"/>
      <c r="O42" s="202"/>
      <c r="P42" s="202"/>
      <c r="Q42" s="202"/>
      <c r="R42" s="202"/>
      <c r="S42" s="202"/>
      <c r="T42" s="202"/>
      <c r="U42" s="202"/>
    </row>
    <row r="43" spans="2:21" s="76" customFormat="1" ht="20.25">
      <c r="B43" s="107" t="s">
        <v>400</v>
      </c>
      <c r="C43" s="552" t="s">
        <v>415</v>
      </c>
      <c r="D43" s="552"/>
      <c r="E43" s="552"/>
      <c r="F43" s="104">
        <v>3</v>
      </c>
      <c r="L43" s="202"/>
      <c r="M43" s="202"/>
      <c r="N43" s="202"/>
      <c r="O43" s="202"/>
      <c r="P43" s="202"/>
      <c r="Q43" s="202"/>
      <c r="R43" s="202"/>
      <c r="S43" s="202"/>
      <c r="T43" s="202"/>
      <c r="U43" s="202"/>
    </row>
    <row r="44" spans="2:21" s="76" customFormat="1" ht="20.25">
      <c r="B44" s="108" t="s">
        <v>401</v>
      </c>
      <c r="C44" s="552" t="s">
        <v>416</v>
      </c>
      <c r="D44" s="552"/>
      <c r="E44" s="552"/>
      <c r="F44" s="104">
        <v>4</v>
      </c>
      <c r="L44" s="202"/>
      <c r="M44" s="202"/>
      <c r="N44" s="202"/>
      <c r="O44" s="202"/>
      <c r="P44" s="202"/>
      <c r="Q44" s="202"/>
      <c r="R44" s="202"/>
      <c r="S44" s="202"/>
      <c r="T44" s="202"/>
      <c r="U44" s="202"/>
    </row>
    <row r="45" spans="2:21" s="76" customFormat="1" ht="20.25">
      <c r="B45" s="109" t="s">
        <v>403</v>
      </c>
      <c r="C45" s="552" t="s">
        <v>417</v>
      </c>
      <c r="D45" s="552"/>
      <c r="E45" s="552"/>
      <c r="F45" s="104">
        <v>5</v>
      </c>
      <c r="L45" s="202"/>
      <c r="M45" s="202"/>
      <c r="N45" s="202"/>
      <c r="O45" s="202"/>
      <c r="P45" s="202"/>
      <c r="Q45" s="202"/>
      <c r="R45" s="202"/>
      <c r="S45" s="202"/>
      <c r="T45" s="202"/>
      <c r="U45" s="202"/>
    </row>
    <row r="46" spans="2:21" s="76" customFormat="1" ht="20.25">
      <c r="B46" s="84"/>
      <c r="C46" s="84" t="s">
        <v>418</v>
      </c>
      <c r="D46" s="84"/>
      <c r="F46" s="85"/>
      <c r="L46" s="202"/>
      <c r="M46" s="202"/>
      <c r="N46" s="202"/>
      <c r="O46" s="202"/>
      <c r="P46" s="202"/>
      <c r="Q46" s="202"/>
      <c r="R46" s="202"/>
      <c r="S46" s="202"/>
      <c r="T46" s="202"/>
      <c r="U46" s="202"/>
    </row>
    <row r="47" spans="2:21" s="76" customFormat="1" ht="20.25">
      <c r="B47" s="84"/>
      <c r="C47" s="84"/>
      <c r="D47" s="84"/>
      <c r="F47" s="85"/>
      <c r="L47" s="202"/>
      <c r="M47" s="202"/>
      <c r="N47" s="202"/>
      <c r="O47" s="202"/>
      <c r="P47" s="202"/>
      <c r="Q47" s="202"/>
      <c r="R47" s="202"/>
      <c r="S47" s="202"/>
      <c r="T47" s="202"/>
      <c r="U47" s="202"/>
    </row>
    <row r="48" spans="2:21" s="76" customFormat="1" ht="20.25">
      <c r="B48" s="77"/>
      <c r="C48" s="554" t="s">
        <v>419</v>
      </c>
      <c r="D48" s="554"/>
      <c r="E48" s="554"/>
      <c r="F48" s="85"/>
      <c r="L48" s="202"/>
      <c r="M48" s="202"/>
      <c r="N48" s="202"/>
      <c r="O48" s="202"/>
      <c r="P48" s="202"/>
      <c r="Q48" s="202"/>
      <c r="R48" s="202"/>
      <c r="S48" s="202"/>
      <c r="T48" s="202"/>
      <c r="U48" s="202"/>
    </row>
    <row r="49" spans="2:21" s="76" customFormat="1" ht="20.25" customHeight="1">
      <c r="B49" s="79" t="s">
        <v>395</v>
      </c>
      <c r="C49" s="555" t="s">
        <v>420</v>
      </c>
      <c r="D49" s="556"/>
      <c r="E49" s="557"/>
      <c r="F49" s="70">
        <v>1</v>
      </c>
      <c r="L49" s="202"/>
      <c r="M49" s="202"/>
      <c r="N49" s="202"/>
      <c r="O49" s="202"/>
      <c r="P49" s="202"/>
      <c r="Q49" s="202"/>
      <c r="R49" s="202"/>
      <c r="S49" s="202"/>
      <c r="T49" s="202"/>
      <c r="U49" s="202"/>
    </row>
    <row r="50" spans="2:21" s="76" customFormat="1" ht="20.25" customHeight="1">
      <c r="B50" s="80" t="s">
        <v>397</v>
      </c>
      <c r="C50" s="555" t="s">
        <v>421</v>
      </c>
      <c r="D50" s="556"/>
      <c r="E50" s="557"/>
      <c r="F50" s="70">
        <v>2</v>
      </c>
      <c r="L50" s="202"/>
      <c r="M50" s="202"/>
      <c r="N50" s="202"/>
      <c r="O50" s="202"/>
      <c r="P50" s="202"/>
      <c r="Q50" s="202"/>
      <c r="R50" s="202"/>
      <c r="S50" s="202"/>
      <c r="T50" s="202"/>
      <c r="U50" s="202"/>
    </row>
    <row r="51" spans="2:21" s="76" customFormat="1" ht="20.25" customHeight="1">
      <c r="B51" s="81" t="s">
        <v>400</v>
      </c>
      <c r="C51" s="555" t="s">
        <v>422</v>
      </c>
      <c r="D51" s="556"/>
      <c r="E51" s="557"/>
      <c r="F51" s="70">
        <v>3</v>
      </c>
      <c r="L51" s="202"/>
      <c r="M51" s="202"/>
      <c r="N51" s="202"/>
      <c r="O51" s="202"/>
      <c r="P51" s="202"/>
      <c r="Q51" s="202"/>
      <c r="R51" s="202"/>
      <c r="S51" s="202"/>
      <c r="T51" s="202"/>
      <c r="U51" s="202"/>
    </row>
    <row r="52" spans="2:21" s="76" customFormat="1" ht="20.25" customHeight="1">
      <c r="B52" s="82" t="s">
        <v>401</v>
      </c>
      <c r="C52" s="555" t="s">
        <v>423</v>
      </c>
      <c r="D52" s="556"/>
      <c r="E52" s="557"/>
      <c r="F52" s="70">
        <v>4</v>
      </c>
      <c r="L52" s="202"/>
      <c r="M52" s="202"/>
      <c r="N52" s="202"/>
      <c r="O52" s="202"/>
      <c r="P52" s="202"/>
      <c r="Q52" s="202"/>
      <c r="R52" s="202"/>
      <c r="S52" s="202"/>
      <c r="T52" s="202"/>
      <c r="U52" s="202"/>
    </row>
    <row r="53" spans="2:21" s="76" customFormat="1" ht="20.25" customHeight="1">
      <c r="B53" s="83" t="s">
        <v>403</v>
      </c>
      <c r="C53" s="555" t="s">
        <v>424</v>
      </c>
      <c r="D53" s="556"/>
      <c r="E53" s="557"/>
      <c r="F53" s="70">
        <v>5</v>
      </c>
      <c r="L53" s="202"/>
      <c r="M53" s="202"/>
      <c r="N53" s="202"/>
      <c r="O53" s="202"/>
      <c r="P53" s="202"/>
      <c r="Q53" s="202"/>
      <c r="R53" s="202"/>
      <c r="S53" s="202"/>
      <c r="T53" s="202"/>
      <c r="U53" s="202"/>
    </row>
    <row r="54" spans="2:21" s="76" customFormat="1" ht="20.25">
      <c r="B54" s="84"/>
      <c r="C54" s="84"/>
      <c r="D54" s="84"/>
      <c r="E54" s="84"/>
      <c r="F54" s="85"/>
      <c r="L54" s="202"/>
      <c r="M54" s="202"/>
      <c r="N54" s="202"/>
      <c r="O54" s="202"/>
      <c r="P54" s="202"/>
      <c r="Q54" s="202"/>
      <c r="R54" s="202"/>
      <c r="S54" s="202"/>
      <c r="T54" s="202"/>
      <c r="U54" s="202"/>
    </row>
    <row r="55" spans="2:21" s="76" customFormat="1" ht="20.25">
      <c r="L55" s="202"/>
      <c r="M55" s="202"/>
      <c r="N55" s="202"/>
      <c r="O55" s="202"/>
      <c r="P55" s="202"/>
      <c r="Q55" s="202"/>
      <c r="R55" s="202"/>
      <c r="S55" s="202"/>
      <c r="T55" s="202"/>
      <c r="U55" s="202"/>
    </row>
    <row r="56" spans="2:21" s="76" customFormat="1" ht="20.25" customHeight="1">
      <c r="B56" s="77"/>
      <c r="C56" s="96" t="s">
        <v>310</v>
      </c>
      <c r="D56" s="96"/>
      <c r="E56" s="96"/>
      <c r="F56" s="85"/>
      <c r="L56" s="202"/>
      <c r="M56" s="202"/>
      <c r="N56" s="202"/>
      <c r="O56" s="202"/>
      <c r="P56" s="202"/>
      <c r="Q56" s="202"/>
      <c r="R56" s="202"/>
      <c r="S56" s="202"/>
      <c r="T56" s="202"/>
      <c r="U56" s="202"/>
    </row>
    <row r="57" spans="2:21" s="76" customFormat="1" ht="20.25" customHeight="1">
      <c r="B57" s="79" t="s">
        <v>395</v>
      </c>
      <c r="C57" s="558" t="s">
        <v>425</v>
      </c>
      <c r="D57" s="559"/>
      <c r="E57" s="560"/>
      <c r="F57" s="70">
        <v>1</v>
      </c>
      <c r="L57" s="202"/>
      <c r="M57" s="202"/>
      <c r="N57" s="202"/>
      <c r="O57" s="202"/>
      <c r="P57" s="202"/>
      <c r="Q57" s="202"/>
      <c r="R57" s="202"/>
      <c r="S57" s="202"/>
      <c r="T57" s="202"/>
      <c r="U57" s="202"/>
    </row>
    <row r="58" spans="2:21" s="76" customFormat="1" ht="20.25" customHeight="1">
      <c r="B58" s="80" t="s">
        <v>397</v>
      </c>
      <c r="C58" s="558" t="s">
        <v>311</v>
      </c>
      <c r="D58" s="559"/>
      <c r="E58" s="560"/>
      <c r="F58" s="70">
        <v>2</v>
      </c>
      <c r="L58" s="202"/>
      <c r="M58" s="202"/>
      <c r="N58" s="202"/>
      <c r="O58" s="202"/>
      <c r="P58" s="202"/>
      <c r="Q58" s="202"/>
      <c r="R58" s="202"/>
      <c r="S58" s="202"/>
      <c r="T58" s="202"/>
      <c r="U58" s="202"/>
    </row>
    <row r="59" spans="2:21" s="76" customFormat="1" ht="20.25" customHeight="1">
      <c r="B59" s="81" t="s">
        <v>400</v>
      </c>
      <c r="C59" s="558" t="s">
        <v>426</v>
      </c>
      <c r="D59" s="559"/>
      <c r="E59" s="560"/>
      <c r="F59" s="70">
        <v>3</v>
      </c>
      <c r="L59" s="202"/>
      <c r="M59" s="202"/>
      <c r="N59" s="202"/>
      <c r="O59" s="202"/>
      <c r="P59" s="202"/>
      <c r="Q59" s="202"/>
      <c r="R59" s="202"/>
      <c r="S59" s="202"/>
      <c r="T59" s="202"/>
      <c r="U59" s="202"/>
    </row>
    <row r="60" spans="2:21" s="76" customFormat="1" ht="20.25" customHeight="1">
      <c r="B60" s="82" t="s">
        <v>401</v>
      </c>
      <c r="C60" s="558" t="s">
        <v>427</v>
      </c>
      <c r="D60" s="559"/>
      <c r="E60" s="560"/>
      <c r="F60" s="70">
        <v>4</v>
      </c>
      <c r="L60" s="202"/>
      <c r="M60" s="202"/>
      <c r="N60" s="202"/>
      <c r="O60" s="202"/>
      <c r="P60" s="202"/>
      <c r="Q60" s="202"/>
      <c r="R60" s="202"/>
      <c r="S60" s="202"/>
      <c r="T60" s="202"/>
      <c r="U60" s="202"/>
    </row>
    <row r="61" spans="2:21" s="76" customFormat="1" ht="20.25" customHeight="1">
      <c r="B61" s="83" t="s">
        <v>403</v>
      </c>
      <c r="C61" s="558" t="s">
        <v>428</v>
      </c>
      <c r="D61" s="559"/>
      <c r="E61" s="560"/>
      <c r="F61" s="70">
        <v>5</v>
      </c>
      <c r="L61" s="202"/>
      <c r="M61" s="202"/>
      <c r="N61" s="202"/>
      <c r="O61" s="202"/>
      <c r="P61" s="202"/>
      <c r="Q61" s="202"/>
      <c r="R61" s="202"/>
      <c r="S61" s="202"/>
      <c r="T61" s="202"/>
      <c r="U61" s="202"/>
    </row>
    <row r="62" spans="2:21" s="76" customFormat="1" ht="20.25">
      <c r="E62" s="87"/>
      <c r="L62" s="202"/>
      <c r="M62" s="202"/>
      <c r="N62" s="202"/>
      <c r="O62" s="202"/>
      <c r="P62" s="202"/>
      <c r="Q62" s="202"/>
      <c r="R62" s="202"/>
      <c r="S62" s="202"/>
      <c r="T62" s="202"/>
      <c r="U62" s="202"/>
    </row>
    <row r="63" spans="2:21" s="76" customFormat="1" ht="20.25">
      <c r="E63" s="87"/>
      <c r="L63" s="202"/>
      <c r="M63" s="202"/>
      <c r="N63" s="202"/>
      <c r="O63" s="202"/>
      <c r="P63" s="202"/>
      <c r="Q63" s="202"/>
      <c r="R63" s="202"/>
      <c r="S63" s="202"/>
      <c r="T63" s="202"/>
      <c r="U63" s="202"/>
    </row>
    <row r="64" spans="2:21" s="76" customFormat="1" ht="20.25">
      <c r="E64" s="87"/>
      <c r="L64" s="202"/>
      <c r="M64" s="202"/>
      <c r="N64" s="202"/>
      <c r="O64" s="202"/>
      <c r="P64" s="202"/>
      <c r="Q64" s="202"/>
      <c r="R64" s="202"/>
      <c r="S64" s="202"/>
      <c r="T64" s="202"/>
      <c r="U64" s="202"/>
    </row>
    <row r="65" spans="5:21" s="76" customFormat="1" ht="20.25">
      <c r="E65" s="87"/>
      <c r="L65" s="202"/>
      <c r="M65" s="202"/>
      <c r="N65" s="202"/>
      <c r="O65" s="202"/>
      <c r="P65" s="202"/>
      <c r="Q65" s="202"/>
      <c r="R65" s="202"/>
      <c r="S65" s="202"/>
      <c r="T65" s="202"/>
      <c r="U65" s="202"/>
    </row>
    <row r="66" spans="5:21" s="76" customFormat="1" ht="20.25">
      <c r="E66" s="87"/>
      <c r="L66" s="202"/>
      <c r="M66" s="202"/>
      <c r="N66" s="202"/>
      <c r="O66" s="202"/>
      <c r="P66" s="202"/>
      <c r="Q66" s="202"/>
      <c r="R66" s="202"/>
      <c r="S66" s="202"/>
      <c r="T66" s="202"/>
      <c r="U66" s="202"/>
    </row>
    <row r="67" spans="5:21" s="76" customFormat="1" ht="20.25">
      <c r="E67" s="87"/>
      <c r="L67" s="202"/>
      <c r="M67" s="202"/>
      <c r="N67" s="202"/>
      <c r="O67" s="202"/>
      <c r="P67" s="202"/>
      <c r="Q67" s="202"/>
      <c r="R67" s="202"/>
      <c r="S67" s="202"/>
      <c r="T67" s="202"/>
      <c r="U67" s="202"/>
    </row>
    <row r="68" spans="5:21" s="76" customFormat="1" ht="20.25">
      <c r="E68" s="87"/>
      <c r="L68" s="202"/>
      <c r="M68" s="202"/>
      <c r="N68" s="202"/>
      <c r="O68" s="202"/>
      <c r="P68" s="202"/>
      <c r="Q68" s="202"/>
      <c r="R68" s="202"/>
      <c r="S68" s="202"/>
      <c r="T68" s="202"/>
      <c r="U68" s="202"/>
    </row>
    <row r="69" spans="5:21" s="76" customFormat="1" ht="20.25">
      <c r="E69" s="87"/>
      <c r="L69" s="202"/>
      <c r="M69" s="202"/>
      <c r="N69" s="202"/>
      <c r="O69" s="202"/>
      <c r="P69" s="202"/>
      <c r="Q69" s="202"/>
      <c r="R69" s="202"/>
      <c r="S69" s="202"/>
      <c r="T69" s="202"/>
      <c r="U69" s="202"/>
    </row>
    <row r="70" spans="5:21" s="76" customFormat="1" ht="20.25">
      <c r="E70" s="87"/>
      <c r="L70" s="202"/>
      <c r="M70" s="202"/>
      <c r="N70" s="202"/>
      <c r="O70" s="202"/>
      <c r="P70" s="202"/>
      <c r="Q70" s="202"/>
      <c r="R70" s="202"/>
      <c r="S70" s="202"/>
      <c r="T70" s="202"/>
      <c r="U70" s="202"/>
    </row>
    <row r="71" spans="5:21" s="76" customFormat="1" ht="20.25">
      <c r="E71" s="87"/>
      <c r="L71" s="202"/>
      <c r="M71" s="202"/>
      <c r="N71" s="202"/>
      <c r="O71" s="202"/>
      <c r="P71" s="202"/>
      <c r="Q71" s="202"/>
      <c r="R71" s="202"/>
      <c r="S71" s="202"/>
      <c r="T71" s="202"/>
      <c r="U71" s="202"/>
    </row>
    <row r="72" spans="5:21" s="76" customFormat="1" ht="20.25">
      <c r="E72" s="87"/>
      <c r="L72" s="202"/>
      <c r="M72" s="202"/>
      <c r="N72" s="202"/>
      <c r="O72" s="202"/>
      <c r="P72" s="202"/>
      <c r="Q72" s="202"/>
      <c r="R72" s="202"/>
      <c r="S72" s="202"/>
      <c r="T72" s="202"/>
      <c r="U72" s="202"/>
    </row>
    <row r="73" spans="5:21" s="76" customFormat="1" ht="20.25">
      <c r="E73" s="87"/>
      <c r="L73" s="202"/>
      <c r="M73" s="202"/>
      <c r="N73" s="202"/>
      <c r="O73" s="202"/>
      <c r="P73" s="202"/>
      <c r="Q73" s="202"/>
      <c r="R73" s="202"/>
      <c r="S73" s="202"/>
      <c r="T73" s="202"/>
      <c r="U73" s="202"/>
    </row>
    <row r="74" spans="5:21" s="76" customFormat="1" ht="20.25">
      <c r="E74" s="87"/>
      <c r="L74" s="202"/>
      <c r="M74" s="202"/>
      <c r="N74" s="202"/>
      <c r="O74" s="202"/>
      <c r="P74" s="202"/>
      <c r="Q74" s="202"/>
      <c r="R74" s="202"/>
      <c r="S74" s="202"/>
      <c r="T74" s="202"/>
      <c r="U74" s="202"/>
    </row>
    <row r="75" spans="5:21" s="76" customFormat="1" ht="20.25">
      <c r="E75" s="87"/>
      <c r="L75" s="202"/>
      <c r="M75" s="202"/>
      <c r="N75" s="202"/>
      <c r="O75" s="202"/>
      <c r="P75" s="202"/>
      <c r="Q75" s="202"/>
      <c r="R75" s="202"/>
      <c r="S75" s="202"/>
      <c r="T75" s="202"/>
      <c r="U75" s="202"/>
    </row>
    <row r="76" spans="5:21" s="76" customFormat="1" ht="20.25">
      <c r="E76" s="87"/>
      <c r="L76" s="202"/>
      <c r="M76" s="202"/>
      <c r="N76" s="202"/>
      <c r="O76" s="202"/>
      <c r="P76" s="202"/>
      <c r="Q76" s="202"/>
      <c r="R76" s="202"/>
      <c r="S76" s="202"/>
      <c r="T76" s="202"/>
      <c r="U76" s="202"/>
    </row>
    <row r="77" spans="5:21" s="76" customFormat="1" ht="20.25">
      <c r="E77" s="87"/>
      <c r="L77" s="202"/>
      <c r="M77" s="202"/>
      <c r="N77" s="202"/>
      <c r="O77" s="202"/>
      <c r="P77" s="202"/>
      <c r="Q77" s="202"/>
      <c r="R77" s="202"/>
      <c r="S77" s="202"/>
      <c r="T77" s="202"/>
      <c r="U77" s="202"/>
    </row>
    <row r="78" spans="5:21" s="76" customFormat="1" ht="20.25">
      <c r="E78" s="87"/>
      <c r="L78" s="202"/>
      <c r="M78" s="202"/>
      <c r="N78" s="202"/>
      <c r="O78" s="202"/>
      <c r="P78" s="202"/>
      <c r="Q78" s="202"/>
      <c r="R78" s="202"/>
      <c r="S78" s="202"/>
      <c r="T78" s="202"/>
      <c r="U78" s="202"/>
    </row>
    <row r="79" spans="5:21" s="76" customFormat="1" ht="20.25">
      <c r="E79" s="87"/>
      <c r="L79" s="202"/>
      <c r="M79" s="202"/>
      <c r="N79" s="202"/>
      <c r="O79" s="202"/>
      <c r="P79" s="202"/>
      <c r="Q79" s="202"/>
      <c r="R79" s="202"/>
      <c r="S79" s="202"/>
      <c r="T79" s="202"/>
      <c r="U79" s="202"/>
    </row>
    <row r="80" spans="5:21" s="76" customFormat="1" ht="20.25">
      <c r="E80" s="87"/>
      <c r="L80" s="202"/>
      <c r="M80" s="202"/>
      <c r="N80" s="202"/>
      <c r="O80" s="202"/>
      <c r="P80" s="202"/>
      <c r="Q80" s="202"/>
      <c r="R80" s="202"/>
      <c r="S80" s="202"/>
      <c r="T80" s="202"/>
      <c r="U80" s="202"/>
    </row>
    <row r="81" spans="5:21" s="76" customFormat="1" ht="20.25">
      <c r="E81" s="87"/>
      <c r="L81" s="202"/>
      <c r="M81" s="202"/>
      <c r="N81" s="202"/>
      <c r="O81" s="202"/>
      <c r="P81" s="202"/>
      <c r="Q81" s="202"/>
      <c r="R81" s="202"/>
      <c r="S81" s="202"/>
      <c r="T81" s="202"/>
      <c r="U81" s="202"/>
    </row>
    <row r="82" spans="5:21" s="76" customFormat="1" ht="20.25">
      <c r="E82" s="87"/>
      <c r="L82" s="202"/>
      <c r="M82" s="202"/>
      <c r="N82" s="202"/>
      <c r="O82" s="202"/>
      <c r="P82" s="202"/>
      <c r="Q82" s="202"/>
      <c r="R82" s="202"/>
      <c r="S82" s="202"/>
      <c r="T82" s="202"/>
      <c r="U82" s="202"/>
    </row>
    <row r="83" spans="5:21" s="76" customFormat="1" ht="20.25">
      <c r="E83" s="87"/>
      <c r="L83" s="202"/>
      <c r="M83" s="202"/>
      <c r="N83" s="202"/>
      <c r="O83" s="202"/>
      <c r="P83" s="202"/>
      <c r="Q83" s="202"/>
      <c r="R83" s="202"/>
      <c r="S83" s="202"/>
      <c r="T83" s="202"/>
      <c r="U83" s="202"/>
    </row>
    <row r="84" spans="5:21" s="76" customFormat="1" ht="20.25">
      <c r="E84" s="87"/>
      <c r="L84" s="202"/>
      <c r="M84" s="202"/>
      <c r="N84" s="202"/>
      <c r="O84" s="202"/>
      <c r="P84" s="202"/>
      <c r="Q84" s="202"/>
      <c r="R84" s="202"/>
      <c r="S84" s="202"/>
      <c r="T84" s="202"/>
      <c r="U84" s="202"/>
    </row>
    <row r="85" spans="5:21" s="76" customFormat="1" ht="20.25">
      <c r="E85" s="87"/>
      <c r="L85" s="202"/>
      <c r="M85" s="202"/>
      <c r="N85" s="202"/>
      <c r="O85" s="202"/>
      <c r="P85" s="202"/>
      <c r="Q85" s="202"/>
      <c r="R85" s="202"/>
      <c r="S85" s="202"/>
      <c r="T85" s="202"/>
      <c r="U85" s="202"/>
    </row>
    <row r="86" spans="5:21" s="76" customFormat="1" ht="20.25">
      <c r="E86" s="87"/>
      <c r="L86" s="202"/>
      <c r="M86" s="202"/>
      <c r="N86" s="202"/>
      <c r="O86" s="202"/>
      <c r="P86" s="202"/>
      <c r="Q86" s="202"/>
      <c r="R86" s="202"/>
      <c r="S86" s="202"/>
      <c r="T86" s="202"/>
      <c r="U86" s="202"/>
    </row>
    <row r="87" spans="5:21" s="76" customFormat="1" ht="20.25">
      <c r="E87" s="87"/>
      <c r="L87" s="202"/>
      <c r="M87" s="202"/>
      <c r="N87" s="202"/>
      <c r="O87" s="202"/>
      <c r="P87" s="202"/>
      <c r="Q87" s="202"/>
      <c r="R87" s="202"/>
      <c r="S87" s="202"/>
      <c r="T87" s="202"/>
      <c r="U87" s="202"/>
    </row>
    <row r="88" spans="5:21" s="76" customFormat="1" ht="20.25">
      <c r="E88" s="87"/>
      <c r="L88" s="202"/>
      <c r="M88" s="202"/>
      <c r="N88" s="202"/>
      <c r="O88" s="202"/>
      <c r="P88" s="202"/>
      <c r="Q88" s="202"/>
      <c r="R88" s="202"/>
      <c r="S88" s="202"/>
      <c r="T88" s="202"/>
      <c r="U88" s="202"/>
    </row>
    <row r="89" spans="5:21" s="76" customFormat="1" ht="20.25">
      <c r="E89" s="87"/>
      <c r="L89" s="202"/>
      <c r="M89" s="202"/>
      <c r="N89" s="202"/>
      <c r="O89" s="202"/>
      <c r="P89" s="202"/>
      <c r="Q89" s="202"/>
      <c r="R89" s="202"/>
      <c r="S89" s="202"/>
      <c r="T89" s="202"/>
      <c r="U89" s="202"/>
    </row>
    <row r="90" spans="5:21" s="76" customFormat="1" ht="20.25">
      <c r="E90" s="87"/>
      <c r="L90" s="202"/>
      <c r="M90" s="202"/>
      <c r="N90" s="202"/>
      <c r="O90" s="202"/>
      <c r="P90" s="202"/>
      <c r="Q90" s="202"/>
      <c r="R90" s="202"/>
      <c r="S90" s="202"/>
      <c r="T90" s="202"/>
      <c r="U90" s="202"/>
    </row>
    <row r="91" spans="5:21" s="76" customFormat="1" ht="20.25">
      <c r="E91" s="87"/>
      <c r="L91" s="202"/>
      <c r="M91" s="202"/>
      <c r="N91" s="202"/>
      <c r="O91" s="202"/>
      <c r="P91" s="202"/>
      <c r="Q91" s="202"/>
      <c r="R91" s="202"/>
      <c r="S91" s="202"/>
      <c r="T91" s="202"/>
      <c r="U91" s="202"/>
    </row>
    <row r="92" spans="5:21" s="76" customFormat="1" ht="20.25">
      <c r="E92" s="87"/>
      <c r="L92" s="202"/>
      <c r="M92" s="202"/>
      <c r="N92" s="202"/>
      <c r="O92" s="202"/>
      <c r="P92" s="202"/>
      <c r="Q92" s="202"/>
      <c r="R92" s="202"/>
      <c r="S92" s="202"/>
      <c r="T92" s="202"/>
      <c r="U92" s="202"/>
    </row>
    <row r="93" spans="5:21" s="76" customFormat="1" ht="20.25">
      <c r="E93" s="87"/>
      <c r="L93" s="202"/>
      <c r="M93" s="202"/>
      <c r="N93" s="202"/>
      <c r="O93" s="202"/>
      <c r="P93" s="202"/>
      <c r="Q93" s="202"/>
      <c r="R93" s="202"/>
      <c r="S93" s="202"/>
      <c r="T93" s="202"/>
      <c r="U93" s="202"/>
    </row>
    <row r="94" spans="5:21" s="76" customFormat="1" ht="20.25">
      <c r="E94" s="87"/>
      <c r="L94" s="202"/>
      <c r="M94" s="202"/>
      <c r="N94" s="202"/>
      <c r="O94" s="202"/>
      <c r="P94" s="202"/>
      <c r="Q94" s="202"/>
      <c r="R94" s="202"/>
      <c r="S94" s="202"/>
      <c r="T94" s="202"/>
      <c r="U94" s="202"/>
    </row>
    <row r="95" spans="5:21" s="76" customFormat="1" ht="20.25">
      <c r="E95" s="87"/>
      <c r="L95" s="202"/>
      <c r="M95" s="202"/>
      <c r="N95" s="202"/>
      <c r="O95" s="202"/>
      <c r="P95" s="202"/>
      <c r="Q95" s="202"/>
      <c r="R95" s="202"/>
      <c r="S95" s="202"/>
      <c r="T95" s="202"/>
      <c r="U95" s="202"/>
    </row>
    <row r="96" spans="5:21" s="76" customFormat="1" ht="20.25">
      <c r="E96" s="87"/>
      <c r="L96" s="202"/>
      <c r="M96" s="202"/>
      <c r="N96" s="202"/>
      <c r="O96" s="202"/>
      <c r="P96" s="202"/>
      <c r="Q96" s="202"/>
      <c r="R96" s="202"/>
      <c r="S96" s="202"/>
      <c r="T96" s="202"/>
      <c r="U96" s="202"/>
    </row>
    <row r="97" spans="5:21" s="76" customFormat="1" ht="20.25">
      <c r="E97" s="87"/>
      <c r="L97" s="202"/>
      <c r="M97" s="202"/>
      <c r="N97" s="202"/>
      <c r="O97" s="202"/>
      <c r="P97" s="202"/>
      <c r="Q97" s="202"/>
      <c r="R97" s="202"/>
      <c r="S97" s="202"/>
      <c r="T97" s="202"/>
      <c r="U97" s="202"/>
    </row>
    <row r="98" spans="5:21" s="76" customFormat="1" ht="20.25">
      <c r="E98" s="87"/>
      <c r="L98" s="202"/>
      <c r="M98" s="202"/>
      <c r="N98" s="202"/>
      <c r="O98" s="202"/>
      <c r="P98" s="202"/>
      <c r="Q98" s="202"/>
      <c r="R98" s="202"/>
      <c r="S98" s="202"/>
      <c r="T98" s="202"/>
      <c r="U98" s="202"/>
    </row>
    <row r="99" spans="5:21" s="76" customFormat="1" ht="20.25">
      <c r="E99" s="87"/>
      <c r="L99" s="202"/>
      <c r="M99" s="202"/>
      <c r="N99" s="202"/>
      <c r="O99" s="202"/>
      <c r="P99" s="202"/>
      <c r="Q99" s="202"/>
      <c r="R99" s="202"/>
      <c r="S99" s="202"/>
      <c r="T99" s="202"/>
      <c r="U99" s="202"/>
    </row>
    <row r="100" spans="5:21" s="76" customFormat="1" ht="20.25">
      <c r="E100" s="87"/>
      <c r="L100" s="202"/>
      <c r="M100" s="202"/>
      <c r="N100" s="202"/>
      <c r="O100" s="202"/>
      <c r="P100" s="202"/>
      <c r="Q100" s="202"/>
      <c r="R100" s="202"/>
      <c r="S100" s="202"/>
      <c r="T100" s="202"/>
      <c r="U100" s="202"/>
    </row>
    <row r="101" spans="5:21" s="76" customFormat="1" ht="20.25">
      <c r="E101" s="87"/>
      <c r="L101" s="202"/>
      <c r="M101" s="202"/>
      <c r="N101" s="202"/>
      <c r="O101" s="202"/>
      <c r="P101" s="202"/>
      <c r="Q101" s="202"/>
      <c r="R101" s="202"/>
      <c r="S101" s="202"/>
      <c r="T101" s="202"/>
      <c r="U101" s="202"/>
    </row>
    <row r="102" spans="5:21" s="76" customFormat="1" ht="20.25">
      <c r="E102" s="87"/>
      <c r="L102" s="202"/>
      <c r="M102" s="202"/>
      <c r="N102" s="202"/>
      <c r="O102" s="202"/>
      <c r="P102" s="202"/>
      <c r="Q102" s="202"/>
      <c r="R102" s="202"/>
      <c r="S102" s="202"/>
      <c r="T102" s="202"/>
      <c r="U102" s="202"/>
    </row>
    <row r="103" spans="5:21" s="76" customFormat="1" ht="20.25">
      <c r="E103" s="87"/>
      <c r="L103" s="202"/>
      <c r="M103" s="202"/>
      <c r="N103" s="202"/>
      <c r="O103" s="202"/>
      <c r="P103" s="202"/>
      <c r="Q103" s="202"/>
      <c r="R103" s="202"/>
      <c r="S103" s="202"/>
      <c r="T103" s="202"/>
      <c r="U103" s="202"/>
    </row>
    <row r="104" spans="5:21" s="76" customFormat="1" ht="20.25">
      <c r="E104" s="87"/>
      <c r="L104" s="202"/>
      <c r="M104" s="202"/>
      <c r="N104" s="202"/>
      <c r="O104" s="202"/>
      <c r="P104" s="202"/>
      <c r="Q104" s="202"/>
      <c r="R104" s="202"/>
      <c r="S104" s="202"/>
      <c r="T104" s="202"/>
      <c r="U104" s="202"/>
    </row>
    <row r="105" spans="5:21" s="76" customFormat="1" ht="20.25">
      <c r="E105" s="87"/>
      <c r="L105" s="202"/>
      <c r="M105" s="202"/>
      <c r="N105" s="202"/>
      <c r="O105" s="202"/>
      <c r="P105" s="202"/>
      <c r="Q105" s="202"/>
      <c r="R105" s="202"/>
      <c r="S105" s="202"/>
      <c r="T105" s="202"/>
      <c r="U105" s="202"/>
    </row>
    <row r="106" spans="5:21" s="76" customFormat="1" ht="20.25">
      <c r="E106" s="87"/>
      <c r="L106" s="202"/>
      <c r="M106" s="202"/>
      <c r="N106" s="202"/>
      <c r="O106" s="202"/>
      <c r="P106" s="202"/>
      <c r="Q106" s="202"/>
      <c r="R106" s="202"/>
      <c r="S106" s="202"/>
      <c r="T106" s="202"/>
      <c r="U106" s="202"/>
    </row>
    <row r="107" spans="5:21" s="76" customFormat="1" ht="20.25">
      <c r="E107" s="87"/>
      <c r="L107" s="202"/>
      <c r="M107" s="202"/>
      <c r="N107" s="202"/>
      <c r="O107" s="202"/>
      <c r="P107" s="202"/>
      <c r="Q107" s="202"/>
      <c r="R107" s="202"/>
      <c r="S107" s="202"/>
      <c r="T107" s="202"/>
      <c r="U107" s="202"/>
    </row>
    <row r="108" spans="5:21" s="76" customFormat="1" ht="20.25">
      <c r="E108" s="87"/>
      <c r="L108" s="202"/>
      <c r="M108" s="202"/>
      <c r="N108" s="202"/>
      <c r="O108" s="202"/>
      <c r="P108" s="202"/>
      <c r="Q108" s="202"/>
      <c r="R108" s="202"/>
      <c r="S108" s="202"/>
      <c r="T108" s="202"/>
      <c r="U108" s="202"/>
    </row>
    <row r="109" spans="5:21" s="76" customFormat="1" ht="20.25">
      <c r="E109" s="87"/>
      <c r="L109" s="202"/>
      <c r="M109" s="202"/>
      <c r="N109" s="202"/>
      <c r="O109" s="202"/>
      <c r="P109" s="202"/>
      <c r="Q109" s="202"/>
      <c r="R109" s="202"/>
      <c r="S109" s="202"/>
      <c r="T109" s="202"/>
      <c r="U109" s="202"/>
    </row>
    <row r="110" spans="5:21" s="76" customFormat="1" ht="20.25">
      <c r="E110" s="87"/>
      <c r="L110" s="202"/>
      <c r="M110" s="202"/>
      <c r="N110" s="202"/>
      <c r="O110" s="202"/>
      <c r="P110" s="202"/>
      <c r="Q110" s="202"/>
      <c r="R110" s="202"/>
      <c r="S110" s="202"/>
      <c r="T110" s="202"/>
      <c r="U110" s="202"/>
    </row>
    <row r="111" spans="5:21" s="76" customFormat="1" ht="20.25">
      <c r="E111" s="87"/>
      <c r="L111" s="202"/>
      <c r="M111" s="202"/>
      <c r="N111" s="202"/>
      <c r="O111" s="202"/>
      <c r="P111" s="202"/>
      <c r="Q111" s="202"/>
      <c r="R111" s="202"/>
      <c r="S111" s="202"/>
      <c r="T111" s="202"/>
      <c r="U111" s="202"/>
    </row>
    <row r="112" spans="5:21" s="76" customFormat="1" ht="20.25">
      <c r="E112" s="87"/>
      <c r="L112" s="202"/>
      <c r="M112" s="202"/>
      <c r="N112" s="202"/>
      <c r="O112" s="202"/>
      <c r="P112" s="202"/>
      <c r="Q112" s="202"/>
      <c r="R112" s="202"/>
      <c r="S112" s="202"/>
      <c r="T112" s="202"/>
      <c r="U112" s="202"/>
    </row>
    <row r="113" spans="5:21" s="76" customFormat="1" ht="20.25">
      <c r="E113" s="87"/>
      <c r="L113" s="202"/>
      <c r="M113" s="202"/>
      <c r="N113" s="202"/>
      <c r="O113" s="202"/>
      <c r="P113" s="202"/>
      <c r="Q113" s="202"/>
      <c r="R113" s="202"/>
      <c r="S113" s="202"/>
      <c r="T113" s="202"/>
      <c r="U113" s="202"/>
    </row>
    <row r="114" spans="5:21" s="76" customFormat="1" ht="20.25">
      <c r="E114" s="87"/>
      <c r="L114" s="202"/>
      <c r="M114" s="202"/>
      <c r="N114" s="202"/>
      <c r="O114" s="202"/>
      <c r="P114" s="202"/>
      <c r="Q114" s="202"/>
      <c r="R114" s="202"/>
      <c r="S114" s="202"/>
      <c r="T114" s="202"/>
      <c r="U114" s="202"/>
    </row>
    <row r="115" spans="5:21" s="76" customFormat="1" ht="20.25">
      <c r="E115" s="87"/>
      <c r="L115" s="202"/>
      <c r="M115" s="202"/>
      <c r="N115" s="202"/>
      <c r="O115" s="202"/>
      <c r="P115" s="202"/>
      <c r="Q115" s="202"/>
      <c r="R115" s="202"/>
      <c r="S115" s="202"/>
      <c r="T115" s="202"/>
      <c r="U115" s="202"/>
    </row>
    <row r="116" spans="5:21" s="76" customFormat="1" ht="20.25">
      <c r="E116" s="87"/>
      <c r="L116" s="202"/>
      <c r="M116" s="202"/>
      <c r="N116" s="202"/>
      <c r="O116" s="202"/>
      <c r="P116" s="202"/>
      <c r="Q116" s="202"/>
      <c r="R116" s="202"/>
      <c r="S116" s="202"/>
      <c r="T116" s="202"/>
      <c r="U116" s="202"/>
    </row>
    <row r="117" spans="5:21" s="76" customFormat="1" ht="20.25">
      <c r="E117" s="87"/>
      <c r="L117" s="202"/>
      <c r="M117" s="202"/>
      <c r="N117" s="202"/>
      <c r="O117" s="202"/>
      <c r="P117" s="202"/>
      <c r="Q117" s="202"/>
      <c r="R117" s="202"/>
      <c r="S117" s="202"/>
      <c r="T117" s="202"/>
      <c r="U117" s="202"/>
    </row>
    <row r="118" spans="5:21" s="76" customFormat="1" ht="20.25">
      <c r="E118" s="87"/>
      <c r="L118" s="202"/>
      <c r="M118" s="202"/>
      <c r="N118" s="202"/>
      <c r="O118" s="202"/>
      <c r="P118" s="202"/>
      <c r="Q118" s="202"/>
      <c r="R118" s="202"/>
      <c r="S118" s="202"/>
      <c r="T118" s="202"/>
      <c r="U118" s="202"/>
    </row>
    <row r="119" spans="5:21" s="76" customFormat="1" ht="20.25">
      <c r="E119" s="87"/>
      <c r="L119" s="202"/>
      <c r="M119" s="202"/>
      <c r="N119" s="202"/>
      <c r="O119" s="202"/>
      <c r="P119" s="202"/>
      <c r="Q119" s="202"/>
      <c r="R119" s="202"/>
      <c r="S119" s="202"/>
      <c r="T119" s="202"/>
      <c r="U119" s="202"/>
    </row>
    <row r="120" spans="5:21" s="76" customFormat="1" ht="20.25">
      <c r="E120" s="87"/>
      <c r="L120" s="202"/>
      <c r="M120" s="202"/>
      <c r="N120" s="202"/>
      <c r="O120" s="202"/>
      <c r="P120" s="202"/>
      <c r="Q120" s="202"/>
      <c r="R120" s="202"/>
      <c r="S120" s="202"/>
      <c r="T120" s="202"/>
      <c r="U120" s="202"/>
    </row>
    <row r="121" spans="5:21" s="76" customFormat="1" ht="20.25">
      <c r="E121" s="87"/>
      <c r="L121" s="202"/>
      <c r="M121" s="202"/>
      <c r="N121" s="202"/>
      <c r="O121" s="202"/>
      <c r="P121" s="202"/>
      <c r="Q121" s="202"/>
      <c r="R121" s="202"/>
      <c r="S121" s="202"/>
      <c r="T121" s="202"/>
      <c r="U121" s="202"/>
    </row>
    <row r="122" spans="5:21" s="76" customFormat="1" ht="20.25">
      <c r="E122" s="87"/>
      <c r="L122" s="202"/>
      <c r="M122" s="202"/>
      <c r="N122" s="202"/>
      <c r="O122" s="202"/>
      <c r="P122" s="202"/>
      <c r="Q122" s="202"/>
      <c r="R122" s="202"/>
      <c r="S122" s="202"/>
      <c r="T122" s="202"/>
      <c r="U122" s="202"/>
    </row>
    <row r="123" spans="5:21" s="76" customFormat="1" ht="20.25">
      <c r="E123" s="87"/>
      <c r="L123" s="202"/>
      <c r="M123" s="202"/>
      <c r="N123" s="202"/>
      <c r="O123" s="202"/>
      <c r="P123" s="202"/>
      <c r="Q123" s="202"/>
      <c r="R123" s="202"/>
      <c r="S123" s="202"/>
      <c r="T123" s="202"/>
      <c r="U123" s="202"/>
    </row>
    <row r="124" spans="5:21" s="76" customFormat="1" ht="20.25">
      <c r="E124" s="87"/>
      <c r="L124" s="202"/>
      <c r="M124" s="202"/>
      <c r="N124" s="202"/>
      <c r="O124" s="202"/>
      <c r="P124" s="202"/>
      <c r="Q124" s="202"/>
      <c r="R124" s="202"/>
      <c r="S124" s="202"/>
      <c r="T124" s="202"/>
      <c r="U124" s="202"/>
    </row>
    <row r="125" spans="5:21" s="76" customFormat="1" ht="20.25">
      <c r="E125" s="87"/>
      <c r="L125" s="202"/>
      <c r="M125" s="202"/>
      <c r="N125" s="202"/>
      <c r="O125" s="202"/>
      <c r="P125" s="202"/>
      <c r="Q125" s="202"/>
      <c r="R125" s="202"/>
      <c r="S125" s="202"/>
      <c r="T125" s="202"/>
      <c r="U125" s="202"/>
    </row>
    <row r="126" spans="5:21" s="76" customFormat="1" ht="20.25">
      <c r="E126" s="87"/>
      <c r="L126" s="202"/>
      <c r="M126" s="202"/>
      <c r="N126" s="202"/>
      <c r="O126" s="202"/>
      <c r="P126" s="202"/>
      <c r="Q126" s="202"/>
      <c r="R126" s="202"/>
      <c r="S126" s="202"/>
      <c r="T126" s="202"/>
      <c r="U126" s="202"/>
    </row>
    <row r="127" spans="5:21" s="76" customFormat="1" ht="20.25">
      <c r="E127" s="87"/>
      <c r="L127" s="202"/>
      <c r="M127" s="202"/>
      <c r="N127" s="202"/>
      <c r="O127" s="202"/>
      <c r="P127" s="202"/>
      <c r="Q127" s="202"/>
      <c r="R127" s="202"/>
      <c r="S127" s="202"/>
      <c r="T127" s="202"/>
      <c r="U127" s="202"/>
    </row>
    <row r="128" spans="5:21" s="76" customFormat="1" ht="20.25">
      <c r="E128" s="87"/>
      <c r="L128" s="202"/>
      <c r="M128" s="202"/>
      <c r="N128" s="202"/>
      <c r="O128" s="202"/>
      <c r="P128" s="202"/>
      <c r="Q128" s="202"/>
      <c r="R128" s="202"/>
      <c r="S128" s="202"/>
      <c r="T128" s="202"/>
      <c r="U128" s="202"/>
    </row>
    <row r="129" spans="5:21" s="76" customFormat="1" ht="20.25">
      <c r="E129" s="87"/>
      <c r="L129" s="202"/>
      <c r="M129" s="202"/>
      <c r="N129" s="202"/>
      <c r="O129" s="202"/>
      <c r="P129" s="202"/>
      <c r="Q129" s="202"/>
      <c r="R129" s="202"/>
      <c r="S129" s="202"/>
      <c r="T129" s="202"/>
      <c r="U129" s="202"/>
    </row>
    <row r="130" spans="5:21" s="76" customFormat="1" ht="20.25">
      <c r="E130" s="87"/>
      <c r="L130" s="202"/>
      <c r="M130" s="202"/>
      <c r="N130" s="202"/>
      <c r="O130" s="202"/>
      <c r="P130" s="202"/>
      <c r="Q130" s="202"/>
      <c r="R130" s="202"/>
      <c r="S130" s="202"/>
      <c r="T130" s="202"/>
      <c r="U130" s="202"/>
    </row>
    <row r="131" spans="5:21" s="76" customFormat="1" ht="20.25">
      <c r="E131" s="87"/>
      <c r="L131" s="202"/>
      <c r="M131" s="202"/>
      <c r="N131" s="202"/>
      <c r="O131" s="202"/>
      <c r="P131" s="202"/>
      <c r="Q131" s="202"/>
      <c r="R131" s="202"/>
      <c r="S131" s="202"/>
      <c r="T131" s="202"/>
      <c r="U131" s="202"/>
    </row>
    <row r="132" spans="5:21" s="76" customFormat="1" ht="20.25">
      <c r="E132" s="87"/>
      <c r="L132" s="202"/>
      <c r="M132" s="202"/>
      <c r="N132" s="202"/>
      <c r="O132" s="202"/>
      <c r="P132" s="202"/>
      <c r="Q132" s="202"/>
      <c r="R132" s="202"/>
      <c r="S132" s="202"/>
      <c r="T132" s="202"/>
      <c r="U132" s="202"/>
    </row>
    <row r="133" spans="5:21" s="76" customFormat="1" ht="20.25">
      <c r="E133" s="87"/>
      <c r="L133" s="202"/>
      <c r="M133" s="202"/>
      <c r="N133" s="202"/>
      <c r="O133" s="202"/>
      <c r="P133" s="202"/>
      <c r="Q133" s="202"/>
      <c r="R133" s="202"/>
      <c r="S133" s="202"/>
      <c r="T133" s="202"/>
      <c r="U133" s="202"/>
    </row>
    <row r="134" spans="5:21" s="76" customFormat="1" ht="20.25">
      <c r="E134" s="87"/>
      <c r="L134" s="202"/>
      <c r="M134" s="202"/>
      <c r="N134" s="202"/>
      <c r="O134" s="202"/>
      <c r="P134" s="202"/>
      <c r="Q134" s="202"/>
      <c r="R134" s="202"/>
      <c r="S134" s="202"/>
      <c r="T134" s="202"/>
      <c r="U134" s="202"/>
    </row>
    <row r="135" spans="5:21" s="76" customFormat="1" ht="20.25">
      <c r="E135" s="87"/>
      <c r="L135" s="202"/>
      <c r="M135" s="202"/>
      <c r="N135" s="202"/>
      <c r="O135" s="202"/>
      <c r="P135" s="202"/>
      <c r="Q135" s="202"/>
      <c r="R135" s="202"/>
      <c r="S135" s="202"/>
      <c r="T135" s="202"/>
      <c r="U135" s="202"/>
    </row>
    <row r="136" spans="5:21" s="76" customFormat="1" ht="20.25">
      <c r="E136" s="87"/>
      <c r="L136" s="202"/>
      <c r="M136" s="202"/>
      <c r="N136" s="202"/>
      <c r="O136" s="202"/>
      <c r="P136" s="202"/>
      <c r="Q136" s="202"/>
      <c r="R136" s="202"/>
      <c r="S136" s="202"/>
      <c r="T136" s="202"/>
      <c r="U136" s="202"/>
    </row>
    <row r="137" spans="5:21" s="76" customFormat="1" ht="20.25">
      <c r="E137" s="87"/>
      <c r="L137" s="202"/>
      <c r="M137" s="202"/>
      <c r="N137" s="202"/>
      <c r="O137" s="202"/>
      <c r="P137" s="202"/>
      <c r="Q137" s="202"/>
      <c r="R137" s="202"/>
      <c r="S137" s="202"/>
      <c r="T137" s="202"/>
      <c r="U137" s="202"/>
    </row>
    <row r="138" spans="5:21" s="76" customFormat="1" ht="20.25">
      <c r="E138" s="87"/>
      <c r="L138" s="202"/>
      <c r="M138" s="202"/>
      <c r="N138" s="202"/>
      <c r="O138" s="202"/>
      <c r="P138" s="202"/>
      <c r="Q138" s="202"/>
      <c r="R138" s="202"/>
      <c r="S138" s="202"/>
      <c r="T138" s="202"/>
      <c r="U138" s="202"/>
    </row>
    <row r="139" spans="5:21" s="76" customFormat="1" ht="20.25">
      <c r="E139" s="87"/>
      <c r="L139" s="202"/>
      <c r="M139" s="202"/>
      <c r="N139" s="202"/>
      <c r="O139" s="202"/>
      <c r="P139" s="202"/>
      <c r="Q139" s="202"/>
      <c r="R139" s="202"/>
      <c r="S139" s="202"/>
      <c r="T139" s="202"/>
      <c r="U139" s="202"/>
    </row>
    <row r="140" spans="5:21" s="76" customFormat="1" ht="20.25">
      <c r="E140" s="87"/>
      <c r="L140" s="202"/>
      <c r="M140" s="202"/>
      <c r="N140" s="202"/>
      <c r="O140" s="202"/>
      <c r="P140" s="202"/>
      <c r="Q140" s="202"/>
      <c r="R140" s="202"/>
      <c r="S140" s="202"/>
      <c r="T140" s="202"/>
      <c r="U140" s="202"/>
    </row>
    <row r="141" spans="5:21" s="76" customFormat="1" ht="20.25">
      <c r="E141" s="87"/>
      <c r="L141" s="202"/>
      <c r="M141" s="202"/>
      <c r="N141" s="202"/>
      <c r="O141" s="202"/>
      <c r="P141" s="202"/>
      <c r="Q141" s="202"/>
      <c r="R141" s="202"/>
      <c r="S141" s="202"/>
      <c r="T141" s="202"/>
      <c r="U141" s="202"/>
    </row>
    <row r="142" spans="5:21" s="76" customFormat="1" ht="20.25">
      <c r="E142" s="87"/>
      <c r="L142" s="202"/>
      <c r="M142" s="202"/>
      <c r="N142" s="202"/>
      <c r="O142" s="202"/>
      <c r="P142" s="202"/>
      <c r="Q142" s="202"/>
      <c r="R142" s="202"/>
      <c r="S142" s="202"/>
      <c r="T142" s="202"/>
      <c r="U142" s="202"/>
    </row>
    <row r="143" spans="5:21" s="76" customFormat="1" ht="20.25">
      <c r="E143" s="87"/>
      <c r="L143" s="202"/>
      <c r="M143" s="202"/>
      <c r="N143" s="202"/>
      <c r="O143" s="202"/>
      <c r="P143" s="202"/>
      <c r="Q143" s="202"/>
      <c r="R143" s="202"/>
      <c r="S143" s="202"/>
      <c r="T143" s="202"/>
      <c r="U143" s="202"/>
    </row>
    <row r="144" spans="5:21" s="76" customFormat="1" ht="20.25">
      <c r="E144" s="87"/>
      <c r="L144" s="202"/>
      <c r="M144" s="202"/>
      <c r="N144" s="202"/>
      <c r="O144" s="202"/>
      <c r="P144" s="202"/>
      <c r="Q144" s="202"/>
      <c r="R144" s="202"/>
      <c r="S144" s="202"/>
      <c r="T144" s="202"/>
      <c r="U144" s="202"/>
    </row>
    <row r="145" spans="5:21" s="76" customFormat="1" ht="20.25">
      <c r="E145" s="87"/>
      <c r="L145" s="202"/>
      <c r="M145" s="202"/>
      <c r="N145" s="202"/>
      <c r="O145" s="202"/>
      <c r="P145" s="202"/>
      <c r="Q145" s="202"/>
      <c r="R145" s="202"/>
      <c r="S145" s="202"/>
      <c r="T145" s="202"/>
      <c r="U145" s="202"/>
    </row>
    <row r="146" spans="5:21" s="76" customFormat="1" ht="20.25">
      <c r="E146" s="87"/>
      <c r="L146" s="202"/>
      <c r="M146" s="202"/>
      <c r="N146" s="202"/>
      <c r="O146" s="202"/>
      <c r="P146" s="202"/>
      <c r="Q146" s="202"/>
      <c r="R146" s="202"/>
      <c r="S146" s="202"/>
      <c r="T146" s="202"/>
      <c r="U146" s="202"/>
    </row>
    <row r="147" spans="5:21" s="76" customFormat="1" ht="20.25">
      <c r="E147" s="87"/>
      <c r="L147" s="202"/>
      <c r="M147" s="202"/>
      <c r="N147" s="202"/>
      <c r="O147" s="202"/>
      <c r="P147" s="202"/>
      <c r="Q147" s="202"/>
      <c r="R147" s="202"/>
      <c r="S147" s="202"/>
      <c r="T147" s="202"/>
      <c r="U147" s="202"/>
    </row>
    <row r="148" spans="5:21" s="76" customFormat="1" ht="20.25">
      <c r="E148" s="87"/>
      <c r="L148" s="202"/>
      <c r="M148" s="202"/>
      <c r="N148" s="202"/>
      <c r="O148" s="202"/>
      <c r="P148" s="202"/>
      <c r="Q148" s="202"/>
      <c r="R148" s="202"/>
      <c r="S148" s="202"/>
      <c r="T148" s="202"/>
      <c r="U148" s="202"/>
    </row>
    <row r="149" spans="5:21" s="76" customFormat="1" ht="20.25">
      <c r="E149" s="87"/>
      <c r="L149" s="202"/>
      <c r="M149" s="202"/>
      <c r="N149" s="202"/>
      <c r="O149" s="202"/>
      <c r="P149" s="202"/>
      <c r="Q149" s="202"/>
      <c r="R149" s="202"/>
      <c r="S149" s="202"/>
      <c r="T149" s="202"/>
      <c r="U149" s="202"/>
    </row>
    <row r="150" spans="5:21" s="76" customFormat="1" ht="20.25">
      <c r="E150" s="87"/>
      <c r="L150" s="202"/>
      <c r="M150" s="202"/>
      <c r="N150" s="202"/>
      <c r="O150" s="202"/>
      <c r="P150" s="202"/>
      <c r="Q150" s="202"/>
      <c r="R150" s="202"/>
      <c r="S150" s="202"/>
      <c r="T150" s="202"/>
      <c r="U150" s="202"/>
    </row>
    <row r="151" spans="5:21" s="76" customFormat="1" ht="20.25">
      <c r="E151" s="87"/>
      <c r="L151" s="202"/>
      <c r="M151" s="202"/>
      <c r="N151" s="202"/>
      <c r="O151" s="202"/>
      <c r="P151" s="202"/>
      <c r="Q151" s="202"/>
      <c r="R151" s="202"/>
      <c r="S151" s="202"/>
      <c r="T151" s="202"/>
      <c r="U151" s="202"/>
    </row>
    <row r="152" spans="5:21" s="76" customFormat="1" ht="20.25">
      <c r="E152" s="87"/>
      <c r="L152" s="202"/>
      <c r="M152" s="202"/>
      <c r="N152" s="202"/>
      <c r="O152" s="202"/>
      <c r="P152" s="202"/>
      <c r="Q152" s="202"/>
      <c r="R152" s="202"/>
      <c r="S152" s="202"/>
      <c r="T152" s="202"/>
      <c r="U152" s="202"/>
    </row>
    <row r="153" spans="5:21" s="76" customFormat="1" ht="20.25">
      <c r="E153" s="87"/>
      <c r="L153" s="202"/>
      <c r="M153" s="202"/>
      <c r="N153" s="202"/>
      <c r="O153" s="202"/>
      <c r="P153" s="202"/>
      <c r="Q153" s="202"/>
      <c r="R153" s="202"/>
      <c r="S153" s="202"/>
      <c r="T153" s="202"/>
      <c r="U153" s="202"/>
    </row>
    <row r="154" spans="5:21" s="76" customFormat="1" ht="20.25">
      <c r="E154" s="87"/>
      <c r="L154" s="202"/>
      <c r="M154" s="202"/>
      <c r="N154" s="202"/>
      <c r="O154" s="202"/>
      <c r="P154" s="202"/>
      <c r="Q154" s="202"/>
      <c r="R154" s="202"/>
      <c r="S154" s="202"/>
      <c r="T154" s="202"/>
      <c r="U154" s="202"/>
    </row>
    <row r="155" spans="5:21" s="76" customFormat="1" ht="20.25">
      <c r="E155" s="87"/>
      <c r="L155" s="202"/>
      <c r="M155" s="202"/>
      <c r="N155" s="202"/>
      <c r="O155" s="202"/>
      <c r="P155" s="202"/>
      <c r="Q155" s="202"/>
      <c r="R155" s="202"/>
      <c r="S155" s="202"/>
      <c r="T155" s="202"/>
      <c r="U155" s="202"/>
    </row>
    <row r="156" spans="5:21" s="76" customFormat="1" ht="20.25">
      <c r="E156" s="87"/>
      <c r="L156" s="202"/>
      <c r="M156" s="202"/>
      <c r="N156" s="202"/>
      <c r="O156" s="202"/>
      <c r="P156" s="202"/>
      <c r="Q156" s="202"/>
      <c r="R156" s="202"/>
      <c r="S156" s="202"/>
      <c r="T156" s="202"/>
      <c r="U156" s="202"/>
    </row>
    <row r="157" spans="5:21" s="76" customFormat="1" ht="20.25">
      <c r="E157" s="87"/>
      <c r="L157" s="202"/>
      <c r="M157" s="202"/>
      <c r="N157" s="202"/>
      <c r="O157" s="202"/>
      <c r="P157" s="202"/>
      <c r="Q157" s="202"/>
      <c r="R157" s="202"/>
      <c r="S157" s="202"/>
      <c r="T157" s="202"/>
      <c r="U157" s="202"/>
    </row>
    <row r="158" spans="5:21" s="76" customFormat="1" ht="20.25">
      <c r="E158" s="87"/>
      <c r="L158" s="202"/>
      <c r="M158" s="202"/>
      <c r="N158" s="202"/>
      <c r="O158" s="202"/>
      <c r="P158" s="202"/>
      <c r="Q158" s="202"/>
      <c r="R158" s="202"/>
      <c r="S158" s="202"/>
      <c r="T158" s="202"/>
      <c r="U158" s="202"/>
    </row>
    <row r="159" spans="5:21" s="76" customFormat="1" ht="20.25">
      <c r="E159" s="87"/>
      <c r="L159" s="202"/>
      <c r="M159" s="202"/>
      <c r="N159" s="202"/>
      <c r="O159" s="202"/>
      <c r="P159" s="202"/>
      <c r="Q159" s="202"/>
      <c r="R159" s="202"/>
      <c r="S159" s="202"/>
      <c r="T159" s="202"/>
      <c r="U159" s="202"/>
    </row>
    <row r="160" spans="5:21" s="76" customFormat="1" ht="20.25">
      <c r="E160" s="87"/>
      <c r="L160" s="202"/>
      <c r="M160" s="202"/>
      <c r="N160" s="202"/>
      <c r="O160" s="202"/>
      <c r="P160" s="202"/>
      <c r="Q160" s="202"/>
      <c r="R160" s="202"/>
      <c r="S160" s="202"/>
      <c r="T160" s="202"/>
      <c r="U160" s="202"/>
    </row>
    <row r="161" spans="5:21" s="76" customFormat="1" ht="20.25">
      <c r="E161" s="87"/>
      <c r="L161" s="202"/>
      <c r="M161" s="202"/>
      <c r="N161" s="202"/>
      <c r="O161" s="202"/>
      <c r="P161" s="202"/>
      <c r="Q161" s="202"/>
      <c r="R161" s="202"/>
      <c r="S161" s="202"/>
      <c r="T161" s="202"/>
      <c r="U161" s="202"/>
    </row>
    <row r="162" spans="5:21" s="76" customFormat="1" ht="20.25">
      <c r="E162" s="87"/>
      <c r="L162" s="202"/>
      <c r="M162" s="202"/>
      <c r="N162" s="202"/>
      <c r="O162" s="202"/>
      <c r="P162" s="202"/>
      <c r="Q162" s="202"/>
      <c r="R162" s="202"/>
      <c r="S162" s="202"/>
      <c r="T162" s="202"/>
      <c r="U162" s="202"/>
    </row>
    <row r="163" spans="5:21" s="76" customFormat="1" ht="20.25">
      <c r="E163" s="87"/>
      <c r="L163" s="202"/>
      <c r="M163" s="202"/>
      <c r="N163" s="202"/>
      <c r="O163" s="202"/>
      <c r="P163" s="202"/>
      <c r="Q163" s="202"/>
      <c r="R163" s="202"/>
      <c r="S163" s="202"/>
      <c r="T163" s="202"/>
      <c r="U163" s="202"/>
    </row>
    <row r="164" spans="5:21" s="76" customFormat="1" ht="20.25">
      <c r="E164" s="87"/>
      <c r="L164" s="202"/>
      <c r="M164" s="202"/>
      <c r="N164" s="202"/>
      <c r="O164" s="202"/>
      <c r="P164" s="202"/>
      <c r="Q164" s="202"/>
      <c r="R164" s="202"/>
      <c r="S164" s="202"/>
      <c r="T164" s="202"/>
      <c r="U164" s="202"/>
    </row>
    <row r="165" spans="5:21" s="76" customFormat="1" ht="20.25">
      <c r="E165" s="87"/>
      <c r="L165" s="202"/>
      <c r="M165" s="202"/>
      <c r="N165" s="202"/>
      <c r="O165" s="202"/>
      <c r="P165" s="202"/>
      <c r="Q165" s="202"/>
      <c r="R165" s="202"/>
      <c r="S165" s="202"/>
      <c r="T165" s="202"/>
      <c r="U165" s="202"/>
    </row>
    <row r="166" spans="5:21" s="76" customFormat="1" ht="20.25">
      <c r="E166" s="87"/>
      <c r="L166" s="202"/>
      <c r="M166" s="202"/>
      <c r="N166" s="202"/>
      <c r="O166" s="202"/>
      <c r="P166" s="202"/>
      <c r="Q166" s="202"/>
      <c r="R166" s="202"/>
      <c r="S166" s="202"/>
      <c r="T166" s="202"/>
      <c r="U166" s="202"/>
    </row>
    <row r="167" spans="5:21" s="76" customFormat="1" ht="20.25">
      <c r="E167" s="87"/>
      <c r="L167" s="202"/>
      <c r="M167" s="202"/>
      <c r="N167" s="202"/>
      <c r="O167" s="202"/>
      <c r="P167" s="202"/>
      <c r="Q167" s="202"/>
      <c r="R167" s="202"/>
      <c r="S167" s="202"/>
      <c r="T167" s="202"/>
      <c r="U167" s="202"/>
    </row>
    <row r="168" spans="5:21" s="76" customFormat="1" ht="20.25">
      <c r="E168" s="87"/>
      <c r="L168" s="202"/>
      <c r="M168" s="202"/>
      <c r="N168" s="202"/>
      <c r="O168" s="202"/>
      <c r="P168" s="202"/>
      <c r="Q168" s="202"/>
      <c r="R168" s="202"/>
      <c r="S168" s="202"/>
      <c r="T168" s="202"/>
      <c r="U168" s="202"/>
    </row>
    <row r="169" spans="5:21" s="76" customFormat="1" ht="20.25">
      <c r="E169" s="87"/>
      <c r="L169" s="202"/>
      <c r="M169" s="202"/>
      <c r="N169" s="202"/>
      <c r="O169" s="202"/>
      <c r="P169" s="202"/>
      <c r="Q169" s="202"/>
      <c r="R169" s="202"/>
      <c r="S169" s="202"/>
      <c r="T169" s="202"/>
      <c r="U169" s="202"/>
    </row>
    <row r="170" spans="5:21" s="76" customFormat="1" ht="20.25">
      <c r="E170" s="87"/>
      <c r="L170" s="202"/>
      <c r="M170" s="202"/>
      <c r="N170" s="202"/>
      <c r="O170" s="202"/>
      <c r="P170" s="202"/>
      <c r="Q170" s="202"/>
      <c r="R170" s="202"/>
      <c r="S170" s="202"/>
      <c r="T170" s="202"/>
      <c r="U170" s="202"/>
    </row>
    <row r="171" spans="5:21" s="76" customFormat="1" ht="20.25">
      <c r="E171" s="87"/>
      <c r="L171" s="202"/>
      <c r="M171" s="202"/>
      <c r="N171" s="202"/>
      <c r="O171" s="202"/>
      <c r="P171" s="202"/>
      <c r="Q171" s="202"/>
      <c r="R171" s="202"/>
      <c r="S171" s="202"/>
      <c r="T171" s="202"/>
      <c r="U171" s="202"/>
    </row>
    <row r="172" spans="5:21" s="76" customFormat="1" ht="20.25">
      <c r="E172" s="87"/>
      <c r="L172" s="202"/>
      <c r="M172" s="202"/>
      <c r="N172" s="202"/>
      <c r="O172" s="202"/>
      <c r="P172" s="202"/>
      <c r="Q172" s="202"/>
      <c r="R172" s="202"/>
      <c r="S172" s="202"/>
      <c r="T172" s="202"/>
      <c r="U172" s="202"/>
    </row>
    <row r="173" spans="5:21" s="76" customFormat="1" ht="20.25">
      <c r="E173" s="87"/>
      <c r="L173" s="202"/>
      <c r="M173" s="202"/>
      <c r="N173" s="202"/>
      <c r="O173" s="202"/>
      <c r="P173" s="202"/>
      <c r="Q173" s="202"/>
      <c r="R173" s="202"/>
      <c r="S173" s="202"/>
      <c r="T173" s="202"/>
      <c r="U173" s="202"/>
    </row>
    <row r="174" spans="5:21" s="76" customFormat="1" ht="20.25">
      <c r="E174" s="87"/>
      <c r="L174" s="202"/>
      <c r="M174" s="202"/>
      <c r="N174" s="202"/>
      <c r="O174" s="202"/>
      <c r="P174" s="202"/>
      <c r="Q174" s="202"/>
      <c r="R174" s="202"/>
      <c r="S174" s="202"/>
      <c r="T174" s="202"/>
      <c r="U174" s="202"/>
    </row>
    <row r="175" spans="5:21" s="76" customFormat="1" ht="20.25">
      <c r="E175" s="87"/>
      <c r="L175" s="202"/>
      <c r="M175" s="202"/>
      <c r="N175" s="202"/>
      <c r="O175" s="202"/>
      <c r="P175" s="202"/>
      <c r="Q175" s="202"/>
      <c r="R175" s="202"/>
      <c r="S175" s="202"/>
      <c r="T175" s="202"/>
      <c r="U175" s="202"/>
    </row>
    <row r="176" spans="5:21" s="76" customFormat="1" ht="20.25">
      <c r="E176" s="87"/>
      <c r="L176" s="202"/>
      <c r="M176" s="202"/>
      <c r="N176" s="202"/>
      <c r="O176" s="202"/>
      <c r="P176" s="202"/>
      <c r="Q176" s="202"/>
      <c r="R176" s="202"/>
      <c r="S176" s="202"/>
      <c r="T176" s="202"/>
      <c r="U176" s="202"/>
    </row>
    <row r="177" spans="5:21" s="76" customFormat="1" ht="20.25">
      <c r="E177" s="87"/>
      <c r="L177" s="202"/>
      <c r="M177" s="202"/>
      <c r="N177" s="202"/>
      <c r="O177" s="202"/>
      <c r="P177" s="202"/>
      <c r="Q177" s="202"/>
      <c r="R177" s="202"/>
      <c r="S177" s="202"/>
      <c r="T177" s="202"/>
      <c r="U177" s="202"/>
    </row>
    <row r="178" spans="5:21" s="76" customFormat="1" ht="20.25">
      <c r="E178" s="87"/>
      <c r="L178" s="202"/>
      <c r="M178" s="202"/>
      <c r="N178" s="202"/>
      <c r="O178" s="202"/>
      <c r="P178" s="202"/>
      <c r="Q178" s="202"/>
      <c r="R178" s="202"/>
      <c r="S178" s="202"/>
      <c r="T178" s="202"/>
      <c r="U178" s="202"/>
    </row>
    <row r="179" spans="5:21" s="76" customFormat="1" ht="20.25">
      <c r="E179" s="87"/>
      <c r="L179" s="202"/>
      <c r="M179" s="202"/>
      <c r="N179" s="202"/>
      <c r="O179" s="202"/>
      <c r="P179" s="202"/>
      <c r="Q179" s="202"/>
      <c r="R179" s="202"/>
      <c r="S179" s="202"/>
      <c r="T179" s="202"/>
      <c r="U179" s="202"/>
    </row>
    <row r="180" spans="5:21" s="76" customFormat="1" ht="20.25">
      <c r="E180" s="87"/>
      <c r="L180" s="202"/>
      <c r="M180" s="202"/>
      <c r="N180" s="202"/>
      <c r="O180" s="202"/>
      <c r="P180" s="202"/>
      <c r="Q180" s="202"/>
      <c r="R180" s="202"/>
      <c r="S180" s="202"/>
      <c r="T180" s="202"/>
      <c r="U180" s="202"/>
    </row>
    <row r="181" spans="5:21" s="76" customFormat="1" ht="20.25">
      <c r="E181" s="87"/>
      <c r="L181" s="202"/>
      <c r="M181" s="202"/>
      <c r="N181" s="202"/>
      <c r="O181" s="202"/>
      <c r="P181" s="202"/>
      <c r="Q181" s="202"/>
      <c r="R181" s="202"/>
      <c r="S181" s="202"/>
      <c r="T181" s="202"/>
      <c r="U181" s="202"/>
    </row>
    <row r="182" spans="5:21" s="76" customFormat="1" ht="20.25">
      <c r="E182" s="87"/>
      <c r="L182" s="202"/>
      <c r="M182" s="202"/>
      <c r="N182" s="202"/>
      <c r="O182" s="202"/>
      <c r="P182" s="202"/>
      <c r="Q182" s="202"/>
      <c r="R182" s="202"/>
      <c r="S182" s="202"/>
      <c r="T182" s="202"/>
      <c r="U182" s="202"/>
    </row>
    <row r="183" spans="5:21" s="76" customFormat="1" ht="20.25">
      <c r="E183" s="87"/>
      <c r="L183" s="202"/>
      <c r="M183" s="202"/>
      <c r="N183" s="202"/>
      <c r="O183" s="202"/>
      <c r="P183" s="202"/>
      <c r="Q183" s="202"/>
      <c r="R183" s="202"/>
      <c r="S183" s="202"/>
      <c r="T183" s="202"/>
      <c r="U183" s="202"/>
    </row>
    <row r="184" spans="5:21" s="76" customFormat="1" ht="20.25">
      <c r="E184" s="87"/>
      <c r="L184" s="202"/>
      <c r="M184" s="202"/>
      <c r="N184" s="202"/>
      <c r="O184" s="202"/>
      <c r="P184" s="202"/>
      <c r="Q184" s="202"/>
      <c r="R184" s="202"/>
      <c r="S184" s="202"/>
      <c r="T184" s="202"/>
      <c r="U184" s="202"/>
    </row>
    <row r="185" spans="5:21" s="76" customFormat="1" ht="20.25">
      <c r="E185" s="87"/>
      <c r="L185" s="202"/>
      <c r="M185" s="202"/>
      <c r="N185" s="202"/>
      <c r="O185" s="202"/>
      <c r="P185" s="202"/>
      <c r="Q185" s="202"/>
      <c r="R185" s="202"/>
      <c r="S185" s="202"/>
      <c r="T185" s="202"/>
      <c r="U185" s="202"/>
    </row>
    <row r="186" spans="5:21" s="76" customFormat="1" ht="20.25">
      <c r="E186" s="87"/>
      <c r="L186" s="202"/>
      <c r="M186" s="202"/>
      <c r="N186" s="202"/>
      <c r="O186" s="202"/>
      <c r="P186" s="202"/>
      <c r="Q186" s="202"/>
      <c r="R186" s="202"/>
      <c r="S186" s="202"/>
      <c r="T186" s="202"/>
      <c r="U186" s="202"/>
    </row>
    <row r="187" spans="5:21" s="76" customFormat="1" ht="20.25">
      <c r="E187" s="87"/>
      <c r="L187" s="202"/>
      <c r="M187" s="202"/>
      <c r="N187" s="202"/>
      <c r="O187" s="202"/>
      <c r="P187" s="202"/>
      <c r="Q187" s="202"/>
      <c r="R187" s="202"/>
      <c r="S187" s="202"/>
      <c r="T187" s="202"/>
      <c r="U187" s="202"/>
    </row>
    <row r="188" spans="5:21" s="76" customFormat="1" ht="20.25">
      <c r="E188" s="87"/>
      <c r="L188" s="202"/>
      <c r="M188" s="202"/>
      <c r="N188" s="202"/>
      <c r="O188" s="202"/>
      <c r="P188" s="202"/>
      <c r="Q188" s="202"/>
      <c r="R188" s="202"/>
      <c r="S188" s="202"/>
      <c r="T188" s="202"/>
      <c r="U188" s="202"/>
    </row>
    <row r="189" spans="5:21" s="76" customFormat="1" ht="20.25">
      <c r="E189" s="87"/>
      <c r="L189" s="202"/>
      <c r="M189" s="202"/>
      <c r="N189" s="202"/>
      <c r="O189" s="202"/>
      <c r="P189" s="202"/>
      <c r="Q189" s="202"/>
      <c r="R189" s="202"/>
      <c r="S189" s="202"/>
      <c r="T189" s="202"/>
      <c r="U189" s="202"/>
    </row>
    <row r="190" spans="5:21" s="76" customFormat="1" ht="20.25">
      <c r="E190" s="87"/>
      <c r="L190" s="202"/>
      <c r="M190" s="202"/>
      <c r="N190" s="202"/>
      <c r="O190" s="202"/>
      <c r="P190" s="202"/>
      <c r="Q190" s="202"/>
      <c r="R190" s="202"/>
      <c r="S190" s="202"/>
      <c r="T190" s="202"/>
      <c r="U190" s="202"/>
    </row>
    <row r="191" spans="5:21" s="76" customFormat="1" ht="20.25">
      <c r="E191" s="87"/>
      <c r="L191" s="202"/>
      <c r="M191" s="202"/>
      <c r="N191" s="202"/>
      <c r="O191" s="202"/>
      <c r="P191" s="202"/>
      <c r="Q191" s="202"/>
      <c r="R191" s="202"/>
      <c r="S191" s="202"/>
      <c r="T191" s="202"/>
      <c r="U191" s="202"/>
    </row>
    <row r="192" spans="5:21" s="76" customFormat="1" ht="20.25">
      <c r="E192" s="87"/>
      <c r="L192" s="202"/>
      <c r="M192" s="202"/>
      <c r="N192" s="202"/>
      <c r="O192" s="202"/>
      <c r="P192" s="202"/>
      <c r="Q192" s="202"/>
      <c r="R192" s="202"/>
      <c r="S192" s="202"/>
      <c r="T192" s="202"/>
      <c r="U192" s="202"/>
    </row>
    <row r="193" spans="5:21" s="76" customFormat="1" ht="20.25">
      <c r="E193" s="87"/>
      <c r="L193" s="202"/>
      <c r="M193" s="202"/>
      <c r="N193" s="202"/>
      <c r="O193" s="202"/>
      <c r="P193" s="202"/>
      <c r="Q193" s="202"/>
      <c r="R193" s="202"/>
      <c r="S193" s="202"/>
      <c r="T193" s="202"/>
      <c r="U193" s="202"/>
    </row>
    <row r="194" spans="5:21" s="76" customFormat="1" ht="20.25">
      <c r="E194" s="87"/>
      <c r="L194" s="202"/>
      <c r="M194" s="202"/>
      <c r="N194" s="202"/>
      <c r="O194" s="202"/>
      <c r="P194" s="202"/>
      <c r="Q194" s="202"/>
      <c r="R194" s="202"/>
      <c r="S194" s="202"/>
      <c r="T194" s="202"/>
      <c r="U194" s="202"/>
    </row>
    <row r="195" spans="5:21" s="76" customFormat="1" ht="20.25">
      <c r="E195" s="87"/>
      <c r="L195" s="202"/>
      <c r="M195" s="202"/>
      <c r="N195" s="202"/>
      <c r="O195" s="202"/>
      <c r="P195" s="202"/>
      <c r="Q195" s="202"/>
      <c r="R195" s="202"/>
      <c r="S195" s="202"/>
      <c r="T195" s="202"/>
      <c r="U195" s="202"/>
    </row>
    <row r="196" spans="5:21" s="76" customFormat="1" ht="20.25">
      <c r="E196" s="87"/>
      <c r="L196" s="202"/>
      <c r="M196" s="202"/>
      <c r="N196" s="202"/>
      <c r="O196" s="202"/>
      <c r="P196" s="202"/>
      <c r="Q196" s="202"/>
      <c r="R196" s="202"/>
      <c r="S196" s="202"/>
      <c r="T196" s="202"/>
      <c r="U196" s="202"/>
    </row>
    <row r="197" spans="5:21" s="76" customFormat="1" ht="20.25">
      <c r="E197" s="87"/>
      <c r="L197" s="202"/>
      <c r="M197" s="202"/>
      <c r="N197" s="202"/>
      <c r="O197" s="202"/>
      <c r="P197" s="202"/>
      <c r="Q197" s="202"/>
      <c r="R197" s="202"/>
      <c r="S197" s="202"/>
      <c r="T197" s="202"/>
      <c r="U197" s="202"/>
    </row>
    <row r="198" spans="5:21" s="76" customFormat="1" ht="20.25">
      <c r="E198" s="87"/>
      <c r="L198" s="202"/>
      <c r="M198" s="202"/>
      <c r="N198" s="202"/>
      <c r="O198" s="202"/>
      <c r="P198" s="202"/>
      <c r="Q198" s="202"/>
      <c r="R198" s="202"/>
      <c r="S198" s="202"/>
      <c r="T198" s="202"/>
      <c r="U198" s="202"/>
    </row>
    <row r="199" spans="5:21" s="2" customFormat="1">
      <c r="E199" s="47"/>
      <c r="L199" s="201"/>
      <c r="M199" s="201"/>
      <c r="N199" s="201"/>
      <c r="O199" s="201"/>
      <c r="P199" s="201"/>
      <c r="Q199" s="201"/>
      <c r="R199" s="201"/>
      <c r="S199" s="201"/>
      <c r="T199" s="201"/>
      <c r="U199" s="201"/>
    </row>
    <row r="200" spans="5:21" s="2" customFormat="1">
      <c r="E200" s="47"/>
      <c r="L200" s="201"/>
      <c r="M200" s="201"/>
      <c r="N200" s="201"/>
      <c r="O200" s="201"/>
      <c r="P200" s="201"/>
      <c r="Q200" s="201"/>
      <c r="R200" s="201"/>
      <c r="S200" s="201"/>
      <c r="T200" s="201"/>
      <c r="U200" s="201"/>
    </row>
    <row r="201" spans="5:21" s="2" customFormat="1">
      <c r="E201" s="47"/>
      <c r="L201" s="201"/>
      <c r="M201" s="201"/>
      <c r="N201" s="201"/>
      <c r="O201" s="201"/>
      <c r="P201" s="201"/>
      <c r="Q201" s="201"/>
      <c r="R201" s="201"/>
      <c r="S201" s="201"/>
      <c r="T201" s="201"/>
      <c r="U201" s="201"/>
    </row>
    <row r="202" spans="5:21" s="2" customFormat="1">
      <c r="E202" s="47"/>
      <c r="L202" s="201"/>
      <c r="M202" s="201"/>
      <c r="N202" s="201"/>
      <c r="O202" s="201"/>
      <c r="P202" s="201"/>
      <c r="Q202" s="201"/>
      <c r="R202" s="201"/>
      <c r="S202" s="201"/>
      <c r="T202" s="201"/>
      <c r="U202" s="201"/>
    </row>
    <row r="203" spans="5:21" s="2" customFormat="1">
      <c r="E203" s="47"/>
      <c r="L203" s="201"/>
      <c r="M203" s="201"/>
      <c r="N203" s="201"/>
      <c r="O203" s="201"/>
      <c r="P203" s="201"/>
      <c r="Q203" s="201"/>
      <c r="R203" s="201"/>
      <c r="S203" s="201"/>
      <c r="T203" s="201"/>
      <c r="U203" s="201"/>
    </row>
    <row r="204" spans="5:21" s="2" customFormat="1">
      <c r="E204" s="47"/>
      <c r="L204" s="201"/>
      <c r="M204" s="201"/>
      <c r="N204" s="201"/>
      <c r="O204" s="201"/>
      <c r="P204" s="201"/>
      <c r="Q204" s="201"/>
      <c r="R204" s="201"/>
      <c r="S204" s="201"/>
      <c r="T204" s="201"/>
      <c r="U204" s="201"/>
    </row>
    <row r="205" spans="5:21" s="2" customFormat="1">
      <c r="E205" s="47"/>
      <c r="L205" s="201"/>
      <c r="M205" s="201"/>
      <c r="N205" s="201"/>
      <c r="O205" s="201"/>
      <c r="P205" s="201"/>
      <c r="Q205" s="201"/>
      <c r="R205" s="201"/>
      <c r="S205" s="201"/>
      <c r="T205" s="201"/>
      <c r="U205" s="201"/>
    </row>
    <row r="206" spans="5:21" s="2" customFormat="1">
      <c r="E206" s="47"/>
      <c r="L206" s="201"/>
      <c r="M206" s="201"/>
      <c r="N206" s="201"/>
      <c r="O206" s="201"/>
      <c r="P206" s="201"/>
      <c r="Q206" s="201"/>
      <c r="R206" s="201"/>
      <c r="S206" s="201"/>
      <c r="T206" s="201"/>
      <c r="U206" s="201"/>
    </row>
    <row r="207" spans="5:21" s="2" customFormat="1">
      <c r="E207" s="47"/>
      <c r="L207" s="201"/>
      <c r="M207" s="201"/>
      <c r="N207" s="201"/>
      <c r="O207" s="201"/>
      <c r="P207" s="201"/>
      <c r="Q207" s="201"/>
      <c r="R207" s="201"/>
      <c r="S207" s="201"/>
      <c r="T207" s="201"/>
      <c r="U207" s="201"/>
    </row>
    <row r="208" spans="5:21" s="2" customFormat="1">
      <c r="E208" s="47"/>
      <c r="L208" s="201"/>
      <c r="M208" s="201"/>
      <c r="N208" s="201"/>
      <c r="O208" s="201"/>
      <c r="P208" s="201"/>
      <c r="Q208" s="201"/>
      <c r="R208" s="201"/>
      <c r="S208" s="201"/>
      <c r="T208" s="201"/>
      <c r="U208" s="201"/>
    </row>
    <row r="209" spans="5:21" s="2" customFormat="1">
      <c r="E209" s="47"/>
      <c r="L209" s="201"/>
      <c r="M209" s="201"/>
      <c r="N209" s="201"/>
      <c r="O209" s="201"/>
      <c r="P209" s="201"/>
      <c r="Q209" s="201"/>
      <c r="R209" s="201"/>
      <c r="S209" s="201"/>
      <c r="T209" s="201"/>
      <c r="U209" s="201"/>
    </row>
    <row r="210" spans="5:21" s="2" customFormat="1">
      <c r="E210" s="47"/>
      <c r="L210" s="201"/>
      <c r="M210" s="201"/>
      <c r="N210" s="201"/>
      <c r="O210" s="201"/>
      <c r="P210" s="201"/>
      <c r="Q210" s="201"/>
      <c r="R210" s="201"/>
      <c r="S210" s="201"/>
      <c r="T210" s="201"/>
      <c r="U210" s="201"/>
    </row>
    <row r="211" spans="5:21" s="2" customFormat="1">
      <c r="E211" s="47"/>
      <c r="L211" s="201"/>
      <c r="M211" s="201"/>
      <c r="N211" s="201"/>
      <c r="O211" s="201"/>
      <c r="P211" s="201"/>
      <c r="Q211" s="201"/>
      <c r="R211" s="201"/>
      <c r="S211" s="201"/>
      <c r="T211" s="201"/>
      <c r="U211" s="201"/>
    </row>
    <row r="212" spans="5:21" s="2" customFormat="1">
      <c r="E212" s="47"/>
      <c r="L212" s="201"/>
      <c r="M212" s="201"/>
      <c r="N212" s="201"/>
      <c r="O212" s="201"/>
      <c r="P212" s="201"/>
      <c r="Q212" s="201"/>
      <c r="R212" s="201"/>
      <c r="S212" s="201"/>
      <c r="T212" s="201"/>
      <c r="U212" s="201"/>
    </row>
    <row r="213" spans="5:21" s="2" customFormat="1">
      <c r="E213" s="47"/>
      <c r="L213" s="201"/>
      <c r="M213" s="201"/>
      <c r="N213" s="201"/>
      <c r="O213" s="201"/>
      <c r="P213" s="201"/>
      <c r="Q213" s="201"/>
      <c r="R213" s="201"/>
      <c r="S213" s="201"/>
      <c r="T213" s="201"/>
      <c r="U213" s="201"/>
    </row>
    <row r="214" spans="5:21" s="2" customFormat="1">
      <c r="E214" s="47"/>
      <c r="L214" s="201"/>
      <c r="M214" s="201"/>
      <c r="N214" s="201"/>
      <c r="O214" s="201"/>
      <c r="P214" s="201"/>
      <c r="Q214" s="201"/>
      <c r="R214" s="201"/>
      <c r="S214" s="201"/>
      <c r="T214" s="201"/>
      <c r="U214" s="201"/>
    </row>
    <row r="215" spans="5:21" s="2" customFormat="1">
      <c r="E215" s="47"/>
      <c r="L215" s="201"/>
      <c r="M215" s="201"/>
      <c r="N215" s="201"/>
      <c r="O215" s="201"/>
      <c r="P215" s="201"/>
      <c r="Q215" s="201"/>
      <c r="R215" s="201"/>
      <c r="S215" s="201"/>
      <c r="T215" s="201"/>
      <c r="U215" s="201"/>
    </row>
    <row r="216" spans="5:21" s="2" customFormat="1">
      <c r="E216" s="47"/>
      <c r="L216" s="201"/>
      <c r="M216" s="201"/>
      <c r="N216" s="201"/>
      <c r="O216" s="201"/>
      <c r="P216" s="201"/>
      <c r="Q216" s="201"/>
      <c r="R216" s="201"/>
      <c r="S216" s="201"/>
      <c r="T216" s="201"/>
      <c r="U216" s="201"/>
    </row>
    <row r="217" spans="5:21" s="2" customFormat="1">
      <c r="E217" s="47"/>
      <c r="L217" s="201"/>
      <c r="M217" s="201"/>
      <c r="N217" s="201"/>
      <c r="O217" s="201"/>
      <c r="P217" s="201"/>
      <c r="Q217" s="201"/>
      <c r="R217" s="201"/>
      <c r="S217" s="201"/>
      <c r="T217" s="201"/>
      <c r="U217" s="201"/>
    </row>
    <row r="218" spans="5:21" s="2" customFormat="1">
      <c r="E218" s="47"/>
      <c r="L218" s="201"/>
      <c r="M218" s="201"/>
      <c r="N218" s="201"/>
      <c r="O218" s="201"/>
      <c r="P218" s="201"/>
      <c r="Q218" s="201"/>
      <c r="R218" s="201"/>
      <c r="S218" s="201"/>
      <c r="T218" s="201"/>
      <c r="U218" s="201"/>
    </row>
    <row r="219" spans="5:21" s="2" customFormat="1">
      <c r="E219" s="47"/>
      <c r="L219" s="201"/>
      <c r="M219" s="201"/>
      <c r="N219" s="201"/>
      <c r="O219" s="201"/>
      <c r="P219" s="201"/>
      <c r="Q219" s="201"/>
      <c r="R219" s="201"/>
      <c r="S219" s="201"/>
      <c r="T219" s="201"/>
      <c r="U219" s="201"/>
    </row>
    <row r="220" spans="5:21" s="2" customFormat="1">
      <c r="E220" s="47"/>
      <c r="L220" s="201"/>
      <c r="M220" s="201"/>
      <c r="N220" s="201"/>
      <c r="O220" s="201"/>
      <c r="P220" s="201"/>
      <c r="Q220" s="201"/>
      <c r="R220" s="201"/>
      <c r="S220" s="201"/>
      <c r="T220" s="201"/>
      <c r="U220" s="201"/>
    </row>
    <row r="221" spans="5:21" s="2" customFormat="1">
      <c r="E221" s="47"/>
      <c r="L221" s="201"/>
      <c r="M221" s="201"/>
      <c r="N221" s="201"/>
      <c r="O221" s="201"/>
      <c r="P221" s="201"/>
      <c r="Q221" s="201"/>
      <c r="R221" s="201"/>
      <c r="S221" s="201"/>
      <c r="T221" s="201"/>
      <c r="U221" s="201"/>
    </row>
    <row r="222" spans="5:21" s="2" customFormat="1">
      <c r="E222" s="47"/>
      <c r="L222" s="201"/>
      <c r="M222" s="201"/>
      <c r="N222" s="201"/>
      <c r="O222" s="201"/>
      <c r="P222" s="201"/>
      <c r="Q222" s="201"/>
      <c r="R222" s="201"/>
      <c r="S222" s="201"/>
      <c r="T222" s="201"/>
      <c r="U222" s="201"/>
    </row>
    <row r="223" spans="5:21" s="2" customFormat="1">
      <c r="E223" s="47"/>
      <c r="L223" s="201"/>
      <c r="M223" s="201"/>
      <c r="N223" s="201"/>
      <c r="O223" s="201"/>
      <c r="P223" s="201"/>
      <c r="Q223" s="201"/>
      <c r="R223" s="201"/>
      <c r="S223" s="201"/>
      <c r="T223" s="201"/>
      <c r="U223" s="201"/>
    </row>
    <row r="224" spans="5:21" s="2" customFormat="1">
      <c r="E224" s="47"/>
      <c r="L224" s="201"/>
      <c r="M224" s="201"/>
      <c r="N224" s="201"/>
      <c r="O224" s="201"/>
      <c r="P224" s="201"/>
      <c r="Q224" s="201"/>
      <c r="R224" s="201"/>
      <c r="S224" s="201"/>
      <c r="T224" s="201"/>
      <c r="U224" s="201"/>
    </row>
    <row r="225" spans="5:21" s="2" customFormat="1">
      <c r="E225" s="47"/>
      <c r="L225" s="201"/>
      <c r="M225" s="201"/>
      <c r="N225" s="201"/>
      <c r="O225" s="201"/>
      <c r="P225" s="201"/>
      <c r="Q225" s="201"/>
      <c r="R225" s="201"/>
      <c r="S225" s="201"/>
      <c r="T225" s="201"/>
      <c r="U225" s="201"/>
    </row>
    <row r="226" spans="5:21" s="2" customFormat="1">
      <c r="E226" s="47"/>
      <c r="L226" s="201"/>
      <c r="M226" s="201"/>
      <c r="N226" s="201"/>
      <c r="O226" s="201"/>
      <c r="P226" s="201"/>
      <c r="Q226" s="201"/>
      <c r="R226" s="201"/>
      <c r="S226" s="201"/>
      <c r="T226" s="201"/>
      <c r="U226" s="201"/>
    </row>
    <row r="227" spans="5:21" s="2" customFormat="1">
      <c r="E227" s="47"/>
      <c r="L227" s="201"/>
      <c r="M227" s="201"/>
      <c r="N227" s="201"/>
      <c r="O227" s="201"/>
      <c r="P227" s="201"/>
      <c r="Q227" s="201"/>
      <c r="R227" s="201"/>
      <c r="S227" s="201"/>
      <c r="T227" s="201"/>
      <c r="U227" s="201"/>
    </row>
    <row r="228" spans="5:21" s="2" customFormat="1">
      <c r="E228" s="47"/>
      <c r="L228" s="201"/>
      <c r="M228" s="201"/>
      <c r="N228" s="201"/>
      <c r="O228" s="201"/>
      <c r="P228" s="201"/>
      <c r="Q228" s="201"/>
      <c r="R228" s="201"/>
      <c r="S228" s="201"/>
      <c r="T228" s="201"/>
      <c r="U228" s="201"/>
    </row>
    <row r="229" spans="5:21" s="2" customFormat="1">
      <c r="E229" s="47"/>
      <c r="L229" s="201"/>
      <c r="M229" s="201"/>
      <c r="N229" s="201"/>
      <c r="O229" s="201"/>
      <c r="P229" s="201"/>
      <c r="Q229" s="201"/>
      <c r="R229" s="201"/>
      <c r="S229" s="201"/>
      <c r="T229" s="201"/>
      <c r="U229" s="201"/>
    </row>
    <row r="230" spans="5:21" s="2" customFormat="1">
      <c r="E230" s="47"/>
      <c r="L230" s="201"/>
      <c r="M230" s="201"/>
      <c r="N230" s="201"/>
      <c r="O230" s="201"/>
      <c r="P230" s="201"/>
      <c r="Q230" s="201"/>
      <c r="R230" s="201"/>
      <c r="S230" s="201"/>
      <c r="T230" s="201"/>
      <c r="U230" s="201"/>
    </row>
    <row r="231" spans="5:21" s="2" customFormat="1">
      <c r="E231" s="47"/>
      <c r="L231" s="201"/>
      <c r="M231" s="201"/>
      <c r="N231" s="201"/>
      <c r="O231" s="201"/>
      <c r="P231" s="201"/>
      <c r="Q231" s="201"/>
      <c r="R231" s="201"/>
      <c r="S231" s="201"/>
      <c r="T231" s="201"/>
      <c r="U231" s="201"/>
    </row>
    <row r="232" spans="5:21" s="2" customFormat="1">
      <c r="E232" s="47"/>
      <c r="L232" s="201"/>
      <c r="M232" s="201"/>
      <c r="N232" s="201"/>
      <c r="O232" s="201"/>
      <c r="P232" s="201"/>
      <c r="Q232" s="201"/>
      <c r="R232" s="201"/>
      <c r="S232" s="201"/>
      <c r="T232" s="201"/>
      <c r="U232" s="201"/>
    </row>
    <row r="233" spans="5:21" s="2" customFormat="1">
      <c r="E233" s="47"/>
      <c r="L233" s="201"/>
      <c r="M233" s="201"/>
      <c r="N233" s="201"/>
      <c r="O233" s="201"/>
      <c r="P233" s="201"/>
      <c r="Q233" s="201"/>
      <c r="R233" s="201"/>
      <c r="S233" s="201"/>
      <c r="T233" s="201"/>
      <c r="U233" s="201"/>
    </row>
    <row r="234" spans="5:21" s="2" customFormat="1">
      <c r="E234" s="47"/>
      <c r="L234" s="201"/>
      <c r="M234" s="201"/>
      <c r="N234" s="201"/>
      <c r="O234" s="201"/>
      <c r="P234" s="201"/>
      <c r="Q234" s="201"/>
      <c r="R234" s="201"/>
      <c r="S234" s="201"/>
      <c r="T234" s="201"/>
      <c r="U234" s="201"/>
    </row>
    <row r="235" spans="5:21" s="2" customFormat="1">
      <c r="E235" s="47"/>
      <c r="L235" s="201"/>
      <c r="M235" s="201"/>
      <c r="N235" s="201"/>
      <c r="O235" s="201"/>
      <c r="P235" s="201"/>
      <c r="Q235" s="201"/>
      <c r="R235" s="201"/>
      <c r="S235" s="201"/>
      <c r="T235" s="201"/>
      <c r="U235" s="201"/>
    </row>
    <row r="236" spans="5:21" s="2" customFormat="1">
      <c r="E236" s="47"/>
      <c r="L236" s="201"/>
      <c r="M236" s="201"/>
      <c r="N236" s="201"/>
      <c r="O236" s="201"/>
      <c r="P236" s="201"/>
      <c r="Q236" s="201"/>
      <c r="R236" s="201"/>
      <c r="S236" s="201"/>
      <c r="T236" s="201"/>
      <c r="U236" s="201"/>
    </row>
    <row r="237" spans="5:21" s="2" customFormat="1">
      <c r="E237" s="47"/>
      <c r="L237" s="201"/>
      <c r="M237" s="201"/>
      <c r="N237" s="201"/>
      <c r="O237" s="201"/>
      <c r="P237" s="201"/>
      <c r="Q237" s="201"/>
      <c r="R237" s="201"/>
      <c r="S237" s="201"/>
      <c r="T237" s="201"/>
      <c r="U237" s="201"/>
    </row>
    <row r="238" spans="5:21" s="2" customFormat="1">
      <c r="E238" s="47"/>
      <c r="L238" s="201"/>
      <c r="M238" s="201"/>
      <c r="N238" s="201"/>
      <c r="O238" s="201"/>
      <c r="P238" s="201"/>
      <c r="Q238" s="201"/>
      <c r="R238" s="201"/>
      <c r="S238" s="201"/>
      <c r="T238" s="201"/>
      <c r="U238" s="201"/>
    </row>
    <row r="239" spans="5:21" s="2" customFormat="1">
      <c r="E239" s="47"/>
      <c r="L239" s="201"/>
      <c r="M239" s="201"/>
      <c r="N239" s="201"/>
      <c r="O239" s="201"/>
      <c r="P239" s="201"/>
      <c r="Q239" s="201"/>
      <c r="R239" s="201"/>
      <c r="S239" s="201"/>
      <c r="T239" s="201"/>
      <c r="U239" s="201"/>
    </row>
    <row r="240" spans="5:21" s="2" customFormat="1">
      <c r="E240" s="47"/>
      <c r="L240" s="201"/>
      <c r="M240" s="201"/>
      <c r="N240" s="201"/>
      <c r="O240" s="201"/>
      <c r="P240" s="201"/>
      <c r="Q240" s="201"/>
      <c r="R240" s="201"/>
      <c r="S240" s="201"/>
      <c r="T240" s="201"/>
      <c r="U240" s="201"/>
    </row>
    <row r="241" spans="5:21" s="2" customFormat="1">
      <c r="E241" s="47"/>
      <c r="L241" s="201"/>
      <c r="M241" s="201"/>
      <c r="N241" s="201"/>
      <c r="O241" s="201"/>
      <c r="P241" s="201"/>
      <c r="Q241" s="201"/>
      <c r="R241" s="201"/>
      <c r="S241" s="201"/>
      <c r="T241" s="201"/>
      <c r="U241" s="201"/>
    </row>
    <row r="242" spans="5:21" s="2" customFormat="1">
      <c r="E242" s="47"/>
      <c r="L242" s="201"/>
      <c r="M242" s="201"/>
      <c r="N242" s="201"/>
      <c r="O242" s="201"/>
      <c r="P242" s="201"/>
      <c r="Q242" s="201"/>
      <c r="R242" s="201"/>
      <c r="S242" s="201"/>
      <c r="T242" s="201"/>
      <c r="U242" s="201"/>
    </row>
    <row r="243" spans="5:21" s="2" customFormat="1">
      <c r="E243" s="47"/>
      <c r="L243" s="201"/>
      <c r="M243" s="201"/>
      <c r="N243" s="201"/>
      <c r="O243" s="201"/>
      <c r="P243" s="201"/>
      <c r="Q243" s="201"/>
      <c r="R243" s="201"/>
      <c r="S243" s="201"/>
      <c r="T243" s="201"/>
      <c r="U243" s="201"/>
    </row>
    <row r="244" spans="5:21" s="2" customFormat="1">
      <c r="E244" s="47"/>
      <c r="L244" s="201"/>
      <c r="M244" s="201"/>
      <c r="N244" s="201"/>
      <c r="O244" s="201"/>
      <c r="P244" s="201"/>
      <c r="Q244" s="201"/>
      <c r="R244" s="201"/>
      <c r="S244" s="201"/>
      <c r="T244" s="201"/>
      <c r="U244" s="201"/>
    </row>
    <row r="245" spans="5:21" s="2" customFormat="1">
      <c r="E245" s="47"/>
      <c r="L245" s="201"/>
      <c r="M245" s="201"/>
      <c r="N245" s="201"/>
      <c r="O245" s="201"/>
      <c r="P245" s="201"/>
      <c r="Q245" s="201"/>
      <c r="R245" s="201"/>
      <c r="S245" s="201"/>
      <c r="T245" s="201"/>
      <c r="U245" s="201"/>
    </row>
    <row r="246" spans="5:21" s="2" customFormat="1">
      <c r="E246" s="47"/>
      <c r="L246" s="201"/>
      <c r="M246" s="201"/>
      <c r="N246" s="201"/>
      <c r="O246" s="201"/>
      <c r="P246" s="201"/>
      <c r="Q246" s="201"/>
      <c r="R246" s="201"/>
      <c r="S246" s="201"/>
      <c r="T246" s="201"/>
      <c r="U246" s="201"/>
    </row>
    <row r="247" spans="5:21" s="2" customFormat="1">
      <c r="E247" s="47"/>
      <c r="L247" s="201"/>
      <c r="M247" s="201"/>
      <c r="N247" s="201"/>
      <c r="O247" s="201"/>
      <c r="P247" s="201"/>
      <c r="Q247" s="201"/>
      <c r="R247" s="201"/>
      <c r="S247" s="201"/>
      <c r="T247" s="201"/>
      <c r="U247" s="201"/>
    </row>
    <row r="248" spans="5:21" s="2" customFormat="1">
      <c r="E248" s="47"/>
      <c r="L248" s="201"/>
      <c r="M248" s="201"/>
      <c r="N248" s="201"/>
      <c r="O248" s="201"/>
      <c r="P248" s="201"/>
      <c r="Q248" s="201"/>
      <c r="R248" s="201"/>
      <c r="S248" s="201"/>
      <c r="T248" s="201"/>
      <c r="U248" s="201"/>
    </row>
    <row r="249" spans="5:21" s="2" customFormat="1">
      <c r="E249" s="47"/>
      <c r="L249" s="201"/>
      <c r="M249" s="201"/>
      <c r="N249" s="201"/>
      <c r="O249" s="201"/>
      <c r="P249" s="201"/>
      <c r="Q249" s="201"/>
      <c r="R249" s="201"/>
      <c r="S249" s="201"/>
      <c r="T249" s="201"/>
      <c r="U249" s="201"/>
    </row>
    <row r="250" spans="5:21" s="2" customFormat="1">
      <c r="E250" s="47"/>
      <c r="L250" s="201"/>
      <c r="M250" s="201"/>
      <c r="N250" s="201"/>
      <c r="O250" s="201"/>
      <c r="P250" s="201"/>
      <c r="Q250" s="201"/>
      <c r="R250" s="201"/>
      <c r="S250" s="201"/>
      <c r="T250" s="201"/>
      <c r="U250" s="201"/>
    </row>
    <row r="251" spans="5:21" s="2" customFormat="1">
      <c r="E251" s="47"/>
      <c r="L251" s="201"/>
      <c r="M251" s="201"/>
      <c r="N251" s="201"/>
      <c r="O251" s="201"/>
      <c r="P251" s="201"/>
      <c r="Q251" s="201"/>
      <c r="R251" s="201"/>
      <c r="S251" s="201"/>
      <c r="T251" s="201"/>
      <c r="U251" s="201"/>
    </row>
    <row r="252" spans="5:21" s="2" customFormat="1">
      <c r="E252" s="47"/>
      <c r="L252" s="201"/>
      <c r="M252" s="201"/>
      <c r="N252" s="201"/>
      <c r="O252" s="201"/>
      <c r="P252" s="201"/>
      <c r="Q252" s="201"/>
      <c r="R252" s="201"/>
      <c r="S252" s="201"/>
      <c r="T252" s="201"/>
      <c r="U252" s="201"/>
    </row>
    <row r="253" spans="5:21" s="2" customFormat="1">
      <c r="E253" s="47"/>
      <c r="L253" s="201"/>
      <c r="M253" s="201"/>
      <c r="N253" s="201"/>
      <c r="O253" s="201"/>
      <c r="P253" s="201"/>
      <c r="Q253" s="201"/>
      <c r="R253" s="201"/>
      <c r="S253" s="201"/>
      <c r="T253" s="201"/>
      <c r="U253" s="201"/>
    </row>
    <row r="254" spans="5:21" s="2" customFormat="1">
      <c r="E254" s="47"/>
      <c r="L254" s="201"/>
      <c r="M254" s="201"/>
      <c r="N254" s="201"/>
      <c r="O254" s="201"/>
      <c r="P254" s="201"/>
      <c r="Q254" s="201"/>
      <c r="R254" s="201"/>
      <c r="S254" s="201"/>
      <c r="T254" s="201"/>
      <c r="U254" s="201"/>
    </row>
    <row r="255" spans="5:21" s="2" customFormat="1">
      <c r="E255" s="47"/>
      <c r="L255" s="201"/>
      <c r="M255" s="201"/>
      <c r="N255" s="201"/>
      <c r="O255" s="201"/>
      <c r="P255" s="201"/>
      <c r="Q255" s="201"/>
      <c r="R255" s="201"/>
      <c r="S255" s="201"/>
      <c r="T255" s="201"/>
      <c r="U255" s="201"/>
    </row>
    <row r="256" spans="5:21" s="2" customFormat="1">
      <c r="E256" s="47"/>
      <c r="L256" s="201"/>
      <c r="M256" s="201"/>
      <c r="N256" s="201"/>
      <c r="O256" s="201"/>
      <c r="P256" s="201"/>
      <c r="Q256" s="201"/>
      <c r="R256" s="201"/>
      <c r="S256" s="201"/>
      <c r="T256" s="201"/>
      <c r="U256" s="201"/>
    </row>
    <row r="257" spans="5:21" s="2" customFormat="1">
      <c r="E257" s="47"/>
      <c r="L257" s="201"/>
      <c r="M257" s="201"/>
      <c r="N257" s="201"/>
      <c r="O257" s="201"/>
      <c r="P257" s="201"/>
      <c r="Q257" s="201"/>
      <c r="R257" s="201"/>
      <c r="S257" s="201"/>
      <c r="T257" s="201"/>
      <c r="U257" s="201"/>
    </row>
    <row r="258" spans="5:21" s="2" customFormat="1">
      <c r="E258" s="47"/>
      <c r="L258" s="201"/>
      <c r="M258" s="201"/>
      <c r="N258" s="201"/>
      <c r="O258" s="201"/>
      <c r="P258" s="201"/>
      <c r="Q258" s="201"/>
      <c r="R258" s="201"/>
      <c r="S258" s="201"/>
      <c r="T258" s="201"/>
      <c r="U258" s="201"/>
    </row>
    <row r="259" spans="5:21" s="2" customFormat="1">
      <c r="E259" s="47"/>
      <c r="L259" s="201"/>
      <c r="M259" s="201"/>
      <c r="N259" s="201"/>
      <c r="O259" s="201"/>
      <c r="P259" s="201"/>
      <c r="Q259" s="201"/>
      <c r="R259" s="201"/>
      <c r="S259" s="201"/>
      <c r="T259" s="201"/>
      <c r="U259" s="201"/>
    </row>
    <row r="260" spans="5:21" s="2" customFormat="1">
      <c r="E260" s="47"/>
      <c r="L260" s="201"/>
      <c r="M260" s="201"/>
      <c r="N260" s="201"/>
      <c r="O260" s="201"/>
      <c r="P260" s="201"/>
      <c r="Q260" s="201"/>
      <c r="R260" s="201"/>
      <c r="S260" s="201"/>
      <c r="T260" s="201"/>
      <c r="U260" s="201"/>
    </row>
    <row r="261" spans="5:21" s="2" customFormat="1">
      <c r="E261" s="47"/>
      <c r="L261" s="201"/>
      <c r="M261" s="201"/>
      <c r="N261" s="201"/>
      <c r="O261" s="201"/>
      <c r="P261" s="201"/>
      <c r="Q261" s="201"/>
      <c r="R261" s="201"/>
      <c r="S261" s="201"/>
      <c r="T261" s="201"/>
      <c r="U261" s="201"/>
    </row>
    <row r="262" spans="5:21" s="2" customFormat="1">
      <c r="E262" s="47"/>
      <c r="L262" s="201"/>
      <c r="M262" s="201"/>
      <c r="N262" s="201"/>
      <c r="O262" s="201"/>
      <c r="P262" s="201"/>
      <c r="Q262" s="201"/>
      <c r="R262" s="201"/>
      <c r="S262" s="201"/>
      <c r="T262" s="201"/>
      <c r="U262" s="201"/>
    </row>
    <row r="263" spans="5:21" s="2" customFormat="1">
      <c r="E263" s="47"/>
      <c r="L263" s="201"/>
      <c r="M263" s="201"/>
      <c r="N263" s="201"/>
      <c r="O263" s="201"/>
      <c r="P263" s="201"/>
      <c r="Q263" s="201"/>
      <c r="R263" s="201"/>
      <c r="S263" s="201"/>
      <c r="T263" s="201"/>
      <c r="U263" s="201"/>
    </row>
    <row r="264" spans="5:21" s="2" customFormat="1">
      <c r="E264" s="47"/>
      <c r="L264" s="201"/>
      <c r="M264" s="201"/>
      <c r="N264" s="201"/>
      <c r="O264" s="201"/>
      <c r="P264" s="201"/>
      <c r="Q264" s="201"/>
      <c r="R264" s="201"/>
      <c r="S264" s="201"/>
      <c r="T264" s="201"/>
      <c r="U264" s="201"/>
    </row>
    <row r="265" spans="5:21" s="2" customFormat="1">
      <c r="E265" s="47"/>
      <c r="L265" s="201"/>
      <c r="M265" s="201"/>
      <c r="N265" s="201"/>
      <c r="O265" s="201"/>
      <c r="P265" s="201"/>
      <c r="Q265" s="201"/>
      <c r="R265" s="201"/>
      <c r="S265" s="201"/>
      <c r="T265" s="201"/>
      <c r="U265" s="201"/>
    </row>
    <row r="266" spans="5:21" s="2" customFormat="1">
      <c r="E266" s="47"/>
      <c r="L266" s="201"/>
      <c r="M266" s="201"/>
      <c r="N266" s="201"/>
      <c r="O266" s="201"/>
      <c r="P266" s="201"/>
      <c r="Q266" s="201"/>
      <c r="R266" s="201"/>
      <c r="S266" s="201"/>
      <c r="T266" s="201"/>
      <c r="U266" s="201"/>
    </row>
    <row r="267" spans="5:21" s="2" customFormat="1">
      <c r="E267" s="47"/>
      <c r="L267" s="201"/>
      <c r="M267" s="201"/>
      <c r="N267" s="201"/>
      <c r="O267" s="201"/>
      <c r="P267" s="201"/>
      <c r="Q267" s="201"/>
      <c r="R267" s="201"/>
      <c r="S267" s="201"/>
      <c r="T267" s="201"/>
      <c r="U267" s="201"/>
    </row>
    <row r="268" spans="5:21" s="2" customFormat="1">
      <c r="E268" s="47"/>
      <c r="L268" s="201"/>
      <c r="M268" s="201"/>
      <c r="N268" s="201"/>
      <c r="O268" s="201"/>
      <c r="P268" s="201"/>
      <c r="Q268" s="201"/>
      <c r="R268" s="201"/>
      <c r="S268" s="201"/>
      <c r="T268" s="201"/>
      <c r="U268" s="201"/>
    </row>
    <row r="269" spans="5:21" s="2" customFormat="1">
      <c r="E269" s="47"/>
      <c r="L269" s="201"/>
      <c r="M269" s="201"/>
      <c r="N269" s="201"/>
      <c r="O269" s="201"/>
      <c r="P269" s="201"/>
      <c r="Q269" s="201"/>
      <c r="R269" s="201"/>
      <c r="S269" s="201"/>
      <c r="T269" s="201"/>
      <c r="U269" s="201"/>
    </row>
    <row r="270" spans="5:21" s="2" customFormat="1">
      <c r="E270" s="47"/>
      <c r="L270" s="201"/>
      <c r="M270" s="201"/>
      <c r="N270" s="201"/>
      <c r="O270" s="201"/>
      <c r="P270" s="201"/>
      <c r="Q270" s="201"/>
      <c r="R270" s="201"/>
      <c r="S270" s="201"/>
      <c r="T270" s="201"/>
      <c r="U270" s="201"/>
    </row>
    <row r="271" spans="5:21" s="2" customFormat="1">
      <c r="E271" s="47"/>
      <c r="L271" s="201"/>
      <c r="M271" s="201"/>
      <c r="N271" s="201"/>
      <c r="O271" s="201"/>
      <c r="P271" s="201"/>
      <c r="Q271" s="201"/>
      <c r="R271" s="201"/>
      <c r="S271" s="201"/>
      <c r="T271" s="201"/>
      <c r="U271" s="201"/>
    </row>
    <row r="272" spans="5:21" s="2" customFormat="1">
      <c r="E272" s="47"/>
      <c r="L272" s="201"/>
      <c r="M272" s="201"/>
      <c r="N272" s="201"/>
      <c r="O272" s="201"/>
      <c r="P272" s="201"/>
      <c r="Q272" s="201"/>
      <c r="R272" s="201"/>
      <c r="S272" s="201"/>
      <c r="T272" s="201"/>
      <c r="U272" s="201"/>
    </row>
    <row r="273" spans="5:21" s="2" customFormat="1">
      <c r="E273" s="47"/>
      <c r="L273" s="201"/>
      <c r="M273" s="201"/>
      <c r="N273" s="201"/>
      <c r="O273" s="201"/>
      <c r="P273" s="201"/>
      <c r="Q273" s="201"/>
      <c r="R273" s="201"/>
      <c r="S273" s="201"/>
      <c r="T273" s="201"/>
      <c r="U273" s="201"/>
    </row>
    <row r="274" spans="5:21" s="2" customFormat="1">
      <c r="E274" s="47"/>
      <c r="L274" s="201"/>
      <c r="M274" s="201"/>
      <c r="N274" s="201"/>
      <c r="O274" s="201"/>
      <c r="P274" s="201"/>
      <c r="Q274" s="201"/>
      <c r="R274" s="201"/>
      <c r="S274" s="201"/>
      <c r="T274" s="201"/>
      <c r="U274" s="201"/>
    </row>
    <row r="275" spans="5:21" s="2" customFormat="1">
      <c r="E275" s="47"/>
      <c r="L275" s="201"/>
      <c r="M275" s="201"/>
      <c r="N275" s="201"/>
      <c r="O275" s="201"/>
      <c r="P275" s="201"/>
      <c r="Q275" s="201"/>
      <c r="R275" s="201"/>
      <c r="S275" s="201"/>
      <c r="T275" s="201"/>
      <c r="U275" s="201"/>
    </row>
    <row r="276" spans="5:21" s="2" customFormat="1">
      <c r="E276" s="47"/>
      <c r="L276" s="201"/>
      <c r="M276" s="201"/>
      <c r="N276" s="201"/>
      <c r="O276" s="201"/>
      <c r="P276" s="201"/>
      <c r="Q276" s="201"/>
      <c r="R276" s="201"/>
      <c r="S276" s="201"/>
      <c r="T276" s="201"/>
      <c r="U276" s="201"/>
    </row>
    <row r="277" spans="5:21" s="2" customFormat="1">
      <c r="E277" s="47"/>
      <c r="L277" s="201"/>
      <c r="M277" s="201"/>
      <c r="N277" s="201"/>
      <c r="O277" s="201"/>
      <c r="P277" s="201"/>
      <c r="Q277" s="201"/>
      <c r="R277" s="201"/>
      <c r="S277" s="201"/>
      <c r="T277" s="201"/>
      <c r="U277" s="201"/>
    </row>
    <row r="278" spans="5:21" s="2" customFormat="1">
      <c r="E278" s="47"/>
      <c r="L278" s="201"/>
      <c r="M278" s="201"/>
      <c r="N278" s="201"/>
      <c r="O278" s="201"/>
      <c r="P278" s="201"/>
      <c r="Q278" s="201"/>
      <c r="R278" s="201"/>
      <c r="S278" s="201"/>
      <c r="T278" s="201"/>
      <c r="U278" s="201"/>
    </row>
    <row r="279" spans="5:21" s="2" customFormat="1">
      <c r="E279" s="47"/>
      <c r="L279" s="201"/>
      <c r="M279" s="201"/>
      <c r="N279" s="201"/>
      <c r="O279" s="201"/>
      <c r="P279" s="201"/>
      <c r="Q279" s="201"/>
      <c r="R279" s="201"/>
      <c r="S279" s="201"/>
      <c r="T279" s="201"/>
      <c r="U279" s="201"/>
    </row>
    <row r="280" spans="5:21" s="2" customFormat="1">
      <c r="E280" s="47"/>
      <c r="L280" s="201"/>
      <c r="M280" s="201"/>
      <c r="N280" s="201"/>
      <c r="O280" s="201"/>
      <c r="P280" s="201"/>
      <c r="Q280" s="201"/>
      <c r="R280" s="201"/>
      <c r="S280" s="201"/>
      <c r="T280" s="201"/>
      <c r="U280" s="201"/>
    </row>
    <row r="281" spans="5:21" s="2" customFormat="1">
      <c r="E281" s="47"/>
      <c r="L281" s="201"/>
      <c r="M281" s="201"/>
      <c r="N281" s="201"/>
      <c r="O281" s="201"/>
      <c r="P281" s="201"/>
      <c r="Q281" s="201"/>
      <c r="R281" s="201"/>
      <c r="S281" s="201"/>
      <c r="T281" s="201"/>
      <c r="U281" s="201"/>
    </row>
    <row r="282" spans="5:21" s="2" customFormat="1">
      <c r="E282" s="47"/>
      <c r="L282" s="201"/>
      <c r="M282" s="201"/>
      <c r="N282" s="201"/>
      <c r="O282" s="201"/>
      <c r="P282" s="201"/>
      <c r="Q282" s="201"/>
      <c r="R282" s="201"/>
      <c r="S282" s="201"/>
      <c r="T282" s="201"/>
      <c r="U282" s="201"/>
    </row>
    <row r="283" spans="5:21" s="2" customFormat="1">
      <c r="E283" s="47"/>
      <c r="L283" s="201"/>
      <c r="M283" s="201"/>
      <c r="N283" s="201"/>
      <c r="O283" s="201"/>
      <c r="P283" s="201"/>
      <c r="Q283" s="201"/>
      <c r="R283" s="201"/>
      <c r="S283" s="201"/>
      <c r="T283" s="201"/>
      <c r="U283" s="201"/>
    </row>
    <row r="284" spans="5:21" s="2" customFormat="1">
      <c r="E284" s="47"/>
      <c r="L284" s="201"/>
      <c r="M284" s="201"/>
      <c r="N284" s="201"/>
      <c r="O284" s="201"/>
      <c r="P284" s="201"/>
      <c r="Q284" s="201"/>
      <c r="R284" s="201"/>
      <c r="S284" s="201"/>
      <c r="T284" s="201"/>
      <c r="U284" s="201"/>
    </row>
    <row r="285" spans="5:21" s="2" customFormat="1">
      <c r="E285" s="47"/>
      <c r="L285" s="201"/>
      <c r="M285" s="201"/>
      <c r="N285" s="201"/>
      <c r="O285" s="201"/>
      <c r="P285" s="201"/>
      <c r="Q285" s="201"/>
      <c r="R285" s="201"/>
      <c r="S285" s="201"/>
      <c r="T285" s="201"/>
      <c r="U285" s="201"/>
    </row>
    <row r="286" spans="5:21" s="2" customFormat="1">
      <c r="E286" s="47"/>
      <c r="L286" s="201"/>
      <c r="M286" s="201"/>
      <c r="N286" s="201"/>
      <c r="O286" s="201"/>
      <c r="P286" s="201"/>
      <c r="Q286" s="201"/>
      <c r="R286" s="201"/>
      <c r="S286" s="201"/>
      <c r="T286" s="201"/>
      <c r="U286" s="201"/>
    </row>
    <row r="287" spans="5:21" s="2" customFormat="1">
      <c r="E287" s="47"/>
      <c r="L287" s="201"/>
      <c r="M287" s="201"/>
      <c r="N287" s="201"/>
      <c r="O287" s="201"/>
      <c r="P287" s="201"/>
      <c r="Q287" s="201"/>
      <c r="R287" s="201"/>
      <c r="S287" s="201"/>
      <c r="T287" s="201"/>
      <c r="U287" s="201"/>
    </row>
    <row r="288" spans="5:21" s="2" customFormat="1">
      <c r="E288" s="47"/>
      <c r="L288" s="201"/>
      <c r="M288" s="201"/>
      <c r="N288" s="201"/>
      <c r="O288" s="201"/>
      <c r="P288" s="201"/>
      <c r="Q288" s="201"/>
      <c r="R288" s="201"/>
      <c r="S288" s="201"/>
      <c r="T288" s="201"/>
      <c r="U288" s="201"/>
    </row>
    <row r="289" spans="5:21" s="2" customFormat="1">
      <c r="E289" s="47"/>
      <c r="L289" s="201"/>
      <c r="M289" s="201"/>
      <c r="N289" s="201"/>
      <c r="O289" s="201"/>
      <c r="P289" s="201"/>
      <c r="Q289" s="201"/>
      <c r="R289" s="201"/>
      <c r="S289" s="201"/>
      <c r="T289" s="201"/>
      <c r="U289" s="201"/>
    </row>
    <row r="290" spans="5:21" s="2" customFormat="1">
      <c r="E290" s="47"/>
      <c r="L290" s="201"/>
      <c r="M290" s="201"/>
      <c r="N290" s="201"/>
      <c r="O290" s="201"/>
      <c r="P290" s="201"/>
      <c r="Q290" s="201"/>
      <c r="R290" s="201"/>
      <c r="S290" s="201"/>
      <c r="T290" s="201"/>
      <c r="U290" s="201"/>
    </row>
    <row r="291" spans="5:21" s="2" customFormat="1">
      <c r="E291" s="47"/>
      <c r="L291" s="201"/>
      <c r="M291" s="201"/>
      <c r="N291" s="201"/>
      <c r="O291" s="201"/>
      <c r="P291" s="201"/>
      <c r="Q291" s="201"/>
      <c r="R291" s="201"/>
      <c r="S291" s="201"/>
      <c r="T291" s="201"/>
      <c r="U291" s="201"/>
    </row>
    <row r="292" spans="5:21" s="2" customFormat="1">
      <c r="E292" s="47"/>
      <c r="L292" s="201"/>
      <c r="M292" s="201"/>
      <c r="N292" s="201"/>
      <c r="O292" s="201"/>
      <c r="P292" s="201"/>
      <c r="Q292" s="201"/>
      <c r="R292" s="201"/>
      <c r="S292" s="201"/>
      <c r="T292" s="201"/>
      <c r="U292" s="201"/>
    </row>
    <row r="293" spans="5:21" s="2" customFormat="1">
      <c r="E293" s="47"/>
      <c r="L293" s="201"/>
      <c r="M293" s="201"/>
      <c r="N293" s="201"/>
      <c r="O293" s="201"/>
      <c r="P293" s="201"/>
      <c r="Q293" s="201"/>
      <c r="R293" s="201"/>
      <c r="S293" s="201"/>
      <c r="T293" s="201"/>
      <c r="U293" s="201"/>
    </row>
    <row r="294" spans="5:21" s="2" customFormat="1">
      <c r="E294" s="47"/>
      <c r="L294" s="201"/>
      <c r="M294" s="201"/>
      <c r="N294" s="201"/>
      <c r="O294" s="201"/>
      <c r="P294" s="201"/>
      <c r="Q294" s="201"/>
      <c r="R294" s="201"/>
      <c r="S294" s="201"/>
      <c r="T294" s="201"/>
      <c r="U294" s="201"/>
    </row>
    <row r="295" spans="5:21" s="2" customFormat="1">
      <c r="E295" s="47"/>
      <c r="L295" s="201"/>
      <c r="M295" s="201"/>
      <c r="N295" s="201"/>
      <c r="O295" s="201"/>
      <c r="P295" s="201"/>
      <c r="Q295" s="201"/>
      <c r="R295" s="201"/>
      <c r="S295" s="201"/>
      <c r="T295" s="201"/>
      <c r="U295" s="201"/>
    </row>
    <row r="296" spans="5:21" s="2" customFormat="1">
      <c r="E296" s="47"/>
      <c r="L296" s="201"/>
      <c r="M296" s="201"/>
      <c r="N296" s="201"/>
      <c r="O296" s="201"/>
      <c r="P296" s="201"/>
      <c r="Q296" s="201"/>
      <c r="R296" s="201"/>
      <c r="S296" s="201"/>
      <c r="T296" s="201"/>
      <c r="U296" s="201"/>
    </row>
    <row r="297" spans="5:21" s="2" customFormat="1">
      <c r="E297" s="47"/>
      <c r="L297" s="201"/>
      <c r="M297" s="201"/>
      <c r="N297" s="201"/>
      <c r="O297" s="201"/>
      <c r="P297" s="201"/>
      <c r="Q297" s="201"/>
      <c r="R297" s="201"/>
      <c r="S297" s="201"/>
      <c r="T297" s="201"/>
      <c r="U297" s="201"/>
    </row>
    <row r="298" spans="5:21" s="2" customFormat="1">
      <c r="E298" s="47"/>
      <c r="L298" s="201"/>
      <c r="M298" s="201"/>
      <c r="N298" s="201"/>
      <c r="O298" s="201"/>
      <c r="P298" s="201"/>
      <c r="Q298" s="201"/>
      <c r="R298" s="201"/>
      <c r="S298" s="201"/>
      <c r="T298" s="201"/>
      <c r="U298" s="201"/>
    </row>
    <row r="299" spans="5:21" s="2" customFormat="1">
      <c r="E299" s="47"/>
      <c r="L299" s="201"/>
      <c r="M299" s="201"/>
      <c r="N299" s="201"/>
      <c r="O299" s="201"/>
      <c r="P299" s="201"/>
      <c r="Q299" s="201"/>
      <c r="R299" s="201"/>
      <c r="S299" s="201"/>
      <c r="T299" s="201"/>
      <c r="U299" s="201"/>
    </row>
    <row r="300" spans="5:21" s="2" customFormat="1">
      <c r="E300" s="47"/>
      <c r="L300" s="201"/>
      <c r="M300" s="201"/>
      <c r="N300" s="201"/>
      <c r="O300" s="201"/>
      <c r="P300" s="201"/>
      <c r="Q300" s="201"/>
      <c r="R300" s="201"/>
      <c r="S300" s="201"/>
      <c r="T300" s="201"/>
      <c r="U300" s="201"/>
    </row>
    <row r="301" spans="5:21" s="2" customFormat="1">
      <c r="E301" s="47"/>
      <c r="L301" s="201"/>
      <c r="M301" s="201"/>
      <c r="N301" s="201"/>
      <c r="O301" s="201"/>
      <c r="P301" s="201"/>
      <c r="Q301" s="201"/>
      <c r="R301" s="201"/>
      <c r="S301" s="201"/>
      <c r="T301" s="201"/>
      <c r="U301" s="201"/>
    </row>
    <row r="302" spans="5:21" s="2" customFormat="1">
      <c r="E302" s="47"/>
      <c r="L302" s="201"/>
      <c r="M302" s="201"/>
      <c r="N302" s="201"/>
      <c r="O302" s="201"/>
      <c r="P302" s="201"/>
      <c r="Q302" s="201"/>
      <c r="R302" s="201"/>
      <c r="S302" s="201"/>
      <c r="T302" s="201"/>
      <c r="U302" s="201"/>
    </row>
    <row r="303" spans="5:21" s="2" customFormat="1">
      <c r="E303" s="47"/>
      <c r="L303" s="201"/>
      <c r="M303" s="201"/>
      <c r="N303" s="201"/>
      <c r="O303" s="201"/>
      <c r="P303" s="201"/>
      <c r="Q303" s="201"/>
      <c r="R303" s="201"/>
      <c r="S303" s="201"/>
      <c r="T303" s="201"/>
      <c r="U303" s="201"/>
    </row>
    <row r="304" spans="5:21" s="2" customFormat="1">
      <c r="E304" s="47"/>
      <c r="L304" s="201"/>
      <c r="M304" s="201"/>
      <c r="N304" s="201"/>
      <c r="O304" s="201"/>
      <c r="P304" s="201"/>
      <c r="Q304" s="201"/>
      <c r="R304" s="201"/>
      <c r="S304" s="201"/>
      <c r="T304" s="201"/>
      <c r="U304" s="201"/>
    </row>
    <row r="305" spans="5:21" s="2" customFormat="1">
      <c r="E305" s="47"/>
      <c r="L305" s="201"/>
      <c r="M305" s="201"/>
      <c r="N305" s="201"/>
      <c r="O305" s="201"/>
      <c r="P305" s="201"/>
      <c r="Q305" s="201"/>
      <c r="R305" s="201"/>
      <c r="S305" s="201"/>
      <c r="T305" s="201"/>
      <c r="U305" s="201"/>
    </row>
    <row r="306" spans="5:21" s="2" customFormat="1">
      <c r="E306" s="47"/>
      <c r="L306" s="201"/>
      <c r="M306" s="201"/>
      <c r="N306" s="201"/>
      <c r="O306" s="201"/>
      <c r="P306" s="201"/>
      <c r="Q306" s="201"/>
      <c r="R306" s="201"/>
      <c r="S306" s="201"/>
      <c r="T306" s="201"/>
      <c r="U306" s="201"/>
    </row>
    <row r="307" spans="5:21" s="2" customFormat="1">
      <c r="E307" s="47"/>
      <c r="L307" s="201"/>
      <c r="M307" s="201"/>
      <c r="N307" s="201"/>
      <c r="O307" s="201"/>
      <c r="P307" s="201"/>
      <c r="Q307" s="201"/>
      <c r="R307" s="201"/>
      <c r="S307" s="201"/>
      <c r="T307" s="201"/>
      <c r="U307" s="201"/>
    </row>
    <row r="308" spans="5:21" s="2" customFormat="1">
      <c r="E308" s="47"/>
      <c r="L308" s="201"/>
      <c r="M308" s="201"/>
      <c r="N308" s="201"/>
      <c r="O308" s="201"/>
      <c r="P308" s="201"/>
      <c r="Q308" s="201"/>
      <c r="R308" s="201"/>
      <c r="S308" s="201"/>
      <c r="T308" s="201"/>
      <c r="U308" s="201"/>
    </row>
    <row r="309" spans="5:21" s="2" customFormat="1">
      <c r="E309" s="47"/>
      <c r="L309" s="201"/>
      <c r="M309" s="201"/>
      <c r="N309" s="201"/>
      <c r="O309" s="201"/>
      <c r="P309" s="201"/>
      <c r="Q309" s="201"/>
      <c r="R309" s="201"/>
      <c r="S309" s="201"/>
      <c r="T309" s="201"/>
      <c r="U309" s="201"/>
    </row>
    <row r="310" spans="5:21" s="2" customFormat="1">
      <c r="E310" s="47"/>
      <c r="L310" s="201"/>
      <c r="M310" s="201"/>
      <c r="N310" s="201"/>
      <c r="O310" s="201"/>
      <c r="P310" s="201"/>
      <c r="Q310" s="201"/>
      <c r="R310" s="201"/>
      <c r="S310" s="201"/>
      <c r="T310" s="201"/>
      <c r="U310" s="201"/>
    </row>
    <row r="311" spans="5:21" s="2" customFormat="1">
      <c r="E311" s="47"/>
      <c r="L311" s="201"/>
      <c r="M311" s="201"/>
      <c r="N311" s="201"/>
      <c r="O311" s="201"/>
      <c r="P311" s="201"/>
      <c r="Q311" s="201"/>
      <c r="R311" s="201"/>
      <c r="S311" s="201"/>
      <c r="T311" s="201"/>
      <c r="U311" s="201"/>
    </row>
    <row r="312" spans="5:21" s="2" customFormat="1">
      <c r="E312" s="47"/>
      <c r="L312" s="201"/>
      <c r="M312" s="201"/>
      <c r="N312" s="201"/>
      <c r="O312" s="201"/>
      <c r="P312" s="201"/>
      <c r="Q312" s="201"/>
      <c r="R312" s="201"/>
      <c r="S312" s="201"/>
      <c r="T312" s="201"/>
      <c r="U312" s="201"/>
    </row>
    <row r="313" spans="5:21" s="2" customFormat="1">
      <c r="E313" s="47"/>
      <c r="L313" s="201"/>
      <c r="M313" s="201"/>
      <c r="N313" s="201"/>
      <c r="O313" s="201"/>
      <c r="P313" s="201"/>
      <c r="Q313" s="201"/>
      <c r="R313" s="201"/>
      <c r="S313" s="201"/>
      <c r="T313" s="201"/>
      <c r="U313" s="201"/>
    </row>
    <row r="314" spans="5:21" s="2" customFormat="1">
      <c r="E314" s="47"/>
      <c r="L314" s="201"/>
      <c r="M314" s="201"/>
      <c r="N314" s="201"/>
      <c r="O314" s="201"/>
      <c r="P314" s="201"/>
      <c r="Q314" s="201"/>
      <c r="R314" s="201"/>
      <c r="S314" s="201"/>
      <c r="T314" s="201"/>
      <c r="U314" s="201"/>
    </row>
    <row r="315" spans="5:21" s="2" customFormat="1">
      <c r="E315" s="47"/>
      <c r="L315" s="201"/>
      <c r="M315" s="201"/>
      <c r="N315" s="201"/>
      <c r="O315" s="201"/>
      <c r="P315" s="201"/>
      <c r="Q315" s="201"/>
      <c r="R315" s="201"/>
      <c r="S315" s="201"/>
      <c r="T315" s="201"/>
      <c r="U315" s="201"/>
    </row>
    <row r="316" spans="5:21" s="2" customFormat="1">
      <c r="E316" s="47"/>
      <c r="L316" s="201"/>
      <c r="M316" s="201"/>
      <c r="N316" s="201"/>
      <c r="O316" s="201"/>
      <c r="P316" s="201"/>
      <c r="Q316" s="201"/>
      <c r="R316" s="201"/>
      <c r="S316" s="201"/>
      <c r="T316" s="201"/>
      <c r="U316" s="201"/>
    </row>
    <row r="317" spans="5:21" s="2" customFormat="1">
      <c r="E317" s="47"/>
      <c r="L317" s="201"/>
      <c r="M317" s="201"/>
      <c r="N317" s="201"/>
      <c r="O317" s="201"/>
      <c r="P317" s="201"/>
      <c r="Q317" s="201"/>
      <c r="R317" s="201"/>
      <c r="S317" s="201"/>
      <c r="T317" s="201"/>
      <c r="U317" s="201"/>
    </row>
    <row r="318" spans="5:21" s="2" customFormat="1">
      <c r="E318" s="47"/>
      <c r="L318" s="201"/>
      <c r="M318" s="201"/>
      <c r="N318" s="201"/>
      <c r="O318" s="201"/>
      <c r="P318" s="201"/>
      <c r="Q318" s="201"/>
      <c r="R318" s="201"/>
      <c r="S318" s="201"/>
      <c r="T318" s="201"/>
      <c r="U318" s="201"/>
    </row>
    <row r="319" spans="5:21" s="2" customFormat="1">
      <c r="E319" s="47"/>
      <c r="L319" s="201"/>
      <c r="M319" s="201"/>
      <c r="N319" s="201"/>
      <c r="O319" s="201"/>
      <c r="P319" s="201"/>
      <c r="Q319" s="201"/>
      <c r="R319" s="201"/>
      <c r="S319" s="201"/>
      <c r="T319" s="201"/>
      <c r="U319" s="201"/>
    </row>
    <row r="320" spans="5:21" s="2" customFormat="1">
      <c r="E320" s="47"/>
      <c r="L320" s="201"/>
      <c r="M320" s="201"/>
      <c r="N320" s="201"/>
      <c r="O320" s="201"/>
      <c r="P320" s="201"/>
      <c r="Q320" s="201"/>
      <c r="R320" s="201"/>
      <c r="S320" s="201"/>
      <c r="T320" s="201"/>
      <c r="U320" s="201"/>
    </row>
    <row r="321" spans="5:21" s="2" customFormat="1">
      <c r="E321" s="47"/>
      <c r="L321" s="201"/>
      <c r="M321" s="201"/>
      <c r="N321" s="201"/>
      <c r="O321" s="201"/>
      <c r="P321" s="201"/>
      <c r="Q321" s="201"/>
      <c r="R321" s="201"/>
      <c r="S321" s="201"/>
      <c r="T321" s="201"/>
      <c r="U321" s="201"/>
    </row>
    <row r="322" spans="5:21" s="2" customFormat="1">
      <c r="E322" s="47"/>
      <c r="L322" s="201"/>
      <c r="M322" s="201"/>
      <c r="N322" s="201"/>
      <c r="O322" s="201"/>
      <c r="P322" s="201"/>
      <c r="Q322" s="201"/>
      <c r="R322" s="201"/>
      <c r="S322" s="201"/>
      <c r="T322" s="201"/>
      <c r="U322" s="201"/>
    </row>
    <row r="323" spans="5:21" s="2" customFormat="1">
      <c r="E323" s="47"/>
      <c r="L323" s="201"/>
      <c r="M323" s="201"/>
      <c r="N323" s="201"/>
      <c r="O323" s="201"/>
      <c r="P323" s="201"/>
      <c r="Q323" s="201"/>
      <c r="R323" s="201"/>
      <c r="S323" s="201"/>
      <c r="T323" s="201"/>
      <c r="U323" s="201"/>
    </row>
    <row r="324" spans="5:21" s="2" customFormat="1">
      <c r="E324" s="47"/>
      <c r="L324" s="201"/>
      <c r="M324" s="201"/>
      <c r="N324" s="201"/>
      <c r="O324" s="201"/>
      <c r="P324" s="201"/>
      <c r="Q324" s="201"/>
      <c r="R324" s="201"/>
      <c r="S324" s="201"/>
      <c r="T324" s="201"/>
      <c r="U324" s="201"/>
    </row>
    <row r="325" spans="5:21" s="2" customFormat="1">
      <c r="E325" s="47"/>
      <c r="L325" s="201"/>
      <c r="M325" s="201"/>
      <c r="N325" s="201"/>
      <c r="O325" s="201"/>
      <c r="P325" s="201"/>
      <c r="Q325" s="201"/>
      <c r="R325" s="201"/>
      <c r="S325" s="201"/>
      <c r="T325" s="201"/>
      <c r="U325" s="201"/>
    </row>
    <row r="326" spans="5:21" s="2" customFormat="1">
      <c r="E326" s="47"/>
      <c r="L326" s="201"/>
      <c r="M326" s="201"/>
      <c r="N326" s="201"/>
      <c r="O326" s="201"/>
      <c r="P326" s="201"/>
      <c r="Q326" s="201"/>
      <c r="R326" s="201"/>
      <c r="S326" s="201"/>
      <c r="T326" s="201"/>
      <c r="U326" s="201"/>
    </row>
    <row r="327" spans="5:21" s="2" customFormat="1">
      <c r="E327" s="47"/>
      <c r="L327" s="201"/>
      <c r="M327" s="201"/>
      <c r="N327" s="201"/>
      <c r="O327" s="201"/>
      <c r="P327" s="201"/>
      <c r="Q327" s="201"/>
      <c r="R327" s="201"/>
      <c r="S327" s="201"/>
      <c r="T327" s="201"/>
      <c r="U327" s="201"/>
    </row>
    <row r="328" spans="5:21" s="2" customFormat="1">
      <c r="E328" s="47"/>
      <c r="L328" s="201"/>
      <c r="M328" s="201"/>
      <c r="N328" s="201"/>
      <c r="O328" s="201"/>
      <c r="P328" s="201"/>
      <c r="Q328" s="201"/>
      <c r="R328" s="201"/>
      <c r="S328" s="201"/>
      <c r="T328" s="201"/>
      <c r="U328" s="201"/>
    </row>
    <row r="329" spans="5:21" s="2" customFormat="1">
      <c r="E329" s="47"/>
      <c r="L329" s="201"/>
      <c r="M329" s="201"/>
      <c r="N329" s="201"/>
      <c r="O329" s="201"/>
      <c r="P329" s="201"/>
      <c r="Q329" s="201"/>
      <c r="R329" s="201"/>
      <c r="S329" s="201"/>
      <c r="T329" s="201"/>
      <c r="U329" s="201"/>
    </row>
    <row r="330" spans="5:21" s="2" customFormat="1">
      <c r="E330" s="47"/>
      <c r="L330" s="201"/>
      <c r="M330" s="201"/>
      <c r="N330" s="201"/>
      <c r="O330" s="201"/>
      <c r="P330" s="201"/>
      <c r="Q330" s="201"/>
      <c r="R330" s="201"/>
      <c r="S330" s="201"/>
      <c r="T330" s="201"/>
      <c r="U330" s="201"/>
    </row>
    <row r="331" spans="5:21" s="2" customFormat="1">
      <c r="E331" s="47"/>
      <c r="L331" s="201"/>
      <c r="M331" s="201"/>
      <c r="N331" s="201"/>
      <c r="O331" s="201"/>
      <c r="P331" s="201"/>
      <c r="Q331" s="201"/>
      <c r="R331" s="201"/>
      <c r="S331" s="201"/>
      <c r="T331" s="201"/>
      <c r="U331" s="201"/>
    </row>
    <row r="332" spans="5:21" s="2" customFormat="1">
      <c r="E332" s="47"/>
      <c r="L332" s="201"/>
      <c r="M332" s="201"/>
      <c r="N332" s="201"/>
      <c r="O332" s="201"/>
      <c r="P332" s="201"/>
      <c r="Q332" s="201"/>
      <c r="R332" s="201"/>
      <c r="S332" s="201"/>
      <c r="T332" s="201"/>
      <c r="U332" s="201"/>
    </row>
    <row r="333" spans="5:21" s="2" customFormat="1">
      <c r="E333" s="47"/>
      <c r="L333" s="201"/>
      <c r="M333" s="201"/>
      <c r="N333" s="201"/>
      <c r="O333" s="201"/>
      <c r="P333" s="201"/>
      <c r="Q333" s="201"/>
      <c r="R333" s="201"/>
      <c r="S333" s="201"/>
      <c r="T333" s="201"/>
      <c r="U333" s="201"/>
    </row>
    <row r="334" spans="5:21" s="2" customFormat="1">
      <c r="E334" s="47"/>
      <c r="L334" s="201"/>
      <c r="M334" s="201"/>
      <c r="N334" s="201"/>
      <c r="O334" s="201"/>
      <c r="P334" s="201"/>
      <c r="Q334" s="201"/>
      <c r="R334" s="201"/>
      <c r="S334" s="201"/>
      <c r="T334" s="201"/>
      <c r="U334" s="201"/>
    </row>
    <row r="335" spans="5:21" s="2" customFormat="1">
      <c r="E335" s="47"/>
      <c r="L335" s="201"/>
      <c r="M335" s="201"/>
      <c r="N335" s="201"/>
      <c r="O335" s="201"/>
      <c r="P335" s="201"/>
      <c r="Q335" s="201"/>
      <c r="R335" s="201"/>
      <c r="S335" s="201"/>
      <c r="T335" s="201"/>
      <c r="U335" s="201"/>
    </row>
    <row r="336" spans="5:21" s="2" customFormat="1">
      <c r="E336" s="47"/>
      <c r="L336" s="201"/>
      <c r="M336" s="201"/>
      <c r="N336" s="201"/>
      <c r="O336" s="201"/>
      <c r="P336" s="201"/>
      <c r="Q336" s="201"/>
      <c r="R336" s="201"/>
      <c r="S336" s="201"/>
      <c r="T336" s="201"/>
      <c r="U336" s="201"/>
    </row>
    <row r="337" spans="5:21" s="2" customFormat="1">
      <c r="E337" s="47"/>
      <c r="L337" s="201"/>
      <c r="M337" s="201"/>
      <c r="N337" s="201"/>
      <c r="O337" s="201"/>
      <c r="P337" s="201"/>
      <c r="Q337" s="201"/>
      <c r="R337" s="201"/>
      <c r="S337" s="201"/>
      <c r="T337" s="201"/>
      <c r="U337" s="201"/>
    </row>
    <row r="338" spans="5:21" s="2" customFormat="1">
      <c r="E338" s="47"/>
      <c r="L338" s="201"/>
      <c r="M338" s="201"/>
      <c r="N338" s="201"/>
      <c r="O338" s="201"/>
      <c r="P338" s="201"/>
      <c r="Q338" s="201"/>
      <c r="R338" s="201"/>
      <c r="S338" s="201"/>
      <c r="T338" s="201"/>
      <c r="U338" s="201"/>
    </row>
    <row r="339" spans="5:21" s="2" customFormat="1">
      <c r="E339" s="47"/>
      <c r="L339" s="201"/>
      <c r="M339" s="201"/>
      <c r="N339" s="201"/>
      <c r="O339" s="201"/>
      <c r="P339" s="201"/>
      <c r="Q339" s="201"/>
      <c r="R339" s="201"/>
      <c r="S339" s="201"/>
      <c r="T339" s="201"/>
      <c r="U339" s="201"/>
    </row>
    <row r="340" spans="5:21" s="2" customFormat="1">
      <c r="E340" s="47"/>
      <c r="L340" s="201"/>
      <c r="M340" s="201"/>
      <c r="N340" s="201"/>
      <c r="O340" s="201"/>
      <c r="P340" s="201"/>
      <c r="Q340" s="201"/>
      <c r="R340" s="201"/>
      <c r="S340" s="201"/>
      <c r="T340" s="201"/>
      <c r="U340" s="201"/>
    </row>
    <row r="341" spans="5:21" s="2" customFormat="1">
      <c r="E341" s="47"/>
      <c r="L341" s="201"/>
      <c r="M341" s="201"/>
      <c r="N341" s="201"/>
      <c r="O341" s="201"/>
      <c r="P341" s="201"/>
      <c r="Q341" s="201"/>
      <c r="R341" s="201"/>
      <c r="S341" s="201"/>
      <c r="T341" s="201"/>
      <c r="U341" s="201"/>
    </row>
    <row r="342" spans="5:21" s="2" customFormat="1">
      <c r="E342" s="47"/>
      <c r="L342" s="201"/>
      <c r="M342" s="201"/>
      <c r="N342" s="201"/>
      <c r="O342" s="201"/>
      <c r="P342" s="201"/>
      <c r="Q342" s="201"/>
      <c r="R342" s="201"/>
      <c r="S342" s="201"/>
      <c r="T342" s="201"/>
      <c r="U342" s="201"/>
    </row>
    <row r="343" spans="5:21" s="2" customFormat="1">
      <c r="E343" s="47"/>
      <c r="L343" s="201"/>
      <c r="M343" s="201"/>
      <c r="N343" s="201"/>
      <c r="O343" s="201"/>
      <c r="P343" s="201"/>
      <c r="Q343" s="201"/>
      <c r="R343" s="201"/>
      <c r="S343" s="201"/>
      <c r="T343" s="201"/>
      <c r="U343" s="201"/>
    </row>
    <row r="344" spans="5:21" s="2" customFormat="1">
      <c r="E344" s="47"/>
      <c r="L344" s="201"/>
      <c r="M344" s="201"/>
      <c r="N344" s="201"/>
      <c r="O344" s="201"/>
      <c r="P344" s="201"/>
      <c r="Q344" s="201"/>
      <c r="R344" s="201"/>
      <c r="S344" s="201"/>
      <c r="T344" s="201"/>
      <c r="U344" s="201"/>
    </row>
    <row r="345" spans="5:21" s="2" customFormat="1">
      <c r="E345" s="47"/>
      <c r="L345" s="201"/>
      <c r="M345" s="201"/>
      <c r="N345" s="201"/>
      <c r="O345" s="201"/>
      <c r="P345" s="201"/>
      <c r="Q345" s="201"/>
      <c r="R345" s="201"/>
      <c r="S345" s="201"/>
      <c r="T345" s="201"/>
      <c r="U345" s="201"/>
    </row>
    <row r="346" spans="5:21" s="2" customFormat="1">
      <c r="E346" s="47"/>
      <c r="L346" s="201"/>
      <c r="M346" s="201"/>
      <c r="N346" s="201"/>
      <c r="O346" s="201"/>
      <c r="P346" s="201"/>
      <c r="Q346" s="201"/>
      <c r="R346" s="201"/>
      <c r="S346" s="201"/>
      <c r="T346" s="201"/>
      <c r="U346" s="201"/>
    </row>
    <row r="347" spans="5:21" s="2" customFormat="1">
      <c r="E347" s="47"/>
      <c r="L347" s="201"/>
      <c r="M347" s="201"/>
      <c r="N347" s="201"/>
      <c r="O347" s="201"/>
      <c r="P347" s="201"/>
      <c r="Q347" s="201"/>
      <c r="R347" s="201"/>
      <c r="S347" s="201"/>
      <c r="T347" s="201"/>
      <c r="U347" s="201"/>
    </row>
    <row r="348" spans="5:21" s="2" customFormat="1">
      <c r="E348" s="47"/>
      <c r="L348" s="201"/>
      <c r="M348" s="201"/>
      <c r="N348" s="201"/>
      <c r="O348" s="201"/>
      <c r="P348" s="201"/>
      <c r="Q348" s="201"/>
      <c r="R348" s="201"/>
      <c r="S348" s="201"/>
      <c r="T348" s="201"/>
      <c r="U348" s="201"/>
    </row>
    <row r="349" spans="5:21" s="2" customFormat="1">
      <c r="E349" s="47"/>
      <c r="L349" s="201"/>
      <c r="M349" s="201"/>
      <c r="N349" s="201"/>
      <c r="O349" s="201"/>
      <c r="P349" s="201"/>
      <c r="Q349" s="201"/>
      <c r="R349" s="201"/>
      <c r="S349" s="201"/>
      <c r="T349" s="201"/>
      <c r="U349" s="201"/>
    </row>
    <row r="350" spans="5:21" s="2" customFormat="1">
      <c r="E350" s="47"/>
      <c r="L350" s="201"/>
      <c r="M350" s="201"/>
      <c r="N350" s="201"/>
      <c r="O350" s="201"/>
      <c r="P350" s="201"/>
      <c r="Q350" s="201"/>
      <c r="R350" s="201"/>
      <c r="S350" s="201"/>
      <c r="T350" s="201"/>
      <c r="U350" s="201"/>
    </row>
    <row r="351" spans="5:21" s="2" customFormat="1">
      <c r="E351" s="47"/>
      <c r="L351" s="201"/>
      <c r="M351" s="201"/>
      <c r="N351" s="201"/>
      <c r="O351" s="201"/>
      <c r="P351" s="201"/>
      <c r="Q351" s="201"/>
      <c r="R351" s="201"/>
      <c r="S351" s="201"/>
      <c r="T351" s="201"/>
      <c r="U351" s="201"/>
    </row>
    <row r="352" spans="5:21" s="2" customFormat="1">
      <c r="E352" s="47"/>
      <c r="L352" s="201"/>
      <c r="M352" s="201"/>
      <c r="N352" s="201"/>
      <c r="O352" s="201"/>
      <c r="P352" s="201"/>
      <c r="Q352" s="201"/>
      <c r="R352" s="201"/>
      <c r="S352" s="201"/>
      <c r="T352" s="201"/>
      <c r="U352" s="201"/>
    </row>
    <row r="353" spans="5:21" s="2" customFormat="1">
      <c r="E353" s="47"/>
      <c r="L353" s="201"/>
      <c r="M353" s="201"/>
      <c r="N353" s="201"/>
      <c r="O353" s="201"/>
      <c r="P353" s="201"/>
      <c r="Q353" s="201"/>
      <c r="R353" s="201"/>
      <c r="S353" s="201"/>
      <c r="T353" s="201"/>
      <c r="U353" s="201"/>
    </row>
    <row r="354" spans="5:21" s="2" customFormat="1">
      <c r="E354" s="47"/>
      <c r="L354" s="201"/>
      <c r="M354" s="201"/>
      <c r="N354" s="201"/>
      <c r="O354" s="201"/>
      <c r="P354" s="201"/>
      <c r="Q354" s="201"/>
      <c r="R354" s="201"/>
      <c r="S354" s="201"/>
      <c r="T354" s="201"/>
      <c r="U354" s="201"/>
    </row>
    <row r="355" spans="5:21" s="2" customFormat="1">
      <c r="E355" s="47"/>
      <c r="L355" s="201"/>
      <c r="M355" s="201"/>
      <c r="N355" s="201"/>
      <c r="O355" s="201"/>
      <c r="P355" s="201"/>
      <c r="Q355" s="201"/>
      <c r="R355" s="201"/>
      <c r="S355" s="201"/>
      <c r="T355" s="201"/>
      <c r="U355" s="201"/>
    </row>
    <row r="356" spans="5:21" s="2" customFormat="1">
      <c r="E356" s="47"/>
      <c r="L356" s="201"/>
      <c r="M356" s="201"/>
      <c r="N356" s="201"/>
      <c r="O356" s="201"/>
      <c r="P356" s="201"/>
      <c r="Q356" s="201"/>
      <c r="R356" s="201"/>
      <c r="S356" s="201"/>
      <c r="T356" s="201"/>
      <c r="U356" s="201"/>
    </row>
    <row r="357" spans="5:21" s="2" customFormat="1">
      <c r="E357" s="47"/>
      <c r="L357" s="201"/>
      <c r="M357" s="201"/>
      <c r="N357" s="201"/>
      <c r="O357" s="201"/>
      <c r="P357" s="201"/>
      <c r="Q357" s="201"/>
      <c r="R357" s="201"/>
      <c r="S357" s="201"/>
      <c r="T357" s="201"/>
      <c r="U357" s="201"/>
    </row>
    <row r="358" spans="5:21" s="2" customFormat="1">
      <c r="E358" s="47"/>
      <c r="L358" s="201"/>
      <c r="M358" s="201"/>
      <c r="N358" s="201"/>
      <c r="O358" s="201"/>
      <c r="P358" s="201"/>
      <c r="Q358" s="201"/>
      <c r="R358" s="201"/>
      <c r="S358" s="201"/>
      <c r="T358" s="201"/>
      <c r="U358" s="201"/>
    </row>
    <row r="359" spans="5:21" s="2" customFormat="1">
      <c r="E359" s="47"/>
      <c r="L359" s="201"/>
      <c r="M359" s="201"/>
      <c r="N359" s="201"/>
      <c r="O359" s="201"/>
      <c r="P359" s="201"/>
      <c r="Q359" s="201"/>
      <c r="R359" s="201"/>
      <c r="S359" s="201"/>
      <c r="T359" s="201"/>
      <c r="U359" s="201"/>
    </row>
    <row r="360" spans="5:21" s="2" customFormat="1">
      <c r="E360" s="47"/>
      <c r="L360" s="201"/>
      <c r="M360" s="201"/>
      <c r="N360" s="201"/>
      <c r="O360" s="201"/>
      <c r="P360" s="201"/>
      <c r="Q360" s="201"/>
      <c r="R360" s="201"/>
      <c r="S360" s="201"/>
      <c r="T360" s="201"/>
      <c r="U360" s="201"/>
    </row>
    <row r="361" spans="5:21" s="2" customFormat="1">
      <c r="E361" s="47"/>
      <c r="L361" s="201"/>
      <c r="M361" s="201"/>
      <c r="N361" s="201"/>
      <c r="O361" s="201"/>
      <c r="P361" s="201"/>
      <c r="Q361" s="201"/>
      <c r="R361" s="201"/>
      <c r="S361" s="201"/>
      <c r="T361" s="201"/>
      <c r="U361" s="201"/>
    </row>
    <row r="362" spans="5:21" s="2" customFormat="1">
      <c r="E362" s="47"/>
      <c r="L362" s="201"/>
      <c r="M362" s="201"/>
      <c r="N362" s="201"/>
      <c r="O362" s="201"/>
      <c r="P362" s="201"/>
      <c r="Q362" s="201"/>
      <c r="R362" s="201"/>
      <c r="S362" s="201"/>
      <c r="T362" s="201"/>
      <c r="U362" s="201"/>
    </row>
    <row r="363" spans="5:21" s="2" customFormat="1">
      <c r="E363" s="47"/>
      <c r="L363" s="201"/>
      <c r="M363" s="201"/>
      <c r="N363" s="201"/>
      <c r="O363" s="201"/>
      <c r="P363" s="201"/>
      <c r="Q363" s="201"/>
      <c r="R363" s="201"/>
      <c r="S363" s="201"/>
      <c r="T363" s="201"/>
      <c r="U363" s="201"/>
    </row>
    <row r="364" spans="5:21" s="2" customFormat="1">
      <c r="E364" s="47"/>
      <c r="L364" s="201"/>
      <c r="M364" s="201"/>
      <c r="N364" s="201"/>
      <c r="O364" s="201"/>
      <c r="P364" s="201"/>
      <c r="Q364" s="201"/>
      <c r="R364" s="201"/>
      <c r="S364" s="201"/>
      <c r="T364" s="201"/>
      <c r="U364" s="201"/>
    </row>
    <row r="365" spans="5:21" s="2" customFormat="1">
      <c r="E365" s="47"/>
      <c r="L365" s="201"/>
      <c r="M365" s="201"/>
      <c r="N365" s="201"/>
      <c r="O365" s="201"/>
      <c r="P365" s="201"/>
      <c r="Q365" s="201"/>
      <c r="R365" s="201"/>
      <c r="S365" s="201"/>
      <c r="T365" s="201"/>
      <c r="U365" s="201"/>
    </row>
    <row r="366" spans="5:21" s="2" customFormat="1">
      <c r="E366" s="47"/>
      <c r="L366" s="201"/>
      <c r="M366" s="201"/>
      <c r="N366" s="201"/>
      <c r="O366" s="201"/>
      <c r="P366" s="201"/>
      <c r="Q366" s="201"/>
      <c r="R366" s="201"/>
      <c r="S366" s="201"/>
      <c r="T366" s="201"/>
      <c r="U366" s="201"/>
    </row>
    <row r="367" spans="5:21" s="2" customFormat="1">
      <c r="E367" s="47"/>
      <c r="L367" s="201"/>
      <c r="M367" s="201"/>
      <c r="N367" s="201"/>
      <c r="O367" s="201"/>
      <c r="P367" s="201"/>
      <c r="Q367" s="201"/>
      <c r="R367" s="201"/>
      <c r="S367" s="201"/>
      <c r="T367" s="201"/>
      <c r="U367" s="201"/>
    </row>
    <row r="368" spans="5:21" s="2" customFormat="1">
      <c r="E368" s="47"/>
      <c r="L368" s="201"/>
      <c r="M368" s="201"/>
      <c r="N368" s="201"/>
      <c r="O368" s="201"/>
      <c r="P368" s="201"/>
      <c r="Q368" s="201"/>
      <c r="R368" s="201"/>
      <c r="S368" s="201"/>
      <c r="T368" s="201"/>
      <c r="U368" s="201"/>
    </row>
    <row r="369" spans="5:21" s="2" customFormat="1">
      <c r="E369" s="47"/>
      <c r="L369" s="201"/>
      <c r="M369" s="201"/>
      <c r="N369" s="201"/>
      <c r="O369" s="201"/>
      <c r="P369" s="201"/>
      <c r="Q369" s="201"/>
      <c r="R369" s="201"/>
      <c r="S369" s="201"/>
      <c r="T369" s="201"/>
      <c r="U369" s="201"/>
    </row>
    <row r="370" spans="5:21" s="2" customFormat="1">
      <c r="E370" s="47"/>
      <c r="L370" s="201"/>
      <c r="M370" s="201"/>
      <c r="N370" s="201"/>
      <c r="O370" s="201"/>
      <c r="P370" s="201"/>
      <c r="Q370" s="201"/>
      <c r="R370" s="201"/>
      <c r="S370" s="201"/>
      <c r="T370" s="201"/>
      <c r="U370" s="201"/>
    </row>
    <row r="371" spans="5:21" s="2" customFormat="1">
      <c r="E371" s="47"/>
      <c r="L371" s="201"/>
      <c r="M371" s="201"/>
      <c r="N371" s="201"/>
      <c r="O371" s="201"/>
      <c r="P371" s="201"/>
      <c r="Q371" s="201"/>
      <c r="R371" s="201"/>
      <c r="S371" s="201"/>
      <c r="T371" s="201"/>
      <c r="U371" s="201"/>
    </row>
    <row r="372" spans="5:21" s="2" customFormat="1">
      <c r="E372" s="47"/>
      <c r="L372" s="201"/>
      <c r="M372" s="201"/>
      <c r="N372" s="201"/>
      <c r="O372" s="201"/>
      <c r="P372" s="201"/>
      <c r="Q372" s="201"/>
      <c r="R372" s="201"/>
      <c r="S372" s="201"/>
      <c r="T372" s="201"/>
      <c r="U372" s="201"/>
    </row>
    <row r="373" spans="5:21" s="2" customFormat="1">
      <c r="E373" s="47"/>
      <c r="L373" s="201"/>
      <c r="M373" s="201"/>
      <c r="N373" s="201"/>
      <c r="O373" s="201"/>
      <c r="P373" s="201"/>
      <c r="Q373" s="201"/>
      <c r="R373" s="201"/>
      <c r="S373" s="201"/>
      <c r="T373" s="201"/>
      <c r="U373" s="201"/>
    </row>
    <row r="374" spans="5:21" s="2" customFormat="1">
      <c r="E374" s="47"/>
      <c r="L374" s="201"/>
      <c r="M374" s="201"/>
      <c r="N374" s="201"/>
      <c r="O374" s="201"/>
      <c r="P374" s="201"/>
      <c r="Q374" s="201"/>
      <c r="R374" s="201"/>
      <c r="S374" s="201"/>
      <c r="T374" s="201"/>
      <c r="U374" s="201"/>
    </row>
    <row r="375" spans="5:21" s="2" customFormat="1">
      <c r="E375" s="47"/>
      <c r="L375" s="201"/>
      <c r="M375" s="201"/>
      <c r="N375" s="201"/>
      <c r="O375" s="201"/>
      <c r="P375" s="201"/>
      <c r="Q375" s="201"/>
      <c r="R375" s="201"/>
      <c r="S375" s="201"/>
      <c r="T375" s="201"/>
      <c r="U375" s="201"/>
    </row>
    <row r="376" spans="5:21" s="2" customFormat="1">
      <c r="E376" s="47"/>
      <c r="L376" s="201"/>
      <c r="M376" s="201"/>
      <c r="N376" s="201"/>
      <c r="O376" s="201"/>
      <c r="P376" s="201"/>
      <c r="Q376" s="201"/>
      <c r="R376" s="201"/>
      <c r="S376" s="201"/>
      <c r="T376" s="201"/>
      <c r="U376" s="201"/>
    </row>
    <row r="377" spans="5:21" s="2" customFormat="1">
      <c r="E377" s="47"/>
      <c r="L377" s="201"/>
      <c r="M377" s="201"/>
      <c r="N377" s="201"/>
      <c r="O377" s="201"/>
      <c r="P377" s="201"/>
      <c r="Q377" s="201"/>
      <c r="R377" s="201"/>
      <c r="S377" s="201"/>
      <c r="T377" s="201"/>
      <c r="U377" s="201"/>
    </row>
    <row r="378" spans="5:21" s="2" customFormat="1">
      <c r="E378" s="47"/>
      <c r="L378" s="201"/>
      <c r="M378" s="201"/>
      <c r="N378" s="201"/>
      <c r="O378" s="201"/>
      <c r="P378" s="201"/>
      <c r="Q378" s="201"/>
      <c r="R378" s="201"/>
      <c r="S378" s="201"/>
      <c r="T378" s="201"/>
      <c r="U378" s="201"/>
    </row>
    <row r="379" spans="5:21" s="2" customFormat="1">
      <c r="E379" s="47"/>
      <c r="L379" s="201"/>
      <c r="M379" s="201"/>
      <c r="N379" s="201"/>
      <c r="O379" s="201"/>
      <c r="P379" s="201"/>
      <c r="Q379" s="201"/>
      <c r="R379" s="201"/>
      <c r="S379" s="201"/>
      <c r="T379" s="201"/>
      <c r="U379" s="201"/>
    </row>
    <row r="380" spans="5:21" s="2" customFormat="1">
      <c r="E380" s="47"/>
      <c r="L380" s="201"/>
      <c r="M380" s="201"/>
      <c r="N380" s="201"/>
      <c r="O380" s="201"/>
      <c r="P380" s="201"/>
      <c r="Q380" s="201"/>
      <c r="R380" s="201"/>
      <c r="S380" s="201"/>
      <c r="T380" s="201"/>
      <c r="U380" s="201"/>
    </row>
    <row r="381" spans="5:21" s="2" customFormat="1">
      <c r="E381" s="47"/>
      <c r="L381" s="201"/>
      <c r="M381" s="201"/>
      <c r="N381" s="201"/>
      <c r="O381" s="201"/>
      <c r="P381" s="201"/>
      <c r="Q381" s="201"/>
      <c r="R381" s="201"/>
      <c r="S381" s="201"/>
      <c r="T381" s="201"/>
      <c r="U381" s="201"/>
    </row>
    <row r="382" spans="5:21" s="2" customFormat="1">
      <c r="E382" s="47"/>
      <c r="L382" s="201"/>
      <c r="M382" s="201"/>
      <c r="N382" s="201"/>
      <c r="O382" s="201"/>
      <c r="P382" s="201"/>
      <c r="Q382" s="201"/>
      <c r="R382" s="201"/>
      <c r="S382" s="201"/>
      <c r="T382" s="201"/>
      <c r="U382" s="201"/>
    </row>
    <row r="383" spans="5:21" s="2" customFormat="1">
      <c r="E383" s="47"/>
      <c r="L383" s="201"/>
      <c r="M383" s="201"/>
      <c r="N383" s="201"/>
      <c r="O383" s="201"/>
      <c r="P383" s="201"/>
      <c r="Q383" s="201"/>
      <c r="R383" s="201"/>
      <c r="S383" s="201"/>
      <c r="T383" s="201"/>
      <c r="U383" s="201"/>
    </row>
    <row r="384" spans="5:21" s="2" customFormat="1">
      <c r="E384" s="47"/>
      <c r="L384" s="201"/>
      <c r="M384" s="201"/>
      <c r="N384" s="201"/>
      <c r="O384" s="201"/>
      <c r="P384" s="201"/>
      <c r="Q384" s="201"/>
      <c r="R384" s="201"/>
      <c r="S384" s="201"/>
      <c r="T384" s="201"/>
      <c r="U384" s="201"/>
    </row>
    <row r="385" spans="5:21" s="2" customFormat="1">
      <c r="E385" s="47"/>
      <c r="L385" s="201"/>
      <c r="M385" s="201"/>
      <c r="N385" s="201"/>
      <c r="O385" s="201"/>
      <c r="P385" s="201"/>
      <c r="Q385" s="201"/>
      <c r="R385" s="201"/>
      <c r="S385" s="201"/>
      <c r="T385" s="201"/>
      <c r="U385" s="201"/>
    </row>
    <row r="386" spans="5:21" s="2" customFormat="1">
      <c r="E386" s="47"/>
      <c r="L386" s="201"/>
      <c r="M386" s="201"/>
      <c r="N386" s="201"/>
      <c r="O386" s="201"/>
      <c r="P386" s="201"/>
      <c r="Q386" s="201"/>
      <c r="R386" s="201"/>
      <c r="S386" s="201"/>
      <c r="T386" s="201"/>
      <c r="U386" s="201"/>
    </row>
    <row r="387" spans="5:21" s="2" customFormat="1">
      <c r="E387" s="47"/>
      <c r="L387" s="201"/>
      <c r="M387" s="201"/>
      <c r="N387" s="201"/>
      <c r="O387" s="201"/>
      <c r="P387" s="201"/>
      <c r="Q387" s="201"/>
      <c r="R387" s="201"/>
      <c r="S387" s="201"/>
      <c r="T387" s="201"/>
      <c r="U387" s="201"/>
    </row>
    <row r="388" spans="5:21" s="2" customFormat="1">
      <c r="E388" s="47"/>
      <c r="L388" s="201"/>
      <c r="M388" s="201"/>
      <c r="N388" s="201"/>
      <c r="O388" s="201"/>
      <c r="P388" s="201"/>
      <c r="Q388" s="201"/>
      <c r="R388" s="201"/>
      <c r="S388" s="201"/>
      <c r="T388" s="201"/>
      <c r="U388" s="201"/>
    </row>
    <row r="389" spans="5:21" s="2" customFormat="1">
      <c r="E389" s="47"/>
      <c r="L389" s="201"/>
      <c r="M389" s="201"/>
      <c r="N389" s="201"/>
      <c r="O389" s="201"/>
      <c r="P389" s="201"/>
      <c r="Q389" s="201"/>
      <c r="R389" s="201"/>
      <c r="S389" s="201"/>
      <c r="T389" s="201"/>
      <c r="U389" s="201"/>
    </row>
    <row r="390" spans="5:21" s="2" customFormat="1">
      <c r="E390" s="47"/>
      <c r="L390" s="201"/>
      <c r="M390" s="201"/>
      <c r="N390" s="201"/>
      <c r="O390" s="201"/>
      <c r="P390" s="201"/>
      <c r="Q390" s="201"/>
      <c r="R390" s="201"/>
      <c r="S390" s="201"/>
      <c r="T390" s="201"/>
      <c r="U390" s="201"/>
    </row>
    <row r="391" spans="5:21" s="2" customFormat="1">
      <c r="E391" s="47"/>
      <c r="L391" s="201"/>
      <c r="M391" s="201"/>
      <c r="N391" s="201"/>
      <c r="O391" s="201"/>
      <c r="P391" s="201"/>
      <c r="Q391" s="201"/>
      <c r="R391" s="201"/>
      <c r="S391" s="201"/>
      <c r="T391" s="201"/>
      <c r="U391" s="201"/>
    </row>
    <row r="392" spans="5:21" s="2" customFormat="1">
      <c r="E392" s="47"/>
      <c r="L392" s="201"/>
      <c r="M392" s="201"/>
      <c r="N392" s="201"/>
      <c r="O392" s="201"/>
      <c r="P392" s="201"/>
      <c r="Q392" s="201"/>
      <c r="R392" s="201"/>
      <c r="S392" s="201"/>
      <c r="T392" s="201"/>
      <c r="U392" s="201"/>
    </row>
    <row r="393" spans="5:21" s="2" customFormat="1">
      <c r="E393" s="47"/>
      <c r="L393" s="201"/>
      <c r="M393" s="201"/>
      <c r="N393" s="201"/>
      <c r="O393" s="201"/>
      <c r="P393" s="201"/>
      <c r="Q393" s="201"/>
      <c r="R393" s="201"/>
      <c r="S393" s="201"/>
      <c r="T393" s="201"/>
      <c r="U393" s="201"/>
    </row>
    <row r="394" spans="5:21" s="2" customFormat="1">
      <c r="E394" s="47"/>
      <c r="L394" s="201"/>
      <c r="M394" s="201"/>
      <c r="N394" s="201"/>
      <c r="O394" s="201"/>
      <c r="P394" s="201"/>
      <c r="Q394" s="201"/>
      <c r="R394" s="201"/>
      <c r="S394" s="201"/>
      <c r="T394" s="201"/>
      <c r="U394" s="201"/>
    </row>
    <row r="395" spans="5:21" s="2" customFormat="1">
      <c r="E395" s="47"/>
      <c r="L395" s="201"/>
      <c r="M395" s="201"/>
      <c r="N395" s="201"/>
      <c r="O395" s="201"/>
      <c r="P395" s="201"/>
      <c r="Q395" s="201"/>
      <c r="R395" s="201"/>
      <c r="S395" s="201"/>
      <c r="T395" s="201"/>
      <c r="U395" s="201"/>
    </row>
    <row r="396" spans="5:21" s="2" customFormat="1">
      <c r="E396" s="47"/>
      <c r="L396" s="201"/>
      <c r="M396" s="201"/>
      <c r="N396" s="201"/>
      <c r="O396" s="201"/>
      <c r="P396" s="201"/>
      <c r="Q396" s="201"/>
      <c r="R396" s="201"/>
      <c r="S396" s="201"/>
      <c r="T396" s="201"/>
      <c r="U396" s="201"/>
    </row>
    <row r="397" spans="5:21" s="2" customFormat="1">
      <c r="E397" s="47"/>
      <c r="L397" s="201"/>
      <c r="M397" s="201"/>
      <c r="N397" s="201"/>
      <c r="O397" s="201"/>
      <c r="P397" s="201"/>
      <c r="Q397" s="201"/>
      <c r="R397" s="201"/>
      <c r="S397" s="201"/>
      <c r="T397" s="201"/>
      <c r="U397" s="201"/>
    </row>
    <row r="398" spans="5:21" s="2" customFormat="1">
      <c r="E398" s="47"/>
      <c r="L398" s="201"/>
      <c r="M398" s="201"/>
      <c r="N398" s="201"/>
      <c r="O398" s="201"/>
      <c r="P398" s="201"/>
      <c r="Q398" s="201"/>
      <c r="R398" s="201"/>
      <c r="S398" s="201"/>
      <c r="T398" s="201"/>
      <c r="U398" s="201"/>
    </row>
    <row r="399" spans="5:21" s="2" customFormat="1">
      <c r="E399" s="47"/>
      <c r="L399" s="201"/>
      <c r="M399" s="201"/>
      <c r="N399" s="201"/>
      <c r="O399" s="201"/>
      <c r="P399" s="201"/>
      <c r="Q399" s="201"/>
      <c r="R399" s="201"/>
      <c r="S399" s="201"/>
      <c r="T399" s="201"/>
      <c r="U399" s="201"/>
    </row>
    <row r="400" spans="5:21" s="2" customFormat="1">
      <c r="E400" s="47"/>
      <c r="L400" s="201"/>
      <c r="M400" s="201"/>
      <c r="N400" s="201"/>
      <c r="O400" s="201"/>
      <c r="P400" s="201"/>
      <c r="Q400" s="201"/>
      <c r="R400" s="201"/>
      <c r="S400" s="201"/>
      <c r="T400" s="201"/>
      <c r="U400" s="201"/>
    </row>
    <row r="401" spans="5:21" s="2" customFormat="1">
      <c r="E401" s="47"/>
      <c r="L401" s="201"/>
      <c r="M401" s="201"/>
      <c r="N401" s="201"/>
      <c r="O401" s="201"/>
      <c r="P401" s="201"/>
      <c r="Q401" s="201"/>
      <c r="R401" s="201"/>
      <c r="S401" s="201"/>
      <c r="T401" s="201"/>
      <c r="U401" s="201"/>
    </row>
    <row r="402" spans="5:21" s="2" customFormat="1">
      <c r="E402" s="47"/>
      <c r="L402" s="201"/>
      <c r="M402" s="201"/>
      <c r="N402" s="201"/>
      <c r="O402" s="201"/>
      <c r="P402" s="201"/>
      <c r="Q402" s="201"/>
      <c r="R402" s="201"/>
      <c r="S402" s="201"/>
      <c r="T402" s="201"/>
      <c r="U402" s="201"/>
    </row>
    <row r="403" spans="5:21" s="2" customFormat="1">
      <c r="E403" s="47"/>
      <c r="L403" s="201"/>
      <c r="M403" s="201"/>
      <c r="N403" s="201"/>
      <c r="O403" s="201"/>
      <c r="P403" s="201"/>
      <c r="Q403" s="201"/>
      <c r="R403" s="201"/>
      <c r="S403" s="201"/>
      <c r="T403" s="201"/>
      <c r="U403" s="201"/>
    </row>
    <row r="404" spans="5:21" s="2" customFormat="1">
      <c r="E404" s="47"/>
      <c r="L404" s="201"/>
      <c r="M404" s="201"/>
      <c r="N404" s="201"/>
      <c r="O404" s="201"/>
      <c r="P404" s="201"/>
      <c r="Q404" s="201"/>
      <c r="R404" s="201"/>
      <c r="S404" s="201"/>
      <c r="T404" s="201"/>
      <c r="U404" s="201"/>
    </row>
    <row r="405" spans="5:21" s="2" customFormat="1">
      <c r="E405" s="47"/>
      <c r="L405" s="201"/>
      <c r="M405" s="201"/>
      <c r="N405" s="201"/>
      <c r="O405" s="201"/>
      <c r="P405" s="201"/>
      <c r="Q405" s="201"/>
      <c r="R405" s="201"/>
      <c r="S405" s="201"/>
      <c r="T405" s="201"/>
      <c r="U405" s="201"/>
    </row>
    <row r="406" spans="5:21" s="2" customFormat="1">
      <c r="E406" s="47"/>
      <c r="L406" s="201"/>
      <c r="M406" s="201"/>
      <c r="N406" s="201"/>
      <c r="O406" s="201"/>
      <c r="P406" s="201"/>
      <c r="Q406" s="201"/>
      <c r="R406" s="201"/>
      <c r="S406" s="201"/>
      <c r="T406" s="201"/>
      <c r="U406" s="201"/>
    </row>
    <row r="407" spans="5:21" s="2" customFormat="1">
      <c r="E407" s="47"/>
      <c r="L407" s="201"/>
      <c r="M407" s="201"/>
      <c r="N407" s="201"/>
      <c r="O407" s="201"/>
      <c r="P407" s="201"/>
      <c r="Q407" s="201"/>
      <c r="R407" s="201"/>
      <c r="S407" s="201"/>
      <c r="T407" s="201"/>
      <c r="U407" s="201"/>
    </row>
    <row r="408" spans="5:21" s="2" customFormat="1">
      <c r="E408" s="47"/>
      <c r="L408" s="201"/>
      <c r="M408" s="201"/>
      <c r="N408" s="201"/>
      <c r="O408" s="201"/>
      <c r="P408" s="201"/>
      <c r="Q408" s="201"/>
      <c r="R408" s="201"/>
      <c r="S408" s="201"/>
      <c r="T408" s="201"/>
      <c r="U408" s="201"/>
    </row>
    <row r="409" spans="5:21" s="2" customFormat="1">
      <c r="E409" s="47"/>
      <c r="L409" s="201"/>
      <c r="M409" s="201"/>
      <c r="N409" s="201"/>
      <c r="O409" s="201"/>
      <c r="P409" s="201"/>
      <c r="Q409" s="201"/>
      <c r="R409" s="201"/>
      <c r="S409" s="201"/>
      <c r="T409" s="201"/>
      <c r="U409" s="201"/>
    </row>
    <row r="410" spans="5:21" s="2" customFormat="1">
      <c r="E410" s="47"/>
      <c r="L410" s="201"/>
      <c r="M410" s="201"/>
      <c r="N410" s="201"/>
      <c r="O410" s="201"/>
      <c r="P410" s="201"/>
      <c r="Q410" s="201"/>
      <c r="R410" s="201"/>
      <c r="S410" s="201"/>
      <c r="T410" s="201"/>
      <c r="U410" s="201"/>
    </row>
    <row r="411" spans="5:21" s="2" customFormat="1">
      <c r="E411" s="47"/>
      <c r="L411" s="201"/>
      <c r="M411" s="201"/>
      <c r="N411" s="201"/>
      <c r="O411" s="201"/>
      <c r="P411" s="201"/>
      <c r="Q411" s="201"/>
      <c r="R411" s="201"/>
      <c r="S411" s="201"/>
      <c r="T411" s="201"/>
      <c r="U411" s="201"/>
    </row>
    <row r="412" spans="5:21" s="2" customFormat="1">
      <c r="E412" s="47"/>
      <c r="L412" s="201"/>
      <c r="M412" s="201"/>
      <c r="N412" s="201"/>
      <c r="O412" s="201"/>
      <c r="P412" s="201"/>
      <c r="Q412" s="201"/>
      <c r="R412" s="201"/>
      <c r="S412" s="201"/>
      <c r="T412" s="201"/>
      <c r="U412" s="201"/>
    </row>
    <row r="413" spans="5:21" s="2" customFormat="1">
      <c r="E413" s="47"/>
      <c r="L413" s="201"/>
      <c r="M413" s="201"/>
      <c r="N413" s="201"/>
      <c r="O413" s="201"/>
      <c r="P413" s="201"/>
      <c r="Q413" s="201"/>
      <c r="R413" s="201"/>
      <c r="S413" s="201"/>
      <c r="T413" s="201"/>
      <c r="U413" s="201"/>
    </row>
    <row r="414" spans="5:21" s="2" customFormat="1">
      <c r="E414" s="47"/>
      <c r="L414" s="201"/>
      <c r="M414" s="201"/>
      <c r="N414" s="201"/>
      <c r="O414" s="201"/>
      <c r="P414" s="201"/>
      <c r="Q414" s="201"/>
      <c r="R414" s="201"/>
      <c r="S414" s="201"/>
      <c r="T414" s="201"/>
      <c r="U414" s="201"/>
    </row>
    <row r="415" spans="5:21" s="2" customFormat="1">
      <c r="E415" s="47"/>
      <c r="L415" s="201"/>
      <c r="M415" s="201"/>
      <c r="N415" s="201"/>
      <c r="O415" s="201"/>
      <c r="P415" s="201"/>
      <c r="Q415" s="201"/>
      <c r="R415" s="201"/>
      <c r="S415" s="201"/>
      <c r="T415" s="201"/>
      <c r="U415" s="201"/>
    </row>
    <row r="416" spans="5:21" s="2" customFormat="1">
      <c r="E416" s="47"/>
      <c r="L416" s="201"/>
      <c r="M416" s="201"/>
      <c r="N416" s="201"/>
      <c r="O416" s="201"/>
      <c r="P416" s="201"/>
      <c r="Q416" s="201"/>
      <c r="R416" s="201"/>
      <c r="S416" s="201"/>
      <c r="T416" s="201"/>
      <c r="U416" s="201"/>
    </row>
    <row r="417" spans="5:21" s="2" customFormat="1">
      <c r="E417" s="47"/>
      <c r="L417" s="201"/>
      <c r="M417" s="201"/>
      <c r="N417" s="201"/>
      <c r="O417" s="201"/>
      <c r="P417" s="201"/>
      <c r="Q417" s="201"/>
      <c r="R417" s="201"/>
      <c r="S417" s="201"/>
      <c r="T417" s="201"/>
      <c r="U417" s="201"/>
    </row>
    <row r="418" spans="5:21" s="2" customFormat="1">
      <c r="E418" s="47"/>
      <c r="L418" s="201"/>
      <c r="M418" s="201"/>
      <c r="N418" s="201"/>
      <c r="O418" s="201"/>
      <c r="P418" s="201"/>
      <c r="Q418" s="201"/>
      <c r="R418" s="201"/>
      <c r="S418" s="201"/>
      <c r="T418" s="201"/>
      <c r="U418" s="201"/>
    </row>
    <row r="419" spans="5:21" s="2" customFormat="1">
      <c r="E419" s="47"/>
      <c r="L419" s="201"/>
      <c r="M419" s="201"/>
      <c r="N419" s="201"/>
      <c r="O419" s="201"/>
      <c r="P419" s="201"/>
      <c r="Q419" s="201"/>
      <c r="R419" s="201"/>
      <c r="S419" s="201"/>
      <c r="T419" s="201"/>
      <c r="U419" s="201"/>
    </row>
    <row r="420" spans="5:21" s="2" customFormat="1">
      <c r="E420" s="47"/>
      <c r="L420" s="201"/>
      <c r="M420" s="201"/>
      <c r="N420" s="201"/>
      <c r="O420" s="201"/>
      <c r="P420" s="201"/>
      <c r="Q420" s="201"/>
      <c r="R420" s="201"/>
      <c r="S420" s="201"/>
      <c r="T420" s="201"/>
      <c r="U420" s="201"/>
    </row>
    <row r="421" spans="5:21" s="2" customFormat="1">
      <c r="E421" s="47"/>
      <c r="L421" s="201"/>
      <c r="M421" s="201"/>
      <c r="N421" s="201"/>
      <c r="O421" s="201"/>
      <c r="P421" s="201"/>
      <c r="Q421" s="201"/>
      <c r="R421" s="201"/>
      <c r="S421" s="201"/>
      <c r="T421" s="201"/>
      <c r="U421" s="201"/>
    </row>
    <row r="422" spans="5:21" s="2" customFormat="1">
      <c r="E422" s="47"/>
      <c r="L422" s="201"/>
      <c r="M422" s="201"/>
      <c r="N422" s="201"/>
      <c r="O422" s="201"/>
      <c r="P422" s="201"/>
      <c r="Q422" s="201"/>
      <c r="R422" s="201"/>
      <c r="S422" s="201"/>
      <c r="T422" s="201"/>
      <c r="U422" s="201"/>
    </row>
    <row r="423" spans="5:21" s="2" customFormat="1">
      <c r="E423" s="47"/>
      <c r="L423" s="201"/>
      <c r="M423" s="201"/>
      <c r="N423" s="201"/>
      <c r="O423" s="201"/>
      <c r="P423" s="201"/>
      <c r="Q423" s="201"/>
      <c r="R423" s="201"/>
      <c r="S423" s="201"/>
      <c r="T423" s="201"/>
      <c r="U423" s="201"/>
    </row>
    <row r="424" spans="5:21" s="2" customFormat="1">
      <c r="E424" s="47"/>
      <c r="L424" s="201"/>
      <c r="M424" s="201"/>
      <c r="N424" s="201"/>
      <c r="O424" s="201"/>
      <c r="P424" s="201"/>
      <c r="Q424" s="201"/>
      <c r="R424" s="201"/>
      <c r="S424" s="201"/>
      <c r="T424" s="201"/>
      <c r="U424" s="201"/>
    </row>
    <row r="425" spans="5:21" s="2" customFormat="1">
      <c r="E425" s="47"/>
      <c r="L425" s="201"/>
      <c r="M425" s="201"/>
      <c r="N425" s="201"/>
      <c r="O425" s="201"/>
      <c r="P425" s="201"/>
      <c r="Q425" s="201"/>
      <c r="R425" s="201"/>
      <c r="S425" s="201"/>
      <c r="T425" s="201"/>
      <c r="U425" s="201"/>
    </row>
    <row r="426" spans="5:21" s="2" customFormat="1">
      <c r="E426" s="47"/>
      <c r="L426" s="201"/>
      <c r="M426" s="201"/>
      <c r="N426" s="201"/>
      <c r="O426" s="201"/>
      <c r="P426" s="201"/>
      <c r="Q426" s="201"/>
      <c r="R426" s="201"/>
      <c r="S426" s="201"/>
      <c r="T426" s="201"/>
      <c r="U426" s="201"/>
    </row>
    <row r="427" spans="5:21" s="2" customFormat="1">
      <c r="E427" s="47"/>
      <c r="L427" s="201"/>
      <c r="M427" s="201"/>
      <c r="N427" s="201"/>
      <c r="O427" s="201"/>
      <c r="P427" s="201"/>
      <c r="Q427" s="201"/>
      <c r="R427" s="201"/>
      <c r="S427" s="201"/>
      <c r="T427" s="201"/>
      <c r="U427" s="201"/>
    </row>
    <row r="428" spans="5:21" s="2" customFormat="1">
      <c r="E428" s="47"/>
      <c r="L428" s="201"/>
      <c r="M428" s="201"/>
      <c r="N428" s="201"/>
      <c r="O428" s="201"/>
      <c r="P428" s="201"/>
      <c r="Q428" s="201"/>
      <c r="R428" s="201"/>
      <c r="S428" s="201"/>
      <c r="T428" s="201"/>
      <c r="U428" s="201"/>
    </row>
    <row r="429" spans="5:21" s="2" customFormat="1">
      <c r="E429" s="47"/>
      <c r="L429" s="201"/>
      <c r="M429" s="201"/>
      <c r="N429" s="201"/>
      <c r="O429" s="201"/>
      <c r="P429" s="201"/>
      <c r="Q429" s="201"/>
      <c r="R429" s="201"/>
      <c r="S429" s="201"/>
      <c r="T429" s="201"/>
      <c r="U429" s="201"/>
    </row>
    <row r="430" spans="5:21" s="2" customFormat="1">
      <c r="E430" s="47"/>
      <c r="L430" s="201"/>
      <c r="M430" s="201"/>
      <c r="N430" s="201"/>
      <c r="O430" s="201"/>
      <c r="P430" s="201"/>
      <c r="Q430" s="201"/>
      <c r="R430" s="201"/>
      <c r="S430" s="201"/>
      <c r="T430" s="201"/>
      <c r="U430" s="201"/>
    </row>
    <row r="431" spans="5:21" s="2" customFormat="1">
      <c r="E431" s="47"/>
      <c r="L431" s="201"/>
      <c r="M431" s="201"/>
      <c r="N431" s="201"/>
      <c r="O431" s="201"/>
      <c r="P431" s="201"/>
      <c r="Q431" s="201"/>
      <c r="R431" s="201"/>
      <c r="S431" s="201"/>
      <c r="T431" s="201"/>
      <c r="U431" s="201"/>
    </row>
    <row r="432" spans="5:21" s="2" customFormat="1">
      <c r="E432" s="47"/>
      <c r="L432" s="201"/>
      <c r="M432" s="201"/>
      <c r="N432" s="201"/>
      <c r="O432" s="201"/>
      <c r="P432" s="201"/>
      <c r="Q432" s="201"/>
      <c r="R432" s="201"/>
      <c r="S432" s="201"/>
      <c r="T432" s="201"/>
      <c r="U432" s="201"/>
    </row>
    <row r="433" spans="5:21" s="2" customFormat="1">
      <c r="E433" s="47"/>
      <c r="L433" s="201"/>
      <c r="M433" s="201"/>
      <c r="N433" s="201"/>
      <c r="O433" s="201"/>
      <c r="P433" s="201"/>
      <c r="Q433" s="201"/>
      <c r="R433" s="201"/>
      <c r="S433" s="201"/>
      <c r="T433" s="201"/>
      <c r="U433" s="201"/>
    </row>
    <row r="434" spans="5:21" s="2" customFormat="1">
      <c r="E434" s="47"/>
      <c r="L434" s="201"/>
      <c r="M434" s="201"/>
      <c r="N434" s="201"/>
      <c r="O434" s="201"/>
      <c r="P434" s="201"/>
      <c r="Q434" s="201"/>
      <c r="R434" s="201"/>
      <c r="S434" s="201"/>
      <c r="T434" s="201"/>
      <c r="U434" s="201"/>
    </row>
    <row r="435" spans="5:21" s="2" customFormat="1">
      <c r="E435" s="47"/>
      <c r="L435" s="201"/>
      <c r="M435" s="201"/>
      <c r="N435" s="201"/>
      <c r="O435" s="201"/>
      <c r="P435" s="201"/>
      <c r="Q435" s="201"/>
      <c r="R435" s="201"/>
      <c r="S435" s="201"/>
      <c r="T435" s="201"/>
      <c r="U435" s="201"/>
    </row>
    <row r="436" spans="5:21" s="2" customFormat="1">
      <c r="E436" s="47"/>
      <c r="L436" s="201"/>
      <c r="M436" s="201"/>
      <c r="N436" s="201"/>
      <c r="O436" s="201"/>
      <c r="P436" s="201"/>
      <c r="Q436" s="201"/>
      <c r="R436" s="201"/>
      <c r="S436" s="201"/>
      <c r="T436" s="201"/>
      <c r="U436" s="201"/>
    </row>
    <row r="437" spans="5:21" s="2" customFormat="1">
      <c r="E437" s="47"/>
      <c r="L437" s="201"/>
      <c r="M437" s="201"/>
      <c r="N437" s="201"/>
      <c r="O437" s="201"/>
      <c r="P437" s="201"/>
      <c r="Q437" s="201"/>
      <c r="R437" s="201"/>
      <c r="S437" s="201"/>
      <c r="T437" s="201"/>
      <c r="U437" s="201"/>
    </row>
    <row r="438" spans="5:21" s="2" customFormat="1">
      <c r="E438" s="47"/>
      <c r="L438" s="201"/>
      <c r="M438" s="201"/>
      <c r="N438" s="201"/>
      <c r="O438" s="201"/>
      <c r="P438" s="201"/>
      <c r="Q438" s="201"/>
      <c r="R438" s="201"/>
      <c r="S438" s="201"/>
      <c r="T438" s="201"/>
      <c r="U438" s="201"/>
    </row>
    <row r="439" spans="5:21" s="2" customFormat="1">
      <c r="E439" s="47"/>
      <c r="L439" s="201"/>
      <c r="M439" s="201"/>
      <c r="N439" s="201"/>
      <c r="O439" s="201"/>
      <c r="P439" s="201"/>
      <c r="Q439" s="201"/>
      <c r="R439" s="201"/>
      <c r="S439" s="201"/>
      <c r="T439" s="201"/>
      <c r="U439" s="201"/>
    </row>
    <row r="440" spans="5:21" s="2" customFormat="1">
      <c r="E440" s="47"/>
      <c r="L440" s="201"/>
      <c r="M440" s="201"/>
      <c r="N440" s="201"/>
      <c r="O440" s="201"/>
      <c r="P440" s="201"/>
      <c r="Q440" s="201"/>
      <c r="R440" s="201"/>
      <c r="S440" s="201"/>
      <c r="T440" s="201"/>
      <c r="U440" s="201"/>
    </row>
    <row r="441" spans="5:21" s="2" customFormat="1">
      <c r="E441" s="47"/>
      <c r="L441" s="201"/>
      <c r="M441" s="201"/>
      <c r="N441" s="201"/>
      <c r="O441" s="201"/>
      <c r="P441" s="201"/>
      <c r="Q441" s="201"/>
      <c r="R441" s="201"/>
      <c r="S441" s="201"/>
      <c r="T441" s="201"/>
      <c r="U441" s="201"/>
    </row>
    <row r="442" spans="5:21" s="2" customFormat="1">
      <c r="E442" s="47"/>
      <c r="L442" s="201"/>
      <c r="M442" s="201"/>
      <c r="N442" s="201"/>
      <c r="O442" s="201"/>
      <c r="P442" s="201"/>
      <c r="Q442" s="201"/>
      <c r="R442" s="201"/>
      <c r="S442" s="201"/>
      <c r="T442" s="201"/>
      <c r="U442" s="201"/>
    </row>
    <row r="443" spans="5:21" s="2" customFormat="1">
      <c r="E443" s="47"/>
      <c r="L443" s="201"/>
      <c r="M443" s="201"/>
      <c r="N443" s="201"/>
      <c r="O443" s="201"/>
      <c r="P443" s="201"/>
      <c r="Q443" s="201"/>
      <c r="R443" s="201"/>
      <c r="S443" s="201"/>
      <c r="T443" s="201"/>
      <c r="U443" s="201"/>
    </row>
    <row r="444" spans="5:21" s="2" customFormat="1">
      <c r="E444" s="47"/>
      <c r="L444" s="201"/>
      <c r="M444" s="201"/>
      <c r="N444" s="201"/>
      <c r="O444" s="201"/>
      <c r="P444" s="201"/>
      <c r="Q444" s="201"/>
      <c r="R444" s="201"/>
      <c r="S444" s="201"/>
      <c r="T444" s="201"/>
      <c r="U444" s="201"/>
    </row>
    <row r="445" spans="5:21" s="2" customFormat="1">
      <c r="E445" s="47"/>
      <c r="L445" s="201"/>
      <c r="M445" s="201"/>
      <c r="N445" s="201"/>
      <c r="O445" s="201"/>
      <c r="P445" s="201"/>
      <c r="Q445" s="201"/>
      <c r="R445" s="201"/>
      <c r="S445" s="201"/>
      <c r="T445" s="201"/>
      <c r="U445" s="201"/>
    </row>
    <row r="446" spans="5:21" s="2" customFormat="1">
      <c r="E446" s="47"/>
      <c r="L446" s="201"/>
      <c r="M446" s="201"/>
      <c r="N446" s="201"/>
      <c r="O446" s="201"/>
      <c r="P446" s="201"/>
      <c r="Q446" s="201"/>
      <c r="R446" s="201"/>
      <c r="S446" s="201"/>
      <c r="T446" s="201"/>
      <c r="U446" s="201"/>
    </row>
    <row r="447" spans="5:21" s="2" customFormat="1">
      <c r="E447" s="47"/>
      <c r="L447" s="201"/>
      <c r="M447" s="201"/>
      <c r="N447" s="201"/>
      <c r="O447" s="201"/>
      <c r="P447" s="201"/>
      <c r="Q447" s="201"/>
      <c r="R447" s="201"/>
      <c r="S447" s="201"/>
      <c r="T447" s="201"/>
      <c r="U447" s="201"/>
    </row>
    <row r="448" spans="5:21" s="2" customFormat="1">
      <c r="E448" s="47"/>
      <c r="L448" s="201"/>
      <c r="M448" s="201"/>
      <c r="N448" s="201"/>
      <c r="O448" s="201"/>
      <c r="P448" s="201"/>
      <c r="Q448" s="201"/>
      <c r="R448" s="201"/>
      <c r="S448" s="201"/>
      <c r="T448" s="201"/>
      <c r="U448" s="201"/>
    </row>
    <row r="449" spans="5:21" s="2" customFormat="1">
      <c r="E449" s="47"/>
      <c r="L449" s="201"/>
      <c r="M449" s="201"/>
      <c r="N449" s="201"/>
      <c r="O449" s="201"/>
      <c r="P449" s="201"/>
      <c r="Q449" s="201"/>
      <c r="R449" s="201"/>
      <c r="S449" s="201"/>
      <c r="T449" s="201"/>
      <c r="U449" s="201"/>
    </row>
    <row r="450" spans="5:21" s="2" customFormat="1">
      <c r="E450" s="47"/>
      <c r="L450" s="201"/>
      <c r="M450" s="201"/>
      <c r="N450" s="201"/>
      <c r="O450" s="201"/>
      <c r="P450" s="201"/>
      <c r="Q450" s="201"/>
      <c r="R450" s="201"/>
      <c r="S450" s="201"/>
      <c r="T450" s="201"/>
      <c r="U450" s="201"/>
    </row>
    <row r="451" spans="5:21" s="2" customFormat="1">
      <c r="E451" s="47"/>
      <c r="L451" s="201"/>
      <c r="M451" s="201"/>
      <c r="N451" s="201"/>
      <c r="O451" s="201"/>
      <c r="P451" s="201"/>
      <c r="Q451" s="201"/>
      <c r="R451" s="201"/>
      <c r="S451" s="201"/>
      <c r="T451" s="201"/>
      <c r="U451" s="201"/>
    </row>
    <row r="452" spans="5:21" s="2" customFormat="1">
      <c r="E452" s="47"/>
      <c r="L452" s="201"/>
      <c r="M452" s="201"/>
      <c r="N452" s="201"/>
      <c r="O452" s="201"/>
      <c r="P452" s="201"/>
      <c r="Q452" s="201"/>
      <c r="R452" s="201"/>
      <c r="S452" s="201"/>
      <c r="T452" s="201"/>
      <c r="U452" s="201"/>
    </row>
    <row r="453" spans="5:21" s="2" customFormat="1">
      <c r="E453" s="47"/>
      <c r="L453" s="201"/>
      <c r="M453" s="201"/>
      <c r="N453" s="201"/>
      <c r="O453" s="201"/>
      <c r="P453" s="201"/>
      <c r="Q453" s="201"/>
      <c r="R453" s="201"/>
      <c r="S453" s="201"/>
      <c r="T453" s="201"/>
      <c r="U453" s="201"/>
    </row>
    <row r="454" spans="5:21" s="2" customFormat="1">
      <c r="E454" s="47"/>
      <c r="L454" s="201"/>
      <c r="M454" s="201"/>
      <c r="N454" s="201"/>
      <c r="O454" s="201"/>
      <c r="P454" s="201"/>
      <c r="Q454" s="201"/>
      <c r="R454" s="201"/>
      <c r="S454" s="201"/>
      <c r="T454" s="201"/>
      <c r="U454" s="201"/>
    </row>
    <row r="455" spans="5:21" s="2" customFormat="1">
      <c r="E455" s="47"/>
      <c r="L455" s="201"/>
      <c r="M455" s="201"/>
      <c r="N455" s="201"/>
      <c r="O455" s="201"/>
      <c r="P455" s="201"/>
      <c r="Q455" s="201"/>
      <c r="R455" s="201"/>
      <c r="S455" s="201"/>
      <c r="T455" s="201"/>
      <c r="U455" s="201"/>
    </row>
    <row r="456" spans="5:21" s="2" customFormat="1">
      <c r="E456" s="47"/>
      <c r="L456" s="201"/>
      <c r="M456" s="201"/>
      <c r="N456" s="201"/>
      <c r="O456" s="201"/>
      <c r="P456" s="201"/>
      <c r="Q456" s="201"/>
      <c r="R456" s="201"/>
      <c r="S456" s="201"/>
      <c r="T456" s="201"/>
      <c r="U456" s="201"/>
    </row>
    <row r="457" spans="5:21" s="2" customFormat="1">
      <c r="E457" s="47"/>
      <c r="L457" s="201"/>
      <c r="M457" s="201"/>
      <c r="N457" s="201"/>
      <c r="O457" s="201"/>
      <c r="P457" s="201"/>
      <c r="Q457" s="201"/>
      <c r="R457" s="201"/>
      <c r="S457" s="201"/>
      <c r="T457" s="201"/>
      <c r="U457" s="201"/>
    </row>
    <row r="458" spans="5:21" s="2" customFormat="1">
      <c r="E458" s="47"/>
      <c r="L458" s="201"/>
      <c r="M458" s="201"/>
      <c r="N458" s="201"/>
      <c r="O458" s="201"/>
      <c r="P458" s="201"/>
      <c r="Q458" s="201"/>
      <c r="R458" s="201"/>
      <c r="S458" s="201"/>
      <c r="T458" s="201"/>
      <c r="U458" s="201"/>
    </row>
    <row r="459" spans="5:21" s="2" customFormat="1">
      <c r="E459" s="47"/>
      <c r="L459" s="201"/>
      <c r="M459" s="201"/>
      <c r="N459" s="201"/>
      <c r="O459" s="201"/>
      <c r="P459" s="201"/>
      <c r="Q459" s="201"/>
      <c r="R459" s="201"/>
      <c r="S459" s="201"/>
      <c r="T459" s="201"/>
      <c r="U459" s="201"/>
    </row>
    <row r="460" spans="5:21" s="2" customFormat="1">
      <c r="E460" s="47"/>
      <c r="L460" s="201"/>
      <c r="M460" s="201"/>
      <c r="N460" s="201"/>
      <c r="O460" s="201"/>
      <c r="P460" s="201"/>
      <c r="Q460" s="201"/>
      <c r="R460" s="201"/>
      <c r="S460" s="201"/>
      <c r="T460" s="201"/>
      <c r="U460" s="201"/>
    </row>
    <row r="461" spans="5:21" s="2" customFormat="1">
      <c r="E461" s="47"/>
      <c r="L461" s="201"/>
      <c r="M461" s="201"/>
      <c r="N461" s="201"/>
      <c r="O461" s="201"/>
      <c r="P461" s="201"/>
      <c r="Q461" s="201"/>
      <c r="R461" s="201"/>
      <c r="S461" s="201"/>
      <c r="T461" s="201"/>
      <c r="U461" s="201"/>
    </row>
    <row r="462" spans="5:21" s="2" customFormat="1">
      <c r="E462" s="47"/>
      <c r="L462" s="201"/>
      <c r="M462" s="201"/>
      <c r="N462" s="201"/>
      <c r="O462" s="201"/>
      <c r="P462" s="201"/>
      <c r="Q462" s="201"/>
      <c r="R462" s="201"/>
      <c r="S462" s="201"/>
      <c r="T462" s="201"/>
      <c r="U462" s="201"/>
    </row>
    <row r="463" spans="5:21" s="2" customFormat="1">
      <c r="E463" s="47"/>
      <c r="L463" s="201"/>
      <c r="M463" s="201"/>
      <c r="N463" s="201"/>
      <c r="O463" s="201"/>
      <c r="P463" s="201"/>
      <c r="Q463" s="201"/>
      <c r="R463" s="201"/>
      <c r="S463" s="201"/>
      <c r="T463" s="201"/>
      <c r="U463" s="201"/>
    </row>
    <row r="464" spans="5:21" s="2" customFormat="1">
      <c r="E464" s="47"/>
      <c r="L464" s="201"/>
      <c r="M464" s="201"/>
      <c r="N464" s="201"/>
      <c r="O464" s="201"/>
      <c r="P464" s="201"/>
      <c r="Q464" s="201"/>
      <c r="R464" s="201"/>
      <c r="S464" s="201"/>
      <c r="T464" s="201"/>
      <c r="U464" s="201"/>
    </row>
    <row r="465" spans="5:21" s="2" customFormat="1">
      <c r="E465" s="47"/>
      <c r="L465" s="201"/>
      <c r="M465" s="201"/>
      <c r="N465" s="201"/>
      <c r="O465" s="201"/>
      <c r="P465" s="201"/>
      <c r="Q465" s="201"/>
      <c r="R465" s="201"/>
      <c r="S465" s="201"/>
      <c r="T465" s="201"/>
      <c r="U465" s="201"/>
    </row>
    <row r="466" spans="5:21" s="2" customFormat="1">
      <c r="E466" s="47"/>
      <c r="L466" s="201"/>
      <c r="M466" s="201"/>
      <c r="N466" s="201"/>
      <c r="O466" s="201"/>
      <c r="P466" s="201"/>
      <c r="Q466" s="201"/>
      <c r="R466" s="201"/>
      <c r="S466" s="201"/>
      <c r="T466" s="201"/>
      <c r="U466" s="201"/>
    </row>
    <row r="467" spans="5:21" s="2" customFormat="1">
      <c r="E467" s="47"/>
      <c r="L467" s="201"/>
      <c r="M467" s="201"/>
      <c r="N467" s="201"/>
      <c r="O467" s="201"/>
      <c r="P467" s="201"/>
      <c r="Q467" s="201"/>
      <c r="R467" s="201"/>
      <c r="S467" s="201"/>
      <c r="T467" s="201"/>
      <c r="U467" s="201"/>
    </row>
    <row r="468" spans="5:21" s="2" customFormat="1">
      <c r="E468" s="47"/>
      <c r="L468" s="201"/>
      <c r="M468" s="201"/>
      <c r="N468" s="201"/>
      <c r="O468" s="201"/>
      <c r="P468" s="201"/>
      <c r="Q468" s="201"/>
      <c r="R468" s="201"/>
      <c r="S468" s="201"/>
      <c r="T468" s="201"/>
      <c r="U468" s="201"/>
    </row>
    <row r="469" spans="5:21" s="2" customFormat="1">
      <c r="E469" s="47"/>
      <c r="L469" s="201"/>
      <c r="M469" s="201"/>
      <c r="N469" s="201"/>
      <c r="O469" s="201"/>
      <c r="P469" s="201"/>
      <c r="Q469" s="201"/>
      <c r="R469" s="201"/>
      <c r="S469" s="201"/>
      <c r="T469" s="201"/>
      <c r="U469" s="201"/>
    </row>
    <row r="470" spans="5:21" s="2" customFormat="1">
      <c r="E470" s="47"/>
      <c r="L470" s="201"/>
      <c r="M470" s="201"/>
      <c r="N470" s="201"/>
      <c r="O470" s="201"/>
      <c r="P470" s="201"/>
      <c r="Q470" s="201"/>
      <c r="R470" s="201"/>
      <c r="S470" s="201"/>
      <c r="T470" s="201"/>
      <c r="U470" s="201"/>
    </row>
    <row r="471" spans="5:21" s="2" customFormat="1">
      <c r="E471" s="47"/>
      <c r="L471" s="201"/>
      <c r="M471" s="201"/>
      <c r="N471" s="201"/>
      <c r="O471" s="201"/>
      <c r="P471" s="201"/>
      <c r="Q471" s="201"/>
      <c r="R471" s="201"/>
      <c r="S471" s="201"/>
      <c r="T471" s="201"/>
      <c r="U471" s="201"/>
    </row>
    <row r="472" spans="5:21" s="2" customFormat="1">
      <c r="E472" s="47"/>
      <c r="L472" s="201"/>
      <c r="M472" s="201"/>
      <c r="N472" s="201"/>
      <c r="O472" s="201"/>
      <c r="P472" s="201"/>
      <c r="Q472" s="201"/>
      <c r="R472" s="201"/>
      <c r="S472" s="201"/>
      <c r="T472" s="201"/>
      <c r="U472" s="201"/>
    </row>
    <row r="473" spans="5:21" s="2" customFormat="1">
      <c r="E473" s="47"/>
      <c r="L473" s="201"/>
      <c r="M473" s="201"/>
      <c r="N473" s="201"/>
      <c r="O473" s="201"/>
      <c r="P473" s="201"/>
      <c r="Q473" s="201"/>
      <c r="R473" s="201"/>
      <c r="S473" s="201"/>
      <c r="T473" s="201"/>
      <c r="U473" s="201"/>
    </row>
    <row r="474" spans="5:21" s="2" customFormat="1">
      <c r="E474" s="47"/>
      <c r="L474" s="201"/>
      <c r="M474" s="201"/>
      <c r="N474" s="201"/>
      <c r="O474" s="201"/>
      <c r="P474" s="201"/>
      <c r="Q474" s="201"/>
      <c r="R474" s="201"/>
      <c r="S474" s="201"/>
      <c r="T474" s="201"/>
      <c r="U474" s="201"/>
    </row>
    <row r="475" spans="5:21" s="2" customFormat="1">
      <c r="E475" s="47"/>
      <c r="L475" s="201"/>
      <c r="M475" s="201"/>
      <c r="N475" s="201"/>
      <c r="O475" s="201"/>
      <c r="P475" s="201"/>
      <c r="Q475" s="201"/>
      <c r="R475" s="201"/>
      <c r="S475" s="201"/>
      <c r="T475" s="201"/>
      <c r="U475" s="201"/>
    </row>
    <row r="476" spans="5:21" s="2" customFormat="1">
      <c r="E476" s="47"/>
      <c r="L476" s="201"/>
      <c r="M476" s="201"/>
      <c r="N476" s="201"/>
      <c r="O476" s="201"/>
      <c r="P476" s="201"/>
      <c r="Q476" s="201"/>
      <c r="R476" s="201"/>
      <c r="S476" s="201"/>
      <c r="T476" s="201"/>
      <c r="U476" s="201"/>
    </row>
    <row r="477" spans="5:21" s="2" customFormat="1">
      <c r="E477" s="47"/>
      <c r="L477" s="201"/>
      <c r="M477" s="201"/>
      <c r="N477" s="201"/>
      <c r="O477" s="201"/>
      <c r="P477" s="201"/>
      <c r="Q477" s="201"/>
      <c r="R477" s="201"/>
      <c r="S477" s="201"/>
      <c r="T477" s="201"/>
      <c r="U477" s="201"/>
    </row>
    <row r="478" spans="5:21" s="2" customFormat="1">
      <c r="E478" s="47"/>
      <c r="L478" s="201"/>
      <c r="M478" s="201"/>
      <c r="N478" s="201"/>
      <c r="O478" s="201"/>
      <c r="P478" s="201"/>
      <c r="Q478" s="201"/>
      <c r="R478" s="201"/>
      <c r="S478" s="201"/>
      <c r="T478" s="201"/>
      <c r="U478" s="201"/>
    </row>
    <row r="479" spans="5:21" s="2" customFormat="1">
      <c r="E479" s="47"/>
      <c r="L479" s="201"/>
      <c r="M479" s="201"/>
      <c r="N479" s="201"/>
      <c r="O479" s="201"/>
      <c r="P479" s="201"/>
      <c r="Q479" s="201"/>
      <c r="R479" s="201"/>
      <c r="S479" s="201"/>
      <c r="T479" s="201"/>
      <c r="U479" s="201"/>
    </row>
    <row r="480" spans="5:21" s="2" customFormat="1">
      <c r="E480" s="47"/>
      <c r="L480" s="201"/>
      <c r="M480" s="201"/>
      <c r="N480" s="201"/>
      <c r="O480" s="201"/>
      <c r="P480" s="201"/>
      <c r="Q480" s="201"/>
      <c r="R480" s="201"/>
      <c r="S480" s="201"/>
      <c r="T480" s="201"/>
      <c r="U480" s="201"/>
    </row>
    <row r="481" spans="5:21" s="2" customFormat="1">
      <c r="E481" s="47"/>
      <c r="L481" s="201"/>
      <c r="M481" s="201"/>
      <c r="N481" s="201"/>
      <c r="O481" s="201"/>
      <c r="P481" s="201"/>
      <c r="Q481" s="201"/>
      <c r="R481" s="201"/>
      <c r="S481" s="201"/>
      <c r="T481" s="201"/>
      <c r="U481" s="201"/>
    </row>
    <row r="482" spans="5:21" s="2" customFormat="1">
      <c r="E482" s="47"/>
      <c r="L482" s="201"/>
      <c r="M482" s="201"/>
      <c r="N482" s="201"/>
      <c r="O482" s="201"/>
      <c r="P482" s="201"/>
      <c r="Q482" s="201"/>
      <c r="R482" s="201"/>
      <c r="S482" s="201"/>
      <c r="T482" s="201"/>
      <c r="U482" s="201"/>
    </row>
    <row r="483" spans="5:21" s="2" customFormat="1">
      <c r="E483" s="47"/>
      <c r="L483" s="201"/>
      <c r="M483" s="201"/>
      <c r="N483" s="201"/>
      <c r="O483" s="201"/>
      <c r="P483" s="201"/>
      <c r="Q483" s="201"/>
      <c r="R483" s="201"/>
      <c r="S483" s="201"/>
      <c r="T483" s="201"/>
      <c r="U483" s="201"/>
    </row>
    <row r="484" spans="5:21" s="2" customFormat="1">
      <c r="E484" s="47"/>
      <c r="L484" s="201"/>
      <c r="M484" s="201"/>
      <c r="N484" s="201"/>
      <c r="O484" s="201"/>
      <c r="P484" s="201"/>
      <c r="Q484" s="201"/>
      <c r="R484" s="201"/>
      <c r="S484" s="201"/>
      <c r="T484" s="201"/>
      <c r="U484" s="201"/>
    </row>
    <row r="485" spans="5:21" s="2" customFormat="1">
      <c r="E485" s="47"/>
      <c r="L485" s="201"/>
      <c r="M485" s="201"/>
      <c r="N485" s="201"/>
      <c r="O485" s="201"/>
      <c r="P485" s="201"/>
      <c r="Q485" s="201"/>
      <c r="R485" s="201"/>
      <c r="S485" s="201"/>
      <c r="T485" s="201"/>
      <c r="U485" s="201"/>
    </row>
    <row r="486" spans="5:21" s="2" customFormat="1">
      <c r="E486" s="47"/>
      <c r="L486" s="201"/>
      <c r="M486" s="201"/>
      <c r="N486" s="201"/>
      <c r="O486" s="201"/>
      <c r="P486" s="201"/>
      <c r="Q486" s="201"/>
      <c r="R486" s="201"/>
      <c r="S486" s="201"/>
      <c r="T486" s="201"/>
      <c r="U486" s="201"/>
    </row>
    <row r="487" spans="5:21" s="2" customFormat="1">
      <c r="E487" s="47"/>
      <c r="L487" s="201"/>
      <c r="M487" s="201"/>
      <c r="N487" s="201"/>
      <c r="O487" s="201"/>
      <c r="P487" s="201"/>
      <c r="Q487" s="201"/>
      <c r="R487" s="201"/>
      <c r="S487" s="201"/>
      <c r="T487" s="201"/>
      <c r="U487" s="201"/>
    </row>
    <row r="488" spans="5:21" s="2" customFormat="1">
      <c r="E488" s="47"/>
      <c r="L488" s="201"/>
      <c r="M488" s="201"/>
      <c r="N488" s="201"/>
      <c r="O488" s="201"/>
      <c r="P488" s="201"/>
      <c r="Q488" s="201"/>
      <c r="R488" s="201"/>
      <c r="S488" s="201"/>
      <c r="T488" s="201"/>
      <c r="U488" s="201"/>
    </row>
    <row r="489" spans="5:21" s="2" customFormat="1">
      <c r="E489" s="47"/>
      <c r="L489" s="201"/>
      <c r="M489" s="201"/>
      <c r="N489" s="201"/>
      <c r="O489" s="201"/>
      <c r="P489" s="201"/>
      <c r="Q489" s="201"/>
      <c r="R489" s="201"/>
      <c r="S489" s="201"/>
      <c r="T489" s="201"/>
      <c r="U489" s="201"/>
    </row>
    <row r="490" spans="5:21" s="2" customFormat="1">
      <c r="E490" s="47"/>
      <c r="L490" s="201"/>
      <c r="M490" s="201"/>
      <c r="N490" s="201"/>
      <c r="O490" s="201"/>
      <c r="P490" s="201"/>
      <c r="Q490" s="201"/>
      <c r="R490" s="201"/>
      <c r="S490" s="201"/>
      <c r="T490" s="201"/>
      <c r="U490" s="201"/>
    </row>
    <row r="491" spans="5:21" s="2" customFormat="1">
      <c r="E491" s="47"/>
      <c r="L491" s="201"/>
      <c r="M491" s="201"/>
      <c r="N491" s="201"/>
      <c r="O491" s="201"/>
      <c r="P491" s="201"/>
      <c r="Q491" s="201"/>
      <c r="R491" s="201"/>
      <c r="S491" s="201"/>
      <c r="T491" s="201"/>
      <c r="U491" s="201"/>
    </row>
    <row r="492" spans="5:21" s="2" customFormat="1">
      <c r="E492" s="47"/>
      <c r="L492" s="201"/>
      <c r="M492" s="201"/>
      <c r="N492" s="201"/>
      <c r="O492" s="201"/>
      <c r="P492" s="201"/>
      <c r="Q492" s="201"/>
      <c r="R492" s="201"/>
      <c r="S492" s="201"/>
      <c r="T492" s="201"/>
      <c r="U492" s="201"/>
    </row>
    <row r="493" spans="5:21" s="2" customFormat="1">
      <c r="E493" s="47"/>
      <c r="L493" s="201"/>
      <c r="M493" s="201"/>
      <c r="N493" s="201"/>
      <c r="O493" s="201"/>
      <c r="P493" s="201"/>
      <c r="Q493" s="201"/>
      <c r="R493" s="201"/>
      <c r="S493" s="201"/>
      <c r="T493" s="201"/>
      <c r="U493" s="201"/>
    </row>
    <row r="494" spans="5:21" s="2" customFormat="1">
      <c r="E494" s="47"/>
      <c r="L494" s="201"/>
      <c r="M494" s="201"/>
      <c r="N494" s="201"/>
      <c r="O494" s="201"/>
      <c r="P494" s="201"/>
      <c r="Q494" s="201"/>
      <c r="R494" s="201"/>
      <c r="S494" s="201"/>
      <c r="T494" s="201"/>
      <c r="U494" s="201"/>
    </row>
    <row r="495" spans="5:21" s="2" customFormat="1">
      <c r="E495" s="47"/>
      <c r="L495" s="201"/>
      <c r="M495" s="201"/>
      <c r="N495" s="201"/>
      <c r="O495" s="201"/>
      <c r="P495" s="201"/>
      <c r="Q495" s="201"/>
      <c r="R495" s="201"/>
      <c r="S495" s="201"/>
      <c r="T495" s="201"/>
      <c r="U495" s="201"/>
    </row>
    <row r="496" spans="5:21" s="2" customFormat="1">
      <c r="E496" s="47"/>
      <c r="L496" s="201"/>
      <c r="M496" s="201"/>
      <c r="N496" s="201"/>
      <c r="O496" s="201"/>
      <c r="P496" s="201"/>
      <c r="Q496" s="201"/>
      <c r="R496" s="201"/>
      <c r="S496" s="201"/>
      <c r="T496" s="201"/>
      <c r="U496" s="201"/>
    </row>
    <row r="497" spans="5:21" s="2" customFormat="1">
      <c r="E497" s="47"/>
      <c r="L497" s="201"/>
      <c r="M497" s="201"/>
      <c r="N497" s="201"/>
      <c r="O497" s="201"/>
      <c r="P497" s="201"/>
      <c r="Q497" s="201"/>
      <c r="R497" s="201"/>
      <c r="S497" s="201"/>
      <c r="T497" s="201"/>
      <c r="U497" s="201"/>
    </row>
    <row r="498" spans="5:21" s="2" customFormat="1">
      <c r="E498" s="47"/>
      <c r="L498" s="201"/>
      <c r="M498" s="201"/>
      <c r="N498" s="201"/>
      <c r="O498" s="201"/>
      <c r="P498" s="201"/>
      <c r="Q498" s="201"/>
      <c r="R498" s="201"/>
      <c r="S498" s="201"/>
      <c r="T498" s="201"/>
      <c r="U498" s="201"/>
    </row>
    <row r="499" spans="5:21" s="2" customFormat="1">
      <c r="E499" s="47"/>
      <c r="L499" s="201"/>
      <c r="M499" s="201"/>
      <c r="N499" s="201"/>
      <c r="O499" s="201"/>
      <c r="P499" s="201"/>
      <c r="Q499" s="201"/>
      <c r="R499" s="201"/>
      <c r="S499" s="201"/>
      <c r="T499" s="201"/>
      <c r="U499" s="201"/>
    </row>
    <row r="500" spans="5:21" s="2" customFormat="1">
      <c r="E500" s="47"/>
      <c r="L500" s="201"/>
      <c r="M500" s="201"/>
      <c r="N500" s="201"/>
      <c r="O500" s="201"/>
      <c r="P500" s="201"/>
      <c r="Q500" s="201"/>
      <c r="R500" s="201"/>
      <c r="S500" s="201"/>
      <c r="T500" s="201"/>
      <c r="U500" s="201"/>
    </row>
    <row r="501" spans="5:21" s="2" customFormat="1">
      <c r="E501" s="47"/>
      <c r="L501" s="201"/>
      <c r="M501" s="201"/>
      <c r="N501" s="201"/>
      <c r="O501" s="201"/>
      <c r="P501" s="201"/>
      <c r="Q501" s="201"/>
      <c r="R501" s="201"/>
      <c r="S501" s="201"/>
      <c r="T501" s="201"/>
      <c r="U501" s="201"/>
    </row>
    <row r="502" spans="5:21" s="2" customFormat="1">
      <c r="E502" s="47"/>
      <c r="L502" s="201"/>
      <c r="M502" s="201"/>
      <c r="N502" s="201"/>
      <c r="O502" s="201"/>
      <c r="P502" s="201"/>
      <c r="Q502" s="201"/>
      <c r="R502" s="201"/>
      <c r="S502" s="201"/>
      <c r="T502" s="201"/>
      <c r="U502" s="201"/>
    </row>
    <row r="503" spans="5:21" s="2" customFormat="1">
      <c r="E503" s="47"/>
      <c r="L503" s="201"/>
      <c r="M503" s="201"/>
      <c r="N503" s="201"/>
      <c r="O503" s="201"/>
      <c r="P503" s="201"/>
      <c r="Q503" s="201"/>
      <c r="R503" s="201"/>
      <c r="S503" s="201"/>
      <c r="T503" s="201"/>
      <c r="U503" s="201"/>
    </row>
    <row r="504" spans="5:21" s="2" customFormat="1">
      <c r="E504" s="47"/>
      <c r="L504" s="201"/>
      <c r="M504" s="201"/>
      <c r="N504" s="201"/>
      <c r="O504" s="201"/>
      <c r="P504" s="201"/>
      <c r="Q504" s="201"/>
      <c r="R504" s="201"/>
      <c r="S504" s="201"/>
      <c r="T504" s="201"/>
      <c r="U504" s="201"/>
    </row>
    <row r="505" spans="5:21" s="2" customFormat="1">
      <c r="E505" s="47"/>
      <c r="L505" s="201"/>
      <c r="M505" s="201"/>
      <c r="N505" s="201"/>
      <c r="O505" s="201"/>
      <c r="P505" s="201"/>
      <c r="Q505" s="201"/>
      <c r="R505" s="201"/>
      <c r="S505" s="201"/>
      <c r="T505" s="201"/>
      <c r="U505" s="201"/>
    </row>
    <row r="506" spans="5:21" s="2" customFormat="1">
      <c r="E506" s="47"/>
      <c r="L506" s="201"/>
      <c r="M506" s="201"/>
      <c r="N506" s="201"/>
      <c r="O506" s="201"/>
      <c r="P506" s="201"/>
      <c r="Q506" s="201"/>
      <c r="R506" s="201"/>
      <c r="S506" s="201"/>
      <c r="T506" s="201"/>
      <c r="U506" s="201"/>
    </row>
    <row r="507" spans="5:21" s="2" customFormat="1">
      <c r="E507" s="47"/>
      <c r="L507" s="201"/>
      <c r="M507" s="201"/>
      <c r="N507" s="201"/>
      <c r="O507" s="201"/>
      <c r="P507" s="201"/>
      <c r="Q507" s="201"/>
      <c r="R507" s="201"/>
      <c r="S507" s="201"/>
      <c r="T507" s="201"/>
      <c r="U507" s="201"/>
    </row>
    <row r="508" spans="5:21" s="2" customFormat="1">
      <c r="E508" s="47"/>
      <c r="L508" s="201"/>
      <c r="M508" s="201"/>
      <c r="N508" s="201"/>
      <c r="O508" s="201"/>
      <c r="P508" s="201"/>
      <c r="Q508" s="201"/>
      <c r="R508" s="201"/>
      <c r="S508" s="201"/>
      <c r="T508" s="201"/>
      <c r="U508" s="201"/>
    </row>
    <row r="509" spans="5:21" s="2" customFormat="1">
      <c r="E509" s="47"/>
      <c r="L509" s="201"/>
      <c r="M509" s="201"/>
      <c r="N509" s="201"/>
      <c r="O509" s="201"/>
      <c r="P509" s="201"/>
      <c r="Q509" s="201"/>
      <c r="R509" s="201"/>
      <c r="S509" s="201"/>
      <c r="T509" s="201"/>
      <c r="U509" s="201"/>
    </row>
    <row r="510" spans="5:21" s="2" customFormat="1">
      <c r="E510" s="47"/>
      <c r="L510" s="201"/>
      <c r="M510" s="201"/>
      <c r="N510" s="201"/>
      <c r="O510" s="201"/>
      <c r="P510" s="201"/>
      <c r="Q510" s="201"/>
      <c r="R510" s="201"/>
      <c r="S510" s="201"/>
      <c r="T510" s="201"/>
      <c r="U510" s="201"/>
    </row>
    <row r="511" spans="5:21" s="2" customFormat="1">
      <c r="E511" s="47"/>
      <c r="L511" s="201"/>
      <c r="M511" s="201"/>
      <c r="N511" s="201"/>
      <c r="O511" s="201"/>
      <c r="P511" s="201"/>
      <c r="Q511" s="201"/>
      <c r="R511" s="201"/>
      <c r="S511" s="201"/>
      <c r="T511" s="201"/>
      <c r="U511" s="201"/>
    </row>
    <row r="512" spans="5:21" s="2" customFormat="1">
      <c r="E512" s="47"/>
      <c r="L512" s="201"/>
      <c r="M512" s="201"/>
      <c r="N512" s="201"/>
      <c r="O512" s="201"/>
      <c r="P512" s="201"/>
      <c r="Q512" s="201"/>
      <c r="R512" s="201"/>
      <c r="S512" s="201"/>
      <c r="T512" s="201"/>
      <c r="U512" s="201"/>
    </row>
    <row r="513" spans="5:21" s="2" customFormat="1">
      <c r="E513" s="47"/>
      <c r="L513" s="201"/>
      <c r="M513" s="201"/>
      <c r="N513" s="201"/>
      <c r="O513" s="201"/>
      <c r="P513" s="201"/>
      <c r="Q513" s="201"/>
      <c r="R513" s="201"/>
      <c r="S513" s="201"/>
      <c r="T513" s="201"/>
      <c r="U513" s="201"/>
    </row>
    <row r="514" spans="5:21" s="2" customFormat="1">
      <c r="E514" s="47"/>
      <c r="L514" s="201"/>
      <c r="M514" s="201"/>
      <c r="N514" s="201"/>
      <c r="O514" s="201"/>
      <c r="P514" s="201"/>
      <c r="Q514" s="201"/>
      <c r="R514" s="201"/>
      <c r="S514" s="201"/>
      <c r="T514" s="201"/>
      <c r="U514" s="201"/>
    </row>
    <row r="515" spans="5:21" s="2" customFormat="1">
      <c r="E515" s="47"/>
      <c r="L515" s="201"/>
      <c r="M515" s="201"/>
      <c r="N515" s="201"/>
      <c r="O515" s="201"/>
      <c r="P515" s="201"/>
      <c r="Q515" s="201"/>
      <c r="R515" s="201"/>
      <c r="S515" s="201"/>
      <c r="T515" s="201"/>
      <c r="U515" s="201"/>
    </row>
    <row r="516" spans="5:21" s="2" customFormat="1">
      <c r="E516" s="47"/>
      <c r="L516" s="201"/>
      <c r="M516" s="201"/>
      <c r="N516" s="201"/>
      <c r="O516" s="201"/>
      <c r="P516" s="201"/>
      <c r="Q516" s="201"/>
      <c r="R516" s="201"/>
      <c r="S516" s="201"/>
      <c r="T516" s="201"/>
      <c r="U516" s="201"/>
    </row>
    <row r="517" spans="5:21" s="2" customFormat="1">
      <c r="E517" s="47"/>
      <c r="L517" s="201"/>
      <c r="M517" s="201"/>
      <c r="N517" s="201"/>
      <c r="O517" s="201"/>
      <c r="P517" s="201"/>
      <c r="Q517" s="201"/>
      <c r="R517" s="201"/>
      <c r="S517" s="201"/>
      <c r="T517" s="201"/>
      <c r="U517" s="201"/>
    </row>
    <row r="518" spans="5:21" s="2" customFormat="1">
      <c r="E518" s="47"/>
      <c r="L518" s="201"/>
      <c r="M518" s="201"/>
      <c r="N518" s="201"/>
      <c r="O518" s="201"/>
      <c r="P518" s="201"/>
      <c r="Q518" s="201"/>
      <c r="R518" s="201"/>
      <c r="S518" s="201"/>
      <c r="T518" s="201"/>
      <c r="U518" s="201"/>
    </row>
    <row r="519" spans="5:21" s="2" customFormat="1">
      <c r="E519" s="47"/>
      <c r="L519" s="201"/>
      <c r="M519" s="201"/>
      <c r="N519" s="201"/>
      <c r="O519" s="201"/>
      <c r="P519" s="201"/>
      <c r="Q519" s="201"/>
      <c r="R519" s="201"/>
      <c r="S519" s="201"/>
      <c r="T519" s="201"/>
      <c r="U519" s="201"/>
    </row>
    <row r="520" spans="5:21" s="2" customFormat="1">
      <c r="E520" s="47"/>
      <c r="L520" s="201"/>
      <c r="M520" s="201"/>
      <c r="N520" s="201"/>
      <c r="O520" s="201"/>
      <c r="P520" s="201"/>
      <c r="Q520" s="201"/>
      <c r="R520" s="201"/>
      <c r="S520" s="201"/>
      <c r="T520" s="201"/>
      <c r="U520" s="201"/>
    </row>
    <row r="521" spans="5:21" s="2" customFormat="1">
      <c r="E521" s="47"/>
      <c r="L521" s="201"/>
      <c r="M521" s="201"/>
      <c r="N521" s="201"/>
      <c r="O521" s="201"/>
      <c r="P521" s="201"/>
      <c r="Q521" s="201"/>
      <c r="R521" s="201"/>
      <c r="S521" s="201"/>
      <c r="T521" s="201"/>
      <c r="U521" s="201"/>
    </row>
    <row r="522" spans="5:21" s="2" customFormat="1">
      <c r="E522" s="47"/>
      <c r="L522" s="201"/>
      <c r="M522" s="201"/>
      <c r="N522" s="201"/>
      <c r="O522" s="201"/>
      <c r="P522" s="201"/>
      <c r="Q522" s="201"/>
      <c r="R522" s="201"/>
      <c r="S522" s="201"/>
      <c r="T522" s="201"/>
      <c r="U522" s="201"/>
    </row>
    <row r="523" spans="5:21" s="2" customFormat="1">
      <c r="E523" s="47"/>
      <c r="L523" s="201"/>
      <c r="M523" s="201"/>
      <c r="N523" s="201"/>
      <c r="O523" s="201"/>
      <c r="P523" s="201"/>
      <c r="Q523" s="201"/>
      <c r="R523" s="201"/>
      <c r="S523" s="201"/>
      <c r="T523" s="201"/>
      <c r="U523" s="201"/>
    </row>
    <row r="524" spans="5:21" s="2" customFormat="1">
      <c r="E524" s="47"/>
      <c r="L524" s="201"/>
      <c r="M524" s="201"/>
      <c r="N524" s="201"/>
      <c r="O524" s="201"/>
      <c r="P524" s="201"/>
      <c r="Q524" s="201"/>
      <c r="R524" s="201"/>
      <c r="S524" s="201"/>
      <c r="T524" s="201"/>
      <c r="U524" s="201"/>
    </row>
    <row r="525" spans="5:21" s="2" customFormat="1">
      <c r="E525" s="47"/>
      <c r="L525" s="201"/>
      <c r="M525" s="201"/>
      <c r="N525" s="201"/>
      <c r="O525" s="201"/>
      <c r="P525" s="201"/>
      <c r="Q525" s="201"/>
      <c r="R525" s="201"/>
      <c r="S525" s="201"/>
      <c r="T525" s="201"/>
      <c r="U525" s="201"/>
    </row>
    <row r="526" spans="5:21" s="2" customFormat="1">
      <c r="E526" s="47"/>
      <c r="L526" s="201"/>
      <c r="M526" s="201"/>
      <c r="N526" s="201"/>
      <c r="O526" s="201"/>
      <c r="P526" s="201"/>
      <c r="Q526" s="201"/>
      <c r="R526" s="201"/>
      <c r="S526" s="201"/>
      <c r="T526" s="201"/>
      <c r="U526" s="201"/>
    </row>
    <row r="527" spans="5:21" s="2" customFormat="1">
      <c r="E527" s="47"/>
      <c r="L527" s="201"/>
      <c r="M527" s="201"/>
      <c r="N527" s="201"/>
      <c r="O527" s="201"/>
      <c r="P527" s="201"/>
      <c r="Q527" s="201"/>
      <c r="R527" s="201"/>
      <c r="S527" s="201"/>
      <c r="T527" s="201"/>
      <c r="U527" s="201"/>
    </row>
    <row r="528" spans="5:21" s="2" customFormat="1">
      <c r="E528" s="47"/>
      <c r="L528" s="201"/>
      <c r="M528" s="201"/>
      <c r="N528" s="201"/>
      <c r="O528" s="201"/>
      <c r="P528" s="201"/>
      <c r="Q528" s="201"/>
      <c r="R528" s="201"/>
      <c r="S528" s="201"/>
      <c r="T528" s="201"/>
      <c r="U528" s="201"/>
    </row>
    <row r="529" spans="5:21" s="2" customFormat="1">
      <c r="E529" s="47"/>
      <c r="L529" s="201"/>
      <c r="M529" s="201"/>
      <c r="N529" s="201"/>
      <c r="O529" s="201"/>
      <c r="P529" s="201"/>
      <c r="Q529" s="201"/>
      <c r="R529" s="201"/>
      <c r="S529" s="201"/>
      <c r="T529" s="201"/>
      <c r="U529" s="201"/>
    </row>
    <row r="530" spans="5:21" s="2" customFormat="1">
      <c r="E530" s="47"/>
      <c r="L530" s="201"/>
      <c r="M530" s="201"/>
      <c r="N530" s="201"/>
      <c r="O530" s="201"/>
      <c r="P530" s="201"/>
      <c r="Q530" s="201"/>
      <c r="R530" s="201"/>
      <c r="S530" s="201"/>
      <c r="T530" s="201"/>
      <c r="U530" s="201"/>
    </row>
    <row r="531" spans="5:21" s="2" customFormat="1">
      <c r="E531" s="47"/>
      <c r="L531" s="201"/>
      <c r="M531" s="201"/>
      <c r="N531" s="201"/>
      <c r="O531" s="201"/>
      <c r="P531" s="201"/>
      <c r="Q531" s="201"/>
      <c r="R531" s="201"/>
      <c r="S531" s="201"/>
      <c r="T531" s="201"/>
      <c r="U531" s="201"/>
    </row>
    <row r="532" spans="5:21" s="2" customFormat="1">
      <c r="E532" s="47"/>
      <c r="L532" s="201"/>
      <c r="M532" s="201"/>
      <c r="N532" s="201"/>
      <c r="O532" s="201"/>
      <c r="P532" s="201"/>
      <c r="Q532" s="201"/>
      <c r="R532" s="201"/>
      <c r="S532" s="201"/>
      <c r="T532" s="201"/>
      <c r="U532" s="201"/>
    </row>
    <row r="533" spans="5:21" s="2" customFormat="1">
      <c r="E533" s="47"/>
      <c r="L533" s="201"/>
      <c r="M533" s="201"/>
      <c r="N533" s="201"/>
      <c r="O533" s="201"/>
      <c r="P533" s="201"/>
      <c r="Q533" s="201"/>
      <c r="R533" s="201"/>
      <c r="S533" s="201"/>
      <c r="T533" s="201"/>
      <c r="U533" s="201"/>
    </row>
    <row r="534" spans="5:21" s="2" customFormat="1">
      <c r="E534" s="47"/>
      <c r="L534" s="201"/>
      <c r="M534" s="201"/>
      <c r="N534" s="201"/>
      <c r="O534" s="201"/>
      <c r="P534" s="201"/>
      <c r="Q534" s="201"/>
      <c r="R534" s="201"/>
      <c r="S534" s="201"/>
      <c r="T534" s="201"/>
      <c r="U534" s="201"/>
    </row>
    <row r="535" spans="5:21" s="2" customFormat="1">
      <c r="E535" s="47"/>
      <c r="L535" s="201"/>
      <c r="M535" s="201"/>
      <c r="N535" s="201"/>
      <c r="O535" s="201"/>
      <c r="P535" s="201"/>
      <c r="Q535" s="201"/>
      <c r="R535" s="201"/>
      <c r="S535" s="201"/>
      <c r="T535" s="201"/>
      <c r="U535" s="201"/>
    </row>
    <row r="536" spans="5:21" s="2" customFormat="1">
      <c r="E536" s="47"/>
      <c r="L536" s="201"/>
      <c r="M536" s="201"/>
      <c r="N536" s="201"/>
      <c r="O536" s="201"/>
      <c r="P536" s="201"/>
      <c r="Q536" s="201"/>
      <c r="R536" s="201"/>
      <c r="S536" s="201"/>
      <c r="T536" s="201"/>
      <c r="U536" s="201"/>
    </row>
    <row r="537" spans="5:21" s="2" customFormat="1">
      <c r="E537" s="47"/>
      <c r="L537" s="201"/>
      <c r="M537" s="201"/>
      <c r="N537" s="201"/>
      <c r="O537" s="201"/>
      <c r="P537" s="201"/>
      <c r="Q537" s="201"/>
      <c r="R537" s="201"/>
      <c r="S537" s="201"/>
      <c r="T537" s="201"/>
      <c r="U537" s="201"/>
    </row>
    <row r="538" spans="5:21" s="2" customFormat="1">
      <c r="E538" s="47"/>
      <c r="L538" s="201"/>
      <c r="M538" s="201"/>
      <c r="N538" s="201"/>
      <c r="O538" s="201"/>
      <c r="P538" s="201"/>
      <c r="Q538" s="201"/>
      <c r="R538" s="201"/>
      <c r="S538" s="201"/>
      <c r="T538" s="201"/>
      <c r="U538" s="201"/>
    </row>
    <row r="539" spans="5:21" s="2" customFormat="1">
      <c r="E539" s="47"/>
      <c r="L539" s="201"/>
      <c r="M539" s="201"/>
      <c r="N539" s="201"/>
      <c r="O539" s="201"/>
      <c r="P539" s="201"/>
      <c r="Q539" s="201"/>
      <c r="R539" s="201"/>
      <c r="S539" s="201"/>
      <c r="T539" s="201"/>
      <c r="U539" s="201"/>
    </row>
    <row r="540" spans="5:21" s="2" customFormat="1">
      <c r="E540" s="47"/>
      <c r="L540" s="201"/>
      <c r="M540" s="201"/>
      <c r="N540" s="201"/>
      <c r="O540" s="201"/>
      <c r="P540" s="201"/>
      <c r="Q540" s="201"/>
      <c r="R540" s="201"/>
      <c r="S540" s="201"/>
      <c r="T540" s="201"/>
      <c r="U540" s="201"/>
    </row>
    <row r="541" spans="5:21" s="2" customFormat="1">
      <c r="E541" s="47"/>
      <c r="L541" s="201"/>
      <c r="M541" s="201"/>
      <c r="N541" s="201"/>
      <c r="O541" s="201"/>
      <c r="P541" s="201"/>
      <c r="Q541" s="201"/>
      <c r="R541" s="201"/>
      <c r="S541" s="201"/>
      <c r="T541" s="201"/>
      <c r="U541" s="201"/>
    </row>
    <row r="542" spans="5:21" s="2" customFormat="1">
      <c r="E542" s="47"/>
      <c r="L542" s="201"/>
      <c r="M542" s="201"/>
      <c r="N542" s="201"/>
      <c r="O542" s="201"/>
      <c r="P542" s="201"/>
      <c r="Q542" s="201"/>
      <c r="R542" s="201"/>
      <c r="S542" s="201"/>
      <c r="T542" s="201"/>
      <c r="U542" s="201"/>
    </row>
    <row r="543" spans="5:21" s="2" customFormat="1">
      <c r="E543" s="47"/>
      <c r="L543" s="201"/>
      <c r="M543" s="201"/>
      <c r="N543" s="201"/>
      <c r="O543" s="201"/>
      <c r="P543" s="201"/>
      <c r="Q543" s="201"/>
      <c r="R543" s="201"/>
      <c r="S543" s="201"/>
      <c r="T543" s="201"/>
      <c r="U543" s="201"/>
    </row>
    <row r="544" spans="5:21" s="2" customFormat="1">
      <c r="E544" s="47"/>
      <c r="L544" s="201"/>
      <c r="M544" s="201"/>
      <c r="N544" s="201"/>
      <c r="O544" s="201"/>
      <c r="P544" s="201"/>
      <c r="Q544" s="201"/>
      <c r="R544" s="201"/>
      <c r="S544" s="201"/>
      <c r="T544" s="201"/>
      <c r="U544" s="201"/>
    </row>
    <row r="545" spans="5:21" s="2" customFormat="1">
      <c r="E545" s="47"/>
      <c r="L545" s="201"/>
      <c r="M545" s="201"/>
      <c r="N545" s="201"/>
      <c r="O545" s="201"/>
      <c r="P545" s="201"/>
      <c r="Q545" s="201"/>
      <c r="R545" s="201"/>
      <c r="S545" s="201"/>
      <c r="T545" s="201"/>
      <c r="U545" s="201"/>
    </row>
    <row r="546" spans="5:21" s="2" customFormat="1">
      <c r="E546" s="47"/>
      <c r="L546" s="201"/>
      <c r="M546" s="201"/>
      <c r="N546" s="201"/>
      <c r="O546" s="201"/>
      <c r="P546" s="201"/>
      <c r="Q546" s="201"/>
      <c r="R546" s="201"/>
      <c r="S546" s="201"/>
      <c r="T546" s="201"/>
      <c r="U546" s="201"/>
    </row>
    <row r="547" spans="5:21" s="2" customFormat="1">
      <c r="E547" s="47"/>
      <c r="L547" s="201"/>
      <c r="M547" s="201"/>
      <c r="N547" s="201"/>
      <c r="O547" s="201"/>
      <c r="P547" s="201"/>
      <c r="Q547" s="201"/>
      <c r="R547" s="201"/>
      <c r="S547" s="201"/>
      <c r="T547" s="201"/>
      <c r="U547" s="201"/>
    </row>
    <row r="548" spans="5:21" s="2" customFormat="1">
      <c r="E548" s="47"/>
      <c r="L548" s="201"/>
      <c r="M548" s="201"/>
      <c r="N548" s="201"/>
      <c r="O548" s="201"/>
      <c r="P548" s="201"/>
      <c r="Q548" s="201"/>
      <c r="R548" s="201"/>
      <c r="S548" s="201"/>
      <c r="T548" s="201"/>
      <c r="U548" s="201"/>
    </row>
    <row r="549" spans="5:21" s="2" customFormat="1">
      <c r="E549" s="47"/>
      <c r="L549" s="201"/>
      <c r="M549" s="201"/>
      <c r="N549" s="201"/>
      <c r="O549" s="201"/>
      <c r="P549" s="201"/>
      <c r="Q549" s="201"/>
      <c r="R549" s="201"/>
      <c r="S549" s="201"/>
      <c r="T549" s="201"/>
      <c r="U549" s="201"/>
    </row>
    <row r="550" spans="5:21" s="2" customFormat="1">
      <c r="E550" s="47"/>
      <c r="L550" s="201"/>
      <c r="M550" s="201"/>
      <c r="N550" s="201"/>
      <c r="O550" s="201"/>
      <c r="P550" s="201"/>
      <c r="Q550" s="201"/>
      <c r="R550" s="201"/>
      <c r="S550" s="201"/>
      <c r="T550" s="201"/>
      <c r="U550" s="201"/>
    </row>
    <row r="551" spans="5:21" s="2" customFormat="1">
      <c r="E551" s="47"/>
      <c r="L551" s="201"/>
      <c r="M551" s="201"/>
      <c r="N551" s="201"/>
      <c r="O551" s="201"/>
      <c r="P551" s="201"/>
      <c r="Q551" s="201"/>
      <c r="R551" s="201"/>
      <c r="S551" s="201"/>
      <c r="T551" s="201"/>
      <c r="U551" s="201"/>
    </row>
    <row r="552" spans="5:21" s="2" customFormat="1">
      <c r="E552" s="47"/>
      <c r="L552" s="201"/>
      <c r="M552" s="201"/>
      <c r="N552" s="201"/>
      <c r="O552" s="201"/>
      <c r="P552" s="201"/>
      <c r="Q552" s="201"/>
      <c r="R552" s="201"/>
      <c r="S552" s="201"/>
      <c r="T552" s="201"/>
      <c r="U552" s="201"/>
    </row>
    <row r="553" spans="5:21" s="2" customFormat="1">
      <c r="E553" s="47"/>
      <c r="L553" s="201"/>
      <c r="M553" s="201"/>
      <c r="N553" s="201"/>
      <c r="O553" s="201"/>
      <c r="P553" s="201"/>
      <c r="Q553" s="201"/>
      <c r="R553" s="201"/>
      <c r="S553" s="201"/>
      <c r="T553" s="201"/>
      <c r="U553" s="201"/>
    </row>
    <row r="554" spans="5:21" s="2" customFormat="1">
      <c r="E554" s="47"/>
      <c r="L554" s="201"/>
      <c r="M554" s="201"/>
      <c r="N554" s="201"/>
      <c r="O554" s="201"/>
      <c r="P554" s="201"/>
      <c r="Q554" s="201"/>
      <c r="R554" s="201"/>
      <c r="S554" s="201"/>
      <c r="T554" s="201"/>
      <c r="U554" s="201"/>
    </row>
    <row r="555" spans="5:21" s="2" customFormat="1">
      <c r="E555" s="47"/>
      <c r="L555" s="201"/>
      <c r="M555" s="201"/>
      <c r="N555" s="201"/>
      <c r="O555" s="201"/>
      <c r="P555" s="201"/>
      <c r="Q555" s="201"/>
      <c r="R555" s="201"/>
      <c r="S555" s="201"/>
      <c r="T555" s="201"/>
      <c r="U555" s="201"/>
    </row>
    <row r="556" spans="5:21" s="2" customFormat="1">
      <c r="E556" s="47"/>
      <c r="L556" s="201"/>
      <c r="M556" s="201"/>
      <c r="N556" s="201"/>
      <c r="O556" s="201"/>
      <c r="P556" s="201"/>
      <c r="Q556" s="201"/>
      <c r="R556" s="201"/>
      <c r="S556" s="201"/>
      <c r="T556" s="201"/>
      <c r="U556" s="201"/>
    </row>
    <row r="557" spans="5:21" s="2" customFormat="1">
      <c r="E557" s="47"/>
      <c r="L557" s="201"/>
      <c r="M557" s="201"/>
      <c r="N557" s="201"/>
      <c r="O557" s="201"/>
      <c r="P557" s="201"/>
      <c r="Q557" s="201"/>
      <c r="R557" s="201"/>
      <c r="S557" s="201"/>
      <c r="T557" s="201"/>
      <c r="U557" s="201"/>
    </row>
    <row r="558" spans="5:21" s="2" customFormat="1">
      <c r="E558" s="47"/>
      <c r="L558" s="201"/>
      <c r="M558" s="201"/>
      <c r="N558" s="201"/>
      <c r="O558" s="201"/>
      <c r="P558" s="201"/>
      <c r="Q558" s="201"/>
      <c r="R558" s="201"/>
      <c r="S558" s="201"/>
      <c r="T558" s="201"/>
      <c r="U558" s="201"/>
    </row>
    <row r="559" spans="5:21" s="2" customFormat="1">
      <c r="E559" s="47"/>
      <c r="L559" s="201"/>
      <c r="M559" s="201"/>
      <c r="N559" s="201"/>
      <c r="O559" s="201"/>
      <c r="P559" s="201"/>
      <c r="Q559" s="201"/>
      <c r="R559" s="201"/>
      <c r="S559" s="201"/>
      <c r="T559" s="201"/>
      <c r="U559" s="201"/>
    </row>
    <row r="560" spans="5:21" s="2" customFormat="1">
      <c r="E560" s="47"/>
      <c r="L560" s="201"/>
      <c r="M560" s="201"/>
      <c r="N560" s="201"/>
      <c r="O560" s="201"/>
      <c r="P560" s="201"/>
      <c r="Q560" s="201"/>
      <c r="R560" s="201"/>
      <c r="S560" s="201"/>
      <c r="T560" s="201"/>
      <c r="U560" s="201"/>
    </row>
    <row r="561" spans="5:21" s="2" customFormat="1">
      <c r="E561" s="47"/>
      <c r="L561" s="201"/>
      <c r="M561" s="201"/>
      <c r="N561" s="201"/>
      <c r="O561" s="201"/>
      <c r="P561" s="201"/>
      <c r="Q561" s="201"/>
      <c r="R561" s="201"/>
      <c r="S561" s="201"/>
      <c r="T561" s="201"/>
      <c r="U561" s="201"/>
    </row>
    <row r="562" spans="5:21" s="2" customFormat="1">
      <c r="E562" s="47"/>
      <c r="L562" s="201"/>
      <c r="M562" s="201"/>
      <c r="N562" s="201"/>
      <c r="O562" s="201"/>
      <c r="P562" s="201"/>
      <c r="Q562" s="201"/>
      <c r="R562" s="201"/>
      <c r="S562" s="201"/>
      <c r="T562" s="201"/>
      <c r="U562" s="201"/>
    </row>
    <row r="563" spans="5:21" s="2" customFormat="1">
      <c r="E563" s="47"/>
      <c r="L563" s="201"/>
      <c r="M563" s="201"/>
      <c r="N563" s="201"/>
      <c r="O563" s="201"/>
      <c r="P563" s="201"/>
      <c r="Q563" s="201"/>
      <c r="R563" s="201"/>
      <c r="S563" s="201"/>
      <c r="T563" s="201"/>
      <c r="U563" s="201"/>
    </row>
    <row r="564" spans="5:21" s="2" customFormat="1">
      <c r="E564" s="47"/>
      <c r="L564" s="201"/>
      <c r="M564" s="201"/>
      <c r="N564" s="201"/>
      <c r="O564" s="201"/>
      <c r="P564" s="201"/>
      <c r="Q564" s="201"/>
      <c r="R564" s="201"/>
      <c r="S564" s="201"/>
      <c r="T564" s="201"/>
      <c r="U564" s="201"/>
    </row>
    <row r="565" spans="5:21" s="2" customFormat="1">
      <c r="E565" s="47"/>
      <c r="L565" s="201"/>
      <c r="M565" s="201"/>
      <c r="N565" s="201"/>
      <c r="O565" s="201"/>
      <c r="P565" s="201"/>
      <c r="Q565" s="201"/>
      <c r="R565" s="201"/>
      <c r="S565" s="201"/>
      <c r="T565" s="201"/>
      <c r="U565" s="201"/>
    </row>
    <row r="566" spans="5:21" s="2" customFormat="1">
      <c r="E566" s="47"/>
      <c r="L566" s="201"/>
      <c r="M566" s="201"/>
      <c r="N566" s="201"/>
      <c r="O566" s="201"/>
      <c r="P566" s="201"/>
      <c r="Q566" s="201"/>
      <c r="R566" s="201"/>
      <c r="S566" s="201"/>
      <c r="T566" s="201"/>
      <c r="U566" s="201"/>
    </row>
    <row r="567" spans="5:21" s="2" customFormat="1">
      <c r="E567" s="47"/>
      <c r="L567" s="201"/>
      <c r="M567" s="201"/>
      <c r="N567" s="201"/>
      <c r="O567" s="201"/>
      <c r="P567" s="201"/>
      <c r="Q567" s="201"/>
      <c r="R567" s="201"/>
      <c r="S567" s="201"/>
      <c r="T567" s="201"/>
      <c r="U567" s="201"/>
    </row>
    <row r="568" spans="5:21" s="2" customFormat="1">
      <c r="E568" s="47"/>
      <c r="L568" s="201"/>
      <c r="M568" s="201"/>
      <c r="N568" s="201"/>
      <c r="O568" s="201"/>
      <c r="P568" s="201"/>
      <c r="Q568" s="201"/>
      <c r="R568" s="201"/>
      <c r="S568" s="201"/>
      <c r="T568" s="201"/>
      <c r="U568" s="201"/>
    </row>
    <row r="569" spans="5:21" s="2" customFormat="1">
      <c r="E569" s="47"/>
      <c r="L569" s="201"/>
      <c r="M569" s="201"/>
      <c r="N569" s="201"/>
      <c r="O569" s="201"/>
      <c r="P569" s="201"/>
      <c r="Q569" s="201"/>
      <c r="R569" s="201"/>
      <c r="S569" s="201"/>
      <c r="T569" s="201"/>
      <c r="U569" s="201"/>
    </row>
    <row r="570" spans="5:21" s="2" customFormat="1">
      <c r="E570" s="47"/>
      <c r="L570" s="201"/>
      <c r="M570" s="201"/>
      <c r="N570" s="201"/>
      <c r="O570" s="201"/>
      <c r="P570" s="201"/>
      <c r="Q570" s="201"/>
      <c r="R570" s="201"/>
      <c r="S570" s="201"/>
      <c r="T570" s="201"/>
      <c r="U570" s="201"/>
    </row>
    <row r="571" spans="5:21" s="2" customFormat="1">
      <c r="E571" s="47"/>
      <c r="L571" s="201"/>
      <c r="M571" s="201"/>
      <c r="N571" s="201"/>
      <c r="O571" s="201"/>
      <c r="P571" s="201"/>
      <c r="Q571" s="201"/>
      <c r="R571" s="201"/>
      <c r="S571" s="201"/>
      <c r="T571" s="201"/>
      <c r="U571" s="201"/>
    </row>
    <row r="572" spans="5:21" s="2" customFormat="1">
      <c r="E572" s="47"/>
      <c r="L572" s="201"/>
      <c r="M572" s="201"/>
      <c r="N572" s="201"/>
      <c r="O572" s="201"/>
      <c r="P572" s="201"/>
      <c r="Q572" s="201"/>
      <c r="R572" s="201"/>
      <c r="S572" s="201"/>
      <c r="T572" s="201"/>
      <c r="U572" s="201"/>
    </row>
    <row r="573" spans="5:21" s="2" customFormat="1">
      <c r="E573" s="47"/>
      <c r="L573" s="201"/>
      <c r="M573" s="201"/>
      <c r="N573" s="201"/>
      <c r="O573" s="201"/>
      <c r="P573" s="201"/>
      <c r="Q573" s="201"/>
      <c r="R573" s="201"/>
      <c r="S573" s="201"/>
      <c r="T573" s="201"/>
      <c r="U573" s="201"/>
    </row>
    <row r="574" spans="5:21" s="2" customFormat="1">
      <c r="E574" s="47"/>
      <c r="L574" s="201"/>
      <c r="M574" s="201"/>
      <c r="N574" s="201"/>
      <c r="O574" s="201"/>
      <c r="P574" s="201"/>
      <c r="Q574" s="201"/>
      <c r="R574" s="201"/>
      <c r="S574" s="201"/>
      <c r="T574" s="201"/>
      <c r="U574" s="201"/>
    </row>
    <row r="575" spans="5:21" s="2" customFormat="1">
      <c r="E575" s="47"/>
      <c r="L575" s="201"/>
      <c r="M575" s="201"/>
      <c r="N575" s="201"/>
      <c r="O575" s="201"/>
      <c r="P575" s="201"/>
      <c r="Q575" s="201"/>
      <c r="R575" s="201"/>
      <c r="S575" s="201"/>
      <c r="T575" s="201"/>
      <c r="U575" s="201"/>
    </row>
    <row r="576" spans="5:21" s="2" customFormat="1">
      <c r="E576" s="47"/>
      <c r="L576" s="201"/>
      <c r="M576" s="201"/>
      <c r="N576" s="201"/>
      <c r="O576" s="201"/>
      <c r="P576" s="201"/>
      <c r="Q576" s="201"/>
      <c r="R576" s="201"/>
      <c r="S576" s="201"/>
      <c r="T576" s="201"/>
      <c r="U576" s="201"/>
    </row>
    <row r="577" spans="5:21" s="2" customFormat="1">
      <c r="E577" s="47"/>
      <c r="L577" s="201"/>
      <c r="M577" s="201"/>
      <c r="N577" s="201"/>
      <c r="O577" s="201"/>
      <c r="P577" s="201"/>
      <c r="Q577" s="201"/>
      <c r="R577" s="201"/>
      <c r="S577" s="201"/>
      <c r="T577" s="201"/>
      <c r="U577" s="201"/>
    </row>
    <row r="578" spans="5:21" s="2" customFormat="1">
      <c r="E578" s="47"/>
      <c r="L578" s="201"/>
      <c r="M578" s="201"/>
      <c r="N578" s="201"/>
      <c r="O578" s="201"/>
      <c r="P578" s="201"/>
      <c r="Q578" s="201"/>
      <c r="R578" s="201"/>
      <c r="S578" s="201"/>
      <c r="T578" s="201"/>
      <c r="U578" s="201"/>
    </row>
    <row r="579" spans="5:21" s="2" customFormat="1">
      <c r="E579" s="47"/>
      <c r="L579" s="201"/>
      <c r="M579" s="201"/>
      <c r="N579" s="201"/>
      <c r="O579" s="201"/>
      <c r="P579" s="201"/>
      <c r="Q579" s="201"/>
      <c r="R579" s="201"/>
      <c r="S579" s="201"/>
      <c r="T579" s="201"/>
      <c r="U579" s="201"/>
    </row>
    <row r="580" spans="5:21" s="2" customFormat="1">
      <c r="E580" s="47"/>
      <c r="L580" s="201"/>
      <c r="M580" s="201"/>
      <c r="N580" s="201"/>
      <c r="O580" s="201"/>
      <c r="P580" s="201"/>
      <c r="Q580" s="201"/>
      <c r="R580" s="201"/>
      <c r="S580" s="201"/>
      <c r="T580" s="201"/>
      <c r="U580" s="201"/>
    </row>
    <row r="581" spans="5:21" s="2" customFormat="1">
      <c r="E581" s="47"/>
      <c r="L581" s="201"/>
      <c r="M581" s="201"/>
      <c r="N581" s="201"/>
      <c r="O581" s="201"/>
      <c r="P581" s="201"/>
      <c r="Q581" s="201"/>
      <c r="R581" s="201"/>
      <c r="S581" s="201"/>
      <c r="T581" s="201"/>
      <c r="U581" s="201"/>
    </row>
    <row r="582" spans="5:21" s="2" customFormat="1">
      <c r="E582" s="47"/>
      <c r="L582" s="201"/>
      <c r="M582" s="201"/>
      <c r="N582" s="201"/>
      <c r="O582" s="201"/>
      <c r="P582" s="201"/>
      <c r="Q582" s="201"/>
      <c r="R582" s="201"/>
      <c r="S582" s="201"/>
      <c r="T582" s="201"/>
      <c r="U582" s="201"/>
    </row>
    <row r="583" spans="5:21" s="2" customFormat="1">
      <c r="E583" s="47"/>
      <c r="L583" s="201"/>
      <c r="M583" s="201"/>
      <c r="N583" s="201"/>
      <c r="O583" s="201"/>
      <c r="P583" s="201"/>
      <c r="Q583" s="201"/>
      <c r="R583" s="201"/>
      <c r="S583" s="201"/>
      <c r="T583" s="201"/>
      <c r="U583" s="201"/>
    </row>
    <row r="584" spans="5:21" s="2" customFormat="1">
      <c r="E584" s="47"/>
      <c r="L584" s="201"/>
      <c r="M584" s="201"/>
      <c r="N584" s="201"/>
      <c r="O584" s="201"/>
      <c r="P584" s="201"/>
      <c r="Q584" s="201"/>
      <c r="R584" s="201"/>
      <c r="S584" s="201"/>
      <c r="T584" s="201"/>
      <c r="U584" s="201"/>
    </row>
    <row r="585" spans="5:21" s="2" customFormat="1">
      <c r="E585" s="47"/>
      <c r="L585" s="201"/>
      <c r="M585" s="201"/>
      <c r="N585" s="201"/>
      <c r="O585" s="201"/>
      <c r="P585" s="201"/>
      <c r="Q585" s="201"/>
      <c r="R585" s="201"/>
      <c r="S585" s="201"/>
      <c r="T585" s="201"/>
      <c r="U585" s="201"/>
    </row>
    <row r="586" spans="5:21" s="2" customFormat="1">
      <c r="E586" s="47"/>
      <c r="L586" s="201"/>
      <c r="M586" s="201"/>
      <c r="N586" s="201"/>
      <c r="O586" s="201"/>
      <c r="P586" s="201"/>
      <c r="Q586" s="201"/>
      <c r="R586" s="201"/>
      <c r="S586" s="201"/>
      <c r="T586" s="201"/>
      <c r="U586" s="201"/>
    </row>
    <row r="587" spans="5:21" s="2" customFormat="1">
      <c r="E587" s="47"/>
      <c r="L587" s="201"/>
      <c r="M587" s="201"/>
      <c r="N587" s="201"/>
      <c r="O587" s="201"/>
      <c r="P587" s="201"/>
      <c r="Q587" s="201"/>
      <c r="R587" s="201"/>
      <c r="S587" s="201"/>
      <c r="T587" s="201"/>
      <c r="U587" s="201"/>
    </row>
    <row r="588" spans="5:21" s="2" customFormat="1">
      <c r="E588" s="47"/>
      <c r="L588" s="201"/>
      <c r="M588" s="201"/>
      <c r="N588" s="201"/>
      <c r="O588" s="201"/>
      <c r="P588" s="201"/>
      <c r="Q588" s="201"/>
      <c r="R588" s="201"/>
      <c r="S588" s="201"/>
      <c r="T588" s="201"/>
      <c r="U588" s="201"/>
    </row>
    <row r="589" spans="5:21" s="2" customFormat="1">
      <c r="E589" s="47"/>
      <c r="L589" s="201"/>
      <c r="M589" s="201"/>
      <c r="N589" s="201"/>
      <c r="O589" s="201"/>
      <c r="P589" s="201"/>
      <c r="Q589" s="201"/>
      <c r="R589" s="201"/>
      <c r="S589" s="201"/>
      <c r="T589" s="201"/>
      <c r="U589" s="201"/>
    </row>
    <row r="590" spans="5:21" s="2" customFormat="1">
      <c r="E590" s="47"/>
      <c r="L590" s="201"/>
      <c r="M590" s="201"/>
      <c r="N590" s="201"/>
      <c r="O590" s="201"/>
      <c r="P590" s="201"/>
      <c r="Q590" s="201"/>
      <c r="R590" s="201"/>
      <c r="S590" s="201"/>
      <c r="T590" s="201"/>
      <c r="U590" s="201"/>
    </row>
    <row r="591" spans="5:21" s="2" customFormat="1">
      <c r="E591" s="47"/>
      <c r="L591" s="201"/>
      <c r="M591" s="201"/>
      <c r="N591" s="201"/>
      <c r="O591" s="201"/>
      <c r="P591" s="201"/>
      <c r="Q591" s="201"/>
      <c r="R591" s="201"/>
      <c r="S591" s="201"/>
      <c r="T591" s="201"/>
      <c r="U591" s="201"/>
    </row>
    <row r="592" spans="5:21" s="2" customFormat="1">
      <c r="E592" s="47"/>
      <c r="L592" s="201"/>
      <c r="M592" s="201"/>
      <c r="N592" s="201"/>
      <c r="O592" s="201"/>
      <c r="P592" s="201"/>
      <c r="Q592" s="201"/>
      <c r="R592" s="201"/>
      <c r="S592" s="201"/>
      <c r="T592" s="201"/>
      <c r="U592" s="201"/>
    </row>
    <row r="593" spans="5:21" s="2" customFormat="1">
      <c r="E593" s="47"/>
      <c r="L593" s="201"/>
      <c r="M593" s="201"/>
      <c r="N593" s="201"/>
      <c r="O593" s="201"/>
      <c r="P593" s="201"/>
      <c r="Q593" s="201"/>
      <c r="R593" s="201"/>
      <c r="S593" s="201"/>
      <c r="T593" s="201"/>
      <c r="U593" s="201"/>
    </row>
    <row r="594" spans="5:21" s="2" customFormat="1">
      <c r="E594" s="47"/>
      <c r="L594" s="201"/>
      <c r="M594" s="201"/>
      <c r="N594" s="201"/>
      <c r="O594" s="201"/>
      <c r="P594" s="201"/>
      <c r="Q594" s="201"/>
      <c r="R594" s="201"/>
      <c r="S594" s="201"/>
      <c r="T594" s="201"/>
      <c r="U594" s="201"/>
    </row>
    <row r="595" spans="5:21" s="2" customFormat="1">
      <c r="E595" s="47"/>
      <c r="L595" s="201"/>
      <c r="M595" s="201"/>
      <c r="N595" s="201"/>
      <c r="O595" s="201"/>
      <c r="P595" s="201"/>
      <c r="Q595" s="201"/>
      <c r="R595" s="201"/>
      <c r="S595" s="201"/>
      <c r="T595" s="201"/>
      <c r="U595" s="201"/>
    </row>
    <row r="596" spans="5:21" s="2" customFormat="1">
      <c r="E596" s="47"/>
      <c r="L596" s="201"/>
      <c r="M596" s="201"/>
      <c r="N596" s="201"/>
      <c r="O596" s="201"/>
      <c r="P596" s="201"/>
      <c r="Q596" s="201"/>
      <c r="R596" s="201"/>
      <c r="S596" s="201"/>
      <c r="T596" s="201"/>
      <c r="U596" s="201"/>
    </row>
    <row r="597" spans="5:21" s="2" customFormat="1">
      <c r="E597" s="47"/>
      <c r="L597" s="201"/>
      <c r="M597" s="201"/>
      <c r="N597" s="201"/>
      <c r="O597" s="201"/>
      <c r="P597" s="201"/>
      <c r="Q597" s="201"/>
      <c r="R597" s="201"/>
      <c r="S597" s="201"/>
      <c r="T597" s="201"/>
      <c r="U597" s="201"/>
    </row>
    <row r="598" spans="5:21" s="2" customFormat="1">
      <c r="E598" s="47"/>
      <c r="L598" s="201"/>
      <c r="M598" s="201"/>
      <c r="N598" s="201"/>
      <c r="O598" s="201"/>
      <c r="P598" s="201"/>
      <c r="Q598" s="201"/>
      <c r="R598" s="201"/>
      <c r="S598" s="201"/>
      <c r="T598" s="201"/>
      <c r="U598" s="201"/>
    </row>
    <row r="599" spans="5:21" s="2" customFormat="1">
      <c r="E599" s="47"/>
      <c r="L599" s="201"/>
      <c r="M599" s="201"/>
      <c r="N599" s="201"/>
      <c r="O599" s="201"/>
      <c r="P599" s="201"/>
      <c r="Q599" s="201"/>
      <c r="R599" s="201"/>
      <c r="S599" s="201"/>
      <c r="T599" s="201"/>
      <c r="U599" s="201"/>
    </row>
    <row r="600" spans="5:21" s="2" customFormat="1">
      <c r="E600" s="47"/>
      <c r="L600" s="201"/>
      <c r="M600" s="201"/>
      <c r="N600" s="201"/>
      <c r="O600" s="201"/>
      <c r="P600" s="201"/>
      <c r="Q600" s="201"/>
      <c r="R600" s="201"/>
      <c r="S600" s="201"/>
      <c r="T600" s="201"/>
      <c r="U600" s="201"/>
    </row>
    <row r="601" spans="5:21" s="2" customFormat="1">
      <c r="E601" s="47"/>
      <c r="L601" s="201"/>
      <c r="M601" s="201"/>
      <c r="N601" s="201"/>
      <c r="O601" s="201"/>
      <c r="P601" s="201"/>
      <c r="Q601" s="201"/>
      <c r="R601" s="201"/>
      <c r="S601" s="201"/>
      <c r="T601" s="201"/>
      <c r="U601" s="201"/>
    </row>
    <row r="602" spans="5:21" s="2" customFormat="1">
      <c r="E602" s="47"/>
      <c r="L602" s="201"/>
      <c r="M602" s="201"/>
      <c r="N602" s="201"/>
      <c r="O602" s="201"/>
      <c r="P602" s="201"/>
      <c r="Q602" s="201"/>
      <c r="R602" s="201"/>
      <c r="S602" s="201"/>
      <c r="T602" s="201"/>
      <c r="U602" s="201"/>
    </row>
    <row r="603" spans="5:21" s="2" customFormat="1">
      <c r="E603" s="47"/>
      <c r="L603" s="201"/>
      <c r="M603" s="201"/>
      <c r="N603" s="201"/>
      <c r="O603" s="201"/>
      <c r="P603" s="201"/>
      <c r="Q603" s="201"/>
      <c r="R603" s="201"/>
      <c r="S603" s="201"/>
      <c r="T603" s="201"/>
      <c r="U603" s="201"/>
    </row>
    <row r="604" spans="5:21" s="2" customFormat="1">
      <c r="E604" s="47"/>
      <c r="L604" s="201"/>
      <c r="M604" s="201"/>
      <c r="N604" s="201"/>
      <c r="O604" s="201"/>
      <c r="P604" s="201"/>
      <c r="Q604" s="201"/>
      <c r="R604" s="201"/>
      <c r="S604" s="201"/>
      <c r="T604" s="201"/>
      <c r="U604" s="201"/>
    </row>
    <row r="605" spans="5:21" s="2" customFormat="1">
      <c r="E605" s="47"/>
      <c r="L605" s="201"/>
      <c r="M605" s="201"/>
      <c r="N605" s="201"/>
      <c r="O605" s="201"/>
      <c r="P605" s="201"/>
      <c r="Q605" s="201"/>
      <c r="R605" s="201"/>
      <c r="S605" s="201"/>
      <c r="T605" s="201"/>
      <c r="U605" s="201"/>
    </row>
    <row r="606" spans="5:21" s="2" customFormat="1">
      <c r="E606" s="47"/>
      <c r="L606" s="201"/>
      <c r="M606" s="201"/>
      <c r="N606" s="201"/>
      <c r="O606" s="201"/>
      <c r="P606" s="201"/>
      <c r="Q606" s="201"/>
      <c r="R606" s="201"/>
      <c r="S606" s="201"/>
      <c r="T606" s="201"/>
      <c r="U606" s="201"/>
    </row>
    <row r="607" spans="5:21" s="2" customFormat="1">
      <c r="E607" s="47"/>
      <c r="L607" s="201"/>
      <c r="M607" s="201"/>
      <c r="N607" s="201"/>
      <c r="O607" s="201"/>
      <c r="P607" s="201"/>
      <c r="Q607" s="201"/>
      <c r="R607" s="201"/>
      <c r="S607" s="201"/>
      <c r="T607" s="201"/>
      <c r="U607" s="201"/>
    </row>
    <row r="608" spans="5:21" s="2" customFormat="1">
      <c r="E608" s="47"/>
      <c r="L608" s="201"/>
      <c r="M608" s="201"/>
      <c r="N608" s="201"/>
      <c r="O608" s="201"/>
      <c r="P608" s="201"/>
      <c r="Q608" s="201"/>
      <c r="R608" s="201"/>
      <c r="S608" s="201"/>
      <c r="T608" s="201"/>
      <c r="U608" s="201"/>
    </row>
    <row r="609" spans="5:21" s="2" customFormat="1">
      <c r="E609" s="47"/>
      <c r="L609" s="201"/>
      <c r="M609" s="201"/>
      <c r="N609" s="201"/>
      <c r="O609" s="201"/>
      <c r="P609" s="201"/>
      <c r="Q609" s="201"/>
      <c r="R609" s="201"/>
      <c r="S609" s="201"/>
      <c r="T609" s="201"/>
      <c r="U609" s="201"/>
    </row>
    <row r="610" spans="5:21" s="2" customFormat="1">
      <c r="E610" s="47"/>
      <c r="L610" s="201"/>
      <c r="M610" s="201"/>
      <c r="N610" s="201"/>
      <c r="O610" s="201"/>
      <c r="P610" s="201"/>
      <c r="Q610" s="201"/>
      <c r="R610" s="201"/>
      <c r="S610" s="201"/>
      <c r="T610" s="201"/>
      <c r="U610" s="201"/>
    </row>
    <row r="611" spans="5:21" s="2" customFormat="1">
      <c r="E611" s="47"/>
      <c r="L611" s="201"/>
      <c r="M611" s="201"/>
      <c r="N611" s="201"/>
      <c r="O611" s="201"/>
      <c r="P611" s="201"/>
      <c r="Q611" s="201"/>
      <c r="R611" s="201"/>
      <c r="S611" s="201"/>
      <c r="T611" s="201"/>
      <c r="U611" s="201"/>
    </row>
    <row r="612" spans="5:21" s="2" customFormat="1">
      <c r="E612" s="47"/>
      <c r="L612" s="201"/>
      <c r="M612" s="201"/>
      <c r="N612" s="201"/>
      <c r="O612" s="201"/>
      <c r="P612" s="201"/>
      <c r="Q612" s="201"/>
      <c r="R612" s="201"/>
      <c r="S612" s="201"/>
      <c r="T612" s="201"/>
      <c r="U612" s="201"/>
    </row>
    <row r="613" spans="5:21" s="2" customFormat="1">
      <c r="E613" s="47"/>
      <c r="L613" s="201"/>
      <c r="M613" s="201"/>
      <c r="N613" s="201"/>
      <c r="O613" s="201"/>
      <c r="P613" s="201"/>
      <c r="Q613" s="201"/>
      <c r="R613" s="201"/>
      <c r="S613" s="201"/>
      <c r="T613" s="201"/>
      <c r="U613" s="201"/>
    </row>
    <row r="614" spans="5:21" s="2" customFormat="1">
      <c r="E614" s="47"/>
      <c r="L614" s="201"/>
      <c r="M614" s="201"/>
      <c r="N614" s="201"/>
      <c r="O614" s="201"/>
      <c r="P614" s="201"/>
      <c r="Q614" s="201"/>
      <c r="R614" s="201"/>
      <c r="S614" s="201"/>
      <c r="T614" s="201"/>
      <c r="U614" s="201"/>
    </row>
    <row r="615" spans="5:21" s="2" customFormat="1">
      <c r="E615" s="47"/>
      <c r="L615" s="201"/>
      <c r="M615" s="201"/>
      <c r="N615" s="201"/>
      <c r="O615" s="201"/>
      <c r="P615" s="201"/>
      <c r="Q615" s="201"/>
      <c r="R615" s="201"/>
      <c r="S615" s="201"/>
      <c r="T615" s="201"/>
      <c r="U615" s="201"/>
    </row>
    <row r="616" spans="5:21" s="2" customFormat="1">
      <c r="E616" s="47"/>
      <c r="L616" s="201"/>
      <c r="M616" s="201"/>
      <c r="N616" s="201"/>
      <c r="O616" s="201"/>
      <c r="P616" s="201"/>
      <c r="Q616" s="201"/>
      <c r="R616" s="201"/>
      <c r="S616" s="201"/>
      <c r="T616" s="201"/>
      <c r="U616" s="201"/>
    </row>
    <row r="617" spans="5:21" s="2" customFormat="1">
      <c r="E617" s="47"/>
      <c r="L617" s="201"/>
      <c r="M617" s="201"/>
      <c r="N617" s="201"/>
      <c r="O617" s="201"/>
      <c r="P617" s="201"/>
      <c r="Q617" s="201"/>
      <c r="R617" s="201"/>
      <c r="S617" s="201"/>
      <c r="T617" s="201"/>
      <c r="U617" s="201"/>
    </row>
    <row r="618" spans="5:21" s="2" customFormat="1">
      <c r="E618" s="47"/>
      <c r="L618" s="201"/>
      <c r="M618" s="201"/>
      <c r="N618" s="201"/>
      <c r="O618" s="201"/>
      <c r="P618" s="201"/>
      <c r="Q618" s="201"/>
      <c r="R618" s="201"/>
      <c r="S618" s="201"/>
      <c r="T618" s="201"/>
      <c r="U618" s="201"/>
    </row>
    <row r="619" spans="5:21" s="2" customFormat="1">
      <c r="E619" s="47"/>
      <c r="L619" s="201"/>
      <c r="M619" s="201"/>
      <c r="N619" s="201"/>
      <c r="O619" s="201"/>
      <c r="P619" s="201"/>
      <c r="Q619" s="201"/>
      <c r="R619" s="201"/>
      <c r="S619" s="201"/>
      <c r="T619" s="201"/>
      <c r="U619" s="201"/>
    </row>
    <row r="620" spans="5:21" s="2" customFormat="1">
      <c r="E620" s="47"/>
      <c r="L620" s="201"/>
      <c r="M620" s="201"/>
      <c r="N620" s="201"/>
      <c r="O620" s="201"/>
      <c r="P620" s="201"/>
      <c r="Q620" s="201"/>
      <c r="R620" s="201"/>
      <c r="S620" s="201"/>
      <c r="T620" s="201"/>
      <c r="U620" s="201"/>
    </row>
    <row r="621" spans="5:21" s="2" customFormat="1">
      <c r="E621" s="47"/>
      <c r="L621" s="201"/>
      <c r="M621" s="201"/>
      <c r="N621" s="201"/>
      <c r="O621" s="201"/>
      <c r="P621" s="201"/>
      <c r="Q621" s="201"/>
      <c r="R621" s="201"/>
      <c r="S621" s="201"/>
      <c r="T621" s="201"/>
      <c r="U621" s="201"/>
    </row>
    <row r="622" spans="5:21" s="2" customFormat="1">
      <c r="E622" s="47"/>
      <c r="L622" s="201"/>
      <c r="M622" s="201"/>
      <c r="N622" s="201"/>
      <c r="O622" s="201"/>
      <c r="P622" s="201"/>
      <c r="Q622" s="201"/>
      <c r="R622" s="201"/>
      <c r="S622" s="201"/>
      <c r="T622" s="201"/>
      <c r="U622" s="201"/>
    </row>
    <row r="623" spans="5:21" s="2" customFormat="1">
      <c r="E623" s="47"/>
      <c r="L623" s="201"/>
      <c r="M623" s="201"/>
      <c r="N623" s="201"/>
      <c r="O623" s="201"/>
      <c r="P623" s="201"/>
      <c r="Q623" s="201"/>
      <c r="R623" s="201"/>
      <c r="S623" s="201"/>
      <c r="T623" s="201"/>
      <c r="U623" s="201"/>
    </row>
    <row r="624" spans="5:21" s="2" customFormat="1">
      <c r="E624" s="47"/>
      <c r="L624" s="201"/>
      <c r="M624" s="201"/>
      <c r="N624" s="201"/>
      <c r="O624" s="201"/>
      <c r="P624" s="201"/>
      <c r="Q624" s="201"/>
      <c r="R624" s="201"/>
      <c r="S624" s="201"/>
      <c r="T624" s="201"/>
      <c r="U624" s="201"/>
    </row>
    <row r="625" spans="5:21" s="2" customFormat="1">
      <c r="E625" s="47"/>
      <c r="L625" s="201"/>
      <c r="M625" s="201"/>
      <c r="N625" s="201"/>
      <c r="O625" s="201"/>
      <c r="P625" s="201"/>
      <c r="Q625" s="201"/>
      <c r="R625" s="201"/>
      <c r="S625" s="201"/>
      <c r="T625" s="201"/>
      <c r="U625" s="201"/>
    </row>
    <row r="626" spans="5:21" s="2" customFormat="1">
      <c r="E626" s="47"/>
      <c r="L626" s="201"/>
      <c r="M626" s="201"/>
      <c r="N626" s="201"/>
      <c r="O626" s="201"/>
      <c r="P626" s="201"/>
      <c r="Q626" s="201"/>
      <c r="R626" s="201"/>
      <c r="S626" s="201"/>
      <c r="T626" s="201"/>
      <c r="U626" s="201"/>
    </row>
    <row r="627" spans="5:21" s="2" customFormat="1">
      <c r="E627" s="47"/>
      <c r="L627" s="201"/>
      <c r="M627" s="201"/>
      <c r="N627" s="201"/>
      <c r="O627" s="201"/>
      <c r="P627" s="201"/>
      <c r="Q627" s="201"/>
      <c r="R627" s="201"/>
      <c r="S627" s="201"/>
      <c r="T627" s="201"/>
      <c r="U627" s="201"/>
    </row>
    <row r="628" spans="5:21" s="2" customFormat="1">
      <c r="E628" s="47"/>
      <c r="L628" s="201"/>
      <c r="M628" s="201"/>
      <c r="N628" s="201"/>
      <c r="O628" s="201"/>
      <c r="P628" s="201"/>
      <c r="Q628" s="201"/>
      <c r="R628" s="201"/>
      <c r="S628" s="201"/>
      <c r="T628" s="201"/>
      <c r="U628" s="201"/>
    </row>
    <row r="629" spans="5:21" s="2" customFormat="1">
      <c r="E629" s="47"/>
      <c r="L629" s="201"/>
      <c r="M629" s="201"/>
      <c r="N629" s="201"/>
      <c r="O629" s="201"/>
      <c r="P629" s="201"/>
      <c r="Q629" s="201"/>
      <c r="R629" s="201"/>
      <c r="S629" s="201"/>
      <c r="T629" s="201"/>
      <c r="U629" s="201"/>
    </row>
    <row r="630" spans="5:21" s="2" customFormat="1">
      <c r="E630" s="47"/>
      <c r="L630" s="201"/>
      <c r="M630" s="201"/>
      <c r="N630" s="201"/>
      <c r="O630" s="201"/>
      <c r="P630" s="201"/>
      <c r="Q630" s="201"/>
      <c r="R630" s="201"/>
      <c r="S630" s="201"/>
      <c r="T630" s="201"/>
      <c r="U630" s="201"/>
    </row>
    <row r="631" spans="5:21" s="2" customFormat="1">
      <c r="E631" s="47"/>
      <c r="L631" s="201"/>
      <c r="M631" s="201"/>
      <c r="N631" s="201"/>
      <c r="O631" s="201"/>
      <c r="P631" s="201"/>
      <c r="Q631" s="201"/>
      <c r="R631" s="201"/>
      <c r="S631" s="201"/>
      <c r="T631" s="201"/>
      <c r="U631" s="201"/>
    </row>
    <row r="632" spans="5:21" s="2" customFormat="1">
      <c r="E632" s="47"/>
      <c r="L632" s="201"/>
      <c r="M632" s="201"/>
      <c r="N632" s="201"/>
      <c r="O632" s="201"/>
      <c r="P632" s="201"/>
      <c r="Q632" s="201"/>
      <c r="R632" s="201"/>
      <c r="S632" s="201"/>
      <c r="T632" s="201"/>
      <c r="U632" s="201"/>
    </row>
    <row r="633" spans="5:21" s="2" customFormat="1">
      <c r="E633" s="47"/>
      <c r="L633" s="201"/>
      <c r="M633" s="201"/>
      <c r="N633" s="201"/>
      <c r="O633" s="201"/>
      <c r="P633" s="201"/>
      <c r="Q633" s="201"/>
      <c r="R633" s="201"/>
      <c r="S633" s="201"/>
      <c r="T633" s="201"/>
      <c r="U633" s="201"/>
    </row>
    <row r="634" spans="5:21" s="2" customFormat="1">
      <c r="E634" s="47"/>
      <c r="L634" s="201"/>
      <c r="M634" s="201"/>
      <c r="N634" s="201"/>
      <c r="O634" s="201"/>
      <c r="P634" s="201"/>
      <c r="Q634" s="201"/>
      <c r="R634" s="201"/>
      <c r="S634" s="201"/>
      <c r="T634" s="201"/>
      <c r="U634" s="201"/>
    </row>
    <row r="635" spans="5:21" s="2" customFormat="1">
      <c r="E635" s="47"/>
      <c r="L635" s="201"/>
      <c r="M635" s="201"/>
      <c r="N635" s="201"/>
      <c r="O635" s="201"/>
      <c r="P635" s="201"/>
      <c r="Q635" s="201"/>
      <c r="R635" s="201"/>
      <c r="S635" s="201"/>
      <c r="T635" s="201"/>
      <c r="U635" s="201"/>
    </row>
    <row r="636" spans="5:21" s="2" customFormat="1">
      <c r="E636" s="47"/>
      <c r="L636" s="201"/>
      <c r="M636" s="201"/>
      <c r="N636" s="201"/>
      <c r="O636" s="201"/>
      <c r="P636" s="201"/>
      <c r="Q636" s="201"/>
      <c r="R636" s="201"/>
      <c r="S636" s="201"/>
      <c r="T636" s="201"/>
      <c r="U636" s="201"/>
    </row>
    <row r="637" spans="5:21" s="2" customFormat="1">
      <c r="E637" s="47"/>
      <c r="L637" s="201"/>
      <c r="M637" s="201"/>
      <c r="N637" s="201"/>
      <c r="O637" s="201"/>
      <c r="P637" s="201"/>
      <c r="Q637" s="201"/>
      <c r="R637" s="201"/>
      <c r="S637" s="201"/>
      <c r="T637" s="201"/>
      <c r="U637" s="201"/>
    </row>
    <row r="638" spans="5:21" s="2" customFormat="1">
      <c r="E638" s="47"/>
      <c r="L638" s="201"/>
      <c r="M638" s="201"/>
      <c r="N638" s="201"/>
      <c r="O638" s="201"/>
      <c r="P638" s="201"/>
      <c r="Q638" s="201"/>
      <c r="R638" s="201"/>
      <c r="S638" s="201"/>
      <c r="T638" s="201"/>
      <c r="U638" s="201"/>
    </row>
    <row r="639" spans="5:21" s="2" customFormat="1">
      <c r="E639" s="47"/>
      <c r="L639" s="201"/>
      <c r="M639" s="201"/>
      <c r="N639" s="201"/>
      <c r="O639" s="201"/>
      <c r="P639" s="201"/>
      <c r="Q639" s="201"/>
      <c r="R639" s="201"/>
      <c r="S639" s="201"/>
      <c r="T639" s="201"/>
      <c r="U639" s="201"/>
    </row>
    <row r="640" spans="5:21" s="2" customFormat="1">
      <c r="E640" s="47"/>
      <c r="L640" s="201"/>
      <c r="M640" s="201"/>
      <c r="N640" s="201"/>
      <c r="O640" s="201"/>
      <c r="P640" s="201"/>
      <c r="Q640" s="201"/>
      <c r="R640" s="201"/>
      <c r="S640" s="201"/>
      <c r="T640" s="201"/>
      <c r="U640" s="201"/>
    </row>
    <row r="641" spans="5:21" s="2" customFormat="1">
      <c r="E641" s="47"/>
      <c r="L641" s="201"/>
      <c r="M641" s="201"/>
      <c r="N641" s="201"/>
      <c r="O641" s="201"/>
      <c r="P641" s="201"/>
      <c r="Q641" s="201"/>
      <c r="R641" s="201"/>
      <c r="S641" s="201"/>
      <c r="T641" s="201"/>
      <c r="U641" s="201"/>
    </row>
    <row r="642" spans="5:21" s="2" customFormat="1">
      <c r="E642" s="47"/>
      <c r="L642" s="201"/>
      <c r="M642" s="201"/>
      <c r="N642" s="201"/>
      <c r="O642" s="201"/>
      <c r="P642" s="201"/>
      <c r="Q642" s="201"/>
      <c r="R642" s="201"/>
      <c r="S642" s="201"/>
      <c r="T642" s="201"/>
      <c r="U642" s="201"/>
    </row>
    <row r="643" spans="5:21" s="2" customFormat="1">
      <c r="E643" s="47"/>
      <c r="L643" s="201"/>
      <c r="M643" s="201"/>
      <c r="N643" s="201"/>
      <c r="O643" s="201"/>
      <c r="P643" s="201"/>
      <c r="Q643" s="201"/>
      <c r="R643" s="201"/>
      <c r="S643" s="201"/>
      <c r="T643" s="201"/>
      <c r="U643" s="201"/>
    </row>
    <row r="644" spans="5:21" s="2" customFormat="1">
      <c r="E644" s="47"/>
      <c r="L644" s="201"/>
      <c r="M644" s="201"/>
      <c r="N644" s="201"/>
      <c r="O644" s="201"/>
      <c r="P644" s="201"/>
      <c r="Q644" s="201"/>
      <c r="R644" s="201"/>
      <c r="S644" s="201"/>
      <c r="T644" s="201"/>
      <c r="U644" s="201"/>
    </row>
    <row r="645" spans="5:21" s="2" customFormat="1">
      <c r="E645" s="47"/>
      <c r="L645" s="201"/>
      <c r="M645" s="201"/>
      <c r="N645" s="201"/>
      <c r="O645" s="201"/>
      <c r="P645" s="201"/>
      <c r="Q645" s="201"/>
      <c r="R645" s="201"/>
      <c r="S645" s="201"/>
      <c r="T645" s="201"/>
      <c r="U645" s="201"/>
    </row>
    <row r="646" spans="5:21" s="2" customFormat="1">
      <c r="E646" s="47"/>
      <c r="L646" s="201"/>
      <c r="M646" s="201"/>
      <c r="N646" s="201"/>
      <c r="O646" s="201"/>
      <c r="P646" s="201"/>
      <c r="Q646" s="201"/>
      <c r="R646" s="201"/>
      <c r="S646" s="201"/>
      <c r="T646" s="201"/>
      <c r="U646" s="201"/>
    </row>
    <row r="647" spans="5:21" s="2" customFormat="1">
      <c r="E647" s="47"/>
      <c r="L647" s="201"/>
      <c r="M647" s="201"/>
      <c r="N647" s="201"/>
      <c r="O647" s="201"/>
      <c r="P647" s="201"/>
      <c r="Q647" s="201"/>
      <c r="R647" s="201"/>
      <c r="S647" s="201"/>
      <c r="T647" s="201"/>
      <c r="U647" s="201"/>
    </row>
    <row r="648" spans="5:21" s="2" customFormat="1">
      <c r="E648" s="47"/>
      <c r="L648" s="201"/>
      <c r="M648" s="201"/>
      <c r="N648" s="201"/>
      <c r="O648" s="201"/>
      <c r="P648" s="201"/>
      <c r="Q648" s="201"/>
      <c r="R648" s="201"/>
      <c r="S648" s="201"/>
      <c r="T648" s="201"/>
      <c r="U648" s="201"/>
    </row>
    <row r="649" spans="5:21" s="2" customFormat="1">
      <c r="E649" s="47"/>
      <c r="L649" s="201"/>
      <c r="M649" s="201"/>
      <c r="N649" s="201"/>
      <c r="O649" s="201"/>
      <c r="P649" s="201"/>
      <c r="Q649" s="201"/>
      <c r="R649" s="201"/>
      <c r="S649" s="201"/>
      <c r="T649" s="201"/>
      <c r="U649" s="201"/>
    </row>
    <row r="650" spans="5:21" s="2" customFormat="1">
      <c r="E650" s="47"/>
      <c r="L650" s="201"/>
      <c r="M650" s="201"/>
      <c r="N650" s="201"/>
      <c r="O650" s="201"/>
      <c r="P650" s="201"/>
      <c r="Q650" s="201"/>
      <c r="R650" s="201"/>
      <c r="S650" s="201"/>
      <c r="T650" s="201"/>
      <c r="U650" s="201"/>
    </row>
    <row r="651" spans="5:21" s="2" customFormat="1">
      <c r="E651" s="47"/>
      <c r="L651" s="201"/>
      <c r="M651" s="201"/>
      <c r="N651" s="201"/>
      <c r="O651" s="201"/>
      <c r="P651" s="201"/>
      <c r="Q651" s="201"/>
      <c r="R651" s="201"/>
      <c r="S651" s="201"/>
      <c r="T651" s="201"/>
      <c r="U651" s="201"/>
    </row>
    <row r="652" spans="5:21" s="2" customFormat="1">
      <c r="E652" s="47"/>
      <c r="L652" s="201"/>
      <c r="M652" s="201"/>
      <c r="N652" s="201"/>
      <c r="O652" s="201"/>
      <c r="P652" s="201"/>
      <c r="Q652" s="201"/>
      <c r="R652" s="201"/>
      <c r="S652" s="201"/>
      <c r="T652" s="201"/>
      <c r="U652" s="201"/>
    </row>
    <row r="653" spans="5:21" s="2" customFormat="1">
      <c r="E653" s="47"/>
      <c r="L653" s="201"/>
      <c r="M653" s="201"/>
      <c r="N653" s="201"/>
      <c r="O653" s="201"/>
      <c r="P653" s="201"/>
      <c r="Q653" s="201"/>
      <c r="R653" s="201"/>
      <c r="S653" s="201"/>
      <c r="T653" s="201"/>
      <c r="U653" s="201"/>
    </row>
    <row r="654" spans="5:21" s="2" customFormat="1">
      <c r="E654" s="47"/>
      <c r="L654" s="201"/>
      <c r="M654" s="201"/>
      <c r="N654" s="201"/>
      <c r="O654" s="201"/>
      <c r="P654" s="201"/>
      <c r="Q654" s="201"/>
      <c r="R654" s="201"/>
      <c r="S654" s="201"/>
      <c r="T654" s="201"/>
      <c r="U654" s="201"/>
    </row>
    <row r="655" spans="5:21" s="2" customFormat="1">
      <c r="E655" s="47"/>
      <c r="L655" s="201"/>
      <c r="M655" s="201"/>
      <c r="N655" s="201"/>
      <c r="O655" s="201"/>
      <c r="P655" s="201"/>
      <c r="Q655" s="201"/>
      <c r="R655" s="201"/>
      <c r="S655" s="201"/>
      <c r="T655" s="201"/>
      <c r="U655" s="201"/>
    </row>
    <row r="656" spans="5:21" s="2" customFormat="1">
      <c r="E656" s="47"/>
      <c r="L656" s="201"/>
      <c r="M656" s="201"/>
      <c r="N656" s="201"/>
      <c r="O656" s="201"/>
      <c r="P656" s="201"/>
      <c r="Q656" s="201"/>
      <c r="R656" s="201"/>
      <c r="S656" s="201"/>
      <c r="T656" s="201"/>
      <c r="U656" s="201"/>
    </row>
    <row r="657" spans="5:21" s="2" customFormat="1">
      <c r="E657" s="47"/>
      <c r="L657" s="201"/>
      <c r="M657" s="201"/>
      <c r="N657" s="201"/>
      <c r="O657" s="201"/>
      <c r="P657" s="201"/>
      <c r="Q657" s="201"/>
      <c r="R657" s="201"/>
      <c r="S657" s="201"/>
      <c r="T657" s="201"/>
      <c r="U657" s="201"/>
    </row>
    <row r="658" spans="5:21" s="2" customFormat="1">
      <c r="E658" s="47"/>
      <c r="L658" s="201"/>
      <c r="M658" s="201"/>
      <c r="N658" s="201"/>
      <c r="O658" s="201"/>
      <c r="P658" s="201"/>
      <c r="Q658" s="201"/>
      <c r="R658" s="201"/>
      <c r="S658" s="201"/>
      <c r="T658" s="201"/>
      <c r="U658" s="201"/>
    </row>
    <row r="659" spans="5:21" s="2" customFormat="1">
      <c r="E659" s="47"/>
      <c r="L659" s="201"/>
      <c r="M659" s="201"/>
      <c r="N659" s="201"/>
      <c r="O659" s="201"/>
      <c r="P659" s="201"/>
      <c r="Q659" s="201"/>
      <c r="R659" s="201"/>
      <c r="S659" s="201"/>
      <c r="T659" s="201"/>
      <c r="U659" s="201"/>
    </row>
    <row r="660" spans="5:21" s="2" customFormat="1">
      <c r="E660" s="47"/>
      <c r="L660" s="201"/>
      <c r="M660" s="201"/>
      <c r="N660" s="201"/>
      <c r="O660" s="201"/>
      <c r="P660" s="201"/>
      <c r="Q660" s="201"/>
      <c r="R660" s="201"/>
      <c r="S660" s="201"/>
      <c r="T660" s="201"/>
      <c r="U660" s="201"/>
    </row>
    <row r="661" spans="5:21" s="2" customFormat="1">
      <c r="E661" s="47"/>
      <c r="L661" s="201"/>
      <c r="M661" s="201"/>
      <c r="N661" s="201"/>
      <c r="O661" s="201"/>
      <c r="P661" s="201"/>
      <c r="Q661" s="201"/>
      <c r="R661" s="201"/>
      <c r="S661" s="201"/>
      <c r="T661" s="201"/>
      <c r="U661" s="201"/>
    </row>
    <row r="662" spans="5:21" s="2" customFormat="1">
      <c r="E662" s="47"/>
      <c r="L662" s="201"/>
      <c r="M662" s="201"/>
      <c r="N662" s="201"/>
      <c r="O662" s="201"/>
      <c r="P662" s="201"/>
      <c r="Q662" s="201"/>
      <c r="R662" s="201"/>
      <c r="S662" s="201"/>
      <c r="T662" s="201"/>
      <c r="U662" s="201"/>
    </row>
    <row r="663" spans="5:21" s="2" customFormat="1">
      <c r="E663" s="47"/>
      <c r="L663" s="201"/>
      <c r="M663" s="201"/>
      <c r="N663" s="201"/>
      <c r="O663" s="201"/>
      <c r="P663" s="201"/>
      <c r="Q663" s="201"/>
      <c r="R663" s="201"/>
      <c r="S663" s="201"/>
      <c r="T663" s="201"/>
      <c r="U663" s="201"/>
    </row>
    <row r="664" spans="5:21" s="2" customFormat="1">
      <c r="E664" s="47"/>
      <c r="L664" s="201"/>
      <c r="M664" s="201"/>
      <c r="N664" s="201"/>
      <c r="O664" s="201"/>
      <c r="P664" s="201"/>
      <c r="Q664" s="201"/>
      <c r="R664" s="201"/>
      <c r="S664" s="201"/>
      <c r="T664" s="201"/>
      <c r="U664" s="201"/>
    </row>
    <row r="665" spans="5:21" s="2" customFormat="1">
      <c r="E665" s="47"/>
      <c r="L665" s="201"/>
      <c r="M665" s="201"/>
      <c r="N665" s="201"/>
      <c r="O665" s="201"/>
      <c r="P665" s="201"/>
      <c r="Q665" s="201"/>
      <c r="R665" s="201"/>
      <c r="S665" s="201"/>
      <c r="T665" s="201"/>
      <c r="U665" s="201"/>
    </row>
    <row r="666" spans="5:21" s="2" customFormat="1">
      <c r="E666" s="47"/>
      <c r="L666" s="201"/>
      <c r="M666" s="201"/>
      <c r="N666" s="201"/>
      <c r="O666" s="201"/>
      <c r="P666" s="201"/>
      <c r="Q666" s="201"/>
      <c r="R666" s="201"/>
      <c r="S666" s="201"/>
      <c r="T666" s="201"/>
      <c r="U666" s="201"/>
    </row>
    <row r="667" spans="5:21" s="2" customFormat="1">
      <c r="E667" s="47"/>
      <c r="L667" s="201"/>
      <c r="M667" s="201"/>
      <c r="N667" s="201"/>
      <c r="O667" s="201"/>
      <c r="P667" s="201"/>
      <c r="Q667" s="201"/>
      <c r="R667" s="201"/>
      <c r="S667" s="201"/>
      <c r="T667" s="201"/>
      <c r="U667" s="201"/>
    </row>
    <row r="668" spans="5:21" s="2" customFormat="1">
      <c r="E668" s="47"/>
      <c r="L668" s="201"/>
      <c r="M668" s="201"/>
      <c r="N668" s="201"/>
      <c r="O668" s="201"/>
      <c r="P668" s="201"/>
      <c r="Q668" s="201"/>
      <c r="R668" s="201"/>
      <c r="S668" s="201"/>
      <c r="T668" s="201"/>
      <c r="U668" s="201"/>
    </row>
    <row r="669" spans="5:21" s="2" customFormat="1">
      <c r="E669" s="47"/>
      <c r="L669" s="201"/>
      <c r="M669" s="201"/>
      <c r="N669" s="201"/>
      <c r="O669" s="201"/>
      <c r="P669" s="201"/>
      <c r="Q669" s="201"/>
      <c r="R669" s="201"/>
      <c r="S669" s="201"/>
      <c r="T669" s="201"/>
      <c r="U669" s="201"/>
    </row>
    <row r="670" spans="5:21" s="2" customFormat="1">
      <c r="E670" s="47"/>
      <c r="L670" s="201"/>
      <c r="M670" s="201"/>
      <c r="N670" s="201"/>
      <c r="O670" s="201"/>
      <c r="P670" s="201"/>
      <c r="Q670" s="201"/>
      <c r="R670" s="201"/>
      <c r="S670" s="201"/>
      <c r="T670" s="201"/>
      <c r="U670" s="201"/>
    </row>
    <row r="671" spans="5:21" s="2" customFormat="1">
      <c r="E671" s="47"/>
      <c r="L671" s="201"/>
      <c r="M671" s="201"/>
      <c r="N671" s="201"/>
      <c r="O671" s="201"/>
      <c r="P671" s="201"/>
      <c r="Q671" s="201"/>
      <c r="R671" s="201"/>
      <c r="S671" s="201"/>
      <c r="T671" s="201"/>
      <c r="U671" s="201"/>
    </row>
    <row r="672" spans="5:21" s="2" customFormat="1">
      <c r="E672" s="47"/>
      <c r="L672" s="201"/>
      <c r="M672" s="201"/>
      <c r="N672" s="201"/>
      <c r="O672" s="201"/>
      <c r="P672" s="201"/>
      <c r="Q672" s="201"/>
      <c r="R672" s="201"/>
      <c r="S672" s="201"/>
      <c r="T672" s="201"/>
      <c r="U672" s="201"/>
    </row>
    <row r="673" spans="5:21" s="2" customFormat="1">
      <c r="E673" s="47"/>
      <c r="L673" s="201"/>
      <c r="M673" s="201"/>
      <c r="N673" s="201"/>
      <c r="O673" s="201"/>
      <c r="P673" s="201"/>
      <c r="Q673" s="201"/>
      <c r="R673" s="201"/>
      <c r="S673" s="201"/>
      <c r="T673" s="201"/>
      <c r="U673" s="201"/>
    </row>
    <row r="674" spans="5:21" s="2" customFormat="1">
      <c r="E674" s="47"/>
      <c r="L674" s="201"/>
      <c r="M674" s="201"/>
      <c r="N674" s="201"/>
      <c r="O674" s="201"/>
      <c r="P674" s="201"/>
      <c r="Q674" s="201"/>
      <c r="R674" s="201"/>
      <c r="S674" s="201"/>
      <c r="T674" s="201"/>
      <c r="U674" s="201"/>
    </row>
    <row r="675" spans="5:21" s="2" customFormat="1">
      <c r="E675" s="47"/>
      <c r="L675" s="201"/>
      <c r="M675" s="201"/>
      <c r="N675" s="201"/>
      <c r="O675" s="201"/>
      <c r="P675" s="201"/>
      <c r="Q675" s="201"/>
      <c r="R675" s="201"/>
      <c r="S675" s="201"/>
      <c r="T675" s="201"/>
      <c r="U675" s="201"/>
    </row>
    <row r="676" spans="5:21" s="2" customFormat="1">
      <c r="E676" s="47"/>
      <c r="L676" s="201"/>
      <c r="M676" s="201"/>
      <c r="N676" s="201"/>
      <c r="O676" s="201"/>
      <c r="P676" s="201"/>
      <c r="Q676" s="201"/>
      <c r="R676" s="201"/>
      <c r="S676" s="201"/>
      <c r="T676" s="201"/>
      <c r="U676" s="201"/>
    </row>
    <row r="677" spans="5:21" s="2" customFormat="1">
      <c r="E677" s="47"/>
      <c r="L677" s="201"/>
      <c r="M677" s="201"/>
      <c r="N677" s="201"/>
      <c r="O677" s="201"/>
      <c r="P677" s="201"/>
      <c r="Q677" s="201"/>
      <c r="R677" s="201"/>
      <c r="S677" s="201"/>
      <c r="T677" s="201"/>
      <c r="U677" s="201"/>
    </row>
    <row r="678" spans="5:21" s="2" customFormat="1">
      <c r="E678" s="47"/>
      <c r="L678" s="201"/>
      <c r="M678" s="201"/>
      <c r="N678" s="201"/>
      <c r="O678" s="201"/>
      <c r="P678" s="201"/>
      <c r="Q678" s="201"/>
      <c r="R678" s="201"/>
      <c r="S678" s="201"/>
      <c r="T678" s="201"/>
      <c r="U678" s="201"/>
    </row>
    <row r="679" spans="5:21" s="2" customFormat="1">
      <c r="E679" s="47"/>
      <c r="L679" s="201"/>
      <c r="M679" s="201"/>
      <c r="N679" s="201"/>
      <c r="O679" s="201"/>
      <c r="P679" s="201"/>
      <c r="Q679" s="201"/>
      <c r="R679" s="201"/>
      <c r="S679" s="201"/>
      <c r="T679" s="201"/>
      <c r="U679" s="201"/>
    </row>
    <row r="680" spans="5:21" s="2" customFormat="1">
      <c r="E680" s="47"/>
      <c r="L680" s="201"/>
      <c r="M680" s="201"/>
      <c r="N680" s="201"/>
      <c r="O680" s="201"/>
      <c r="P680" s="201"/>
      <c r="Q680" s="201"/>
      <c r="R680" s="201"/>
      <c r="S680" s="201"/>
      <c r="T680" s="201"/>
      <c r="U680" s="201"/>
    </row>
    <row r="681" spans="5:21" s="2" customFormat="1">
      <c r="E681" s="47"/>
      <c r="L681" s="201"/>
      <c r="M681" s="201"/>
      <c r="N681" s="201"/>
      <c r="O681" s="201"/>
      <c r="P681" s="201"/>
      <c r="Q681" s="201"/>
      <c r="R681" s="201"/>
      <c r="S681" s="201"/>
      <c r="T681" s="201"/>
      <c r="U681" s="201"/>
    </row>
    <row r="682" spans="5:21" s="2" customFormat="1">
      <c r="E682" s="47"/>
      <c r="L682" s="201"/>
      <c r="M682" s="201"/>
      <c r="N682" s="201"/>
      <c r="O682" s="201"/>
      <c r="P682" s="201"/>
      <c r="Q682" s="201"/>
      <c r="R682" s="201"/>
      <c r="S682" s="201"/>
      <c r="T682" s="201"/>
      <c r="U682" s="201"/>
    </row>
    <row r="683" spans="5:21" s="2" customFormat="1">
      <c r="E683" s="47"/>
      <c r="L683" s="201"/>
      <c r="M683" s="201"/>
      <c r="N683" s="201"/>
      <c r="O683" s="201"/>
      <c r="P683" s="201"/>
      <c r="Q683" s="201"/>
      <c r="R683" s="201"/>
      <c r="S683" s="201"/>
      <c r="T683" s="201"/>
      <c r="U683" s="201"/>
    </row>
    <row r="684" spans="5:21" s="2" customFormat="1">
      <c r="E684" s="47"/>
      <c r="L684" s="201"/>
      <c r="M684" s="201"/>
      <c r="N684" s="201"/>
      <c r="O684" s="201"/>
      <c r="P684" s="201"/>
      <c r="Q684" s="201"/>
      <c r="R684" s="201"/>
      <c r="S684" s="201"/>
      <c r="T684" s="201"/>
      <c r="U684" s="201"/>
    </row>
    <row r="685" spans="5:21" s="2" customFormat="1">
      <c r="E685" s="47"/>
      <c r="L685" s="201"/>
      <c r="M685" s="201"/>
      <c r="N685" s="201"/>
      <c r="O685" s="201"/>
      <c r="P685" s="201"/>
      <c r="Q685" s="201"/>
      <c r="R685" s="201"/>
      <c r="S685" s="201"/>
      <c r="T685" s="201"/>
      <c r="U685" s="201"/>
    </row>
    <row r="686" spans="5:21" s="2" customFormat="1">
      <c r="E686" s="47"/>
      <c r="L686" s="201"/>
      <c r="M686" s="201"/>
      <c r="N686" s="201"/>
      <c r="O686" s="201"/>
      <c r="P686" s="201"/>
      <c r="Q686" s="201"/>
      <c r="R686" s="201"/>
      <c r="S686" s="201"/>
      <c r="T686" s="201"/>
      <c r="U686" s="201"/>
    </row>
    <row r="687" spans="5:21" s="2" customFormat="1">
      <c r="E687" s="47"/>
      <c r="L687" s="201"/>
      <c r="M687" s="201"/>
      <c r="N687" s="201"/>
      <c r="O687" s="201"/>
      <c r="P687" s="201"/>
      <c r="Q687" s="201"/>
      <c r="R687" s="201"/>
      <c r="S687" s="201"/>
      <c r="T687" s="201"/>
      <c r="U687" s="201"/>
    </row>
    <row r="688" spans="5:21" s="2" customFormat="1">
      <c r="E688" s="47"/>
      <c r="L688" s="201"/>
      <c r="M688" s="201"/>
      <c r="N688" s="201"/>
      <c r="O688" s="201"/>
      <c r="P688" s="201"/>
      <c r="Q688" s="201"/>
      <c r="R688" s="201"/>
      <c r="S688" s="201"/>
      <c r="T688" s="201"/>
      <c r="U688" s="201"/>
    </row>
    <row r="689" spans="5:21" s="2" customFormat="1">
      <c r="E689" s="47"/>
      <c r="L689" s="201"/>
      <c r="M689" s="201"/>
      <c r="N689" s="201"/>
      <c r="O689" s="201"/>
      <c r="P689" s="201"/>
      <c r="Q689" s="201"/>
      <c r="R689" s="201"/>
      <c r="S689" s="201"/>
      <c r="T689" s="201"/>
      <c r="U689" s="201"/>
    </row>
    <row r="690" spans="5:21" s="2" customFormat="1">
      <c r="E690" s="47"/>
      <c r="L690" s="201"/>
      <c r="M690" s="201"/>
      <c r="N690" s="201"/>
      <c r="O690" s="201"/>
      <c r="P690" s="201"/>
      <c r="Q690" s="201"/>
      <c r="R690" s="201"/>
      <c r="S690" s="201"/>
      <c r="T690" s="201"/>
      <c r="U690" s="201"/>
    </row>
    <row r="691" spans="5:21" s="2" customFormat="1">
      <c r="E691" s="47"/>
      <c r="L691" s="201"/>
      <c r="M691" s="201"/>
      <c r="N691" s="201"/>
      <c r="O691" s="201"/>
      <c r="P691" s="201"/>
      <c r="Q691" s="201"/>
      <c r="R691" s="201"/>
      <c r="S691" s="201"/>
      <c r="T691" s="201"/>
      <c r="U691" s="201"/>
    </row>
    <row r="692" spans="5:21" s="2" customFormat="1">
      <c r="E692" s="47"/>
      <c r="L692" s="201"/>
      <c r="M692" s="201"/>
      <c r="N692" s="201"/>
      <c r="O692" s="201"/>
      <c r="P692" s="201"/>
      <c r="Q692" s="201"/>
      <c r="R692" s="201"/>
      <c r="S692" s="201"/>
      <c r="T692" s="201"/>
      <c r="U692" s="201"/>
    </row>
    <row r="693" spans="5:21" s="2" customFormat="1">
      <c r="E693" s="47"/>
      <c r="L693" s="201"/>
      <c r="M693" s="201"/>
      <c r="N693" s="201"/>
      <c r="O693" s="201"/>
      <c r="P693" s="201"/>
      <c r="Q693" s="201"/>
      <c r="R693" s="201"/>
      <c r="S693" s="201"/>
      <c r="T693" s="201"/>
      <c r="U693" s="201"/>
    </row>
    <row r="694" spans="5:21" s="2" customFormat="1">
      <c r="E694" s="47"/>
      <c r="L694" s="201"/>
      <c r="M694" s="201"/>
      <c r="N694" s="201"/>
      <c r="O694" s="201"/>
      <c r="P694" s="201"/>
      <c r="Q694" s="201"/>
      <c r="R694" s="201"/>
      <c r="S694" s="201"/>
      <c r="T694" s="201"/>
      <c r="U694" s="201"/>
    </row>
    <row r="695" spans="5:21" s="2" customFormat="1">
      <c r="E695" s="47"/>
      <c r="L695" s="201"/>
      <c r="M695" s="201"/>
      <c r="N695" s="201"/>
      <c r="O695" s="201"/>
      <c r="P695" s="201"/>
      <c r="Q695" s="201"/>
      <c r="R695" s="201"/>
      <c r="S695" s="201"/>
      <c r="T695" s="201"/>
      <c r="U695" s="201"/>
    </row>
    <row r="696" spans="5:21" s="2" customFormat="1">
      <c r="E696" s="47"/>
      <c r="L696" s="201"/>
      <c r="M696" s="201"/>
      <c r="N696" s="201"/>
      <c r="O696" s="201"/>
      <c r="P696" s="201"/>
      <c r="Q696" s="201"/>
      <c r="R696" s="201"/>
      <c r="S696" s="201"/>
      <c r="T696" s="201"/>
      <c r="U696" s="201"/>
    </row>
    <row r="697" spans="5:21" s="2" customFormat="1">
      <c r="E697" s="47"/>
      <c r="L697" s="201"/>
      <c r="M697" s="201"/>
      <c r="N697" s="201"/>
      <c r="O697" s="201"/>
      <c r="P697" s="201"/>
      <c r="Q697" s="201"/>
      <c r="R697" s="201"/>
      <c r="S697" s="201"/>
      <c r="T697" s="201"/>
      <c r="U697" s="201"/>
    </row>
    <row r="698" spans="5:21" s="2" customFormat="1">
      <c r="E698" s="47"/>
      <c r="L698" s="201"/>
      <c r="M698" s="201"/>
      <c r="N698" s="201"/>
      <c r="O698" s="201"/>
      <c r="P698" s="201"/>
      <c r="Q698" s="201"/>
      <c r="R698" s="201"/>
      <c r="S698" s="201"/>
      <c r="T698" s="201"/>
      <c r="U698" s="201"/>
    </row>
    <row r="699" spans="5:21" s="2" customFormat="1">
      <c r="E699" s="47"/>
      <c r="L699" s="201"/>
      <c r="M699" s="201"/>
      <c r="N699" s="201"/>
      <c r="O699" s="201"/>
      <c r="P699" s="201"/>
      <c r="Q699" s="201"/>
      <c r="R699" s="201"/>
      <c r="S699" s="201"/>
      <c r="T699" s="201"/>
      <c r="U699" s="201"/>
    </row>
    <row r="700" spans="5:21" s="2" customFormat="1">
      <c r="E700" s="47"/>
      <c r="L700" s="201"/>
      <c r="M700" s="201"/>
      <c r="N700" s="201"/>
      <c r="O700" s="201"/>
      <c r="P700" s="201"/>
      <c r="Q700" s="201"/>
      <c r="R700" s="201"/>
      <c r="S700" s="201"/>
      <c r="T700" s="201"/>
      <c r="U700" s="201"/>
    </row>
    <row r="701" spans="5:21" s="2" customFormat="1">
      <c r="E701" s="47"/>
      <c r="L701" s="201"/>
      <c r="M701" s="201"/>
      <c r="N701" s="201"/>
      <c r="O701" s="201"/>
      <c r="P701" s="201"/>
      <c r="Q701" s="201"/>
      <c r="R701" s="201"/>
      <c r="S701" s="201"/>
      <c r="T701" s="201"/>
      <c r="U701" s="201"/>
    </row>
    <row r="702" spans="5:21" s="2" customFormat="1">
      <c r="E702" s="47"/>
      <c r="L702" s="201"/>
      <c r="M702" s="201"/>
      <c r="N702" s="201"/>
      <c r="O702" s="201"/>
      <c r="P702" s="201"/>
      <c r="Q702" s="201"/>
      <c r="R702" s="201"/>
      <c r="S702" s="201"/>
      <c r="T702" s="201"/>
      <c r="U702" s="201"/>
    </row>
    <row r="703" spans="5:21" s="2" customFormat="1">
      <c r="E703" s="47"/>
      <c r="L703" s="201"/>
      <c r="M703" s="201"/>
      <c r="N703" s="201"/>
      <c r="O703" s="201"/>
      <c r="P703" s="201"/>
      <c r="Q703" s="201"/>
      <c r="R703" s="201"/>
      <c r="S703" s="201"/>
      <c r="T703" s="201"/>
      <c r="U703" s="201"/>
    </row>
    <row r="704" spans="5:21" s="2" customFormat="1">
      <c r="E704" s="47"/>
      <c r="L704" s="201"/>
      <c r="M704" s="201"/>
      <c r="N704" s="201"/>
      <c r="O704" s="201"/>
      <c r="P704" s="201"/>
      <c r="Q704" s="201"/>
      <c r="R704" s="201"/>
      <c r="S704" s="201"/>
      <c r="T704" s="201"/>
      <c r="U704" s="201"/>
    </row>
    <row r="705" spans="5:21" s="2" customFormat="1">
      <c r="E705" s="47"/>
      <c r="L705" s="201"/>
      <c r="M705" s="201"/>
      <c r="N705" s="201"/>
      <c r="O705" s="201"/>
      <c r="P705" s="201"/>
      <c r="Q705" s="201"/>
      <c r="R705" s="201"/>
      <c r="S705" s="201"/>
      <c r="T705" s="201"/>
      <c r="U705" s="201"/>
    </row>
    <row r="706" spans="5:21" s="2" customFormat="1">
      <c r="E706" s="47"/>
      <c r="L706" s="201"/>
      <c r="M706" s="201"/>
      <c r="N706" s="201"/>
      <c r="O706" s="201"/>
      <c r="P706" s="201"/>
      <c r="Q706" s="201"/>
      <c r="R706" s="201"/>
      <c r="S706" s="201"/>
      <c r="T706" s="201"/>
      <c r="U706" s="201"/>
    </row>
    <row r="707" spans="5:21" s="2" customFormat="1">
      <c r="E707" s="47"/>
      <c r="L707" s="201"/>
      <c r="M707" s="201"/>
      <c r="N707" s="201"/>
      <c r="O707" s="201"/>
      <c r="P707" s="201"/>
      <c r="Q707" s="201"/>
      <c r="R707" s="201"/>
      <c r="S707" s="201"/>
      <c r="T707" s="201"/>
      <c r="U707" s="201"/>
    </row>
    <row r="708" spans="5:21" s="2" customFormat="1">
      <c r="E708" s="47"/>
      <c r="L708" s="201"/>
      <c r="M708" s="201"/>
      <c r="N708" s="201"/>
      <c r="O708" s="201"/>
      <c r="P708" s="201"/>
      <c r="Q708" s="201"/>
      <c r="R708" s="201"/>
      <c r="S708" s="201"/>
      <c r="T708" s="201"/>
      <c r="U708" s="201"/>
    </row>
    <row r="709" spans="5:21" s="2" customFormat="1">
      <c r="E709" s="47"/>
      <c r="L709" s="201"/>
      <c r="M709" s="201"/>
      <c r="N709" s="201"/>
      <c r="O709" s="201"/>
      <c r="P709" s="201"/>
      <c r="Q709" s="201"/>
      <c r="R709" s="201"/>
      <c r="S709" s="201"/>
      <c r="T709" s="201"/>
      <c r="U709" s="201"/>
    </row>
    <row r="710" spans="5:21" s="2" customFormat="1">
      <c r="E710" s="47"/>
      <c r="L710" s="201"/>
      <c r="M710" s="201"/>
      <c r="N710" s="201"/>
      <c r="O710" s="201"/>
      <c r="P710" s="201"/>
      <c r="Q710" s="201"/>
      <c r="R710" s="201"/>
      <c r="S710" s="201"/>
      <c r="T710" s="201"/>
      <c r="U710" s="201"/>
    </row>
    <row r="711" spans="5:21" s="2" customFormat="1">
      <c r="E711" s="47"/>
      <c r="L711" s="201"/>
      <c r="M711" s="201"/>
      <c r="N711" s="201"/>
      <c r="O711" s="201"/>
      <c r="P711" s="201"/>
      <c r="Q711" s="201"/>
      <c r="R711" s="201"/>
      <c r="S711" s="201"/>
      <c r="T711" s="201"/>
      <c r="U711" s="201"/>
    </row>
    <row r="712" spans="5:21" s="2" customFormat="1">
      <c r="E712" s="47"/>
      <c r="L712" s="201"/>
      <c r="M712" s="201"/>
      <c r="N712" s="201"/>
      <c r="O712" s="201"/>
      <c r="P712" s="201"/>
      <c r="Q712" s="201"/>
      <c r="R712" s="201"/>
      <c r="S712" s="201"/>
      <c r="T712" s="201"/>
      <c r="U712" s="201"/>
    </row>
    <row r="713" spans="5:21" s="2" customFormat="1">
      <c r="E713" s="47"/>
      <c r="L713" s="201"/>
      <c r="M713" s="201"/>
      <c r="N713" s="201"/>
      <c r="O713" s="201"/>
      <c r="P713" s="201"/>
      <c r="Q713" s="201"/>
      <c r="R713" s="201"/>
      <c r="S713" s="201"/>
      <c r="T713" s="201"/>
      <c r="U713" s="201"/>
    </row>
    <row r="714" spans="5:21" s="2" customFormat="1">
      <c r="E714" s="47"/>
      <c r="L714" s="201"/>
      <c r="M714" s="201"/>
      <c r="N714" s="201"/>
      <c r="O714" s="201"/>
      <c r="P714" s="201"/>
      <c r="Q714" s="201"/>
      <c r="R714" s="201"/>
      <c r="S714" s="201"/>
      <c r="T714" s="201"/>
      <c r="U714" s="201"/>
    </row>
    <row r="715" spans="5:21" s="2" customFormat="1">
      <c r="E715" s="47"/>
      <c r="L715" s="201"/>
      <c r="M715" s="201"/>
      <c r="N715" s="201"/>
      <c r="O715" s="201"/>
      <c r="P715" s="201"/>
      <c r="Q715" s="201"/>
      <c r="R715" s="201"/>
      <c r="S715" s="201"/>
      <c r="T715" s="201"/>
      <c r="U715" s="201"/>
    </row>
    <row r="716" spans="5:21" s="2" customFormat="1">
      <c r="E716" s="47"/>
      <c r="L716" s="201"/>
      <c r="M716" s="201"/>
      <c r="N716" s="201"/>
      <c r="O716" s="201"/>
      <c r="P716" s="201"/>
      <c r="Q716" s="201"/>
      <c r="R716" s="201"/>
      <c r="S716" s="201"/>
      <c r="T716" s="201"/>
      <c r="U716" s="201"/>
    </row>
    <row r="717" spans="5:21" s="2" customFormat="1">
      <c r="E717" s="47"/>
      <c r="L717" s="201"/>
      <c r="M717" s="201"/>
      <c r="N717" s="201"/>
      <c r="O717" s="201"/>
      <c r="P717" s="201"/>
      <c r="Q717" s="201"/>
      <c r="R717" s="201"/>
      <c r="S717" s="201"/>
      <c r="T717" s="201"/>
      <c r="U717" s="201"/>
    </row>
    <row r="718" spans="5:21" s="2" customFormat="1">
      <c r="E718" s="47"/>
      <c r="L718" s="201"/>
      <c r="M718" s="201"/>
      <c r="N718" s="201"/>
      <c r="O718" s="201"/>
      <c r="P718" s="201"/>
      <c r="Q718" s="201"/>
      <c r="R718" s="201"/>
      <c r="S718" s="201"/>
      <c r="T718" s="201"/>
      <c r="U718" s="201"/>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A5" zoomScale="80" zoomScaleNormal="80" workbookViewId="0">
      <selection activeCell="Q9" sqref="Q9:R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1" width="11.42578125" style="2"/>
    <col min="12" max="12" width="4.5703125" style="2" customWidth="1"/>
    <col min="13" max="13" width="2.42578125" style="2" hidden="1" customWidth="1"/>
    <col min="14" max="16" width="11.42578125" style="2" hidden="1"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1"/>
      <c r="C3" s="112"/>
      <c r="D3" s="112"/>
      <c r="E3" s="112"/>
      <c r="F3" s="112"/>
      <c r="G3" s="112"/>
      <c r="H3" s="112"/>
      <c r="I3" s="113"/>
    </row>
    <row r="4" spans="2:19">
      <c r="B4" s="563" t="s">
        <v>429</v>
      </c>
      <c r="C4" s="564"/>
      <c r="D4" s="564"/>
      <c r="E4" s="565" t="s">
        <v>430</v>
      </c>
      <c r="F4" s="565"/>
      <c r="G4" s="565"/>
      <c r="H4" s="565"/>
      <c r="I4" s="566"/>
      <c r="Q4" s="567" t="s">
        <v>431</v>
      </c>
      <c r="R4" s="567"/>
    </row>
    <row r="5" spans="2:19">
      <c r="B5" s="563"/>
      <c r="C5" s="564"/>
      <c r="D5" s="564"/>
      <c r="E5" s="565"/>
      <c r="F5" s="565"/>
      <c r="G5" s="565"/>
      <c r="H5" s="565"/>
      <c r="I5" s="566"/>
      <c r="Q5" s="567"/>
      <c r="R5" s="567"/>
    </row>
    <row r="6" spans="2:19">
      <c r="B6" s="563"/>
      <c r="C6" s="564"/>
      <c r="D6" s="564"/>
      <c r="E6" s="565"/>
      <c r="F6" s="565"/>
      <c r="G6" s="565"/>
      <c r="H6" s="565"/>
      <c r="I6" s="566"/>
      <c r="Q6" s="567"/>
      <c r="R6" s="567"/>
    </row>
    <row r="7" spans="2:19" ht="15.75" thickBot="1">
      <c r="B7" s="114"/>
      <c r="I7" s="115"/>
    </row>
    <row r="8" spans="2:19" ht="62.25" customHeight="1" thickBot="1">
      <c r="B8" s="568" t="s">
        <v>376</v>
      </c>
      <c r="C8" s="569"/>
      <c r="D8" s="56" t="s">
        <v>432</v>
      </c>
      <c r="E8" s="57">
        <v>5</v>
      </c>
      <c r="F8" s="57">
        <v>10</v>
      </c>
      <c r="G8" s="57">
        <v>15</v>
      </c>
      <c r="H8" s="57">
        <v>20</v>
      </c>
      <c r="I8" s="116">
        <v>25</v>
      </c>
      <c r="K8" s="570" t="s">
        <v>433</v>
      </c>
      <c r="L8" s="571"/>
      <c r="M8" s="571"/>
      <c r="N8" s="571"/>
      <c r="O8" s="571"/>
      <c r="P8" s="572"/>
      <c r="Q8" s="573" t="s">
        <v>434</v>
      </c>
      <c r="R8" s="573"/>
      <c r="S8" s="16" t="s">
        <v>435</v>
      </c>
    </row>
    <row r="9" spans="2:19" ht="62.25" customHeight="1" thickBot="1">
      <c r="B9" s="568"/>
      <c r="C9" s="569"/>
      <c r="D9" s="56" t="s">
        <v>436</v>
      </c>
      <c r="E9" s="58">
        <v>4</v>
      </c>
      <c r="F9" s="58">
        <v>8</v>
      </c>
      <c r="G9" s="57">
        <v>12</v>
      </c>
      <c r="H9" s="57">
        <v>16</v>
      </c>
      <c r="I9" s="116">
        <v>20</v>
      </c>
      <c r="K9" s="574" t="s">
        <v>437</v>
      </c>
      <c r="L9" s="575"/>
      <c r="M9" s="575"/>
      <c r="N9" s="575"/>
      <c r="O9" s="575"/>
      <c r="P9" s="575"/>
      <c r="Q9" s="576" t="s">
        <v>438</v>
      </c>
      <c r="R9" s="577"/>
      <c r="S9" s="16" t="s">
        <v>439</v>
      </c>
    </row>
    <row r="10" spans="2:19" ht="62.25" customHeight="1" thickBot="1">
      <c r="B10" s="568"/>
      <c r="C10" s="569"/>
      <c r="D10" s="56" t="s">
        <v>440</v>
      </c>
      <c r="E10" s="58">
        <v>3</v>
      </c>
      <c r="F10" s="58">
        <v>6</v>
      </c>
      <c r="G10" s="58">
        <v>9</v>
      </c>
      <c r="H10" s="57">
        <v>12</v>
      </c>
      <c r="I10" s="116">
        <v>15</v>
      </c>
      <c r="K10" s="578" t="s">
        <v>400</v>
      </c>
      <c r="L10" s="579"/>
      <c r="M10" s="579"/>
      <c r="N10" s="579"/>
      <c r="O10" s="579"/>
      <c r="P10" s="579"/>
      <c r="Q10" s="573" t="s">
        <v>441</v>
      </c>
      <c r="R10" s="573"/>
      <c r="S10" s="16" t="s">
        <v>442</v>
      </c>
    </row>
    <row r="11" spans="2:19" ht="62.25" customHeight="1">
      <c r="B11" s="568"/>
      <c r="C11" s="569"/>
      <c r="D11" s="56" t="s">
        <v>443</v>
      </c>
      <c r="E11" s="59">
        <v>2</v>
      </c>
      <c r="F11" s="58">
        <v>4</v>
      </c>
      <c r="G11" s="58">
        <v>6</v>
      </c>
      <c r="H11" s="57">
        <v>8</v>
      </c>
      <c r="I11" s="116">
        <v>10</v>
      </c>
      <c r="K11" s="580" t="s">
        <v>444</v>
      </c>
      <c r="L11" s="581"/>
      <c r="M11" s="581"/>
      <c r="N11" s="581"/>
      <c r="O11" s="581"/>
      <c r="P11" s="581"/>
      <c r="Q11" s="573" t="s">
        <v>337</v>
      </c>
      <c r="R11" s="582"/>
      <c r="S11" s="16" t="s">
        <v>337</v>
      </c>
    </row>
    <row r="12" spans="2:19" ht="62.25" customHeight="1">
      <c r="B12" s="568"/>
      <c r="C12" s="569"/>
      <c r="D12" s="56" t="s">
        <v>445</v>
      </c>
      <c r="E12" s="59">
        <v>1</v>
      </c>
      <c r="F12" s="59">
        <v>2</v>
      </c>
      <c r="G12" s="58">
        <v>3</v>
      </c>
      <c r="H12" s="57">
        <v>4</v>
      </c>
      <c r="I12" s="116">
        <v>5</v>
      </c>
    </row>
    <row r="13" spans="2:19" ht="62.25" customHeight="1" thickBot="1">
      <c r="B13" s="117"/>
      <c r="C13" s="561" t="s">
        <v>446</v>
      </c>
      <c r="D13" s="562"/>
      <c r="E13" s="118" t="s">
        <v>447</v>
      </c>
      <c r="F13" s="118" t="s">
        <v>448</v>
      </c>
      <c r="G13" s="118" t="s">
        <v>449</v>
      </c>
      <c r="H13" s="118" t="s">
        <v>450</v>
      </c>
      <c r="I13" s="119" t="s">
        <v>451</v>
      </c>
    </row>
    <row r="17" spans="4:6">
      <c r="D17" s="16"/>
      <c r="E17" s="16"/>
      <c r="F17" s="16"/>
    </row>
    <row r="18" spans="4:6" ht="15.75">
      <c r="D18" s="21" t="s">
        <v>452</v>
      </c>
      <c r="E18" s="120" t="s">
        <v>444</v>
      </c>
      <c r="F18" s="120">
        <v>1</v>
      </c>
    </row>
    <row r="19" spans="4:6">
      <c r="D19" s="21" t="s">
        <v>453</v>
      </c>
      <c r="E19" s="21" t="s">
        <v>444</v>
      </c>
      <c r="F19" s="21">
        <v>2</v>
      </c>
    </row>
    <row r="20" spans="4:6">
      <c r="D20" s="21" t="s">
        <v>454</v>
      </c>
      <c r="E20" s="21" t="s">
        <v>400</v>
      </c>
      <c r="F20" s="21">
        <v>2</v>
      </c>
    </row>
    <row r="21" spans="4:6">
      <c r="D21" s="21" t="s">
        <v>455</v>
      </c>
      <c r="E21" s="21" t="s">
        <v>456</v>
      </c>
      <c r="F21" s="21">
        <v>3</v>
      </c>
    </row>
    <row r="22" spans="4:6">
      <c r="D22" s="21" t="s">
        <v>457</v>
      </c>
      <c r="E22" s="21" t="s">
        <v>433</v>
      </c>
      <c r="F22" s="21">
        <v>4</v>
      </c>
    </row>
    <row r="23" spans="4:6">
      <c r="D23" s="21" t="s">
        <v>458</v>
      </c>
      <c r="E23" s="21" t="s">
        <v>444</v>
      </c>
      <c r="F23" s="21">
        <v>1</v>
      </c>
    </row>
    <row r="24" spans="4:6">
      <c r="D24" s="21" t="s">
        <v>459</v>
      </c>
      <c r="E24" s="21" t="s">
        <v>400</v>
      </c>
      <c r="F24" s="21">
        <v>2</v>
      </c>
    </row>
    <row r="25" spans="4:6">
      <c r="D25" s="21" t="s">
        <v>460</v>
      </c>
      <c r="E25" s="21" t="s">
        <v>400</v>
      </c>
      <c r="F25" s="21">
        <v>2</v>
      </c>
    </row>
    <row r="26" spans="4:6">
      <c r="D26" s="21" t="s">
        <v>461</v>
      </c>
      <c r="E26" s="21" t="s">
        <v>437</v>
      </c>
      <c r="F26" s="21">
        <v>3</v>
      </c>
    </row>
    <row r="27" spans="4:6">
      <c r="D27" s="21" t="s">
        <v>462</v>
      </c>
      <c r="E27" s="21" t="s">
        <v>433</v>
      </c>
      <c r="F27" s="21">
        <v>4</v>
      </c>
    </row>
    <row r="28" spans="4:6">
      <c r="D28" s="21" t="s">
        <v>463</v>
      </c>
      <c r="E28" s="21" t="s">
        <v>400</v>
      </c>
      <c r="F28" s="21">
        <v>2</v>
      </c>
    </row>
    <row r="29" spans="4:6">
      <c r="D29" s="21" t="s">
        <v>464</v>
      </c>
      <c r="E29" s="21" t="s">
        <v>400</v>
      </c>
      <c r="F29" s="21">
        <v>2</v>
      </c>
    </row>
    <row r="30" spans="4:6">
      <c r="D30" s="21" t="s">
        <v>465</v>
      </c>
      <c r="E30" s="21" t="s">
        <v>400</v>
      </c>
      <c r="F30" s="21">
        <v>2</v>
      </c>
    </row>
    <row r="31" spans="4:6">
      <c r="D31" s="21" t="s">
        <v>466</v>
      </c>
      <c r="E31" s="21" t="s">
        <v>437</v>
      </c>
      <c r="F31" s="21">
        <v>3</v>
      </c>
    </row>
    <row r="32" spans="4:6">
      <c r="D32" s="21" t="s">
        <v>467</v>
      </c>
      <c r="E32" s="21" t="s">
        <v>433</v>
      </c>
      <c r="F32" s="21">
        <v>4</v>
      </c>
    </row>
    <row r="33" spans="4:6">
      <c r="D33" s="21" t="s">
        <v>468</v>
      </c>
      <c r="E33" s="21" t="s">
        <v>400</v>
      </c>
      <c r="F33" s="21">
        <v>2</v>
      </c>
    </row>
    <row r="34" spans="4:6">
      <c r="D34" s="21" t="s">
        <v>469</v>
      </c>
      <c r="E34" s="21" t="s">
        <v>400</v>
      </c>
      <c r="F34" s="21">
        <v>2</v>
      </c>
    </row>
    <row r="35" spans="4:6">
      <c r="D35" s="21" t="s">
        <v>470</v>
      </c>
      <c r="E35" s="21" t="s">
        <v>437</v>
      </c>
      <c r="F35" s="21">
        <v>3</v>
      </c>
    </row>
    <row r="36" spans="4:6">
      <c r="D36" s="21" t="s">
        <v>471</v>
      </c>
      <c r="E36" s="21" t="s">
        <v>437</v>
      </c>
      <c r="F36" s="21">
        <v>3</v>
      </c>
    </row>
    <row r="37" spans="4:6">
      <c r="D37" s="21" t="s">
        <v>472</v>
      </c>
      <c r="E37" s="21" t="s">
        <v>433</v>
      </c>
      <c r="F37" s="21">
        <v>4</v>
      </c>
    </row>
    <row r="38" spans="4:6">
      <c r="D38" s="21" t="s">
        <v>473</v>
      </c>
      <c r="E38" s="21" t="s">
        <v>437</v>
      </c>
      <c r="F38" s="21">
        <v>3</v>
      </c>
    </row>
    <row r="39" spans="4:6">
      <c r="D39" s="21" t="s">
        <v>474</v>
      </c>
      <c r="E39" s="21" t="s">
        <v>437</v>
      </c>
      <c r="F39" s="21">
        <v>3</v>
      </c>
    </row>
    <row r="40" spans="4:6">
      <c r="D40" s="21" t="s">
        <v>475</v>
      </c>
      <c r="E40" s="21" t="s">
        <v>437</v>
      </c>
      <c r="F40" s="21">
        <v>3</v>
      </c>
    </row>
    <row r="41" spans="4:6">
      <c r="D41" s="21" t="s">
        <v>476</v>
      </c>
      <c r="E41" s="21" t="s">
        <v>437</v>
      </c>
      <c r="F41" s="21">
        <v>3</v>
      </c>
    </row>
    <row r="42" spans="4:6">
      <c r="D42" s="21" t="s">
        <v>477</v>
      </c>
      <c r="E42" s="21" t="s">
        <v>433</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8" fitToHeight="0" orientation="landscape" horizontalDpi="4294967294"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eba0f8e-00c8-4c1a-8f89-d2e01a57284d">
      <Terms xmlns="http://schemas.microsoft.com/office/infopath/2007/PartnerControls"/>
    </lcf76f155ced4ddcb4097134ff3c332f>
    <TaxCatchAll xmlns="2cddc68e-9c0f-4fb1-98de-319f2ccccb5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537739FD87E8541B12511185FDA32EC" ma:contentTypeVersion="16" ma:contentTypeDescription="Crear nuevo documento." ma:contentTypeScope="" ma:versionID="cc1f0eccac4e93b56beb418dc9424600">
  <xsd:schema xmlns:xsd="http://www.w3.org/2001/XMLSchema" xmlns:xs="http://www.w3.org/2001/XMLSchema" xmlns:p="http://schemas.microsoft.com/office/2006/metadata/properties" xmlns:ns2="eeba0f8e-00c8-4c1a-8f89-d2e01a57284d" xmlns:ns3="2cddc68e-9c0f-4fb1-98de-319f2ccccb56" targetNamespace="http://schemas.microsoft.com/office/2006/metadata/properties" ma:root="true" ma:fieldsID="39bb79526a3b3596f15b72e6e9804b50" ns2:_="" ns3:_="">
    <xsd:import namespace="eeba0f8e-00c8-4c1a-8f89-d2e01a57284d"/>
    <xsd:import namespace="2cddc68e-9c0f-4fb1-98de-319f2ccccb56"/>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a0f8e-00c8-4c1a-8f89-d2e01a5728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ddc68e-9c0f-4fb1-98de-319f2ccccb56"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674736c7-030c-46b3-856f-fd216b115d92}" ma:internalName="TaxCatchAll" ma:showField="CatchAllData" ma:web="2cddc68e-9c0f-4fb1-98de-319f2ccccb5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0CD81A-92AA-41EA-8289-53C8CD2BBD77}">
  <ds:schemaRefs>
    <ds:schemaRef ds:uri="http://schemas.microsoft.com/office/2006/metadata/properties"/>
    <ds:schemaRef ds:uri="http://schemas.microsoft.com/office/infopath/2007/PartnerControls"/>
    <ds:schemaRef ds:uri="eeba0f8e-00c8-4c1a-8f89-d2e01a57284d"/>
    <ds:schemaRef ds:uri="2cddc68e-9c0f-4fb1-98de-319f2ccccb56"/>
  </ds:schemaRefs>
</ds:datastoreItem>
</file>

<file path=customXml/itemProps2.xml><?xml version="1.0" encoding="utf-8"?>
<ds:datastoreItem xmlns:ds="http://schemas.openxmlformats.org/officeDocument/2006/customXml" ds:itemID="{69E9FE3C-33CB-4100-8FCE-F5939FF139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a0f8e-00c8-4c1a-8f89-d2e01a57284d"/>
    <ds:schemaRef ds:uri="2cddc68e-9c0f-4fb1-98de-319f2ccccb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D6823E-1ABE-41C8-B776-EEA02F8C2A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1- Presentación </vt:lpstr>
      <vt:lpstr>2- Análisis de Contexto </vt:lpstr>
      <vt:lpstr>3- Estrategias</vt:lpstr>
      <vt:lpstr>4- Instructivo Riesgos </vt:lpstr>
      <vt:lpstr>5- Identificación de Riesgos</vt:lpstr>
      <vt:lpstr>7- Mapa Final</vt:lpstr>
      <vt:lpstr>6- Valoración Controles</vt:lpstr>
      <vt:lpstr>8- Políticas de Administración </vt:lpstr>
      <vt:lpstr>9- Matriz de Calor </vt:lpstr>
      <vt:lpstr>Seguimiento 1 Trimestre</vt:lpstr>
      <vt:lpstr>Seguimiento 2 Trimestre</vt:lpstr>
      <vt:lpstr>Seguimiento 3 Trimestre</vt:lpstr>
      <vt:lpstr>Seguimiento 4 Trimestre</vt:lpstr>
      <vt:lpstr>'2- Análisis de Contexto '!Área_de_impresión</vt:lpstr>
      <vt:lpstr>'3- Estrategias'!Área_de_impresión</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Rafael David Sarabia Fragozo</cp:lastModifiedBy>
  <cp:revision/>
  <dcterms:created xsi:type="dcterms:W3CDTF">2021-04-16T16:11:31Z</dcterms:created>
  <dcterms:modified xsi:type="dcterms:W3CDTF">2024-01-15T15:18:37Z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0x0101002537739FD87E8541B12511185FDA32EC</vt:lpwstr>
  </property>
  <property fmtid="{D5CDD505-2E9C-101B-9397-08002B2CF9AE}" pid="3" name="MediaServiceImageTags">
    <vt:lpwstr/>
  </property>
</Properties>
</file>