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hidePivotFieldList="1" defaultThemeVersion="166925"/>
  <mc:AlternateContent xmlns:mc="http://schemas.openxmlformats.org/markup-compatibility/2006">
    <mc:Choice Requires="x15">
      <x15ac:absPath xmlns:x15ac="http://schemas.microsoft.com/office/spreadsheetml/2010/11/ac" url="C:\Users\AcarrascoR\OneDrive - Consejo Superior de la Judicatura\Documentos\Documentos\PQR INSTITUCIONAL\"/>
    </mc:Choice>
  </mc:AlternateContent>
  <xr:revisionPtr revIDLastSave="0" documentId="13_ncr:1_{16B3E2BB-28D6-4CD1-A931-E05906A42FA7}" xr6:coauthVersionLast="36" xr6:coauthVersionMax="47" xr10:uidLastSave="{00000000-0000-0000-0000-000000000000}"/>
  <bookViews>
    <workbookView xWindow="0" yWindow="0" windowWidth="28800" windowHeight="11625" firstSheet="9" activeTab="13" xr2:uid="{3E3DCF31-E9A4-4BF8-A2F1-A5D8E6F10397}"/>
  </bookViews>
  <sheets>
    <sheet name="Presentacion " sheetId="10" r:id="rId1"/>
    <sheet name="Análisis de Contexto " sheetId="14" r:id="rId2"/>
    <sheet name="Estrategias" sheetId="15" r:id="rId3"/>
    <sheet name="Instructivo" sheetId="3" r:id="rId4"/>
    <sheet name="Mapa Final" sheetId="1" r:id="rId5"/>
    <sheet name="Clasificación Riesgo" sheetId="4" r:id="rId6"/>
    <sheet name="Tabla probabilidad" sheetId="5" r:id="rId7"/>
    <sheet name="Tabla Impacto" sheetId="6" r:id="rId8"/>
    <sheet name="Tabla Valoración de Controles" sheetId="7" r:id="rId9"/>
    <sheet name="Matriz de Calor" sheetId="21" r:id="rId10"/>
    <sheet name="Hoja1" sheetId="13" state="hidden" r:id="rId11"/>
    <sheet name="LISTA" sheetId="2" state="hidden" r:id="rId12"/>
    <sheet name="Seguimiento 1 Trimestre" sheetId="18" r:id="rId13"/>
    <sheet name="Seguimiento 2 Trimestre" sheetId="17" r:id="rId14"/>
    <sheet name="Seguimiento 3 Trimestre " sheetId="19" r:id="rId15"/>
    <sheet name="Seguimiento 4 Trimestre " sheetId="20" r:id="rId16"/>
  </sheets>
  <externalReferences>
    <externalReference r:id="rId17"/>
    <externalReference r:id="rId18"/>
  </externalReferences>
  <definedNames>
    <definedName name="Data">'[1]Tabla de Valoración'!$I$2:$L$5</definedName>
    <definedName name="Diseño">'[1]Tabla de Valoración'!$I$2:$I$5</definedName>
    <definedName name="Ejecución">'[1]Tabla de Valoración'!$I$2:$L$2</definedName>
    <definedName name="Posibilidad" localSheetId="1">[2]Hoja2!$H$3:$H$7</definedName>
    <definedName name="Posibilidad" localSheetId="2">[2]Hoja2!$H$3:$H$7</definedName>
    <definedName name="Posibilidad">[2]Hoja2!$H$3:$H$7</definedName>
  </definedNames>
  <calcPr calcId="191028"/>
  <pivotCaches>
    <pivotCache cacheId="0" r:id="rId19"/>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0" i="1" l="1"/>
  <c r="L50" i="1"/>
  <c r="M45" i="1"/>
  <c r="L45" i="1"/>
  <c r="M40" i="1"/>
  <c r="L40" i="1"/>
  <c r="M35" i="1"/>
  <c r="L35" i="1"/>
  <c r="M30" i="1"/>
  <c r="L30" i="1"/>
  <c r="M25" i="1"/>
  <c r="L25" i="1"/>
  <c r="M20" i="1"/>
  <c r="L20" i="1"/>
  <c r="M15" i="1"/>
  <c r="L15" i="1"/>
  <c r="M10" i="1"/>
  <c r="L10" i="1"/>
  <c r="B55" i="20" l="1"/>
  <c r="B50" i="20"/>
  <c r="B45" i="20"/>
  <c r="B40" i="20"/>
  <c r="B35" i="20"/>
  <c r="B30" i="20"/>
  <c r="B25" i="20"/>
  <c r="B20" i="20"/>
  <c r="B15" i="20"/>
  <c r="B10" i="20"/>
  <c r="B55" i="19"/>
  <c r="B50" i="19"/>
  <c r="B45" i="19"/>
  <c r="B40" i="19"/>
  <c r="B35" i="19"/>
  <c r="B30" i="19"/>
  <c r="B25" i="19"/>
  <c r="B20" i="19"/>
  <c r="B15" i="19"/>
  <c r="B10" i="19"/>
  <c r="B55" i="17"/>
  <c r="B50" i="17"/>
  <c r="B45" i="17"/>
  <c r="B40" i="17"/>
  <c r="B35" i="17"/>
  <c r="B30" i="17"/>
  <c r="B25" i="17"/>
  <c r="B20" i="17"/>
  <c r="B15" i="17"/>
  <c r="B10" i="17"/>
  <c r="B55" i="18"/>
  <c r="B50" i="18"/>
  <c r="B45" i="18"/>
  <c r="B40" i="18"/>
  <c r="B35" i="18"/>
  <c r="B30" i="18"/>
  <c r="B25" i="18"/>
  <c r="B20" i="18"/>
  <c r="B15" i="18"/>
  <c r="B10" i="18"/>
  <c r="I55" i="18"/>
  <c r="I50" i="20"/>
  <c r="I45" i="19"/>
  <c r="I40" i="20"/>
  <c r="I30" i="19"/>
  <c r="I25" i="20"/>
  <c r="I20" i="18"/>
  <c r="I15" i="20"/>
  <c r="N55" i="20"/>
  <c r="G55" i="20"/>
  <c r="F55" i="20"/>
  <c r="E55" i="20"/>
  <c r="D55" i="20"/>
  <c r="C55" i="20"/>
  <c r="A55" i="20"/>
  <c r="N50" i="20"/>
  <c r="G50" i="20"/>
  <c r="F50" i="20"/>
  <c r="E50" i="20"/>
  <c r="D50" i="20"/>
  <c r="C50" i="20"/>
  <c r="A50" i="20"/>
  <c r="N45" i="20"/>
  <c r="G45" i="20"/>
  <c r="F45" i="20"/>
  <c r="E45" i="20"/>
  <c r="D45" i="20"/>
  <c r="C45" i="20"/>
  <c r="A45" i="20"/>
  <c r="N40" i="20"/>
  <c r="G40" i="20"/>
  <c r="F40" i="20"/>
  <c r="E40" i="20"/>
  <c r="D40" i="20"/>
  <c r="C40" i="20"/>
  <c r="A40" i="20"/>
  <c r="N35" i="20"/>
  <c r="G35" i="20"/>
  <c r="F35" i="20"/>
  <c r="E35" i="20"/>
  <c r="D35" i="20"/>
  <c r="C35" i="20"/>
  <c r="A35" i="20"/>
  <c r="N30" i="20"/>
  <c r="G30" i="20"/>
  <c r="F30" i="20"/>
  <c r="E30" i="20"/>
  <c r="D30" i="20"/>
  <c r="C30" i="20"/>
  <c r="A30" i="20"/>
  <c r="N25" i="20"/>
  <c r="G25" i="20"/>
  <c r="F25" i="20"/>
  <c r="E25" i="20"/>
  <c r="D25" i="20"/>
  <c r="C25" i="20"/>
  <c r="A25" i="20"/>
  <c r="N20" i="20"/>
  <c r="G20" i="20"/>
  <c r="F20" i="20"/>
  <c r="E20" i="20"/>
  <c r="D20" i="20"/>
  <c r="C20" i="20"/>
  <c r="A20" i="20"/>
  <c r="N15" i="20"/>
  <c r="G15" i="20"/>
  <c r="F15" i="20"/>
  <c r="E15" i="20"/>
  <c r="D15" i="20"/>
  <c r="C15" i="20"/>
  <c r="A15" i="20"/>
  <c r="N10" i="20"/>
  <c r="G10" i="20"/>
  <c r="F10" i="20"/>
  <c r="E10" i="20"/>
  <c r="D10" i="20"/>
  <c r="C10" i="20"/>
  <c r="A10" i="20"/>
  <c r="D6" i="20"/>
  <c r="D5" i="20"/>
  <c r="D4" i="20"/>
  <c r="N55" i="19"/>
  <c r="G55" i="19"/>
  <c r="F55" i="19"/>
  <c r="E55" i="19"/>
  <c r="D55" i="19"/>
  <c r="C55" i="19"/>
  <c r="A55" i="19"/>
  <c r="N50" i="19"/>
  <c r="G50" i="19"/>
  <c r="F50" i="19"/>
  <c r="E50" i="19"/>
  <c r="D50" i="19"/>
  <c r="C50" i="19"/>
  <c r="A50" i="19"/>
  <c r="N45" i="19"/>
  <c r="G45" i="19"/>
  <c r="F45" i="19"/>
  <c r="E45" i="19"/>
  <c r="D45" i="19"/>
  <c r="C45" i="19"/>
  <c r="A45" i="19"/>
  <c r="N40" i="19"/>
  <c r="G40" i="19"/>
  <c r="F40" i="19"/>
  <c r="E40" i="19"/>
  <c r="D40" i="19"/>
  <c r="C40" i="19"/>
  <c r="A40" i="19"/>
  <c r="N35" i="19"/>
  <c r="G35" i="19"/>
  <c r="F35" i="19"/>
  <c r="E35" i="19"/>
  <c r="D35" i="19"/>
  <c r="C35" i="19"/>
  <c r="A35" i="19"/>
  <c r="N30" i="19"/>
  <c r="G30" i="19"/>
  <c r="F30" i="19"/>
  <c r="E30" i="19"/>
  <c r="D30" i="19"/>
  <c r="C30" i="19"/>
  <c r="A30" i="19"/>
  <c r="N25" i="19"/>
  <c r="G25" i="19"/>
  <c r="F25" i="19"/>
  <c r="E25" i="19"/>
  <c r="D25" i="19"/>
  <c r="C25" i="19"/>
  <c r="A25" i="19"/>
  <c r="N20" i="19"/>
  <c r="G20" i="19"/>
  <c r="F20" i="19"/>
  <c r="E20" i="19"/>
  <c r="D20" i="19"/>
  <c r="C20" i="19"/>
  <c r="A20" i="19"/>
  <c r="N15" i="19"/>
  <c r="G15" i="19"/>
  <c r="F15" i="19"/>
  <c r="E15" i="19"/>
  <c r="D15" i="19"/>
  <c r="C15" i="19"/>
  <c r="A15" i="19"/>
  <c r="N10" i="19"/>
  <c r="G10" i="19"/>
  <c r="F10" i="19"/>
  <c r="E10" i="19"/>
  <c r="D10" i="19"/>
  <c r="C10" i="19"/>
  <c r="A10" i="19"/>
  <c r="D6" i="19"/>
  <c r="D5" i="19"/>
  <c r="D4" i="19"/>
  <c r="N55" i="18"/>
  <c r="G55" i="18"/>
  <c r="F55" i="18"/>
  <c r="E55" i="18"/>
  <c r="D55" i="18"/>
  <c r="C55" i="18"/>
  <c r="A55" i="18"/>
  <c r="N50" i="18"/>
  <c r="G50" i="18"/>
  <c r="F50" i="18"/>
  <c r="E50" i="18"/>
  <c r="D50" i="18"/>
  <c r="C50" i="18"/>
  <c r="A50" i="18"/>
  <c r="N45" i="18"/>
  <c r="G45" i="18"/>
  <c r="F45" i="18"/>
  <c r="E45" i="18"/>
  <c r="D45" i="18"/>
  <c r="C45" i="18"/>
  <c r="A45" i="18"/>
  <c r="G40" i="18"/>
  <c r="F40" i="18"/>
  <c r="E40" i="18"/>
  <c r="D40" i="18"/>
  <c r="C40" i="18"/>
  <c r="A40" i="18"/>
  <c r="N35" i="18"/>
  <c r="G35" i="18"/>
  <c r="F35" i="18"/>
  <c r="E35" i="18"/>
  <c r="D35" i="18"/>
  <c r="C35" i="18"/>
  <c r="A35" i="18"/>
  <c r="N30" i="18"/>
  <c r="G30" i="18"/>
  <c r="F30" i="18"/>
  <c r="E30" i="18"/>
  <c r="D30" i="18"/>
  <c r="C30" i="18"/>
  <c r="A30" i="18"/>
  <c r="N25" i="18"/>
  <c r="G25" i="18"/>
  <c r="F25" i="18"/>
  <c r="E25" i="18"/>
  <c r="D25" i="18"/>
  <c r="C25" i="18"/>
  <c r="A25" i="18"/>
  <c r="N20" i="18"/>
  <c r="G20" i="18"/>
  <c r="F20" i="18"/>
  <c r="E20" i="18"/>
  <c r="D20" i="18"/>
  <c r="C20" i="18"/>
  <c r="A20" i="18"/>
  <c r="N15" i="18"/>
  <c r="G15" i="18"/>
  <c r="F15" i="18"/>
  <c r="E15" i="18"/>
  <c r="D15" i="18"/>
  <c r="C15" i="18"/>
  <c r="A15" i="18"/>
  <c r="N10" i="18"/>
  <c r="G10" i="18"/>
  <c r="F10" i="18"/>
  <c r="E10" i="18"/>
  <c r="D10" i="18"/>
  <c r="C10" i="18"/>
  <c r="A10" i="18"/>
  <c r="D6" i="18"/>
  <c r="D5" i="18"/>
  <c r="D4" i="18"/>
  <c r="I50" i="19" l="1"/>
  <c r="I15" i="19"/>
  <c r="I55" i="19"/>
  <c r="I50" i="18"/>
  <c r="I40" i="18"/>
  <c r="I40" i="19"/>
  <c r="I55" i="20"/>
  <c r="I45" i="18"/>
  <c r="I45" i="20"/>
  <c r="I30" i="20"/>
  <c r="I30" i="18"/>
  <c r="I25" i="19"/>
  <c r="I25" i="18"/>
  <c r="I20" i="19"/>
  <c r="I20" i="20"/>
  <c r="I15" i="18"/>
  <c r="I35" i="1"/>
  <c r="T54" i="1"/>
  <c r="Q54" i="1"/>
  <c r="AD54" i="1" s="1"/>
  <c r="AC54" i="1" s="1"/>
  <c r="T53" i="1"/>
  <c r="Q53" i="1"/>
  <c r="T52" i="1"/>
  <c r="Q52" i="1"/>
  <c r="AD52" i="1" s="1"/>
  <c r="T51" i="1"/>
  <c r="Q51" i="1"/>
  <c r="AD51" i="1" s="1"/>
  <c r="T50" i="1"/>
  <c r="Q50" i="1"/>
  <c r="AD50" i="1" s="1"/>
  <c r="I55" i="17"/>
  <c r="J50" i="1"/>
  <c r="Z50" i="1" s="1"/>
  <c r="I50" i="1"/>
  <c r="T49" i="1"/>
  <c r="Q49" i="1"/>
  <c r="AD49" i="1" s="1"/>
  <c r="AC49" i="1" s="1"/>
  <c r="T48" i="1"/>
  <c r="Q48" i="1"/>
  <c r="AD48" i="1" s="1"/>
  <c r="T47" i="1"/>
  <c r="Q47" i="1"/>
  <c r="X47" i="1" s="1"/>
  <c r="T46" i="1"/>
  <c r="Q46" i="1"/>
  <c r="X46" i="1" s="1"/>
  <c r="T45" i="1"/>
  <c r="Q45" i="1"/>
  <c r="X45" i="1" s="1"/>
  <c r="I50" i="17"/>
  <c r="J45" i="1"/>
  <c r="Z47" i="1" s="1"/>
  <c r="Y47" i="1" s="1"/>
  <c r="I45" i="1"/>
  <c r="T44" i="1"/>
  <c r="Q44" i="1"/>
  <c r="X44" i="1" s="1"/>
  <c r="T43" i="1"/>
  <c r="Q43" i="1"/>
  <c r="T42" i="1"/>
  <c r="Q42" i="1"/>
  <c r="Z41" i="1"/>
  <c r="Y41" i="1" s="1"/>
  <c r="T41" i="1"/>
  <c r="Q41" i="1"/>
  <c r="T40" i="1"/>
  <c r="Q40" i="1"/>
  <c r="X40" i="1" s="1"/>
  <c r="AD42" i="1"/>
  <c r="I45" i="17"/>
  <c r="J40" i="1"/>
  <c r="Z42" i="1" s="1"/>
  <c r="Y42" i="1" s="1"/>
  <c r="I40" i="1"/>
  <c r="T39" i="1"/>
  <c r="Q39" i="1"/>
  <c r="T38" i="1"/>
  <c r="Q38" i="1"/>
  <c r="T37" i="1"/>
  <c r="Q37" i="1"/>
  <c r="T36" i="1"/>
  <c r="Q36" i="1"/>
  <c r="AD36" i="1" s="1"/>
  <c r="T35" i="1"/>
  <c r="I40" i="17"/>
  <c r="J35" i="1"/>
  <c r="N55" i="17"/>
  <c r="G55" i="17"/>
  <c r="F55" i="17"/>
  <c r="E55" i="17"/>
  <c r="D55" i="17"/>
  <c r="C55" i="17"/>
  <c r="A55" i="17"/>
  <c r="N50" i="17"/>
  <c r="G50" i="17"/>
  <c r="F50" i="17"/>
  <c r="E50" i="17"/>
  <c r="D50" i="17"/>
  <c r="C50" i="17"/>
  <c r="A50" i="17"/>
  <c r="N45" i="17"/>
  <c r="G45" i="17"/>
  <c r="F45" i="17"/>
  <c r="E45" i="17"/>
  <c r="D45" i="17"/>
  <c r="C45" i="17"/>
  <c r="A45" i="17"/>
  <c r="G40" i="17"/>
  <c r="F40" i="17"/>
  <c r="E40" i="17"/>
  <c r="D40" i="17"/>
  <c r="C40" i="17"/>
  <c r="A40" i="17"/>
  <c r="N35" i="17"/>
  <c r="G35" i="17"/>
  <c r="F35" i="17"/>
  <c r="E35" i="17"/>
  <c r="D35" i="17"/>
  <c r="C35" i="17"/>
  <c r="A35" i="17"/>
  <c r="N30" i="17"/>
  <c r="I30" i="17"/>
  <c r="G30" i="17"/>
  <c r="F30" i="17"/>
  <c r="E30" i="17"/>
  <c r="D30" i="17"/>
  <c r="C30" i="17"/>
  <c r="A30" i="17"/>
  <c r="N25" i="17"/>
  <c r="I25" i="17"/>
  <c r="G25" i="17"/>
  <c r="F25" i="17"/>
  <c r="E25" i="17"/>
  <c r="D25" i="17"/>
  <c r="C25" i="17"/>
  <c r="A25" i="17"/>
  <c r="G20" i="17"/>
  <c r="F20" i="17"/>
  <c r="E20" i="17"/>
  <c r="D20" i="17"/>
  <c r="C20" i="17"/>
  <c r="A20" i="17"/>
  <c r="N20" i="17"/>
  <c r="I20" i="17"/>
  <c r="N15" i="17"/>
  <c r="I15" i="17"/>
  <c r="G15" i="17"/>
  <c r="F15" i="17"/>
  <c r="E15" i="17"/>
  <c r="D15" i="17"/>
  <c r="C15" i="17"/>
  <c r="A15" i="17"/>
  <c r="D6" i="17"/>
  <c r="D5" i="17"/>
  <c r="D4" i="17"/>
  <c r="N10" i="17"/>
  <c r="G10" i="17"/>
  <c r="F10" i="17"/>
  <c r="E10" i="17"/>
  <c r="D10" i="17"/>
  <c r="C10" i="17"/>
  <c r="A10" i="17"/>
  <c r="H45" i="18" l="1"/>
  <c r="H45" i="19"/>
  <c r="H45" i="20"/>
  <c r="H40" i="17"/>
  <c r="H40" i="18"/>
  <c r="H40" i="19"/>
  <c r="H40" i="20"/>
  <c r="N45" i="1"/>
  <c r="J50" i="17" s="1"/>
  <c r="H50" i="18"/>
  <c r="H50" i="19"/>
  <c r="H50" i="20"/>
  <c r="AD45" i="1"/>
  <c r="AC45" i="1" s="1"/>
  <c r="X49" i="1"/>
  <c r="AD35" i="1"/>
  <c r="AC35" i="1" s="1"/>
  <c r="H55" i="17"/>
  <c r="H55" i="18"/>
  <c r="H55" i="19"/>
  <c r="H55" i="20"/>
  <c r="AD53" i="1"/>
  <c r="AC53" i="1" s="1"/>
  <c r="AC51" i="1"/>
  <c r="AD47" i="1"/>
  <c r="AC47" i="1" s="1"/>
  <c r="AD46" i="1"/>
  <c r="AC46" i="1" s="1"/>
  <c r="X53" i="1"/>
  <c r="X52" i="1"/>
  <c r="X51" i="1"/>
  <c r="X50" i="1"/>
  <c r="X54" i="1"/>
  <c r="X48" i="1"/>
  <c r="AD41" i="1"/>
  <c r="AC41" i="1" s="1"/>
  <c r="AD43" i="1"/>
  <c r="AC43" i="1" s="1"/>
  <c r="AD40" i="1"/>
  <c r="AD44" i="1"/>
  <c r="AC44" i="1" s="1"/>
  <c r="AD39" i="1"/>
  <c r="AC39" i="1" s="1"/>
  <c r="AD38" i="1"/>
  <c r="AC38" i="1" s="1"/>
  <c r="AD37" i="1"/>
  <c r="AC37" i="1" s="1"/>
  <c r="X43" i="1"/>
  <c r="X42" i="1"/>
  <c r="X41" i="1"/>
  <c r="X39" i="1"/>
  <c r="X38" i="1"/>
  <c r="X36" i="1"/>
  <c r="X37" i="1"/>
  <c r="AC36" i="1"/>
  <c r="X35" i="1"/>
  <c r="Z35" i="1"/>
  <c r="Y35" i="1" s="1"/>
  <c r="N40" i="1"/>
  <c r="H45" i="17"/>
  <c r="Y50" i="1"/>
  <c r="Z54" i="1"/>
  <c r="Y54" i="1" s="1"/>
  <c r="N50" i="1"/>
  <c r="Z52" i="1"/>
  <c r="Y52" i="1" s="1"/>
  <c r="AC52" i="1"/>
  <c r="Z53" i="1"/>
  <c r="Y53" i="1" s="1"/>
  <c r="Z51" i="1"/>
  <c r="Y51" i="1" s="1"/>
  <c r="Z46" i="1"/>
  <c r="Y46" i="1" s="1"/>
  <c r="AC48" i="1"/>
  <c r="Z45" i="1"/>
  <c r="Z49" i="1"/>
  <c r="Y49" i="1" s="1"/>
  <c r="Z48" i="1"/>
  <c r="Y48" i="1" s="1"/>
  <c r="H50" i="17"/>
  <c r="AC42" i="1"/>
  <c r="Z40" i="1"/>
  <c r="Z44" i="1"/>
  <c r="Y44" i="1" s="1"/>
  <c r="Z43" i="1"/>
  <c r="Y43" i="1" s="1"/>
  <c r="N35" i="1"/>
  <c r="Z37" i="1"/>
  <c r="Y37" i="1" s="1"/>
  <c r="Z36" i="1"/>
  <c r="Y36" i="1" s="1"/>
  <c r="Z39" i="1"/>
  <c r="Y39" i="1" s="1"/>
  <c r="Z38" i="1"/>
  <c r="Y38" i="1" s="1"/>
  <c r="J50" i="19" l="1"/>
  <c r="J50" i="18"/>
  <c r="J50" i="20"/>
  <c r="J55" i="17"/>
  <c r="J55" i="18"/>
  <c r="J55" i="20"/>
  <c r="J55" i="19"/>
  <c r="J45" i="17"/>
  <c r="J45" i="19"/>
  <c r="J45" i="20"/>
  <c r="J45" i="18"/>
  <c r="J40" i="17"/>
  <c r="J40" i="20"/>
  <c r="J40" i="18"/>
  <c r="J40" i="19"/>
  <c r="AB50" i="1"/>
  <c r="AA50" i="1" s="1"/>
  <c r="AF50" i="1"/>
  <c r="AE50" i="1" s="1"/>
  <c r="AC50" i="1"/>
  <c r="AF45" i="1"/>
  <c r="AE45" i="1" s="1"/>
  <c r="Y45" i="1"/>
  <c r="AB45" i="1"/>
  <c r="AA45" i="1" s="1"/>
  <c r="AB40" i="1"/>
  <c r="AA40" i="1" s="1"/>
  <c r="Y40" i="1"/>
  <c r="AC40" i="1"/>
  <c r="AF40" i="1"/>
  <c r="AE40" i="1" s="1"/>
  <c r="AF35" i="1"/>
  <c r="AE35" i="1" s="1"/>
  <c r="AB35" i="1"/>
  <c r="AA35" i="1" s="1"/>
  <c r="K55" i="17" l="1"/>
  <c r="K55" i="19"/>
  <c r="K55" i="20"/>
  <c r="K55" i="18"/>
  <c r="K50" i="18"/>
  <c r="K50" i="19"/>
  <c r="K50" i="20"/>
  <c r="K45" i="18"/>
  <c r="K45" i="19"/>
  <c r="K45" i="20"/>
  <c r="L55" i="17"/>
  <c r="L55" i="18"/>
  <c r="L55" i="19"/>
  <c r="L55" i="20"/>
  <c r="L50" i="17"/>
  <c r="L50" i="19"/>
  <c r="L50" i="20"/>
  <c r="L50" i="18"/>
  <c r="L45" i="17"/>
  <c r="L45" i="19"/>
  <c r="L45" i="18"/>
  <c r="L45" i="20"/>
  <c r="L40" i="17"/>
  <c r="L40" i="20"/>
  <c r="L40" i="19"/>
  <c r="L40" i="18"/>
  <c r="AG50" i="1"/>
  <c r="AG45" i="1"/>
  <c r="K50" i="17"/>
  <c r="K45" i="17"/>
  <c r="AG40" i="1"/>
  <c r="AG35" i="1"/>
  <c r="M55" i="17" l="1"/>
  <c r="M55" i="19"/>
  <c r="M55" i="18"/>
  <c r="M55" i="20"/>
  <c r="M50" i="17"/>
  <c r="M50" i="19"/>
  <c r="M50" i="18"/>
  <c r="M50" i="20"/>
  <c r="M45" i="17"/>
  <c r="M45" i="18"/>
  <c r="M45" i="19"/>
  <c r="M45" i="20"/>
  <c r="T34" i="1"/>
  <c r="AD34" i="1"/>
  <c r="T33" i="1"/>
  <c r="Q33" i="1"/>
  <c r="T32" i="1"/>
  <c r="Q32" i="1"/>
  <c r="T31" i="1"/>
  <c r="Q31" i="1"/>
  <c r="T30" i="1"/>
  <c r="Q30" i="1"/>
  <c r="J30" i="1"/>
  <c r="I30" i="1"/>
  <c r="X34" i="1" l="1"/>
  <c r="X33" i="1"/>
  <c r="H35" i="20"/>
  <c r="H35" i="18"/>
  <c r="H35" i="19"/>
  <c r="H35" i="17"/>
  <c r="I10" i="17"/>
  <c r="I10" i="18"/>
  <c r="I10" i="20"/>
  <c r="I10" i="19"/>
  <c r="I35" i="18"/>
  <c r="I35" i="19"/>
  <c r="I35" i="20"/>
  <c r="I35" i="17"/>
  <c r="Z33" i="1"/>
  <c r="Y33" i="1" s="1"/>
  <c r="X31" i="1"/>
  <c r="X32" i="1"/>
  <c r="Z30" i="1"/>
  <c r="Y30" i="1" s="1"/>
  <c r="Z34" i="1"/>
  <c r="Y34" i="1" s="1"/>
  <c r="Z32" i="1"/>
  <c r="Y32" i="1" s="1"/>
  <c r="X30" i="1"/>
  <c r="N30" i="1"/>
  <c r="AD33" i="1"/>
  <c r="AC33" i="1" s="1"/>
  <c r="AD31" i="1"/>
  <c r="AC31" i="1" s="1"/>
  <c r="AD32" i="1"/>
  <c r="AC32" i="1" s="1"/>
  <c r="AD30" i="1"/>
  <c r="AC34" i="1"/>
  <c r="Z31" i="1"/>
  <c r="Y31" i="1" s="1"/>
  <c r="T29" i="1"/>
  <c r="Q29" i="1"/>
  <c r="T28" i="1"/>
  <c r="Q28" i="1"/>
  <c r="AD28" i="1" s="1"/>
  <c r="AC28" i="1" s="1"/>
  <c r="T27" i="1"/>
  <c r="Q27" i="1"/>
  <c r="T26" i="1"/>
  <c r="Q26" i="1"/>
  <c r="T25" i="1"/>
  <c r="Q25" i="1"/>
  <c r="J25" i="1"/>
  <c r="I25" i="1"/>
  <c r="H30" i="19" l="1"/>
  <c r="H30" i="20"/>
  <c r="H30" i="18"/>
  <c r="H30" i="17"/>
  <c r="J35" i="20"/>
  <c r="J35" i="18"/>
  <c r="J35" i="19"/>
  <c r="J35" i="17"/>
  <c r="Z29" i="1"/>
  <c r="Y29" i="1" s="1"/>
  <c r="AC30" i="1"/>
  <c r="AF30" i="1"/>
  <c r="AE30" i="1" s="1"/>
  <c r="AB30" i="1"/>
  <c r="AA30" i="1" s="1"/>
  <c r="AD27" i="1"/>
  <c r="AC27" i="1" s="1"/>
  <c r="AD26" i="1"/>
  <c r="AC26" i="1" s="1"/>
  <c r="AD29" i="1"/>
  <c r="AC29" i="1" s="1"/>
  <c r="N25" i="1"/>
  <c r="AD25" i="1"/>
  <c r="X28" i="1"/>
  <c r="Z26" i="1"/>
  <c r="Y26" i="1" s="1"/>
  <c r="X26" i="1"/>
  <c r="X27" i="1"/>
  <c r="Z28" i="1"/>
  <c r="Y28" i="1" s="1"/>
  <c r="Z27" i="1"/>
  <c r="Y27" i="1" s="1"/>
  <c r="X25" i="1"/>
  <c r="X29" i="1"/>
  <c r="Z25" i="1"/>
  <c r="K35" i="18" l="1"/>
  <c r="K35" i="19"/>
  <c r="K35" i="20"/>
  <c r="K35" i="17"/>
  <c r="J30" i="18"/>
  <c r="J30" i="19"/>
  <c r="J30" i="20"/>
  <c r="J30" i="17"/>
  <c r="L35" i="18"/>
  <c r="L35" i="19"/>
  <c r="L35" i="20"/>
  <c r="L35" i="17"/>
  <c r="AG30" i="1"/>
  <c r="AF25" i="1"/>
  <c r="AE25" i="1" s="1"/>
  <c r="AC25" i="1"/>
  <c r="AB25" i="1"/>
  <c r="AA25" i="1" s="1"/>
  <c r="Y25" i="1"/>
  <c r="K30" i="19" l="1"/>
  <c r="K30" i="20"/>
  <c r="K30" i="18"/>
  <c r="K30" i="17"/>
  <c r="L30" i="20"/>
  <c r="L30" i="18"/>
  <c r="L30" i="19"/>
  <c r="L30" i="17"/>
  <c r="M35" i="17"/>
  <c r="M35" i="19"/>
  <c r="M35" i="20"/>
  <c r="M35" i="18"/>
  <c r="AG25" i="1"/>
  <c r="M30" i="17" l="1"/>
  <c r="M30" i="20"/>
  <c r="M30" i="18"/>
  <c r="M30" i="19"/>
  <c r="T24" i="1"/>
  <c r="Q24" i="1"/>
  <c r="T23" i="1"/>
  <c r="Q23" i="1"/>
  <c r="T22" i="1"/>
  <c r="Q22" i="1"/>
  <c r="T21" i="1"/>
  <c r="Q21" i="1"/>
  <c r="T20" i="1"/>
  <c r="Q20" i="1"/>
  <c r="J20" i="1"/>
  <c r="I20" i="1"/>
  <c r="X22" i="1" l="1"/>
  <c r="Z24" i="1"/>
  <c r="Y24" i="1" s="1"/>
  <c r="X23" i="1"/>
  <c r="H25" i="18"/>
  <c r="H25" i="19"/>
  <c r="H25" i="20"/>
  <c r="H25" i="17"/>
  <c r="X21" i="1"/>
  <c r="X20" i="1"/>
  <c r="X24" i="1"/>
  <c r="AD21" i="1"/>
  <c r="AC21" i="1" s="1"/>
  <c r="AD23" i="1"/>
  <c r="AC23" i="1" s="1"/>
  <c r="AD22" i="1"/>
  <c r="AD24" i="1"/>
  <c r="AC24" i="1" s="1"/>
  <c r="AD20" i="1"/>
  <c r="AC20" i="1" s="1"/>
  <c r="Z22" i="1"/>
  <c r="Y22" i="1" s="1"/>
  <c r="Z20" i="1"/>
  <c r="Y20" i="1" s="1"/>
  <c r="N20" i="1"/>
  <c r="Z23" i="1"/>
  <c r="Y23" i="1" s="1"/>
  <c r="Z21" i="1"/>
  <c r="Y21" i="1" s="1"/>
  <c r="J25" i="20" l="1"/>
  <c r="J25" i="19"/>
  <c r="J25" i="18"/>
  <c r="J25" i="17"/>
  <c r="AF20" i="1"/>
  <c r="AE20" i="1" s="1"/>
  <c r="AC22" i="1"/>
  <c r="AB20" i="1"/>
  <c r="AA20" i="1" s="1"/>
  <c r="K25" i="17" l="1"/>
  <c r="K25" i="18"/>
  <c r="K25" i="19"/>
  <c r="K25" i="20"/>
  <c r="L25" i="18"/>
  <c r="L25" i="19"/>
  <c r="L25" i="20"/>
  <c r="L25" i="17"/>
  <c r="AG20" i="1"/>
  <c r="M25" i="17" l="1"/>
  <c r="M25" i="19"/>
  <c r="M25" i="20"/>
  <c r="M25" i="18"/>
  <c r="T19" i="1"/>
  <c r="Q19" i="1"/>
  <c r="T18" i="1"/>
  <c r="Q18" i="1"/>
  <c r="T17" i="1"/>
  <c r="Q17" i="1"/>
  <c r="T16" i="1"/>
  <c r="Q16" i="1"/>
  <c r="T15" i="1"/>
  <c r="Q15" i="1"/>
  <c r="J15" i="1"/>
  <c r="I15" i="1"/>
  <c r="H15" i="18" l="1"/>
  <c r="H15" i="19"/>
  <c r="H15" i="20"/>
  <c r="H15" i="17"/>
  <c r="H20" i="20"/>
  <c r="H20" i="18"/>
  <c r="H20" i="19"/>
  <c r="H20" i="17"/>
  <c r="Z15" i="1"/>
  <c r="Y15" i="1" s="1"/>
  <c r="X15" i="1"/>
  <c r="X17" i="1"/>
  <c r="X18" i="1"/>
  <c r="X19" i="1"/>
  <c r="X16" i="1"/>
  <c r="N15" i="1"/>
  <c r="AD18" i="1"/>
  <c r="AD19" i="1"/>
  <c r="AD15" i="1"/>
  <c r="AD17" i="1"/>
  <c r="AD16" i="1"/>
  <c r="Z19" i="1"/>
  <c r="Y19" i="1" s="1"/>
  <c r="Z16" i="1"/>
  <c r="Y16" i="1" s="1"/>
  <c r="Z17" i="1"/>
  <c r="Y17" i="1" s="1"/>
  <c r="Z18" i="1"/>
  <c r="Y18" i="1" s="1"/>
  <c r="J20" i="18" l="1"/>
  <c r="J20" i="20"/>
  <c r="J20" i="19"/>
  <c r="J20" i="17"/>
  <c r="J15" i="20"/>
  <c r="J15" i="18"/>
  <c r="J15" i="19"/>
  <c r="J15" i="17"/>
  <c r="AB15" i="1"/>
  <c r="AA15" i="1" s="1"/>
  <c r="K15" i="17" l="1"/>
  <c r="K15" i="19"/>
  <c r="K15" i="20"/>
  <c r="K15" i="18"/>
  <c r="K20" i="20"/>
  <c r="K20" i="18"/>
  <c r="K20" i="19"/>
  <c r="K20" i="17"/>
  <c r="T14" i="1"/>
  <c r="Q14" i="1"/>
  <c r="T13" i="1"/>
  <c r="Q13" i="1"/>
  <c r="T12" i="1"/>
  <c r="Q12" i="1"/>
  <c r="AC19" i="1" l="1"/>
  <c r="AC18" i="1"/>
  <c r="AC16" i="1"/>
  <c r="AC17" i="1"/>
  <c r="AD12" i="1"/>
  <c r="AC12" i="1" s="1"/>
  <c r="AD13" i="1"/>
  <c r="AC13" i="1" s="1"/>
  <c r="AD14" i="1"/>
  <c r="AC14" i="1" s="1"/>
  <c r="Q11" i="1"/>
  <c r="T11" i="1"/>
  <c r="T10" i="1"/>
  <c r="AF15" i="1" l="1"/>
  <c r="AE15" i="1" s="1"/>
  <c r="AC15" i="1"/>
  <c r="AD11" i="1"/>
  <c r="Q10" i="1"/>
  <c r="AD10" i="1" s="1"/>
  <c r="J10" i="1"/>
  <c r="X10" i="1" s="1"/>
  <c r="AG15" i="1" l="1"/>
  <c r="L15" i="19"/>
  <c r="L15" i="20"/>
  <c r="L15" i="18"/>
  <c r="L15" i="17"/>
  <c r="L20" i="18"/>
  <c r="L20" i="19"/>
  <c r="L20" i="20"/>
  <c r="L20" i="17"/>
  <c r="AC11" i="1"/>
  <c r="Z14" i="1"/>
  <c r="Z11" i="1"/>
  <c r="Z10" i="1"/>
  <c r="Y10" i="1" s="1"/>
  <c r="Z12" i="1"/>
  <c r="Z13" i="1"/>
  <c r="X13" i="1"/>
  <c r="X12" i="1"/>
  <c r="X14" i="1"/>
  <c r="AC10" i="1"/>
  <c r="X11" i="1"/>
  <c r="I10" i="1"/>
  <c r="M20" i="17" l="1"/>
  <c r="M20" i="18"/>
  <c r="M20" i="19"/>
  <c r="M20" i="20"/>
  <c r="N10" i="1"/>
  <c r="J10" i="18" s="1"/>
  <c r="H10" i="18"/>
  <c r="H10" i="19"/>
  <c r="H10" i="20"/>
  <c r="H10" i="17"/>
  <c r="M15" i="17"/>
  <c r="M15" i="20"/>
  <c r="M15" i="18"/>
  <c r="M15" i="19"/>
  <c r="AF10" i="1"/>
  <c r="AE10" i="1" s="1"/>
  <c r="Y13" i="1"/>
  <c r="Y12" i="1"/>
  <c r="Y11" i="1"/>
  <c r="Y14" i="1"/>
  <c r="AB10" i="1"/>
  <c r="AA10" i="1" s="1"/>
  <c r="B249" i="6" a="1"/>
  <c r="B249" i="6" s="1"/>
  <c r="G238" i="6" s="1"/>
  <c r="J10" i="19" l="1"/>
  <c r="K10" i="17"/>
  <c r="K10" i="18"/>
  <c r="K10" i="19"/>
  <c r="K10" i="20"/>
  <c r="J10" i="20"/>
  <c r="J10" i="17"/>
  <c r="L10" i="17"/>
  <c r="L10" i="20"/>
  <c r="L10" i="19"/>
  <c r="L10" i="18"/>
  <c r="AG10" i="1"/>
  <c r="M10" i="17" l="1"/>
  <c r="M10" i="19"/>
  <c r="M10" i="20"/>
  <c r="M10" i="18"/>
  <c r="B251" i="6"/>
  <c r="B250" i="6"/>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<sst xmlns="http://schemas.openxmlformats.org/spreadsheetml/2006/main" count="2627" uniqueCount="566">
  <si>
    <t xml:space="preserve">                                                                         Consejo Superior de la Judicatura</t>
  </si>
  <si>
    <t xml:space="preserve"> MAPA DE RIESGOS SIGCMA</t>
  </si>
  <si>
    <t>DEPENDENCIA (Unidad misional del CSJ o Unidad de la DEAJ o Seccional o CSJ en caso de despachos judiciales certificados)</t>
  </si>
  <si>
    <t>UNIDAD DE REGISTRO NACIONAL DE ABOGADOS Y AUXILIARES DE LA JUSTICIA</t>
  </si>
  <si>
    <t>PROCESO (indique el tipo de proceso si es Estratégico. Misional, Apoyo, Evaluación y Mejora y especifique el nombre del proceso)</t>
  </si>
  <si>
    <t>Misionales</t>
  </si>
  <si>
    <t>REGISTRO Y CONTROL DE ABOGADOS Y  AUXILIARES DE JUSTICIA</t>
  </si>
  <si>
    <t>CONSEJO SUPERIOR DE LA JUDICATURA</t>
  </si>
  <si>
    <t>X</t>
  </si>
  <si>
    <t>CONSEJO SECCIONAL DE LA JUDICATURA</t>
  </si>
  <si>
    <t>DIRECCIÓN SECCIONAL DE ADMINISTRACIÓN JUDICIAL</t>
  </si>
  <si>
    <t>DESPACHO JUDICIAL CERTIFICADO</t>
  </si>
  <si>
    <t>FECHA</t>
  </si>
  <si>
    <t>Consejo Superior de la Judicatura</t>
  </si>
  <si>
    <t>Análisis de Contexto</t>
  </si>
  <si>
    <t>DEPENDENCIA:</t>
  </si>
  <si>
    <t>UNIDAD REGISTRO NACIONAL DE ABOGADOS Y AUXILIARES DE LA JUSTICIA</t>
  </si>
  <si>
    <t xml:space="preserve">PROCESO </t>
  </si>
  <si>
    <t>REGISTRO Y CONTROL DE ABOGADOS Y AUXILIARES DE LA JUSTICIA</t>
  </si>
  <si>
    <t>CONSEJO SECCIONAL/ DIRECCIÓN SECCIONAL DE ADMINISTRACIÓN JUDICIAL</t>
  </si>
  <si>
    <t xml:space="preserve">OBJETIVO DEL PROCESO: </t>
  </si>
  <si>
    <t xml:space="preserve"> Llevar el registro, inscripción y expedición de las tarjetas profesionales de abogado, duplicados,  cambios de formato y actualización de novedades tales como registro de sanciones disciplinarias en el ejercicio de la profesión de abogado, penas accesorias, y abogados fallecidos; realizar el estudio de las solicitudes de reconocimiento de prácticas jurídicas para la obtención del título de abogado; remitir las listas de estudiantes para que realicen sus prácticas académicas, dispuestas en los pensum de los programas de derecho de las Instituciones de Educación Superior; identificar a los Jueces de Paz y de Reconsideración, a través de la expedición de la credencial; Actualización de las listas de  Auxiliares de la Justicia; expedir las licencias temporales para el ejercicio del Derecho; autorizar el funcionamiento de los consultorios jurídicos de las facultades de derecho del país,  todo lo anterior mediante la expedición de los correspondientes actos administrativos, para asegurar el ejercicio transparente del profesional en Derecho, Jueces de Paz y de Reconsideración, y Auxiliares de la Justicia, dando cumplimiento dentro del marco del Sistema Integrado de Gestión y Control de la Calidad, Medio Ambiente, Salud y Seguridad en el Trabajo.</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</si>
  <si>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</si>
  <si>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</si>
  <si>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</si>
  <si>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</si>
  <si>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</si>
  <si>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</si>
  <si>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</si>
  <si>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Reforma a la Justicia</t>
  </si>
  <si>
    <t>Ampliación de la cobertura en la oferta y fomentar medidas que reduzcan la congestión, para evitar la mora en la prestacion de servicios con el  fortalecimiento del Talento Humano.</t>
  </si>
  <si>
    <t>Expedición, modificación o cambios en las normas y/o competencias asignadas.</t>
  </si>
  <si>
    <r>
      <t xml:space="preserve">Implementación de la Ley 1905 de 28 de junio de 2018 </t>
    </r>
    <r>
      <rPr>
        <i/>
        <sz val="10"/>
        <color rgb="FF000000"/>
        <rFont val="Arial"/>
        <family val="2"/>
      </rPr>
      <t xml:space="preserve">"Por la cual se dictan disposiciones relacionadas con el ejercicio profesional de abogado" </t>
    </r>
    <r>
      <rPr>
        <sz val="10"/>
        <color rgb="FF000000"/>
        <rFont val="Arial"/>
        <family val="2"/>
      </rPr>
      <t>donde se establece como requisito, para la expedición de la tarjeta profesional de Abogado, la aprobación del examen de estado que realizará el Consejo Superior de la Judicatura.</t>
    </r>
  </si>
  <si>
    <t>Afianzamiento de la imagen institucional e incremento del nivel de percepción positivo frente a las partes interesadas.</t>
  </si>
  <si>
    <t>Económicos y Financieros( disponibilidad de capital, liquidez, mercados financieros, desempleo, competencia.)</t>
  </si>
  <si>
    <t>Disminución del Presupuesto, Falta de asignacion de recursos por parte del Gobierno Nacional que permita cubrir las necesidades espècificas de la unidad</t>
  </si>
  <si>
    <t xml:space="preserve">Gestión para la promoción de convenios y apoyo interinstitucional de las diferentes entidades del Estado y socios estratégicos. </t>
  </si>
  <si>
    <t>Demora en la contratación</t>
  </si>
  <si>
    <t xml:space="preserve">Aumento de la capacidad de respuesta para atender las necesidades de las partes interesadas. </t>
  </si>
  <si>
    <t>Sociales  y culturales ( cultura, religión, demografía, responsabilidad social, orden público.)</t>
  </si>
  <si>
    <t xml:space="preserve">Paros o Ceses de Actividades </t>
  </si>
  <si>
    <t>Tecnológicos (  desarrollo digital,avances en tecnología, acceso a sistemas de información externos, gobierno en línea.</t>
  </si>
  <si>
    <t xml:space="preserve">Insuficiente cobertura de las TIC por parte del Gobierno Nacional y desactualización.
Ataques ciberneticos, hacker, virus y perdida información </t>
  </si>
  <si>
    <t>Adquirir una plataforma tecnologica para los procedimientos de la Unidad, que facilite atender oportunamente los trámites inherentes a sus funciones.</t>
  </si>
  <si>
    <t>Legales y reglamentarios (estadnadres nacionales, internacionales, regulacion )</t>
  </si>
  <si>
    <t>Deficiente legislación y reglamentación acorde a la realidad que afecta la prestacion del servicio,Restricciones de movilidad, aislamiento, restricciones de ingreso a las sedes judiciales.</t>
  </si>
  <si>
    <t>AMBIENTALES</t>
  </si>
  <si>
    <t>Cambios normativos en materia ambiental de acuerdo con las disposiciones legales nacionales y locales.</t>
  </si>
  <si>
    <t>Estrategias del Gobierno Nacional definidas en el Plan de Desarrollo 2018 -2022, donde se busca fortalecer el modelo de desarrollo economico, ambiental y social. Economía Circular.</t>
  </si>
  <si>
    <t>La declaratoria de Pandemia por Contagio de Covid 19 </t>
  </si>
  <si>
    <t>Realización de trabajo en casa o teletrabajo</t>
  </si>
  <si>
    <t xml:space="preserve">CONTEXTO INTERNO </t>
  </si>
  <si>
    <t xml:space="preserve">ACTORES TEMÁTICO </t>
  </si>
  <si>
    <t xml:space="preserve">DEBILIDADES  (Factores específicos)  </t>
  </si>
  <si>
    <t xml:space="preserve">FORTALEZAS(Factores específicos) ) </t>
  </si>
  <si>
    <t>Estratégicos :(direccionamiento estratégico, planeación institucional,
liderazgo, trabajo en equipo)</t>
  </si>
  <si>
    <t>Desconocimiento de las competencias y funciones de la organización.</t>
  </si>
  <si>
    <t>Mantener una base de datos actualizada con los profesionales del derecho y sus domicilios profesionales. Identificación de los abogados de forma optima, de acuerdo a los resultados de la consultoria para la modernización tecnológica de la Tarejta Profesional de Abogado, considerando además el Decreto 2106 de 2019.</t>
  </si>
  <si>
    <t>Recursos financieros (presupuesto de funcionamiento, recursos de inversión</t>
  </si>
  <si>
    <t>Insuficiente asignación presupuestal que permita suplir las necesidades de la Unidad.</t>
  </si>
  <si>
    <t>Se realizan las consultorias para determinar la mejor alternativa para la modernizacion tecnologica de la Tarjeta Profesional de Abogado y la implementación de la Ley 1905 de 2018 sobre el examen de estado a los Abogados.</t>
  </si>
  <si>
    <t>Personal
( competencia del personal, disponibilidad, suficiencia, seguridad
y salud ocupacional.)</t>
  </si>
  <si>
    <t>Deficit de personal, Alta carga laboral</t>
  </si>
  <si>
    <t>Conocimiento, capacidad y compromiso de los servidores judiciales</t>
  </si>
  <si>
    <t>Proceso
( capacidad, diseño, ejecución, proveedores, entradas, salidas,
gestión del conocimiento)</t>
  </si>
  <si>
    <t>Incumplimiento de las obligaciones por parte de  contratistas</t>
  </si>
  <si>
    <t>Expedición de certificado de Vigencia con domicilio profesional y duplicado en trámite, notificación de resoluciones al correo electrónico de los egresados, y entrega de la Tarjeta profesional en el domicilio del usuario</t>
  </si>
  <si>
    <t xml:space="preserve">Tecnológicos </t>
  </si>
  <si>
    <t xml:space="preserve">Alta Complejidad de las herramientas del sistema que no permiten cambios en el sistema que permitan agilizar los procedimientos del SIRNA </t>
  </si>
  <si>
    <t>Utilización de todos los medios electrónicos.  Se incorporó el trabajo en casa. Se realizan las actividades a través de las herramientas TIC (Página web, correo electrónico, teams, SIGOBIUS web). La URNA cuenta con el Sistema de Información SIRNA, donde los usuarios realizan su preinscripción en línea, y radican los documentos por correo electrronico..</t>
  </si>
  <si>
    <t>Actualizacion y Mantenimiento  del Sofware, y poco soporte.</t>
  </si>
  <si>
    <t xml:space="preserve">Documentación ( Actualización, coherencia, aplicabilidad) </t>
  </si>
  <si>
    <t>Errores en los Productos finales</t>
  </si>
  <si>
    <t>Mantener actualizado el  archivo digital</t>
  </si>
  <si>
    <t>Infraestructura física ( suficiencia, comodidad)</t>
  </si>
  <si>
    <t>Trabajo desde casa</t>
  </si>
  <si>
    <t>Elementos de trabajo (papel, equipos)</t>
  </si>
  <si>
    <t>Equipos desactualizados,herramientas básicas. Muebles y enseres viejos, poco funcionales.
Insuficientes elementos de trabajo.</t>
  </si>
  <si>
    <t>Eliminación del Papel, Traslado de los equipos a residencia de los servidores judiciales</t>
  </si>
  <si>
    <t>Comunicación Interna ( canales utilizados y su efectividad, flujo de la información necesaria para el desarrollo de las actividades)</t>
  </si>
  <si>
    <t>Falta de Reglamentación y actualización para el uso de medios electrónicos de comunicación oficiales y no oficiales</t>
  </si>
  <si>
    <t>Se implementó la funcionalidad en el Sistema de Información Sirna, para la consulta del correo electrónico de los abogados, por parte de los despachos judiciales</t>
  </si>
  <si>
    <t>Demora en la respuesta de las solicitudes de trámites</t>
  </si>
  <si>
    <t>Contar con un recurso tecnologico adecuado para  incorporar los documentos del trámite con la solicitud , Fortalecer la planta de personal por cuanto se incrementa la demanda de solicitudes para la URNA</t>
  </si>
  <si>
    <t xml:space="preserve"> </t>
  </si>
  <si>
    <t xml:space="preserve">ESTRATEGIAS/ACCIONES </t>
  </si>
  <si>
    <t>ESTRATEGIAS  DOFA</t>
  </si>
  <si>
    <t>ESTRATEGIA/ACCIÓN/ PROYECTO</t>
  </si>
  <si>
    <t xml:space="preserve">GESTIONA </t>
  </si>
  <si>
    <t xml:space="preserve">DOCUMENTADA EN </t>
  </si>
  <si>
    <t>A</t>
  </si>
  <si>
    <t>O</t>
  </si>
  <si>
    <t>D</t>
  </si>
  <si>
    <t>F</t>
  </si>
  <si>
    <t>Implementación de la Ley 1905 de 2018</t>
  </si>
  <si>
    <t>PLAN DE ACCION</t>
  </si>
  <si>
    <t>Modernización de la Tarjeta Profesional de Abogado</t>
  </si>
  <si>
    <t>2,3,5</t>
  </si>
  <si>
    <t>Implementacion de la solución tecnológica para el manejo de las tarjetas profesionales de Abogado, Practicas Jurídicas,  Licenicas Temporales, carné de Jueces de Paz y de Reconsideración,  y ajustes a la radicación y notificación digital de los productos finales.</t>
  </si>
  <si>
    <t>PLAN DE ACCION, PLAN DE RIESGOS</t>
  </si>
  <si>
    <t>Actualizacion y ajustes al sistema de información SIRNA que coayuden a agilizar la gestión y generación de los productos finales, y el cumplimiento en terminos de oportunidad a todos los trámites solicitados</t>
  </si>
  <si>
    <t>1,5,6</t>
  </si>
  <si>
    <t>3,4,7,8,9, 10</t>
  </si>
  <si>
    <t>PLAN DE ACCION Y PLAN DE RIESGOS</t>
  </si>
  <si>
    <t>Matriz Mapa de Riesgos</t>
  </si>
  <si>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</si>
  <si>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rgb="FF002060"/>
        <rFont val="Arial Narrow"/>
        <family val="2"/>
      </rPr>
      <t>Paso 2: identificación del riesgo</t>
    </r>
    <r>
      <rPr>
        <sz val="11"/>
        <rFont val="Arial Narrow"/>
        <family val="2"/>
      </rPr>
      <t xml:space="preserve">, donde se explica ampliamente las bases para adelantar este análisis.
Así mismo, considere en el </t>
    </r>
    <r>
      <rPr>
        <b/>
        <sz val="11"/>
        <color rgb="FF002060"/>
        <rFont val="Arial Narrow"/>
        <family val="2"/>
      </rPr>
      <t>Paso 3: valoración del riesgo</t>
    </r>
    <r>
      <rPr>
        <sz val="11"/>
        <rFont val="Arial Narrow"/>
        <family val="2"/>
      </rPr>
      <t xml:space="preserve"> los lineamientos para definir el No. de veces que se hace la actividad con la cual se relaciona el riesgo y su impacto en términos establecidos en la Tabla de Impacto. En este mismo paso se analizan los controles que deben responder a los atributos de eficiencia e informativos.
</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</si>
  <si>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acorde con el nivel de desagregación que se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</si>
  <si>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</si>
  <si>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</si>
  <si>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</si>
  <si>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</si>
  <si>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</si>
  <si>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</si>
  <si>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</si>
  <si>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</si>
  <si>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</si>
  <si>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el consecutivo de riesgos.
</t>
  </si>
  <si>
    <t>Impacto</t>
  </si>
  <si>
    <t>Analice las consecuencias que puede ocasionar a la organización la materialización del riesgo y escoja en la lista desplegable.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</si>
  <si>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</si>
  <si>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</si>
  <si>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</si>
  <si>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</si>
  <si>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</si>
  <si>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raíz, permitiendo contar con una redacción clara y concreta del riesgo identificado. Tenga en cuenta la estructura de alto nivel establecida , inicia con </t>
    </r>
    <r>
      <rPr>
        <b/>
        <sz val="9"/>
        <color theme="9" tint="-0.249977111117893"/>
        <rFont val="Arial Narrow"/>
        <family val="2"/>
      </rPr>
      <t xml:space="preserve">POSIBILIDAD DE + Impacto para la entidad + Causa Raíz </t>
    </r>
  </si>
  <si>
    <t>Clasificación del Riesgo</t>
  </si>
  <si>
    <t>Utilice la lista de despligue que se encuentra parametrizada, le aparecerán las opciones: 1)Daños Activos Fijos/Eventos Externos, 2)Ejecucion y Administracion de procesos, 3)Fallas Tecnologicas, 4)Fraude Externo, 5)Fraude Interno, 6)Relaciones Laborales, 7)Usuarios, productos y practicas organizacionales, 8)Evento Internos Ambientales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</si>
  <si>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</si>
  <si>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I-J)</t>
  </si>
  <si>
    <t>Criterios de Impacto</t>
  </si>
  <si>
    <t>Utilice la lista de despligue que se encuentra parametrizada, le aparecerán las opciones de la tabla de Impacto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</si>
  <si>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</si>
  <si>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</si>
  <si>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</si>
  <si>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t xml:space="preserve">Recuerde que el control se define como la medida que permite reducir o mitigar un riesgo. Defina el control (es) que atacan las causas del riesgo, </t>
  </si>
  <si>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</si>
  <si>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</si>
  <si>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</si>
  <si>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1)Preventivo, 2)Detectivo, 3)Correctivo.</t>
  </si>
  <si>
    <r>
      <t xml:space="preserve">ATRIBUTOS EFICIENCIA
</t>
    </r>
    <r>
      <rPr>
        <sz val="9"/>
        <rFont val="Arial Narrow"/>
        <family val="2"/>
      </rPr>
      <t>Implementación</t>
    </r>
  </si>
  <si>
    <t>Utilice la lista de despligue que se encuentra parametrizada, le aparecerán las opciones: 1)Automático, 2)Manual.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</si>
  <si>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</si>
  <si>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</si>
  <si>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</si>
  <si>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 xml:space="preserve">Utilice la lista de despligue que se encuentra parametrizada, le aparecerán las opciones: 1)Documentado, 2)Sin documentar. Estas no se presentan valoración </t>
  </si>
  <si>
    <r>
      <t xml:space="preserve">ATRIBUTOS INFORMATIVOS
</t>
    </r>
    <r>
      <rPr>
        <sz val="9"/>
        <rFont val="Arial Narrow"/>
        <family val="2"/>
      </rPr>
      <t>Frecuencia</t>
    </r>
  </si>
  <si>
    <t xml:space="preserve">Utilice la lista de despligue que se encuentra parametrizada, le aparecerán las opciones: 1)Continua, 2)Aleatoria. Estas no se presentan valoración </t>
  </si>
  <si>
    <r>
      <t xml:space="preserve">ATRIBUTOS INFORMATIVOS
</t>
    </r>
    <r>
      <rPr>
        <sz val="9"/>
        <rFont val="Arial Narrow"/>
        <family val="2"/>
      </rPr>
      <t>Registro</t>
    </r>
  </si>
  <si>
    <t xml:space="preserve">Utilice la lista de despligue que se encuentra parametrizada, le aparecerán las opciones: 1)Con Registro, 2) Sin Registro.Estas no se presentan valoración </t>
  </si>
  <si>
    <t>Evaluación del Nivel de Riesgo - Nivel de Riesgo Residual</t>
  </si>
  <si>
    <r>
      <t>La matriz automáticamente hará el cálculo, acorde con el control o controles definidos con sus atributos analizados, lo que permitirá establecer e</t>
    </r>
    <r>
      <rPr>
        <sz val="9"/>
        <color theme="1"/>
        <rFont val="Arial Narrow"/>
        <family val="2"/>
      </rPr>
      <t>l nivel de riesgo inherente</t>
    </r>
    <r>
      <rPr>
        <sz val="9"/>
        <rFont val="Arial Narrow"/>
        <family val="2"/>
      </rPr>
      <t xml:space="preserve"> (Columnas AA -AD- AE-AF-AG-AH).</t>
    </r>
  </si>
  <si>
    <t>Tratamiento</t>
  </si>
  <si>
    <t>Utilice la lista de despligue que se encuentra parametrizada, le aparecerán las opciones: 1)Aceptar, 2)Evitar, 3)Reducir (compartir), 4)Reducir (mitigar) y tener en cuenta el tratamiento a  implementar que se encuentra estipulado en la Hoja 10 de Matriz de Calor en la parte derecha.</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</si>
  <si>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</si>
  <si>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</si>
  <si>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</si>
  <si>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1)Finalizado, 2)En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</si>
  <si>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6 Clasificación del Riesgo:</t>
    </r>
    <r>
      <rPr>
        <sz val="11"/>
        <rFont val="Arial Narrow"/>
        <family val="2"/>
      </rPr>
      <t xml:space="preserve"> Información pertinente refente a la clasificación de los riesgos asociados.</t>
    </r>
  </si>
  <si>
    <r>
      <t xml:space="preserve"> -</t>
    </r>
    <r>
      <rPr>
        <sz val="11"/>
        <rFont val="Arial Narrow"/>
        <family val="2"/>
      </rPr>
      <t xml:space="preserve"> </t>
    </r>
    <r>
      <rPr>
        <b/>
        <sz val="11"/>
        <rFont val="Arial Narrow"/>
        <family val="2"/>
      </rPr>
      <t xml:space="preserve"> Hoja 7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</si>
  <si>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</si>
  <si>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Valoración de Controles: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</si>
  <si>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10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</si>
  <si>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11 a la 14 Seguimientos Trimestrales</t>
    </r>
    <r>
      <rPr>
        <sz val="10"/>
        <rFont val="Arial Narrow"/>
        <family val="2"/>
      </rPr>
      <t xml:space="preserve">: En estas hojas de cálculo se realiza el seguimiento trimestral del mapa final de riesgos </t>
    </r>
  </si>
  <si>
    <t xml:space="preserve">MATRIZ DE RIESGOS SIGCMA </t>
  </si>
  <si>
    <t>SIGCMA</t>
  </si>
  <si>
    <t>Proceso:</t>
  </si>
  <si>
    <t>Objetivo:</t>
  </si>
  <si>
    <t>Alcance:</t>
  </si>
  <si>
    <t xml:space="preserve">Nivel Central </t>
  </si>
  <si>
    <t>Identificación del riesgo</t>
  </si>
  <si>
    <t>Análisis del riesgo inherente</t>
  </si>
  <si>
    <t>Evaluación del riesgo - Valoración de los controles</t>
  </si>
  <si>
    <t>Evaluación del riesgo - Nivel del riesgo residual</t>
  </si>
  <si>
    <t>Plan de Acción</t>
  </si>
  <si>
    <t>N.</t>
  </si>
  <si>
    <t>Riesgo</t>
  </si>
  <si>
    <t>Causas Inmediata</t>
  </si>
  <si>
    <t>Frecuencia con la cual se realiza la actividad</t>
  </si>
  <si>
    <t>Probabilidad Inherente</t>
  </si>
  <si>
    <t>%</t>
  </si>
  <si>
    <t>Criterios de impacto</t>
  </si>
  <si>
    <t>Impacto 
Inherente</t>
  </si>
  <si>
    <t>No. Control</t>
  </si>
  <si>
    <t>Atributos</t>
  </si>
  <si>
    <t>Probabilidad Residual</t>
  </si>
  <si>
    <t>Probabilidad Residua Finall</t>
  </si>
  <si>
    <t>Impacto Residual Final</t>
  </si>
  <si>
    <t>Zona de Riesgo Final</t>
  </si>
  <si>
    <t>Responsable</t>
  </si>
  <si>
    <t>Fecha Implementación</t>
  </si>
  <si>
    <t>Fecha Seguimiento</t>
  </si>
  <si>
    <t>Seguimiento</t>
  </si>
  <si>
    <t>Tipo</t>
  </si>
  <si>
    <t>Implementación</t>
  </si>
  <si>
    <t>Calificación</t>
  </si>
  <si>
    <t>Documentación</t>
  </si>
  <si>
    <t>Frecuencia</t>
  </si>
  <si>
    <t>Evidencia</t>
  </si>
  <si>
    <t>Probabilidad Residual Final</t>
  </si>
  <si>
    <t xml:space="preserve">Expedición de documentos sin el lleno de los requisitos legales </t>
  </si>
  <si>
    <t>Afectación en la Prestación del Servicio de Justicia</t>
  </si>
  <si>
    <r>
      <t xml:space="preserve">1.Inadecuada revisión, validación y diligenciamiento de los formularios unicos para solicitudes de la URNA
2.Falta de conocimiento por parte de los ususarios frente a los requisitos.
3.Desconocimiento del funcionario  del procedimiento y requisitos para cada trámite.
</t>
    </r>
    <r>
      <rPr>
        <sz val="11"/>
        <rFont val="Calibri"/>
        <family val="2"/>
        <scheme val="minor"/>
      </rPr>
      <t>4.Insuficiente planta de personal para adelantar los procesos y actividades relacionadas con los procesos de la URNA</t>
    </r>
    <r>
      <rPr>
        <b/>
        <sz val="11"/>
        <rFont val="Calibri"/>
        <family val="2"/>
        <scheme val="minor"/>
      </rPr>
      <t xml:space="preserve">
</t>
    </r>
    <r>
      <rPr>
        <sz val="11"/>
        <rFont val="Calibri"/>
        <family val="2"/>
        <scheme val="minor"/>
      </rPr>
      <t>5.Alto volumen de carga laboral
6.Presentacion de documentos adulterados</t>
    </r>
  </si>
  <si>
    <t>Presentación de solicitudes de tramites incompletas relacionadas con la inscripcion y expedicion de  tarjeta profesional de abogado, licencias temporales, acreditacion de prácticas jurídicas, autorizacion de prácticas academicas, expedicion de carnet de jueces de paz y  autorizaciones para el funcionamiento de los Consultorios Jurídicos de las Facultades de Derecho.</t>
  </si>
  <si>
    <t xml:space="preserve">Posibilidad de incumplimiento de los requisitos legalmente  establecidas para cada trámite debido a la  omision  o presentación de documentos fraudolentos que pretendan hacer valer. </t>
  </si>
  <si>
    <t>Fraude Externo</t>
  </si>
  <si>
    <t>Si el hecho llegara a presentarse, tendría consecuencias o efectos mínimos sobre la entidad</t>
  </si>
  <si>
    <t>Revisión de los documentos aportados que pretenden hacer valer para cada trámite.</t>
  </si>
  <si>
    <t>Preventivo</t>
  </si>
  <si>
    <t>Manual</t>
  </si>
  <si>
    <t>Documentado</t>
  </si>
  <si>
    <t>Continua</t>
  </si>
  <si>
    <t>Con Registro</t>
  </si>
  <si>
    <t>Evitar</t>
  </si>
  <si>
    <t>Validacion de Informacion con los establecimientos de educacion Superior</t>
  </si>
  <si>
    <t>Automático</t>
  </si>
  <si>
    <t>Actualizacion de la base de datos  fallecidos con la Registraduria Nacional del Estado Civil</t>
  </si>
  <si>
    <t xml:space="preserve">Anotacion y Registro de las Sanciones Disciplinarias impuestas por la Comisión Nacional De Disciplina Judicial.  </t>
  </si>
  <si>
    <t xml:space="preserve">Redistribución y prioridad de las funciones asignados al personal de la unidad </t>
  </si>
  <si>
    <t>Error en los productos finales expedidos por la URNA</t>
  </si>
  <si>
    <t>Reputacional</t>
  </si>
  <si>
    <r>
      <rPr>
        <b/>
        <sz val="11"/>
        <color rgb="FF00B050"/>
        <rFont val="Calibri"/>
        <family val="2"/>
        <scheme val="minor"/>
      </rPr>
      <t>1.</t>
    </r>
    <r>
      <rPr>
        <sz val="11"/>
        <rFont val="Calibri"/>
        <family val="2"/>
        <scheme val="minor"/>
      </rPr>
      <t>Insuficiente planta de personal para adelantar los procesos y actividades relacionadas con los trámites de la URNA.</t>
    </r>
    <r>
      <rPr>
        <sz val="11"/>
        <color theme="1"/>
        <rFont val="Calibri"/>
        <family val="2"/>
        <scheme val="minor"/>
      </rPr>
      <t xml:space="preserve">
2.Indebida actualización por parte de Usuario  del Formulario Unico para multiples trámites de SIRNA.
3.Ejercer Control al contratista que elabora las Tarjetas profesionales     4.Ejercer control al contratista que hace entrega a los domicilios de los Titulares de las Tarjetas Profesionales .  5.Alto volumen de carga laboral</t>
    </r>
  </si>
  <si>
    <t>Diligenciamento erroneo de la informacion basica  del solicitante, por parte del Usuario y del Gestor del Trámite.</t>
  </si>
  <si>
    <t xml:space="preserve">Reprocesos de las actividades, que afecta la imagen y credibilidad de la Corporación. </t>
  </si>
  <si>
    <t>Usuarios, productos y prácticas organizacionales</t>
  </si>
  <si>
    <t>Asignaciónde cargos de descongestión para apoyar en los procesos y actividades relacionadas con los procedimientos de la URNA.</t>
  </si>
  <si>
    <t>Realizar Control de Calidad de los Productos finales producidos en la URNA.</t>
  </si>
  <si>
    <t>Exigir control de calidad a la empresa elaboradora de tarjetas profesionales, así como la la empresa que entrega las tarjetas profesionales en los domicilios de los titulares</t>
  </si>
  <si>
    <t>Verificación y revisión a los actos administrativos que se proyecten relacionados con el  procedimiento de Práctica jurídica, Prácticas Academicas.</t>
  </si>
  <si>
    <t xml:space="preserve">Redistribución de las funciones asignados al personal de la unidad </t>
  </si>
  <si>
    <t>Corrupción</t>
  </si>
  <si>
    <t>Reputacional(Corrupción)</t>
  </si>
  <si>
    <t>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o tráfico de influencias</t>
  </si>
  <si>
    <t xml:space="preserve">Carencia de transparencia, etica y valores . </t>
  </si>
  <si>
    <t xml:space="preserve">Posibilidad de actos indebidos de  los servidores judiciales debido a  la carencia en transparencia, etica y valores </t>
  </si>
  <si>
    <t>Fraude Interno</t>
  </si>
  <si>
    <t xml:space="preserve">Divulgación de la norma ISO 37001:2016, Plan de Anticorrupción  formación en valores y principios propios de la entidad </t>
  </si>
  <si>
    <t>Divulgación del Código de Etica de Buen Gobierno a traves de la  página web de la Rama Judicial</t>
  </si>
  <si>
    <t>Actas de reunión y divulgación de la Ley 1474 del 2011 Ley Anticorrupccion y la Ley 1712 del 2014 Ley de Transparencia por medio de reuniones Cómites del SIGCMA y  reuniones de la Alta Dirección</t>
  </si>
  <si>
    <t>Informes de Gestión seguimiento a los tramites.</t>
  </si>
  <si>
    <t>Detectivo</t>
  </si>
  <si>
    <t>Monitoreo y control por medio de las Auditorias Internas, Externas  Así como listado cronologico  de la recepción de solicitudes  allegadas a la URNA.</t>
  </si>
  <si>
    <t>Demora en la expedición de documentos y trámites solicitados.</t>
  </si>
  <si>
    <r>
      <rPr>
        <b/>
        <sz val="11"/>
        <color rgb="FF00B050"/>
        <rFont val="Calibri"/>
        <family val="2"/>
        <scheme val="minor"/>
      </rPr>
      <t xml:space="preserve">1. </t>
    </r>
    <r>
      <rPr>
        <sz val="12"/>
        <rFont val="Calibri"/>
        <family val="2"/>
        <scheme val="minor"/>
      </rPr>
      <t xml:space="preserve">Paros huelgas y protestas que afecten la prestación del servicio. </t>
    </r>
    <r>
      <rPr>
        <b/>
        <sz val="11"/>
        <color rgb="FF00B050"/>
        <rFont val="Calibri"/>
        <family val="2"/>
        <scheme val="minor"/>
      </rPr>
      <t xml:space="preserve"> </t>
    </r>
    <r>
      <rPr>
        <sz val="11"/>
        <color theme="1"/>
        <rFont val="Calibri"/>
        <family val="2"/>
        <scheme val="minor"/>
      </rPr>
      <t xml:space="preserve">
2. Congestion de trámites por fallas en los sistemas de información  
3. Disturbios o hechos violentos
4.Pandemia
5.Emergencias Ambientales</t>
    </r>
  </si>
  <si>
    <t>Suceso de fuerza mayor que imposibilitan la labor de la URNA y afecta la imagen de la corporacion</t>
  </si>
  <si>
    <t>Posibilidad de  afectación en la Prestación del Servicio de Justicia debido a un suceso de fuerza mayor que imposibilita la gestión judicial</t>
  </si>
  <si>
    <t>Si el hecho llegara a presentarse, tendría medianas consecuencias o efectos sobre la entidad</t>
  </si>
  <si>
    <t>Implementación de herramientas tecnológicas propias de la entidad para el trabajo en casa SIRNA</t>
  </si>
  <si>
    <t>Correctivo</t>
  </si>
  <si>
    <t>Reducir(mitigar)</t>
  </si>
  <si>
    <t>Políticas y directrices claras aplicadas para evacuar y proteger a los servidores judiciales</t>
  </si>
  <si>
    <t>Programa de Prevención por parte de la ARL</t>
  </si>
  <si>
    <t>Normatividad (Leyes, Resoluciones) adoptada por el Gobierno Nacional por  la Emergencia Sanitaria para cumplir con los protocolos de bioseguridad y medidas de protección.</t>
  </si>
  <si>
    <t>Elaboración  y aplicación de medidas de prevención, contención y mitigación del riesgo  ambiental asociado por parte de la entidad.</t>
  </si>
  <si>
    <t>Inaplicabilidad de la normatividad ambiental vigente</t>
  </si>
  <si>
    <t xml:space="preserve"> Afectación Ambiental</t>
  </si>
  <si>
    <r>
      <rPr>
        <sz val="11"/>
        <rFont val="Calibri"/>
        <family val="2"/>
        <scheme val="minor"/>
      </rPr>
      <t>1.Falta de apropiación del Plan de Gestión Ambiental que aplica para la Rama Judicial Acuerdo PSAA14-10160</t>
    </r>
    <r>
      <rPr>
        <sz val="11"/>
        <color theme="1"/>
        <rFont val="Calibri"/>
        <family val="2"/>
        <scheme val="minor"/>
      </rPr>
      <t xml:space="preserve">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t>
    </r>
  </si>
  <si>
    <t>Desconocimiento de los lineamientos ambientales y normatividad  ambiental vigente</t>
  </si>
  <si>
    <t>Posibilidad de afectación ambiental debido al desconocimiento de las lineamientos ambientales y normatividad ambiental vigente</t>
  </si>
  <si>
    <t>Eventos Ambientales Internos</t>
  </si>
  <si>
    <t>Si el hecho llegara a presentarse, tendría bajo impacto o efecto sobre la entidad</t>
  </si>
  <si>
    <t xml:space="preserve">
Divulgación de programas, guías y procedimientos del Plan de Gestión Ambiental, además del  acompañamiento y/o seguimiento a implementación del Acuerdo PSAA14-10160
</t>
  </si>
  <si>
    <t>Listas de asistencia de las actividades de formación virtual y Autodiagnóstico inicial de estado de la Gestión Ambiental en las diferentes sedes</t>
  </si>
  <si>
    <t xml:space="preserve">Consolidación de la información de los servidores judiciales por medio del Directorio del SIGCMA </t>
  </si>
  <si>
    <t>Listas de asistencia de las sensibilización y capacitaciones charlas del Sistema de Gestión Ambiental y "Formación de Auditores en la Norma NTC ISO 14001:2015 y en la Norma Técnica de la Rama Judicial NTC 6256 :2018" por parte del  SIGCMA</t>
  </si>
  <si>
    <t xml:space="preserve">Actas de reunión donde se ratifica el compromiso de la Alta Dirección, para la implementación, mantenimiento y fortalecimiento del Sistema de Gestión Ambiental y del Plan de Gestión Ambiental de la Rama Judicial por medio de revisiones y seguimiento periódico por medio de los Comites del SIGCMA y reuniones de la Alta Dirección  </t>
  </si>
  <si>
    <t>Probabilidad</t>
  </si>
  <si>
    <t>Perdida de información procesada en las bases de datos</t>
  </si>
  <si>
    <t>1. Falta de Comunicación   2. Fallas en las redes de comunicación.  Hakers o virus informaticos. Falla en los Servidores</t>
  </si>
  <si>
    <t xml:space="preserve">Falta de respaldos y tegnologia </t>
  </si>
  <si>
    <t xml:space="preserve">Posibilidad de  afectación en la Prestación  debido a un suceso de fuerza mayor que imposibilita la gestión de la URNA </t>
  </si>
  <si>
    <t>Fallas Tecnológicas</t>
  </si>
  <si>
    <t>El riesgo afecta la imagen de alguna área de la organización</t>
  </si>
  <si>
    <t>Realizar Bacups</t>
  </si>
  <si>
    <t>probabilidad</t>
  </si>
  <si>
    <t>tener alojamiento de informacion</t>
  </si>
  <si>
    <t>Contar con redes amplias</t>
  </si>
  <si>
    <t>DAÑOS ACTIVOS FIJOS/ EVENTOS EXTERNOS</t>
  </si>
  <si>
    <t>EJECUCIÓN Y ADMINISTRACIÓN DE PROCESOS</t>
  </si>
  <si>
    <t>FALLAS TECNÓLOGICAS</t>
  </si>
  <si>
    <t>FRAUDE EXTERNO</t>
  </si>
  <si>
    <t>FRAUDE INTERNO</t>
  </si>
  <si>
    <t>RELACIONES LABORALES</t>
  </si>
  <si>
    <t>USUARIOS, PRODUCTOS Y PRÁCTICAS ORGANIZACIONALES</t>
  </si>
  <si>
    <t>EVENTOS INTERNOS AMBIENTALES</t>
  </si>
  <si>
    <t>Pérdida por daños o extravíos de los activos fijos por desastres naturales u otros riesgos/eventos externos como atentados, vandalismo, orden público.</t>
  </si>
  <si>
    <t>Pérdidas derivadas de errores en la ejecución y administración de procesos.</t>
  </si>
  <si>
    <t>Errores en hardware, software, telecomunicaciones, interrupción de servicios básicos.</t>
  </si>
  <si>
    <t>Pérdida derivada de actos de fraude por personas ajenas a la organización (no participa personal de la entidad).</t>
  </si>
  <si>
    <t>Pérdida debido a actos de fraude, actuaciones irregulares, comisión de hechos delictivos abuso de confianza, apropiación indebida, incumplimiento d e regulaciones legales o internas de la entidad en las cuales está involucrado por lo menos 1 participante interno de la organización, son realizadas de forma intencional y/o con ánimo de lucro para sí mismo o para terceros.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</si>
  <si>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</si>
  <si>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</si>
  <si>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 xml:space="preserve">Efectos ambientales internos que puedan afectar la entidad y por ende causando un impacto al medio ambiente </t>
  </si>
  <si>
    <t>Tabla Criterios para definir el nivel de probabilidad</t>
  </si>
  <si>
    <t>Frecuencia de la Actividad</t>
  </si>
  <si>
    <t>Muy Baja</t>
  </si>
  <si>
    <t>La actividad que conlleva el riesgo se ejecuta como máximo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</si>
  <si>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</si>
  <si>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</si>
  <si>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</si>
  <si>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</si>
  <si>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</si>
  <si>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</si>
  <si>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</si>
  <si>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</si>
  <si>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</si>
  <si>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</si>
  <si>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</si>
  <si>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</si>
  <si>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 xml:space="preserve">Leve </t>
  </si>
  <si>
    <t xml:space="preserve">Afectación menor a 10 SMLMV </t>
  </si>
  <si>
    <t>Menor</t>
  </si>
  <si>
    <t xml:space="preserve">Entre 10 y 50 SMLMV </t>
  </si>
  <si>
    <t>El riesgo afecta la imagen de la entidad internamente, de conocimiento general, nivel interno, alta dirección, contratista y/o de provedores</t>
  </si>
  <si>
    <t>Moderado</t>
  </si>
  <si>
    <t xml:space="preserve">Moderado </t>
  </si>
  <si>
    <t xml:space="preserve">Entre 50 y 100 SMLMV </t>
  </si>
  <si>
    <t>El riesgo afecta la imagen de la entidad con algunos usuarios de relevancia frente al logro de los objetivos</t>
  </si>
  <si>
    <t>Mayor</t>
  </si>
  <si>
    <t xml:space="preserve">Mayor </t>
  </si>
  <si>
    <t xml:space="preserve">Entre 100 y 500 SMLMV </t>
  </si>
  <si>
    <t>El riesgo afecta la imagen de de la entidad con efecto publicitario sostenido a nivel del sector justicia</t>
  </si>
  <si>
    <t>Catastrófico</t>
  </si>
  <si>
    <t xml:space="preserve">Catastrófico </t>
  </si>
  <si>
    <t xml:space="preserve">Mayor a 500 SMLMV </t>
  </si>
  <si>
    <t>El riesgo afecta la imagen de la entidad a nivel nacional, con efecto publicitarios sostenible a nivel país</t>
  </si>
  <si>
    <t>Afectación Económica</t>
  </si>
  <si>
    <t>Impacto que afecte la ejecución presupuestal en un valor ≥0,5%.</t>
  </si>
  <si>
    <t>Impacto que afecte la ejecución presupuestal en un valor ≥1%.</t>
  </si>
  <si>
    <t>Impacto que afecte la ejecución presupuestal en un valor ≥5%.</t>
  </si>
  <si>
    <t>Impacto que afecte la ejecución presupuestal en un valor ≥20%.</t>
  </si>
  <si>
    <t>Impacto que afecte la ejecución presupuestal en un valor ≥50%.</t>
  </si>
  <si>
    <t>Incumplimiento de las metas establecidas</t>
  </si>
  <si>
    <t>Incumplimiento máximo del 5% de la meta planeada</t>
  </si>
  <si>
    <t>Incumplimiento máximo del 15% de la meta planeada</t>
  </si>
  <si>
    <t>Incumplimiento máximo del 20% de la meta planeada</t>
  </si>
  <si>
    <t>Incumplimiento máximo del 50% de la meta planeada</t>
  </si>
  <si>
    <t>Incumplimiento máximo del 80% de la meta planeada</t>
  </si>
  <si>
    <t>Prestación del Servicio de Justicia</t>
  </si>
  <si>
    <t>Afecta la Prestación del Servicio de Administración de Justicia en 5%</t>
  </si>
  <si>
    <t>Afecta la Prestación del Servicio de Administración Justicia en 10%</t>
  </si>
  <si>
    <t>Afecta la Prestación del Servicio de Justicia en 15%</t>
  </si>
  <si>
    <t>Afecta la Prestación del Servicio de Administración Justicia en 20%</t>
  </si>
  <si>
    <t>Afecta la Prestación del Servicio de Administración Justicia en más del 50%</t>
  </si>
  <si>
    <t xml:space="preserve">     Entre 50 y 100 SMLMV </t>
  </si>
  <si>
    <t xml:space="preserve">     El riesgo afecta la imagen de la entidad con algunos usuarios de relevancia frente al logro de los objetivos</t>
  </si>
  <si>
    <t>Afectación Ambiental</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</si>
  <si>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</si>
  <si>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</si>
  <si>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</si>
  <si>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</si>
  <si>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</si>
  <si>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Vulneración de los derechos fundamentales de los ciudadanos</t>
  </si>
  <si>
    <t>Cualquier afectación a la violacion de los derechosn de los cuidadanos se considera con consecuencias altas.</t>
  </si>
  <si>
    <t>Cualquier afectación la violacion de los derechos de los ciudadanos se considera con consecuencias desastrosas.</t>
  </si>
  <si>
    <t>Reputacional (Corrupción)</t>
  </si>
  <si>
    <t>Cualquier acto indebido de los servidores judiciales genera altas consecuencias para la entidad</t>
  </si>
  <si>
    <t>Cualquier acto indebido de los servidores judiciales genera consecuencias desastrosas para la entidad</t>
  </si>
  <si>
    <t>Criterios</t>
  </si>
  <si>
    <t>Subcriterios</t>
  </si>
  <si>
    <t>Afectación Económica o presupuestal</t>
  </si>
  <si>
    <t>Afectación menor a 10 SMLMV .</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</si>
  <si>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</si>
  <si>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</si>
  <si>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</si>
  <si>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</si>
  <si>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</si>
  <si>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</si>
  <si>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</si>
  <si>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</si>
  <si>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</si>
  <si>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</si>
  <si>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</si>
  <si>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</si>
  <si>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</si>
  <si>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</si>
  <si>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</si>
  <si>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</si>
  <si>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</si>
  <si>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</si>
  <si>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</si>
  <si>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</si>
  <si>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</si>
  <si>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</si>
  <si>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</si>
  <si>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</si>
  <si>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t>
  </si>
  <si>
    <t>Muy Alta
100%</t>
  </si>
  <si>
    <t/>
  </si>
  <si>
    <t>Extremo</t>
  </si>
  <si>
    <t>Evitar,Reducir (Compartir),Reducir(Mitigar)</t>
  </si>
  <si>
    <t>Alta
80%</t>
  </si>
  <si>
    <t>Alto</t>
  </si>
  <si>
    <t>Reducir (Compartir),Reducir(Mitigar), Evitar</t>
  </si>
  <si>
    <t>Media
60%</t>
  </si>
  <si>
    <t>Aceptar el riesgo, Reducir (Compartir),Reducir(Mitigar)</t>
  </si>
  <si>
    <t>Baja
40%</t>
  </si>
  <si>
    <t>Bajo</t>
  </si>
  <si>
    <t>Aceptar el riesgo</t>
  </si>
  <si>
    <t>Muy Baja
20%</t>
  </si>
  <si>
    <t>Leve
20%</t>
  </si>
  <si>
    <t>Menor
40%</t>
  </si>
  <si>
    <t>Moderado
60%</t>
  </si>
  <si>
    <t>Mayor
80%</t>
  </si>
  <si>
    <t>Catastrófico
100%</t>
  </si>
  <si>
    <t>Muy BajaLeve</t>
  </si>
  <si>
    <t>Leve</t>
  </si>
  <si>
    <t>PreventivoAutomático</t>
  </si>
  <si>
    <t>Muy BajaMenor</t>
  </si>
  <si>
    <t>PreventivoManual</t>
  </si>
  <si>
    <t>Muy BajaModerado</t>
  </si>
  <si>
    <t xml:space="preserve">Probabilidad Residual </t>
  </si>
  <si>
    <t>DetectivoAutomático</t>
  </si>
  <si>
    <t>Muy BajaMayor</t>
  </si>
  <si>
    <t xml:space="preserve">Alto </t>
  </si>
  <si>
    <t>DetectivoManual</t>
  </si>
  <si>
    <t>Muy BajaCatastrófico</t>
  </si>
  <si>
    <t>CorrectivoAutomático</t>
  </si>
  <si>
    <t>BajaLeve</t>
  </si>
  <si>
    <t>CorrectivoManual</t>
  </si>
  <si>
    <t>BajaMenor</t>
  </si>
  <si>
    <t>BajaModerado</t>
  </si>
  <si>
    <t>BajaMayor</t>
  </si>
  <si>
    <t>Impacto Inherente</t>
  </si>
  <si>
    <t>Riesgo Final</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</si>
  <si>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</si>
  <si>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</si>
  <si>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</si>
  <si>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</si>
  <si>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</si>
  <si>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</si>
  <si>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</si>
  <si>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</si>
  <si>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</si>
  <si>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</si>
  <si>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</si>
  <si>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</si>
  <si>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</si>
  <si>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</si>
  <si>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</si>
  <si>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</si>
  <si>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MuyAltaLeve</t>
  </si>
  <si>
    <t>MuyAltaMenor</t>
  </si>
  <si>
    <t>MuyAltaModerado</t>
  </si>
  <si>
    <t>MuyAltaMayor</t>
  </si>
  <si>
    <t>MuyAltaCatastrófico</t>
  </si>
  <si>
    <t>Muy Baja El riesgo afecta la imagen de alguna área de la organización</t>
  </si>
  <si>
    <t>Muy Baja El riesgo afecta la imagen de la entidad internamente, de conocimiento general, nivel interno, alta dirección, contratista y/o de provedores</t>
  </si>
  <si>
    <t>Muy Baja El riesgo afecta la imagen de la entidad con algunos usuarios de relevancia frente al logro de los objetivos</t>
  </si>
  <si>
    <t>Muy Baja El riesgo afecta la imagen de de la entidad con efecto publicitario sostenido a nivel administrativo</t>
  </si>
  <si>
    <t>Muy Baja El riesgo afecta la imagen de la entidad a nivel nacional, con efecto publicitarios sostenible a nivel país</t>
  </si>
  <si>
    <t>Baja El riesgo afecta la imagen de alguna área de la organización</t>
  </si>
  <si>
    <t>Baja El riesgo afecta la imagen de la entidad internamente, de conocimiento general, nivel interno, alta dirección, contratista y/o de provedores</t>
  </si>
  <si>
    <t>Baja El riesgo afecta la imagen de la entidad con algunos usuarios de relevancia frente al logro de los objetivos</t>
  </si>
  <si>
    <t>Baja El riesgo afecta la imagen de de la entidad con efecto publicitario sostenido a nivel administrativo</t>
  </si>
  <si>
    <t>Baja El riesgo afecta la imagen de la entidad a nivel nacional, con efecto publicitarios sostenible a nivel país</t>
  </si>
  <si>
    <t>Media El riesgo afecta la imagen de alguna área de la organización</t>
  </si>
  <si>
    <t>Media El riesgo afecta la imagen de la entidad internamente, de conocimiento general, nivel interno, alta dirección, contratista y/o de provedores</t>
  </si>
  <si>
    <t>Media El riesgo afecta la imagen de la entidad con algunos usuarios de relevancia frente al logro de los objetivos</t>
  </si>
  <si>
    <t>Media El riesgo afecta la imagen de de la entidad con efecto publicitario sostenido a nivel administrativo</t>
  </si>
  <si>
    <t>Media El riesgo afecta la imagen de la entidad a nivel nacional, con efecto publicitarios sostenible a nivel país</t>
  </si>
  <si>
    <t>Alta El riesgo afecta la imagen de alguna área de la organización</t>
  </si>
  <si>
    <t>Alta El riesgo afecta la imagen de la entidad internamente, de conocimiento general, nivel interno, alta dirección, contratista y/o de provedores</t>
  </si>
  <si>
    <t>Alta El riesgo afecta la imagen de la entidad con algunos usuarios de relevancia frente al logro de los objetivos</t>
  </si>
  <si>
    <t>Alta El riesgo afecta la imagen de de la entidad con efecto publicitario sostenido a nivel administrativo</t>
  </si>
  <si>
    <t>Alta El riesgo afecta la imagen de la entidad a nivel nacional, con efecto publicitarios sostenible a nivel país</t>
  </si>
  <si>
    <t>Muy Alta El riesgo afecta la imagen de alguna área de la organización</t>
  </si>
  <si>
    <t>Muy Alta El riesgo afecta la imagen de la entidad internamente, de conocimiento general, nivel interno, alta dirección, contratista y/o de provedores</t>
  </si>
  <si>
    <t>Muy Alta El riesgo afecta la imagen de la entidad con algunos usuarios de relevancia frente al logro de los objetivos</t>
  </si>
  <si>
    <t>Muy Alta El riesgo afecta la imagen de de la entidad con efecto publicitario sostenido a nivel administrativo</t>
  </si>
  <si>
    <t>Muy Alta El riesgo afecta la imagen de la entidad a nivel nacional, con efecto publicitarios sostenible a nivel país</t>
  </si>
  <si>
    <t>IMPACTO</t>
  </si>
  <si>
    <t>CLASIFICACIÓN DEL RIESGO</t>
  </si>
  <si>
    <t>CRITERIOS DE IMPACTO</t>
  </si>
  <si>
    <t>TIPO</t>
  </si>
  <si>
    <t xml:space="preserve">IMPLEMENTACIÓN </t>
  </si>
  <si>
    <t>DOCUMENTACIÓN</t>
  </si>
  <si>
    <t>FRECUENCIA</t>
  </si>
  <si>
    <t>EVIDENCIA</t>
  </si>
  <si>
    <t>ESTADO</t>
  </si>
  <si>
    <t>TRATAMIENTO</t>
  </si>
  <si>
    <t>Ejecución y Administración de Procesos</t>
  </si>
  <si>
    <t>Finalizado</t>
  </si>
  <si>
    <t>Aceptar</t>
  </si>
  <si>
    <t>Sin documentar</t>
  </si>
  <si>
    <t>En Curso</t>
  </si>
  <si>
    <t>Reducir(compartir)</t>
  </si>
  <si>
    <t>Relaciones Laborales</t>
  </si>
  <si>
    <t>Daños Activos Fijos/Eventos Externos</t>
  </si>
  <si>
    <t>Cualquier afectación a la violacion de los derechos de los ciudadanos se considera con consecuencias altas</t>
  </si>
  <si>
    <t>Cualquier afectación a la violacion de los derechos de los ciudadanos se considera con consecuencias desastrosas</t>
  </si>
  <si>
    <t>Afecta la Prestación del Servicio de Administración de Justicia en 10%</t>
  </si>
  <si>
    <t>Afecta la Prestación del Servicio de Administración de Justicia en 15%</t>
  </si>
  <si>
    <t>Afecta la Prestación del Servicio de Administración de Justicia en 20%</t>
  </si>
  <si>
    <t>Afecta la Prestación del Servicio de Administración de Justicia en más del 50%</t>
  </si>
  <si>
    <t>Si el hecho llegara a presentarse, tendría altas consecuencias o efectos sobre la entidad</t>
  </si>
  <si>
    <t>Si el hecho llegara a presentarse, tendría desastrosas consecuencias o efectos sobre la entidad</t>
  </si>
  <si>
    <t>SEGUIMIENTO MATRIZ DE RIESGOS SIGCMA 1 TRIMESTRE</t>
  </si>
  <si>
    <t xml:space="preserve">IDENTIFICACIÓN DEL RIESGO </t>
  </si>
  <si>
    <t>VALORACION RIESGO INHERENTE</t>
  </si>
  <si>
    <t>VALORACION RIESGO RESIDUAL</t>
  </si>
  <si>
    <t>OPCION DE MANEJO</t>
  </si>
  <si>
    <t>ACTIVIDADES</t>
  </si>
  <si>
    <t>PROCESO LIDER</t>
  </si>
  <si>
    <t>FECHA DE LA ACTIVIDAD</t>
  </si>
  <si>
    <t>ANÁLISIS DEL RESULTADO FINAL 
1 TRIMESTRE</t>
  </si>
  <si>
    <t>PROBABILIDAD</t>
  </si>
  <si>
    <t>NIVEL</t>
  </si>
  <si>
    <t xml:space="preserve">IMPACTO </t>
  </si>
  <si>
    <t>CENTRAL</t>
  </si>
  <si>
    <t>SECCIONAL</t>
  </si>
  <si>
    <t xml:space="preserve"> INICIO
DIA/MES/AÑO</t>
  </si>
  <si>
    <t>FIN 
DIA/MES/AÑO</t>
  </si>
  <si>
    <t>x</t>
  </si>
  <si>
    <t>El Director de la Unidad con los lideres definen metas según la demanda y calidad de los productos</t>
  </si>
  <si>
    <t xml:space="preserve">No se han generado denuncias por posibles situaciones de corrupcion derivadas de comportamientos de servidores frente a los tramites propios de la URNA y las funciones que les corresponden. </t>
  </si>
  <si>
    <t xml:space="preserve">El Director de la Unidad ha propiciado un ambiente laboral sano. Donde se delega la autonomia en el ejercicio de las funciones bajo estandares de calidad y cumplir con atencion al usuario, normas vigentes y seguimiento permanente. Se ha reunido con cada equipo segun roles para gestionar. No Hay actas pero es informacion que se corrobora con los propios usuarios internos </t>
  </si>
  <si>
    <t>El Director de la Unidad otorga las medidas en caso de marchas en el centro para trabajar en casa</t>
  </si>
  <si>
    <t>Se observo una cultura en practicas ambientales como los archivos digitales desde 2020 a la fecha, el SIRNA digital, minimizacion de uso de pale, uso de botellas de amor, pale reciclable, apagado de luz, uso de luz natural</t>
  </si>
  <si>
    <t xml:space="preserve">El Director mantiene la necesidad de tener archivos digitales historicos disponibles de la gestion y por ende se inicia la revision dela rchivo digital </t>
  </si>
  <si>
    <t xml:space="preserve">No se reportan fallas en el sistema de informacion de la URNA por hackeos o virus. Sin embargo si se detectan fallas en alguno de sus modulos u operaciones, por lo cual se requeire el apoyo de la DEAJ para mantenimiento y soporte del sistema de informacion </t>
  </si>
  <si>
    <t xml:space="preserve">Dada la dificultad de conseguir personal especialziado para soporte el Director solicita apoyo a los ingenieros de la URNA quienes han venido  gestionando los errores que arrroja el sistema sin perjucio de pedir apoyo con contratos y planta de personal especialziada. </t>
  </si>
  <si>
    <t>SEGUIMIENTO MATRIZ DE RIESGOS SIGCMA 2 TRIMESTRE</t>
  </si>
  <si>
    <t>ANÁLISIS DEL RESULTADO FINAL 
2 TRIMESTRE</t>
  </si>
  <si>
    <t xml:space="preserve">Se mantiene ambiente laboral cordial  se solicita apoyo a la UDAE para capacitar a la profesional grado 33 en los procesos de la URNA lo cual se da en abril, y calidad para fortalecer el mismo al interior de la URNA </t>
  </si>
  <si>
    <t>Se mantiene la cultura de trabajo digital en one drive y en el sistema de informacion asi como el uso de VPN en casa para atender posibles emergencias por no acceso a instalaciones de la URNA para poder trabajar desde casa. Se esta trabajando en mantenimiento SIRNA para efectos de la convocatoria de peritos por fallas en los modulos es preventivo para tener el modulo en optimas condiciones para convocatoria de noviembre de 2023</t>
  </si>
  <si>
    <t>Se observo una cultura en practicas ambientales como los archivos digitales desde 2020 a la fecha, el SIRNA digital, minimizacion de uso de papel, uso de botellas de amor, papel reciclable, apagado de luz, uso de luz natural</t>
  </si>
  <si>
    <t>SEGUIMIENTO MATRIZ DE RIESGOS SIGCMA 3 TRIMESTRE</t>
  </si>
  <si>
    <t>ANÁLISIS DEL RESULTADO FINAL 
3 TRIMESTRE</t>
  </si>
  <si>
    <t xml:space="preserve">Se mantiene ambiente laboral cordial  se recibe capacitación en el Sistema de gestión antisoborno y sistema de calidad, </t>
  </si>
  <si>
    <t>SEGUIMIENTO MATRIZ DE RIESGOS SIGCMA 4 TRIMESTRE</t>
  </si>
  <si>
    <t>ANÁLISIS DEL RESULTADO FINAL 
4 TRIMESTRE</t>
  </si>
  <si>
    <t>Se solicita a las universidades informacion sobre graduados, fecha de inicio con la cual se verifica la informacion entregada por el usuario, esta informacion esta cargada en crm y archivos anexos.  De esta validacion se generan las denuncias correspondientes por documentos falsos. tambien se determinan los roles revisores de información
 Ver acta de marzo</t>
  </si>
  <si>
    <t xml:space="preserve">No se ha materializado el riesgo ; Se ha mejorado la calidad de los productos disminuyen acciones de tutela por demoras. </t>
  </si>
  <si>
    <t>Despues de la pandemia se genero cultura de trabajo digital en one drive y en el sistema de informacion asi como el uso de VPN en casa para atender posibles emergencias por no acceso a instalaciones de la URNA para poder trabajar desde casa. Cuando hay marchas en el centro y posibles afectaciones de trafico para los servidores, en algunos casos se ha dado salida temprano para continuar con trabajo en casa. Los fallos en los sistemas hasta ahora han sido pocos y de minutos por caida de internet pero se ha reestablecido en oportunidad</t>
  </si>
  <si>
    <t xml:space="preserve">No se ha materializado el riesgo. Se han generado fallas en internet que afectan el SIRNA y marchas  en el centro pero no han afectado hasta ahora la gestion de la URNA y el servicio que presta </t>
  </si>
  <si>
    <t>No se ha materializado el riesgo. Se suscribe acta en marzo del archivo con la cual se inicia seguimiento semanal a los temas de organización de archivo digital - Actas de seguimiento archivo</t>
  </si>
  <si>
    <t xml:space="preserve">Se mantiene la solicitud a las universidades de informacion sobre graduados, fecha de inicio con la cual se verifica la informacion entregada por el usuario, esta informacion esta cargada en crm y archivos anexos, se han enviado inclusive correos a inspeccion y vigilancia del Ministerio de educacion sobre fallas en la informacion de algunas universidades. .  De esta validacion se generan las denuncias correspondientes por documentos falsos. tambien se determinan los roles revisores de información. Se mantiene el liderazgo de revision de gestion </t>
  </si>
  <si>
    <t>No se ha materializado el riesgo se ha podido detectar a tiempo posibles fraudes. Se efectua liderazgo de revision y control de la informacion. Se han efectuado 17 denuncias en el segundo trimestre por aparente documentacion falsa</t>
  </si>
  <si>
    <t>No se ha materializado el riesgo. Se ha fortalecido la capacitación interna en temas de archivo, CRM,  sirna</t>
  </si>
  <si>
    <t>No se ha materializado el riesgo. Se ha mejorado la calidad de los productos disminuyen acciones de tutela y correcciones internas del proceso de revision</t>
  </si>
  <si>
    <t>El Director de la URNA efectuo solicitud de planta para fortalecer la sistematizacion de procesos SIRNA, hacer actualizaciones  oficio del 15 de mayo</t>
  </si>
  <si>
    <t>Se prioriza trabajo de mantenimiento SIRNA módulo peritos por lo cual se requiere apoyo de planta de personal</t>
  </si>
  <si>
    <t>No se ha materializado el riesgo. Se fortalece el equipo de trabajo</t>
  </si>
  <si>
    <t>No se ha materializado el riesgo. Actas de seguimiento archivo digital</t>
  </si>
  <si>
    <t>El Director mantiene la necesidad de tener archivos digitales historicos disponibles de la gestion y por ende se inicia la revision del archivo digital de las vigencias 2020 a 2023</t>
  </si>
  <si>
    <t xml:space="preserve">Con el Acuerdo PCSJA23-12069 del 
2 de junio de 2023 se crearon 5 cargos transitorios en la URNA con enfasis en sistemas para mejorar la gestion, en especial mantenimiento del sistema SIRNA para operar servicios con fallas. De esta manera se espera poder prevenir posibles fallas y ajustar a tiempo en aras de que no se afecte el servicio. No se reportan fallas en el sistema de informacion de la URNA por hackeos o virus. </t>
  </si>
  <si>
    <t>Se autoriza la creacion de planta transitoria se inicia proceso de vinculación</t>
  </si>
  <si>
    <t>No se ha dado materialización del riesgo. Se efectua liderazgo de revision y control de la informacion. Se han efectuado 17 denuncias en el tercer trimestre, es decir un acumulado de 46 denuncias  por aparente documentacion falsa</t>
  </si>
  <si>
    <t xml:space="preserve">Con el Acuerdo PCSJA23-12069 del 
2 de junio de 2023 se crearon 5 cargos transitorios en la URNA con enfasis en sistemas para mejorar la gestion
Se mantienen los requerimientos en todos los procedmientos cuando no se aporta toda la informacion de manera correcta lo que se denomina en el sistema los requeridos. La impresión de tarjetas profesionales se hace por cortes semanales con el fin que haya oportunidad en la impresion y envio y se hace seguimiento mensual de ejecucion. Se mantienen las metas dispuestas por gestor. Al contratista de TP se le hace seguimiento semanal para valdiar los cortes y se hacen actas de seguimiento mensual </t>
  </si>
  <si>
    <t xml:space="preserve">Se mantiene la solicitud a las universidades de informacion sobre graduados, fecha de inicio con la cual se verifica la informacion entregada por el usuario, esta informacion esta cargada en crm y archivos anexos, se han enviado inclusive correos a inspeccion y vigilancia del Ministerio de educacion sobre fallas en la informacion de algunas universidades, respecto de las cuales el Ministerio ha venido efectuando los llamados a las diferentes Universidades.  De esta validacion se generan las denuncias correspondientes por documentos falsos. Se mantiene el liderazgo de revision de gestion </t>
  </si>
  <si>
    <t>No se ha materializado el riesgo, se ha podido detectar a tiempo posibles fraudes .
Se efectua liderazgo de revision y control de la informacion. Se han efectuado 12 denuncias en el primer trimestre por aparente documentacion falsa</t>
  </si>
  <si>
    <t xml:space="preserve">No se ha materializado el riesgo, se presta apoyo tecnologico en los diferentes procesos de la URNA a través del soporte. </t>
  </si>
  <si>
    <t>No se ha materializado el riesgo. se fortalece entendimiento del SIGCMA en el servidor lider del equipo</t>
  </si>
  <si>
    <t xml:space="preserve">No se ha materializado el riesgo, se inicia el proceso de revisión de hojas de vida </t>
  </si>
  <si>
    <t>No se ha materializado el riesgo. Se ha mejorado la calidad de los productos disminuyen acciones de tutela y correcciones internas del proceso de revision, la expedicion de TP esta al dia con los cortes que se entregan semanal</t>
  </si>
  <si>
    <t>Se tiene un One drive para cada uno de los procesos que lleva la URNA, que permite organizar la información archivistica conforme a las tablas de retención. Se inicio el teletrabajo en la Unidad donde hay 15 personas en teletrabajo dos días a la semana lo cual media situaciones de fuerza mayor ante riesgos por marchas o huelgas en el cnetro.  Se esta trabajando en mantenimiento SIRNA para efectos de la convocatoria de peritos por fallas en los modulos es preventivo para tener el modulo en optimas condiciones para convocatoria de noviembre de 2023</t>
  </si>
  <si>
    <t>No se ha materializado el riesgo. El teletrabajo ha ayudado y en cuiertas ocasiones el trabajo en casa cuando se dan manifestaciones en el centro manteniendo disponibildaid fisica de ventanilla</t>
  </si>
  <si>
    <t xml:space="preserve">No se ha materializado el riesgo </t>
  </si>
  <si>
    <t xml:space="preserve">Se observan avances en la organziación del archivo 2023 se trabaja dos horas a la semana en archivos de las vigencias 2020-2022. El Director mantiene la necesidad de tener archivos digitales historicos disponibles de la gestion y por ende se inicia la revision del archivo digital, se cuenta con contrato de custyodia de archivos que cumplen con condiciones archivisticas y medio ambientales.  Se espera en diciembre efectuar el proceso de destrucción de plasticos dañados del contrato de TP y daños en impresiones de licencias y jueces de paz  </t>
  </si>
  <si>
    <t>Durante el 12 al 22 de septimebre se dio suspensión de terminos a las actividades de la URNA - Acuerdo  pcsja23-12089/c2-C4 por hackeo en los sistemas. La URNa tomo medidas internas de los backup que tenia sin embargo se requeria el reestablecmineto del sistema de información. El apoyo del equipo de ingenieros fue clave, una vez se reestablecieron los servicios se hizo verificación observando que no hubo perdida de informacion</t>
  </si>
  <si>
    <t>moderado</t>
  </si>
  <si>
    <t>Con el Acuerdo PCSJA22-12032 del 29/12/2022 se crearon 11 cargos permanentes de apoyo en la URNA. Cuando la informacion llega incompleta, los usuarios son requeridos. La impresión de tarjetas profesionales se hace por cortes semanales con el fin que haya oportunidad en la impresion y envio y se hace seguimiento mensual de ejecucion. Se han dispuesto metas por proceso no hay actas, pero se han dado reuniones de equipo donde son 150 TP semanal, 15 de practicas diarias y 100 semanal segun demanda de LT. Sanciones y jueces de paz se registra semanal lo que llega. Al contratista de TP se le hace seguimiento semanal para valdiar los cortes y se hacen actas de seguimiento mensual. Se designan revisores para mayor control de los productos</t>
  </si>
  <si>
    <t>Se inicia el proceso de vinculación de la planta de personal temporal con enfasis en las mejoras a los sistemas de información. Se vinculan 4 peronas de los 5 cargos.  Al contratista de TP se le hace seguimiento semanal para validar los cortes y se hacen actas de seguimiento mensual. Se han efectuado varios requerimientos a 4/72 por no entrega de tarjetas o licencias en tiempo o perdida de los mismos. Con la nueva planta y estar al dia en tramites en los terminos de ley, las cargas no son altas para el equipo de trabajo. Se resalta que los proceso de revision previo a firma permiten un punto alto de control de la información dado el volumen de la misma</t>
  </si>
  <si>
    <t>No se ha materializado el riesgo, se fortalece entendimiento del SIGCMA se capacita a todo el equipo en sistema de gestion ambiental, antisoborno, calidad, se hacen encuestas, juegos que permiten integración y entendimiento, se socializa el mapa de procesos, los riesgos y la forma en que participamos</t>
  </si>
  <si>
    <t>No se ha materializado el riesgo , si bien se presentó un hackeo no hubo pedrida de información para la URNA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</si>
</sst>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86">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9"/>
      <color theme="0"/>
      <name val="Arial Narrow"/>
      <family val="2"/>
    </font>
    <font>
      <sz val="11"/>
      <color rgb="FFFF0000"/>
      <name val="Calibri"/>
      <family val="2"/>
      <scheme val="minor"/>
    </font>
    <font>
      <b/>
      <sz val="11"/>
      <color theme="1"/>
      <name val="Calibri"/>
      <family val="2"/>
      <scheme val="minor"/>
    </font>
    <font>
      <sz val="11"/>
      <color theme="0"/>
      <name val="Calibri"/>
      <family val="2"/>
      <scheme val="minor"/>
    </font>
    <font>
      <b/>
      <sz val="26"/>
      <color theme="1"/>
      <name val="Arial Narrow"/>
      <family val="2"/>
    </font>
    <font>
      <b/>
      <sz val="18"/>
      <color theme="1"/>
      <name val="Arial Narrow"/>
      <family val="2"/>
    </font>
    <font>
      <sz val="16"/>
      <color theme="1"/>
      <name val="Arial Narrow"/>
      <family val="2"/>
    </font>
    <font>
      <sz val="16"/>
      <color rgb="FF000000"/>
      <name val="Arial Narrow"/>
      <family val="2"/>
    </font>
    <font>
      <sz val="18"/>
      <name val="Arial"/>
      <family val="2"/>
    </font>
    <font>
      <sz val="11"/>
      <name val="Calibri"/>
      <family val="2"/>
      <scheme val="minor"/>
    </font>
    <font>
      <sz val="24"/>
      <name val="Arial"/>
      <family val="2"/>
    </font>
    <font>
      <sz val="16"/>
      <color rgb="FFFF0000"/>
      <name val="Arial Narrow"/>
      <family val="2"/>
    </font>
    <font>
      <sz val="16"/>
      <color rgb="FFFF0000"/>
      <name val="Calibri"/>
      <family val="2"/>
      <scheme val="minor"/>
    </font>
    <font>
      <b/>
      <sz val="14"/>
      <color rgb="FF000000"/>
      <name val="Arial Narrow"/>
      <family val="2"/>
    </font>
    <font>
      <sz val="10"/>
      <color theme="1"/>
      <name val="Calibri"/>
      <family val="2"/>
      <scheme val="minor"/>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b/>
      <sz val="9"/>
      <color theme="1"/>
      <name val="Arial Narrow"/>
      <family val="2"/>
    </font>
    <font>
      <b/>
      <sz val="20"/>
      <color theme="1"/>
      <name val="Calibri"/>
      <family val="2"/>
      <scheme val="minor"/>
    </font>
    <font>
      <b/>
      <sz val="12"/>
      <color rgb="FF000000"/>
      <name val="Calibri"/>
      <family val="2"/>
    </font>
    <font>
      <b/>
      <sz val="18"/>
      <color rgb="FF000000"/>
      <name val="Calibri"/>
      <family val="2"/>
    </font>
    <font>
      <b/>
      <sz val="11"/>
      <color rgb="FF002060"/>
      <name val="Arial Narrow"/>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sz val="10"/>
      <color theme="0" tint="-4.9989318521683403E-2"/>
      <name val="Arial"/>
      <family val="2"/>
    </font>
    <font>
      <sz val="10"/>
      <color theme="1"/>
      <name val="Arial"/>
      <family val="2"/>
    </font>
    <font>
      <sz val="10"/>
      <color rgb="FF000000"/>
      <name val="Arial"/>
      <family val="2"/>
    </font>
    <font>
      <sz val="10"/>
      <name val="Calibri"/>
      <family val="2"/>
      <scheme val="minor"/>
    </font>
    <font>
      <b/>
      <sz val="10"/>
      <name val="Arial"/>
      <family val="2"/>
    </font>
    <font>
      <sz val="10"/>
      <color theme="0"/>
      <name val="Arial"/>
      <family val="2"/>
    </font>
    <font>
      <b/>
      <i/>
      <sz val="16"/>
      <name val="Calibri"/>
      <family val="2"/>
      <scheme val="minor"/>
    </font>
    <font>
      <b/>
      <sz val="26"/>
      <color theme="1"/>
      <name val="Arial"/>
      <family val="2"/>
    </font>
    <font>
      <b/>
      <sz val="24"/>
      <color rgb="FF000000"/>
      <name val="Arial"/>
      <family val="2"/>
    </font>
    <font>
      <sz val="26"/>
      <color rgb="FF000000"/>
      <name val="Arial"/>
      <family val="2"/>
    </font>
    <font>
      <sz val="26"/>
      <color rgb="FFFFFFFF"/>
      <name val="Arial"/>
      <family val="2"/>
    </font>
    <font>
      <b/>
      <sz val="18"/>
      <color theme="1"/>
      <name val="Arial"/>
      <family val="2"/>
    </font>
    <font>
      <b/>
      <sz val="18"/>
      <color rgb="FF000000"/>
      <name val="Arial"/>
      <family val="2"/>
    </font>
    <font>
      <sz val="18"/>
      <color rgb="FF000000"/>
      <name val="Arial"/>
      <family val="2"/>
    </font>
    <font>
      <sz val="18"/>
      <color rgb="FFFFFFFF"/>
      <name val="Arial"/>
      <family val="2"/>
    </font>
    <font>
      <sz val="10"/>
      <color theme="1"/>
      <name val="Roboto"/>
    </font>
    <font>
      <b/>
      <sz val="22"/>
      <color theme="0"/>
      <name val="Arial Narrow"/>
      <family val="2"/>
    </font>
    <font>
      <sz val="26"/>
      <color theme="1"/>
      <name val="Arial"/>
      <family val="2"/>
    </font>
    <font>
      <sz val="11"/>
      <color theme="0"/>
      <name val="Arial Narrow"/>
      <family val="2"/>
    </font>
    <font>
      <b/>
      <sz val="11"/>
      <color rgb="FF00B050"/>
      <name val="Calibri"/>
      <family val="2"/>
      <scheme val="minor"/>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9"/>
      <color theme="1"/>
      <name val="Arial Narrow"/>
      <family val="2"/>
    </font>
    <font>
      <b/>
      <i/>
      <sz val="10"/>
      <color theme="1"/>
      <name val="Arial"/>
      <family val="2"/>
    </font>
    <font>
      <i/>
      <sz val="10"/>
      <color rgb="FF000000"/>
      <name val="Arial"/>
      <family val="2"/>
    </font>
    <font>
      <b/>
      <i/>
      <sz val="10"/>
      <name val="Arial"/>
      <family val="2"/>
    </font>
    <font>
      <b/>
      <sz val="10"/>
      <color rgb="FFFF0000"/>
      <name val="Arial"/>
      <family val="2"/>
    </font>
    <font>
      <b/>
      <sz val="11"/>
      <name val="Calibri"/>
      <family val="2"/>
      <scheme val="minor"/>
    </font>
    <font>
      <sz val="12"/>
      <name val="Calibri"/>
      <family val="2"/>
      <scheme val="minor"/>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rgb="FF00B0F0"/>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s>
  <borders count="106">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rgb="FF000000"/>
      </bottom>
      <diagonal/>
    </border>
    <border>
      <left/>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ashed">
        <color theme="9" tint="-0.24994659260841701"/>
      </left>
      <right style="dashed">
        <color theme="9" tint="-0.24994659260841701"/>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ashed">
        <color theme="9" tint="-0.24994659260841701"/>
      </right>
      <top style="dashed">
        <color theme="9" tint="-0.24994659260841701"/>
      </top>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s>
  <cellStyleXfs count="3">
    <xf numFmtId="0" fontId="0" fillId="0" borderId="0"/>
    <xf numFmtId="0" fontId="8" fillId="0" borderId="0"/>
    <xf numFmtId="0" fontId="14" fillId="0" borderId="0"/>
  </cellStyleXfs>
  <cellXfs count="487">
    <xf numFmtId="0" fontId="0" fillId="0" borderId="0" xfId="0"/>
    <xf numFmtId="0" fontId="1" fillId="3" borderId="0" xfId="0" applyFont="1" applyFill="1"/>
    <xf numFmtId="0" fontId="1" fillId="3" borderId="0" xfId="0" applyFont="1" applyFill="1" applyAlignment="1">
      <alignment horizontal="center" vertical="center"/>
    </xf>
    <xf numFmtId="0" fontId="1" fillId="3" borderId="0" xfId="0" applyFont="1" applyFill="1" applyAlignment="1">
      <alignment horizontal="left" vertical="center"/>
    </xf>
    <xf numFmtId="0" fontId="0" fillId="5" borderId="0" xfId="0" applyFill="1"/>
    <xf numFmtId="0" fontId="0" fillId="0" borderId="0" xfId="0" applyAlignment="1">
      <alignment horizontal="left" wrapText="1"/>
    </xf>
    <xf numFmtId="0" fontId="0" fillId="5" borderId="0" xfId="0" applyFill="1" applyAlignment="1">
      <alignment horizontal="center"/>
    </xf>
    <xf numFmtId="0" fontId="0" fillId="3" borderId="0" xfId="0" applyFill="1"/>
    <xf numFmtId="0" fontId="10" fillId="3" borderId="20" xfId="1" quotePrefix="1" applyFont="1" applyFill="1" applyBorder="1" applyAlignment="1">
      <alignment horizontal="left" vertical="top" wrapText="1"/>
    </xf>
    <xf numFmtId="0" fontId="11" fillId="3" borderId="0" xfId="1" quotePrefix="1" applyFont="1" applyFill="1" applyAlignment="1">
      <alignment horizontal="left" vertical="top" wrapText="1"/>
    </xf>
    <xf numFmtId="0" fontId="11" fillId="3" borderId="21" xfId="1" quotePrefix="1" applyFont="1" applyFill="1" applyBorder="1" applyAlignment="1">
      <alignment horizontal="left" vertical="top" wrapText="1"/>
    </xf>
    <xf numFmtId="0" fontId="9" fillId="3" borderId="20" xfId="1" applyFont="1" applyFill="1" applyBorder="1"/>
    <xf numFmtId="0" fontId="9" fillId="3" borderId="0" xfId="1" applyFont="1" applyFill="1"/>
    <xf numFmtId="0" fontId="13"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0" xfId="1" quotePrefix="1" applyFont="1" applyFill="1" applyAlignment="1">
      <alignment horizontal="left" vertical="center" wrapText="1"/>
    </xf>
    <xf numFmtId="0" fontId="9" fillId="3" borderId="21" xfId="1" applyFont="1" applyFill="1" applyBorder="1"/>
    <xf numFmtId="0" fontId="15" fillId="3" borderId="0" xfId="0" applyFont="1" applyFill="1" applyAlignment="1">
      <alignment horizontal="left" vertical="center" wrapText="1"/>
    </xf>
    <xf numFmtId="0" fontId="16" fillId="3" borderId="0" xfId="0" applyFont="1" applyFill="1" applyAlignment="1">
      <alignment horizontal="left" vertical="top" wrapText="1"/>
    </xf>
    <xf numFmtId="0" fontId="22" fillId="3" borderId="0" xfId="0" applyFont="1" applyFill="1" applyAlignment="1">
      <alignment horizontal="center" vertical="center"/>
    </xf>
    <xf numFmtId="0" fontId="24" fillId="3" borderId="49" xfId="0" applyFont="1" applyFill="1" applyBorder="1" applyAlignment="1">
      <alignment vertical="top" wrapText="1"/>
    </xf>
    <xf numFmtId="0" fontId="24" fillId="3" borderId="50" xfId="0" applyFont="1" applyFill="1" applyBorder="1" applyAlignment="1">
      <alignment vertical="top" wrapText="1"/>
    </xf>
    <xf numFmtId="0" fontId="26" fillId="0" borderId="0" xfId="0" applyFont="1" applyAlignment="1">
      <alignment horizontal="center" vertical="center" wrapText="1"/>
    </xf>
    <xf numFmtId="0" fontId="27" fillId="3" borderId="0" xfId="0" applyFont="1" applyFill="1"/>
    <xf numFmtId="0" fontId="3" fillId="3" borderId="0" xfId="0" applyFont="1" applyFill="1" applyAlignment="1">
      <alignment horizontal="left" vertical="center"/>
    </xf>
    <xf numFmtId="0" fontId="28" fillId="3" borderId="0" xfId="0" applyFont="1" applyFill="1" applyAlignment="1">
      <alignment horizontal="center" vertical="center" wrapText="1"/>
    </xf>
    <xf numFmtId="0" fontId="21" fillId="3" borderId="0" xfId="0" applyFont="1" applyFill="1"/>
    <xf numFmtId="0" fontId="25" fillId="3" borderId="0" xfId="0" applyFont="1" applyFill="1" applyAlignment="1">
      <alignment horizontal="justify" vertical="center" wrapText="1" readingOrder="1"/>
    </xf>
    <xf numFmtId="0" fontId="3" fillId="3" borderId="0" xfId="0" applyFont="1" applyFill="1" applyAlignment="1">
      <alignment vertical="center"/>
    </xf>
    <xf numFmtId="0" fontId="21" fillId="0" borderId="0" xfId="0" applyFont="1"/>
    <xf numFmtId="0" fontId="25" fillId="0" borderId="0" xfId="0" applyFont="1" applyAlignment="1">
      <alignment horizontal="justify" vertical="center" wrapText="1" readingOrder="1"/>
    </xf>
    <xf numFmtId="0" fontId="29" fillId="0" borderId="0" xfId="0" applyFont="1" applyAlignment="1">
      <alignment vertical="center"/>
    </xf>
    <xf numFmtId="0" fontId="30" fillId="0" borderId="0" xfId="0" applyFont="1"/>
    <xf numFmtId="0" fontId="19" fillId="0" borderId="0" xfId="0" applyFont="1"/>
    <xf numFmtId="0" fontId="27" fillId="0" borderId="0" xfId="0" applyFont="1"/>
    <xf numFmtId="0" fontId="32" fillId="3" borderId="0" xfId="0" applyFont="1" applyFill="1"/>
    <xf numFmtId="0" fontId="33" fillId="3" borderId="0" xfId="0" applyFont="1" applyFill="1"/>
    <xf numFmtId="0" fontId="34" fillId="13" borderId="57" xfId="0" applyFont="1" applyFill="1" applyBorder="1" applyAlignment="1">
      <alignment horizontal="center" vertical="center" wrapText="1" readingOrder="1"/>
    </xf>
    <xf numFmtId="0" fontId="34" fillId="13" borderId="58"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5" fillId="3" borderId="60" xfId="0" applyFont="1" applyFill="1" applyBorder="1" applyAlignment="1">
      <alignment horizontal="justify" vertical="center" wrapText="1" readingOrder="1"/>
    </xf>
    <xf numFmtId="9" fontId="34" fillId="3" borderId="61" xfId="0" applyNumberFormat="1"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5" fillId="3" borderId="13" xfId="0" applyFont="1" applyFill="1" applyBorder="1" applyAlignment="1">
      <alignment horizontal="justify" vertical="center" wrapText="1" readingOrder="1"/>
    </xf>
    <xf numFmtId="9" fontId="34" fillId="3" borderId="63" xfId="0" applyNumberFormat="1" applyFont="1" applyFill="1" applyBorder="1" applyAlignment="1">
      <alignment horizontal="center" vertical="center" wrapText="1" readingOrder="1"/>
    </xf>
    <xf numFmtId="0" fontId="35" fillId="3" borderId="63"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35" fillId="3" borderId="65" xfId="0" applyFont="1" applyFill="1" applyBorder="1" applyAlignment="1">
      <alignment horizontal="justify" vertical="center" wrapText="1" readingOrder="1"/>
    </xf>
    <xf numFmtId="0" fontId="35" fillId="3" borderId="66" xfId="0" applyFont="1" applyFill="1" applyBorder="1" applyAlignment="1">
      <alignment horizontal="center" vertical="center" wrapText="1" readingOrder="1"/>
    </xf>
    <xf numFmtId="0" fontId="39" fillId="3" borderId="0" xfId="0" applyFont="1" applyFill="1"/>
    <xf numFmtId="0" fontId="41" fillId="15" borderId="67" xfId="0" applyFont="1" applyFill="1" applyBorder="1" applyAlignment="1" applyProtection="1">
      <alignment horizontal="center" vertical="center" wrapText="1" readingOrder="1"/>
      <protection hidden="1"/>
    </xf>
    <xf numFmtId="0" fontId="41" fillId="15" borderId="68" xfId="0" applyFont="1" applyFill="1" applyBorder="1" applyAlignment="1" applyProtection="1">
      <alignment horizontal="center" vertical="center" wrapText="1" readingOrder="1"/>
      <protection hidden="1"/>
    </xf>
    <xf numFmtId="0" fontId="41" fillId="15" borderId="69" xfId="0" applyFont="1" applyFill="1" applyBorder="1" applyAlignment="1" applyProtection="1">
      <alignment horizontal="center" vertical="center" wrapText="1" readingOrder="1"/>
      <protection hidden="1"/>
    </xf>
    <xf numFmtId="0" fontId="41" fillId="16" borderId="67" xfId="0" applyFont="1" applyFill="1" applyBorder="1" applyAlignment="1" applyProtection="1">
      <alignment horizontal="center" wrapText="1" readingOrder="1"/>
      <protection hidden="1"/>
    </xf>
    <xf numFmtId="0" fontId="41" fillId="16" borderId="68" xfId="0" applyFont="1" applyFill="1" applyBorder="1" applyAlignment="1" applyProtection="1">
      <alignment horizontal="center" wrapText="1" readingOrder="1"/>
      <protection hidden="1"/>
    </xf>
    <xf numFmtId="0" fontId="41" fillId="15" borderId="20" xfId="0" applyFont="1" applyFill="1" applyBorder="1" applyAlignment="1" applyProtection="1">
      <alignment horizontal="center" vertical="center" wrapText="1" readingOrder="1"/>
      <protection hidden="1"/>
    </xf>
    <xf numFmtId="0" fontId="41" fillId="15" borderId="0" xfId="0" applyFont="1" applyFill="1" applyAlignment="1" applyProtection="1">
      <alignment horizontal="center" vertical="center" wrapText="1" readingOrder="1"/>
      <protection hidden="1"/>
    </xf>
    <xf numFmtId="0" fontId="41" fillId="15" borderId="21" xfId="0" applyFont="1" applyFill="1" applyBorder="1" applyAlignment="1" applyProtection="1">
      <alignment horizontal="center" vertical="center" wrapText="1" readingOrder="1"/>
      <protection hidden="1"/>
    </xf>
    <xf numFmtId="0" fontId="41" fillId="16" borderId="20" xfId="0" applyFont="1" applyFill="1" applyBorder="1" applyAlignment="1" applyProtection="1">
      <alignment horizontal="center" wrapText="1" readingOrder="1"/>
      <protection hidden="1"/>
    </xf>
    <xf numFmtId="0" fontId="41" fillId="16" borderId="0" xfId="0" applyFont="1" applyFill="1" applyAlignment="1" applyProtection="1">
      <alignment horizontal="center" wrapText="1" readingOrder="1"/>
      <protection hidden="1"/>
    </xf>
    <xf numFmtId="0" fontId="41" fillId="15" borderId="43" xfId="0" applyFont="1" applyFill="1" applyBorder="1" applyAlignment="1" applyProtection="1">
      <alignment horizontal="center" vertical="center" wrapText="1" readingOrder="1"/>
      <protection hidden="1"/>
    </xf>
    <xf numFmtId="0" fontId="41" fillId="15" borderId="44" xfId="0" applyFont="1" applyFill="1" applyBorder="1" applyAlignment="1" applyProtection="1">
      <alignment horizontal="center" vertical="center" wrapText="1" readingOrder="1"/>
      <protection hidden="1"/>
    </xf>
    <xf numFmtId="0" fontId="41" fillId="15" borderId="45" xfId="0" applyFont="1" applyFill="1" applyBorder="1" applyAlignment="1" applyProtection="1">
      <alignment horizontal="center" vertical="center" wrapText="1" readingOrder="1"/>
      <protection hidden="1"/>
    </xf>
    <xf numFmtId="0" fontId="41" fillId="16" borderId="43" xfId="0" applyFont="1" applyFill="1" applyBorder="1" applyAlignment="1" applyProtection="1">
      <alignment horizontal="center" wrapText="1" readingOrder="1"/>
      <protection hidden="1"/>
    </xf>
    <xf numFmtId="0" fontId="41" fillId="16" borderId="44" xfId="0" applyFont="1" applyFill="1" applyBorder="1" applyAlignment="1" applyProtection="1">
      <alignment horizontal="center" wrapText="1" readingOrder="1"/>
      <protection hidden="1"/>
    </xf>
    <xf numFmtId="0" fontId="41" fillId="17" borderId="68" xfId="0" applyFont="1" applyFill="1" applyBorder="1" applyAlignment="1" applyProtection="1">
      <alignment horizontal="center" wrapText="1" readingOrder="1"/>
      <protection hidden="1"/>
    </xf>
    <xf numFmtId="0" fontId="41" fillId="17" borderId="69" xfId="0" applyFont="1" applyFill="1" applyBorder="1" applyAlignment="1" applyProtection="1">
      <alignment horizontal="center" wrapText="1" readingOrder="1"/>
      <protection hidden="1"/>
    </xf>
    <xf numFmtId="0" fontId="41" fillId="17" borderId="20" xfId="0" applyFont="1" applyFill="1" applyBorder="1" applyAlignment="1" applyProtection="1">
      <alignment horizontal="center" wrapText="1" readingOrder="1"/>
      <protection hidden="1"/>
    </xf>
    <xf numFmtId="0" fontId="41" fillId="17" borderId="0" xfId="0" applyFont="1" applyFill="1" applyAlignment="1" applyProtection="1">
      <alignment horizontal="center" wrapText="1" readingOrder="1"/>
      <protection hidden="1"/>
    </xf>
    <xf numFmtId="0" fontId="41" fillId="17" borderId="21" xfId="0" applyFont="1" applyFill="1" applyBorder="1" applyAlignment="1" applyProtection="1">
      <alignment horizontal="center" wrapText="1" readingOrder="1"/>
      <protection hidden="1"/>
    </xf>
    <xf numFmtId="0" fontId="41" fillId="17" borderId="43" xfId="0" applyFont="1" applyFill="1" applyBorder="1" applyAlignment="1" applyProtection="1">
      <alignment horizontal="center" wrapText="1" readingOrder="1"/>
      <protection hidden="1"/>
    </xf>
    <xf numFmtId="0" fontId="41" fillId="17" borderId="44" xfId="0" applyFont="1" applyFill="1" applyBorder="1" applyAlignment="1" applyProtection="1">
      <alignment horizontal="center" wrapText="1" readingOrder="1"/>
      <protection hidden="1"/>
    </xf>
    <xf numFmtId="0" fontId="41" fillId="17" borderId="45" xfId="0" applyFont="1" applyFill="1" applyBorder="1" applyAlignment="1" applyProtection="1">
      <alignment horizontal="center" wrapText="1" readingOrder="1"/>
      <protection hidden="1"/>
    </xf>
    <xf numFmtId="0" fontId="41" fillId="8" borderId="67" xfId="0" applyFont="1" applyFill="1" applyBorder="1" applyAlignment="1" applyProtection="1">
      <alignment horizontal="center" wrapText="1" readingOrder="1"/>
      <protection hidden="1"/>
    </xf>
    <xf numFmtId="0" fontId="41" fillId="8" borderId="68" xfId="0" applyFont="1" applyFill="1" applyBorder="1" applyAlignment="1" applyProtection="1">
      <alignment horizontal="center" wrapText="1" readingOrder="1"/>
      <protection hidden="1"/>
    </xf>
    <xf numFmtId="0" fontId="41" fillId="8" borderId="69" xfId="0" applyFont="1" applyFill="1" applyBorder="1" applyAlignment="1" applyProtection="1">
      <alignment horizontal="center" wrapText="1" readingOrder="1"/>
      <protection hidden="1"/>
    </xf>
    <xf numFmtId="0" fontId="41" fillId="8" borderId="20" xfId="0" applyFont="1" applyFill="1" applyBorder="1" applyAlignment="1" applyProtection="1">
      <alignment horizontal="center" wrapText="1" readingOrder="1"/>
      <protection hidden="1"/>
    </xf>
    <xf numFmtId="0" fontId="41" fillId="8" borderId="0" xfId="0" applyFont="1" applyFill="1" applyAlignment="1" applyProtection="1">
      <alignment horizontal="center" wrapText="1" readingOrder="1"/>
      <protection hidden="1"/>
    </xf>
    <xf numFmtId="0" fontId="41" fillId="8" borderId="21" xfId="0" applyFont="1" applyFill="1" applyBorder="1" applyAlignment="1" applyProtection="1">
      <alignment horizontal="center" wrapText="1" readingOrder="1"/>
      <protection hidden="1"/>
    </xf>
    <xf numFmtId="0" fontId="41" fillId="8" borderId="43" xfId="0" applyFont="1" applyFill="1" applyBorder="1" applyAlignment="1" applyProtection="1">
      <alignment horizontal="center" wrapText="1" readingOrder="1"/>
      <protection hidden="1"/>
    </xf>
    <xf numFmtId="0" fontId="41" fillId="8" borderId="44" xfId="0" applyFont="1" applyFill="1" applyBorder="1" applyAlignment="1" applyProtection="1">
      <alignment horizontal="center" wrapText="1" readingOrder="1"/>
      <protection hidden="1"/>
    </xf>
    <xf numFmtId="0" fontId="41" fillId="8" borderId="45" xfId="0" applyFont="1" applyFill="1" applyBorder="1" applyAlignment="1" applyProtection="1">
      <alignment horizontal="center" wrapText="1" readingOrder="1"/>
      <protection hidden="1"/>
    </xf>
    <xf numFmtId="0" fontId="0" fillId="0" borderId="0" xfId="0" applyAlignment="1">
      <alignment wrapText="1"/>
    </xf>
    <xf numFmtId="0" fontId="0" fillId="0" borderId="0" xfId="0" applyAlignment="1">
      <alignment vertical="top" wrapText="1"/>
    </xf>
    <xf numFmtId="0" fontId="6" fillId="18" borderId="47" xfId="0" applyFont="1" applyFill="1" applyBorder="1" applyAlignment="1">
      <alignment horizontal="center" vertical="center" wrapText="1"/>
    </xf>
    <xf numFmtId="0" fontId="6" fillId="18" borderId="47" xfId="0" applyFont="1" applyFill="1" applyBorder="1" applyAlignment="1">
      <alignment horizontal="center" vertical="center"/>
    </xf>
    <xf numFmtId="0" fontId="44" fillId="0" borderId="0" xfId="0" applyFont="1" applyAlignment="1">
      <alignment horizontal="center"/>
    </xf>
    <xf numFmtId="0" fontId="45" fillId="0" borderId="0" xfId="0" applyFont="1"/>
    <xf numFmtId="0" fontId="47" fillId="4" borderId="0" xfId="0" applyFont="1" applyFill="1" applyAlignment="1" applyProtection="1">
      <alignment horizontal="left" vertical="center" wrapText="1"/>
      <protection locked="0"/>
    </xf>
    <xf numFmtId="0" fontId="46" fillId="19" borderId="0" xfId="0" applyFont="1" applyFill="1" applyAlignment="1" applyProtection="1">
      <alignment vertical="center" wrapText="1"/>
      <protection locked="0"/>
    </xf>
    <xf numFmtId="0" fontId="47" fillId="4" borderId="0" xfId="0" applyFont="1" applyFill="1" applyAlignment="1" applyProtection="1">
      <alignment vertical="center" wrapText="1"/>
      <protection locked="0"/>
    </xf>
    <xf numFmtId="0" fontId="0" fillId="0" borderId="0" xfId="0" applyAlignment="1">
      <alignment horizontal="left"/>
    </xf>
    <xf numFmtId="0" fontId="48" fillId="0" borderId="0" xfId="0" applyFont="1" applyAlignment="1" applyProtection="1">
      <alignment horizontal="center" vertical="center"/>
      <protection locked="0"/>
    </xf>
    <xf numFmtId="0" fontId="46" fillId="0" borderId="0" xfId="0" applyFont="1" applyAlignment="1" applyProtection="1">
      <alignment horizontal="left" vertical="center"/>
      <protection locked="0"/>
    </xf>
    <xf numFmtId="0" fontId="47" fillId="0" borderId="0" xfId="0" applyFont="1" applyAlignment="1" applyProtection="1">
      <alignment horizontal="center" vertical="center"/>
      <protection locked="0"/>
    </xf>
    <xf numFmtId="0" fontId="20" fillId="0" borderId="0" xfId="0" applyFont="1" applyAlignment="1">
      <alignment horizontal="center"/>
    </xf>
    <xf numFmtId="0" fontId="46" fillId="21" borderId="0" xfId="0" applyFont="1" applyFill="1" applyAlignment="1" applyProtection="1">
      <alignment horizontal="left" vertical="center"/>
      <protection locked="0"/>
    </xf>
    <xf numFmtId="0" fontId="46" fillId="21" borderId="0" xfId="0" applyFont="1" applyFill="1" applyAlignment="1" applyProtection="1">
      <alignment horizontal="left" vertical="center" wrapText="1"/>
      <protection locked="0"/>
    </xf>
    <xf numFmtId="0" fontId="46" fillId="0" borderId="0" xfId="0" applyFont="1" applyAlignment="1" applyProtection="1">
      <alignment horizontal="left"/>
      <protection locked="0"/>
    </xf>
    <xf numFmtId="0" fontId="51" fillId="0" borderId="0" xfId="0" applyFont="1"/>
    <xf numFmtId="0" fontId="46" fillId="21" borderId="13" xfId="0" applyFont="1" applyFill="1" applyBorder="1" applyAlignment="1">
      <alignment horizontal="center" vertical="top" wrapText="1" readingOrder="1"/>
    </xf>
    <xf numFmtId="0" fontId="46" fillId="21" borderId="13" xfId="0" applyFont="1" applyFill="1" applyBorder="1" applyAlignment="1">
      <alignment horizontal="center" vertical="center" wrapText="1" readingOrder="1"/>
    </xf>
    <xf numFmtId="0" fontId="51" fillId="0" borderId="13" xfId="0" applyFont="1" applyBorder="1" applyAlignment="1">
      <alignment horizontal="center" vertical="center" wrapText="1" readingOrder="1"/>
    </xf>
    <xf numFmtId="0" fontId="54" fillId="22" borderId="79" xfId="0" applyFont="1" applyFill="1" applyBorder="1" applyAlignment="1">
      <alignment horizontal="center" vertical="top" wrapText="1" readingOrder="1"/>
    </xf>
    <xf numFmtId="0" fontId="54" fillId="22" borderId="81" xfId="0" applyFont="1" applyFill="1" applyBorder="1" applyAlignment="1">
      <alignment horizontal="center" vertical="top" wrapText="1" readingOrder="1"/>
    </xf>
    <xf numFmtId="0" fontId="46" fillId="22" borderId="13" xfId="0" applyFont="1" applyFill="1" applyBorder="1" applyAlignment="1">
      <alignment horizontal="center" vertical="top" wrapText="1" readingOrder="1"/>
    </xf>
    <xf numFmtId="0" fontId="55" fillId="0" borderId="0" xfId="0" applyFont="1"/>
    <xf numFmtId="0" fontId="52" fillId="0" borderId="13" xfId="0" applyFont="1" applyBorder="1" applyAlignment="1">
      <alignment horizontal="center" vertical="center" wrapText="1"/>
    </xf>
    <xf numFmtId="0" fontId="45" fillId="3" borderId="0" xfId="0" applyFont="1" applyFill="1"/>
    <xf numFmtId="0" fontId="58" fillId="7" borderId="0" xfId="0" applyFont="1" applyFill="1" applyAlignment="1">
      <alignment horizontal="center" vertical="center" wrapText="1" readingOrder="1"/>
    </xf>
    <xf numFmtId="0" fontId="59" fillId="8" borderId="51" xfId="0" applyFont="1" applyFill="1" applyBorder="1" applyAlignment="1">
      <alignment horizontal="center" vertical="center" wrapText="1" readingOrder="1"/>
    </xf>
    <xf numFmtId="0" fontId="59" fillId="0" borderId="51" xfId="0" applyFont="1" applyBorder="1" applyAlignment="1">
      <alignment horizontal="center" vertical="center" wrapText="1" readingOrder="1"/>
    </xf>
    <xf numFmtId="0" fontId="59" fillId="0" borderId="51" xfId="0" applyFont="1" applyBorder="1" applyAlignment="1">
      <alignment horizontal="justify" vertical="center" wrapText="1" readingOrder="1"/>
    </xf>
    <xf numFmtId="0" fontId="59" fillId="9" borderId="52" xfId="0" applyFont="1" applyFill="1" applyBorder="1" applyAlignment="1">
      <alignment horizontal="center" vertical="center" wrapText="1" readingOrder="1"/>
    </xf>
    <xf numFmtId="0" fontId="59" fillId="0" borderId="52" xfId="0" applyFont="1" applyBorder="1" applyAlignment="1">
      <alignment horizontal="center" vertical="center" wrapText="1" readingOrder="1"/>
    </xf>
    <xf numFmtId="0" fontId="59" fillId="0" borderId="52" xfId="0" applyFont="1" applyBorder="1" applyAlignment="1">
      <alignment horizontal="justify" vertical="center" wrapText="1" readingOrder="1"/>
    </xf>
    <xf numFmtId="0" fontId="59" fillId="10" borderId="52" xfId="0" applyFont="1" applyFill="1" applyBorder="1" applyAlignment="1">
      <alignment horizontal="center" vertical="center" wrapText="1" readingOrder="1"/>
    </xf>
    <xf numFmtId="0" fontId="59" fillId="11" borderId="52" xfId="0" applyFont="1" applyFill="1" applyBorder="1" applyAlignment="1">
      <alignment horizontal="center" vertical="center" wrapText="1" readingOrder="1"/>
    </xf>
    <xf numFmtId="0" fontId="60" fillId="12" borderId="52" xfId="0" applyFont="1" applyFill="1" applyBorder="1" applyAlignment="1">
      <alignment horizontal="center" vertical="center" wrapText="1" readingOrder="1"/>
    </xf>
    <xf numFmtId="0" fontId="62" fillId="7" borderId="0" xfId="0" applyFont="1" applyFill="1" applyAlignment="1">
      <alignment horizontal="center" vertical="center" wrapText="1" readingOrder="1"/>
    </xf>
    <xf numFmtId="0" fontId="63" fillId="8" borderId="51" xfId="0" applyFont="1" applyFill="1" applyBorder="1" applyAlignment="1">
      <alignment horizontal="center" vertical="center" wrapText="1" readingOrder="1"/>
    </xf>
    <xf numFmtId="0" fontId="63" fillId="0" borderId="51" xfId="0" applyFont="1" applyBorder="1" applyAlignment="1">
      <alignment horizontal="justify" vertical="center" wrapText="1" readingOrder="1"/>
    </xf>
    <xf numFmtId="9" fontId="63" fillId="0" borderId="51" xfId="0" applyNumberFormat="1" applyFont="1" applyBorder="1" applyAlignment="1">
      <alignment horizontal="center" vertical="center" wrapText="1" readingOrder="1"/>
    </xf>
    <xf numFmtId="0" fontId="63" fillId="9" borderId="52" xfId="0" applyFont="1" applyFill="1" applyBorder="1" applyAlignment="1">
      <alignment horizontal="center" vertical="center" wrapText="1" readingOrder="1"/>
    </xf>
    <xf numFmtId="0" fontId="63" fillId="0" borderId="52" xfId="0" applyFont="1" applyBorder="1" applyAlignment="1">
      <alignment horizontal="justify" vertical="center" wrapText="1" readingOrder="1"/>
    </xf>
    <xf numFmtId="9" fontId="63" fillId="0" borderId="52" xfId="0" applyNumberFormat="1" applyFont="1" applyBorder="1" applyAlignment="1">
      <alignment horizontal="center" vertical="center" wrapText="1" readingOrder="1"/>
    </xf>
    <xf numFmtId="0" fontId="63" fillId="10" borderId="52" xfId="0" applyFont="1" applyFill="1" applyBorder="1" applyAlignment="1">
      <alignment horizontal="center" vertical="center" wrapText="1" readingOrder="1"/>
    </xf>
    <xf numFmtId="0" fontId="63" fillId="11" borderId="52" xfId="0" applyFont="1" applyFill="1" applyBorder="1" applyAlignment="1">
      <alignment horizontal="center" vertical="center" wrapText="1" readingOrder="1"/>
    </xf>
    <xf numFmtId="0" fontId="64" fillId="12" borderId="52" xfId="0" applyFont="1" applyFill="1" applyBorder="1" applyAlignment="1">
      <alignment horizontal="center" vertical="center" wrapText="1" readingOrder="1"/>
    </xf>
    <xf numFmtId="9" fontId="0" fillId="0" borderId="0" xfId="0" applyNumberFormat="1"/>
    <xf numFmtId="9" fontId="0" fillId="0" borderId="0" xfId="0" applyNumberFormat="1" applyAlignment="1">
      <alignment horizontal="center"/>
    </xf>
    <xf numFmtId="0" fontId="0" fillId="0" borderId="0" xfId="0" applyAlignment="1">
      <alignment horizontal="center"/>
    </xf>
    <xf numFmtId="0" fontId="0" fillId="0" borderId="0" xfId="0" applyAlignment="1">
      <alignment horizontal="left" vertical="center" wrapText="1"/>
    </xf>
    <xf numFmtId="0" fontId="4" fillId="4" borderId="8" xfId="0" applyFont="1" applyFill="1" applyBorder="1" applyAlignment="1">
      <alignment horizontal="center" vertical="center" textRotation="90"/>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9" fontId="0" fillId="3" borderId="0" xfId="0" applyNumberFormat="1" applyFill="1"/>
    <xf numFmtId="9" fontId="59" fillId="0" borderId="52" xfId="0" applyNumberFormat="1" applyFont="1" applyBorder="1" applyAlignment="1">
      <alignment horizontal="justify" vertical="center" wrapText="1" readingOrder="1"/>
    </xf>
    <xf numFmtId="0" fontId="0" fillId="0" borderId="13" xfId="0" applyBorder="1" applyAlignment="1">
      <alignment horizontal="left" vertical="center" wrapText="1"/>
    </xf>
    <xf numFmtId="0" fontId="32" fillId="3" borderId="13" xfId="0" applyFont="1" applyFill="1" applyBorder="1"/>
    <xf numFmtId="9" fontId="32" fillId="3" borderId="0" xfId="0" applyNumberFormat="1" applyFont="1" applyFill="1"/>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9" fontId="32" fillId="3" borderId="13" xfId="0" applyNumberFormat="1" applyFont="1" applyFill="1" applyBorder="1"/>
    <xf numFmtId="0" fontId="4" fillId="4" borderId="83" xfId="0" applyFont="1" applyFill="1" applyBorder="1" applyAlignment="1">
      <alignment horizontal="center" vertical="center" textRotation="90" wrapText="1"/>
    </xf>
    <xf numFmtId="0" fontId="67" fillId="0" borderId="13" xfId="0" applyFont="1" applyBorder="1" applyAlignment="1">
      <alignment horizontal="left" vertical="center" wrapText="1"/>
    </xf>
    <xf numFmtId="0" fontId="67" fillId="0" borderId="0" xfId="0" applyFont="1" applyAlignment="1">
      <alignment horizontal="left" vertical="center" wrapText="1"/>
    </xf>
    <xf numFmtId="0" fontId="0" fillId="0" borderId="0" xfId="0" applyAlignment="1">
      <alignment vertical="center" wrapText="1"/>
    </xf>
    <xf numFmtId="0" fontId="68" fillId="3" borderId="0" xfId="0" applyFont="1" applyFill="1"/>
    <xf numFmtId="0" fontId="68"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0" fillId="0" borderId="13" xfId="0" applyBorder="1" applyAlignment="1">
      <alignment wrapText="1"/>
    </xf>
    <xf numFmtId="0" fontId="0" fillId="0" borderId="13" xfId="0" applyBorder="1" applyAlignment="1">
      <alignment vertical="center" wrapText="1"/>
    </xf>
    <xf numFmtId="0" fontId="34" fillId="5" borderId="60" xfId="0" applyFont="1" applyFill="1" applyBorder="1" applyAlignment="1">
      <alignment horizontal="center" vertical="center" wrapText="1" readingOrder="1"/>
    </xf>
    <xf numFmtId="0" fontId="34" fillId="5" borderId="13" xfId="0" applyFont="1" applyFill="1" applyBorder="1" applyAlignment="1">
      <alignment horizontal="center" vertical="center" wrapText="1" readingOrder="1"/>
    </xf>
    <xf numFmtId="0" fontId="6" fillId="18" borderId="53" xfId="0" applyFont="1" applyFill="1" applyBorder="1" applyAlignment="1">
      <alignment horizontal="center" vertical="center"/>
    </xf>
    <xf numFmtId="0" fontId="27" fillId="0" borderId="65" xfId="0" applyFont="1" applyBorder="1" applyAlignment="1" applyProtection="1">
      <alignment horizontal="left" vertical="top" wrapText="1"/>
      <protection locked="0"/>
    </xf>
    <xf numFmtId="0" fontId="0" fillId="0" borderId="82" xfId="0" applyBorder="1" applyAlignment="1">
      <alignment horizontal="center" vertical="center" wrapText="1"/>
    </xf>
    <xf numFmtId="9" fontId="0" fillId="0" borderId="82" xfId="0" applyNumberFormat="1" applyBorder="1" applyAlignment="1">
      <alignment horizontal="center" vertical="center" wrapText="1"/>
    </xf>
    <xf numFmtId="0" fontId="53" fillId="0" borderId="88" xfId="0" applyFont="1" applyBorder="1" applyAlignment="1" applyProtection="1">
      <alignment horizontal="left" vertical="top" wrapText="1"/>
      <protection locked="0"/>
    </xf>
    <xf numFmtId="0" fontId="53" fillId="0" borderId="13" xfId="0" applyFont="1" applyBorder="1" applyAlignment="1" applyProtection="1">
      <alignment horizontal="left" vertical="top" wrapText="1"/>
      <protection locked="0"/>
    </xf>
    <xf numFmtId="0" fontId="53" fillId="0" borderId="65" xfId="0" applyFont="1" applyBorder="1" applyAlignment="1" applyProtection="1">
      <alignment horizontal="left" vertical="top" wrapText="1"/>
      <protection locked="0"/>
    </xf>
    <xf numFmtId="0" fontId="27" fillId="0" borderId="82" xfId="0" applyFont="1" applyBorder="1" applyAlignment="1" applyProtection="1">
      <alignment horizontal="left" vertical="top" wrapText="1"/>
      <protection locked="0"/>
    </xf>
    <xf numFmtId="0" fontId="53" fillId="0" borderId="13" xfId="0" applyFont="1" applyBorder="1" applyAlignment="1" applyProtection="1">
      <alignment vertical="top" wrapText="1"/>
      <protection locked="0"/>
    </xf>
    <xf numFmtId="0" fontId="51" fillId="0" borderId="13" xfId="0" applyFont="1" applyBorder="1" applyAlignment="1">
      <alignment horizontal="justify" vertical="center" wrapText="1"/>
    </xf>
    <xf numFmtId="0" fontId="52" fillId="0" borderId="13" xfId="0" applyFont="1" applyBorder="1" applyAlignment="1">
      <alignment vertical="center" wrapText="1" readingOrder="1"/>
    </xf>
    <xf numFmtId="0" fontId="52" fillId="3" borderId="13" xfId="0" applyFont="1" applyFill="1" applyBorder="1" applyAlignment="1">
      <alignment horizontal="center" vertical="center" wrapText="1" readingOrder="1"/>
    </xf>
    <xf numFmtId="0" fontId="51" fillId="3" borderId="13" xfId="0" applyFont="1" applyFill="1" applyBorder="1" applyAlignment="1">
      <alignment vertical="center" wrapText="1"/>
    </xf>
    <xf numFmtId="0" fontId="8" fillId="3" borderId="13" xfId="0" applyFont="1" applyFill="1" applyBorder="1" applyAlignment="1">
      <alignment wrapText="1"/>
    </xf>
    <xf numFmtId="0" fontId="51" fillId="0" borderId="13" xfId="0" applyFont="1" applyBorder="1" applyAlignment="1">
      <alignment horizontal="center" vertical="center" wrapText="1"/>
    </xf>
    <xf numFmtId="0" fontId="8" fillId="0" borderId="13" xfId="0" applyFont="1" applyBorder="1" applyAlignment="1">
      <alignment horizontal="left" vertical="top" wrapText="1" readingOrder="1"/>
    </xf>
    <xf numFmtId="0" fontId="52" fillId="0" borderId="13" xfId="0" applyFont="1" applyBorder="1" applyAlignment="1">
      <alignment horizontal="left" vertical="center" wrapText="1" readingOrder="1"/>
    </xf>
    <xf numFmtId="0" fontId="24" fillId="3" borderId="48" xfId="0" applyFont="1" applyFill="1" applyBorder="1" applyAlignment="1">
      <alignment vertical="top" wrapText="1"/>
    </xf>
    <xf numFmtId="0" fontId="32" fillId="0" borderId="0" xfId="0" applyFont="1" applyAlignment="1" applyProtection="1">
      <alignment vertical="center"/>
      <protection locked="0"/>
    </xf>
    <xf numFmtId="0" fontId="74" fillId="0" borderId="0" xfId="0" applyFont="1" applyAlignment="1" applyProtection="1">
      <alignment horizontal="center" vertical="center"/>
      <protection locked="0"/>
    </xf>
    <xf numFmtId="0" fontId="70" fillId="0" borderId="0" xfId="0" applyFont="1"/>
    <xf numFmtId="0" fontId="32" fillId="0" borderId="0" xfId="0" applyFont="1"/>
    <xf numFmtId="0" fontId="0" fillId="0" borderId="0" xfId="0" applyAlignment="1">
      <alignment horizontal="center" wrapText="1"/>
    </xf>
    <xf numFmtId="0" fontId="0" fillId="0" borderId="0" xfId="0" applyProtection="1">
      <protection locked="0"/>
    </xf>
    <xf numFmtId="0" fontId="0" fillId="0" borderId="0" xfId="0" applyAlignment="1" applyProtection="1">
      <alignment vertical="top"/>
      <protection locked="0"/>
    </xf>
    <xf numFmtId="0" fontId="76" fillId="4" borderId="92" xfId="0" applyFont="1" applyFill="1" applyBorder="1" applyAlignment="1">
      <alignment horizontal="center" vertical="center"/>
    </xf>
    <xf numFmtId="0" fontId="76" fillId="4" borderId="92" xfId="0" applyFont="1" applyFill="1" applyBorder="1" applyAlignment="1">
      <alignment horizontal="center" vertical="center" wrapText="1"/>
    </xf>
    <xf numFmtId="0" fontId="76" fillId="4" borderId="92" xfId="0" applyFont="1" applyFill="1" applyBorder="1" applyAlignment="1" applyProtection="1">
      <alignment horizontal="center" vertical="center" wrapText="1"/>
      <protection locked="0"/>
    </xf>
    <xf numFmtId="0" fontId="76" fillId="23" borderId="92" xfId="0" applyFont="1" applyFill="1" applyBorder="1" applyAlignment="1" applyProtection="1">
      <alignment horizontal="center" vertical="center" textRotation="90"/>
      <protection locked="0"/>
    </xf>
    <xf numFmtId="0" fontId="77" fillId="4" borderId="92" xfId="0" applyFont="1" applyFill="1" applyBorder="1" applyAlignment="1">
      <alignment horizontal="center" vertical="center" wrapText="1"/>
    </xf>
    <xf numFmtId="0" fontId="70" fillId="24" borderId="0" xfId="0" applyFont="1" applyFill="1"/>
    <xf numFmtId="0" fontId="32" fillId="3" borderId="0" xfId="0" applyFont="1" applyFill="1" applyAlignment="1" applyProtection="1">
      <alignment vertical="center"/>
      <protection locked="0"/>
    </xf>
    <xf numFmtId="0" fontId="74" fillId="3" borderId="0" xfId="0" applyFont="1" applyFill="1" applyAlignment="1" applyProtection="1">
      <alignment horizontal="center" vertical="center"/>
      <protection locked="0"/>
    </xf>
    <xf numFmtId="0" fontId="70" fillId="3" borderId="0" xfId="0" applyFont="1" applyFill="1"/>
    <xf numFmtId="0" fontId="76" fillId="4" borderId="92" xfId="0" applyFont="1" applyFill="1" applyBorder="1" applyAlignment="1" applyProtection="1">
      <alignment vertical="center" wrapText="1"/>
      <protection locked="0"/>
    </xf>
    <xf numFmtId="0" fontId="76" fillId="4" borderId="92" xfId="0" applyFont="1" applyFill="1" applyBorder="1" applyAlignment="1" applyProtection="1">
      <alignment vertical="center"/>
      <protection locked="0"/>
    </xf>
    <xf numFmtId="0" fontId="41" fillId="25" borderId="67" xfId="0" applyFont="1" applyFill="1" applyBorder="1" applyAlignment="1" applyProtection="1">
      <alignment horizontal="center" wrapText="1" readingOrder="1"/>
      <protection hidden="1"/>
    </xf>
    <xf numFmtId="0" fontId="41" fillId="25" borderId="68" xfId="0" applyFont="1" applyFill="1" applyBorder="1" applyAlignment="1" applyProtection="1">
      <alignment horizontal="center" wrapText="1" readingOrder="1"/>
      <protection hidden="1"/>
    </xf>
    <xf numFmtId="0" fontId="41" fillId="25" borderId="69" xfId="0" applyFont="1" applyFill="1" applyBorder="1" applyAlignment="1" applyProtection="1">
      <alignment horizontal="center" wrapText="1" readingOrder="1"/>
      <protection hidden="1"/>
    </xf>
    <xf numFmtId="0" fontId="41" fillId="25" borderId="20" xfId="0" applyFont="1" applyFill="1" applyBorder="1" applyAlignment="1" applyProtection="1">
      <alignment horizontal="center" wrapText="1" readingOrder="1"/>
      <protection hidden="1"/>
    </xf>
    <xf numFmtId="0" fontId="41" fillId="25" borderId="0" xfId="0" applyFont="1" applyFill="1" applyAlignment="1" applyProtection="1">
      <alignment horizontal="center" wrapText="1" readingOrder="1"/>
      <protection hidden="1"/>
    </xf>
    <xf numFmtId="0" fontId="41" fillId="25" borderId="21" xfId="0" applyFont="1" applyFill="1" applyBorder="1" applyAlignment="1" applyProtection="1">
      <alignment horizontal="center" wrapText="1" readingOrder="1"/>
      <protection hidden="1"/>
    </xf>
    <xf numFmtId="0" fontId="41" fillId="25" borderId="43" xfId="0" applyFont="1" applyFill="1" applyBorder="1" applyAlignment="1" applyProtection="1">
      <alignment horizontal="center" wrapText="1" readingOrder="1"/>
      <protection hidden="1"/>
    </xf>
    <xf numFmtId="0" fontId="41" fillId="25" borderId="44" xfId="0" applyFont="1" applyFill="1" applyBorder="1" applyAlignment="1" applyProtection="1">
      <alignment horizontal="center" wrapText="1" readingOrder="1"/>
      <protection hidden="1"/>
    </xf>
    <xf numFmtId="0" fontId="41" fillId="25" borderId="45" xfId="0" applyFont="1" applyFill="1" applyBorder="1" applyAlignment="1" applyProtection="1">
      <alignment horizontal="center" wrapText="1" readingOrder="1"/>
      <protection hidden="1"/>
    </xf>
    <xf numFmtId="0" fontId="42" fillId="25" borderId="68" xfId="0" applyFont="1" applyFill="1" applyBorder="1" applyAlignment="1" applyProtection="1">
      <alignment horizontal="center" wrapText="1" readingOrder="1"/>
      <protection hidden="1"/>
    </xf>
    <xf numFmtId="0" fontId="52" fillId="0" borderId="13" xfId="0" applyFont="1" applyBorder="1" applyAlignment="1">
      <alignment horizontal="center" vertical="center" wrapText="1" readingOrder="1"/>
    </xf>
    <xf numFmtId="0" fontId="51" fillId="0" borderId="0" xfId="0" applyFont="1" applyProtection="1">
      <protection locked="0"/>
    </xf>
    <xf numFmtId="0" fontId="46" fillId="0" borderId="0" xfId="0" applyFont="1" applyAlignment="1" applyProtection="1">
      <alignment vertical="center"/>
      <protection locked="0"/>
    </xf>
    <xf numFmtId="0" fontId="80" fillId="0" borderId="0" xfId="0" applyFont="1" applyAlignment="1" applyProtection="1">
      <alignment horizontal="center" vertical="center"/>
      <protection locked="0"/>
    </xf>
    <xf numFmtId="0" fontId="55" fillId="20" borderId="0" xfId="0" applyFont="1" applyFill="1" applyAlignment="1" applyProtection="1">
      <alignment horizontal="center" vertical="center" wrapText="1"/>
      <protection locked="0"/>
    </xf>
    <xf numFmtId="0" fontId="55" fillId="0" borderId="0" xfId="0" applyFont="1" applyAlignment="1" applyProtection="1">
      <alignment horizontal="center" vertical="center"/>
      <protection locked="0"/>
    </xf>
    <xf numFmtId="0" fontId="51" fillId="0" borderId="0" xfId="0" applyFont="1" applyAlignment="1" applyProtection="1">
      <alignment horizontal="center" vertical="center"/>
      <protection locked="0"/>
    </xf>
    <xf numFmtId="0" fontId="51" fillId="0" borderId="13" xfId="0" applyFont="1" applyBorder="1" applyAlignment="1">
      <alignment vertical="center" wrapText="1"/>
    </xf>
    <xf numFmtId="0" fontId="52" fillId="0" borderId="13" xfId="0" applyFont="1" applyBorder="1" applyAlignment="1">
      <alignment vertical="center" wrapText="1"/>
    </xf>
    <xf numFmtId="0" fontId="8" fillId="3" borderId="13" xfId="0" applyFont="1" applyFill="1" applyBorder="1" applyAlignment="1">
      <alignment vertical="top"/>
    </xf>
    <xf numFmtId="0" fontId="51" fillId="0" borderId="13" xfId="0" applyFont="1" applyBorder="1" applyAlignment="1">
      <alignment vertical="top" wrapText="1" readingOrder="1"/>
    </xf>
    <xf numFmtId="0" fontId="8" fillId="0" borderId="13" xfId="0" applyFont="1" applyBorder="1" applyAlignment="1">
      <alignment vertical="center" wrapText="1" readingOrder="1"/>
    </xf>
    <xf numFmtId="0" fontId="52" fillId="0" borderId="13" xfId="0" applyFont="1" applyBorder="1" applyAlignment="1">
      <alignment horizontal="left" vertical="center" wrapText="1"/>
    </xf>
    <xf numFmtId="0" fontId="51" fillId="0" borderId="0" xfId="0" applyFont="1" applyAlignment="1">
      <alignment horizontal="left"/>
    </xf>
    <xf numFmtId="0" fontId="51" fillId="0" borderId="0" xfId="0" applyFont="1" applyAlignment="1">
      <alignment horizontal="center"/>
    </xf>
    <xf numFmtId="0" fontId="46" fillId="5" borderId="13" xfId="0" applyFont="1" applyFill="1" applyBorder="1" applyAlignment="1">
      <alignment horizontal="center" vertical="center"/>
    </xf>
    <xf numFmtId="0" fontId="47" fillId="20" borderId="13" xfId="0" applyFont="1" applyFill="1" applyBorder="1" applyAlignment="1">
      <alignment horizontal="center"/>
    </xf>
    <xf numFmtId="0" fontId="47" fillId="20" borderId="13" xfId="0" applyFont="1" applyFill="1" applyBorder="1" applyAlignment="1">
      <alignment vertical="center" wrapText="1"/>
    </xf>
    <xf numFmtId="0" fontId="51" fillId="0" borderId="82" xfId="0" applyFont="1" applyBorder="1" applyAlignment="1">
      <alignment horizontal="left" vertical="center" wrapText="1"/>
    </xf>
    <xf numFmtId="0" fontId="8" fillId="0" borderId="13" xfId="0" applyFont="1" applyBorder="1" applyAlignment="1">
      <alignment horizontal="center" wrapText="1"/>
    </xf>
    <xf numFmtId="0" fontId="51" fillId="0" borderId="13" xfId="0" applyFont="1" applyBorder="1" applyAlignment="1">
      <alignment horizontal="center" wrapText="1"/>
    </xf>
    <xf numFmtId="0" fontId="83" fillId="0" borderId="13" xfId="0" applyFont="1" applyBorder="1" applyAlignment="1">
      <alignment horizontal="center" wrapText="1"/>
    </xf>
    <xf numFmtId="0" fontId="52" fillId="0" borderId="0" xfId="0" applyFont="1"/>
    <xf numFmtId="0" fontId="51" fillId="0" borderId="79" xfId="0" applyFont="1" applyBorder="1" applyAlignment="1">
      <alignment vertical="center" wrapText="1"/>
    </xf>
    <xf numFmtId="0" fontId="46" fillId="0" borderId="13" xfId="0" applyFont="1" applyBorder="1" applyAlignment="1">
      <alignment horizontal="center" wrapText="1"/>
    </xf>
    <xf numFmtId="0" fontId="51" fillId="0" borderId="79" xfId="0" applyFont="1" applyBorder="1" applyAlignment="1">
      <alignment vertical="top" wrapText="1"/>
    </xf>
    <xf numFmtId="0" fontId="51" fillId="0" borderId="13" xfId="0" applyFont="1" applyBorder="1" applyAlignment="1">
      <alignment vertical="top" wrapText="1"/>
    </xf>
    <xf numFmtId="0" fontId="8" fillId="0" borderId="13" xfId="0" applyFont="1" applyBorder="1" applyAlignment="1">
      <alignment horizontal="center"/>
    </xf>
    <xf numFmtId="0" fontId="51" fillId="0" borderId="13" xfId="0" applyFont="1" applyBorder="1" applyAlignment="1">
      <alignment horizontal="center"/>
    </xf>
    <xf numFmtId="0" fontId="8" fillId="0" borderId="0" xfId="0" applyFont="1" applyAlignment="1">
      <alignment horizontal="center"/>
    </xf>
    <xf numFmtId="0" fontId="0" fillId="0" borderId="78" xfId="0" applyBorder="1" applyAlignment="1">
      <alignment horizontal="center" vertical="center" wrapText="1"/>
    </xf>
    <xf numFmtId="164" fontId="46" fillId="19" borderId="0" xfId="0" applyNumberFormat="1" applyFont="1" applyFill="1" applyAlignment="1" applyProtection="1">
      <alignment horizontal="center" vertical="center" wrapText="1"/>
      <protection locked="0"/>
    </xf>
    <xf numFmtId="0" fontId="46" fillId="19" borderId="0" xfId="0" applyFont="1" applyFill="1" applyAlignment="1" applyProtection="1">
      <alignment horizontal="center" vertical="center" wrapText="1"/>
      <protection locked="0"/>
    </xf>
    <xf numFmtId="0" fontId="56" fillId="0" borderId="0" xfId="0" applyFont="1" applyAlignment="1">
      <alignment horizontal="center" wrapText="1"/>
    </xf>
    <xf numFmtId="0" fontId="49" fillId="0" borderId="0" xfId="0" applyFont="1" applyAlignment="1">
      <alignment horizontal="center"/>
    </xf>
    <xf numFmtId="0" fontId="50" fillId="4" borderId="13" xfId="0" applyFont="1" applyFill="1" applyBorder="1" applyAlignment="1">
      <alignment horizontal="center" vertical="top" wrapText="1" readingOrder="1"/>
    </xf>
    <xf numFmtId="0" fontId="80" fillId="0" borderId="0" xfId="0" applyFont="1" applyAlignment="1" applyProtection="1">
      <alignment horizontal="center" vertical="center"/>
      <protection locked="0"/>
    </xf>
    <xf numFmtId="0" fontId="47" fillId="20" borderId="0" xfId="0" applyFont="1" applyFill="1" applyAlignment="1" applyProtection="1">
      <alignment horizontal="center" vertical="center" wrapText="1"/>
      <protection locked="0"/>
    </xf>
    <xf numFmtId="0" fontId="47" fillId="20" borderId="0" xfId="0" applyFont="1" applyFill="1" applyAlignment="1" applyProtection="1">
      <alignment horizontal="center" vertical="center"/>
      <protection locked="0"/>
    </xf>
    <xf numFmtId="0" fontId="54" fillId="3" borderId="0" xfId="0" applyFont="1" applyFill="1" applyAlignment="1" applyProtection="1">
      <alignment horizontal="justify" vertical="center" wrapText="1"/>
      <protection locked="0"/>
    </xf>
    <xf numFmtId="0" fontId="50" fillId="4" borderId="79" xfId="0" applyFont="1" applyFill="1" applyBorder="1" applyAlignment="1">
      <alignment horizontal="center" vertical="top" wrapText="1" readingOrder="1"/>
    </xf>
    <xf numFmtId="0" fontId="50" fillId="4" borderId="80" xfId="0" applyFont="1" applyFill="1" applyBorder="1" applyAlignment="1">
      <alignment horizontal="center" vertical="top" wrapText="1" readingOrder="1"/>
    </xf>
    <xf numFmtId="0" fontId="50" fillId="4" borderId="81" xfId="0" applyFont="1" applyFill="1" applyBorder="1" applyAlignment="1">
      <alignment horizontal="center" vertical="top" wrapText="1" readingOrder="1"/>
    </xf>
    <xf numFmtId="0" fontId="52" fillId="0" borderId="82" xfId="0" applyFont="1" applyBorder="1" applyAlignment="1">
      <alignment horizontal="left" vertical="center" wrapText="1" readingOrder="1"/>
    </xf>
    <xf numFmtId="0" fontId="52" fillId="0" borderId="60" xfId="0" applyFont="1" applyBorder="1" applyAlignment="1">
      <alignment horizontal="left" vertical="center" wrapText="1" readingOrder="1"/>
    </xf>
    <xf numFmtId="0" fontId="52" fillId="0" borderId="82" xfId="0" applyFont="1" applyBorder="1" applyAlignment="1">
      <alignment horizontal="center" vertical="center" wrapText="1" readingOrder="1"/>
    </xf>
    <xf numFmtId="0" fontId="52" fillId="0" borderId="78" xfId="0" applyFont="1" applyBorder="1" applyAlignment="1">
      <alignment horizontal="center" vertical="center" wrapText="1" readingOrder="1"/>
    </xf>
    <xf numFmtId="0" fontId="52" fillId="0" borderId="60" xfId="0" applyFont="1" applyBorder="1" applyAlignment="1">
      <alignment horizontal="center" vertical="center" wrapText="1" readingOrder="1"/>
    </xf>
    <xf numFmtId="0" fontId="82" fillId="0" borderId="0" xfId="0" applyFont="1" applyAlignment="1">
      <alignment horizontal="center" wrapText="1"/>
    </xf>
    <xf numFmtId="0" fontId="80" fillId="0" borderId="0" xfId="0" applyFont="1" applyAlignment="1">
      <alignment horizontal="center"/>
    </xf>
    <xf numFmtId="0" fontId="47" fillId="4" borderId="79" xfId="0" applyFont="1" applyFill="1" applyBorder="1" applyAlignment="1">
      <alignment horizontal="center"/>
    </xf>
    <xf numFmtId="0" fontId="47" fillId="4" borderId="80" xfId="0" applyFont="1" applyFill="1" applyBorder="1" applyAlignment="1">
      <alignment horizontal="center"/>
    </xf>
    <xf numFmtId="0" fontId="47" fillId="4" borderId="81" xfId="0" applyFont="1" applyFill="1" applyBorder="1" applyAlignment="1">
      <alignment horizontal="center"/>
    </xf>
    <xf numFmtId="0" fontId="46" fillId="5" borderId="82" xfId="0" applyFont="1" applyFill="1" applyBorder="1" applyAlignment="1">
      <alignment horizontal="center" vertical="center" wrapText="1"/>
    </xf>
    <xf numFmtId="0" fontId="46" fillId="5" borderId="60" xfId="0" applyFont="1" applyFill="1" applyBorder="1" applyAlignment="1">
      <alignment horizontal="center" vertical="center" wrapText="1"/>
    </xf>
    <xf numFmtId="0" fontId="46" fillId="5" borderId="79" xfId="0" applyFont="1" applyFill="1" applyBorder="1" applyAlignment="1">
      <alignment horizontal="center" vertical="center"/>
    </xf>
    <xf numFmtId="0" fontId="46" fillId="5" borderId="80" xfId="0" applyFont="1" applyFill="1" applyBorder="1" applyAlignment="1">
      <alignment horizontal="center" vertical="center"/>
    </xf>
    <xf numFmtId="0" fontId="46" fillId="5" borderId="81" xfId="0" applyFont="1" applyFill="1" applyBorder="1" applyAlignment="1">
      <alignment horizontal="center" vertical="center"/>
    </xf>
    <xf numFmtId="0" fontId="9" fillId="3" borderId="43" xfId="1" applyFont="1" applyFill="1" applyBorder="1" applyAlignment="1">
      <alignment horizontal="left" vertical="top" wrapText="1"/>
    </xf>
    <xf numFmtId="0" fontId="9" fillId="3" borderId="44" xfId="1" applyFont="1" applyFill="1" applyBorder="1" applyAlignment="1">
      <alignment horizontal="left" vertical="top" wrapText="1"/>
    </xf>
    <xf numFmtId="0" fontId="9" fillId="3" borderId="45" xfId="1" applyFont="1" applyFill="1" applyBorder="1" applyAlignment="1">
      <alignment horizontal="left" vertical="top" wrapText="1"/>
    </xf>
    <xf numFmtId="0" fontId="9" fillId="3" borderId="20" xfId="1" applyFont="1" applyFill="1" applyBorder="1" applyAlignment="1">
      <alignment horizontal="left" vertical="top" wrapText="1"/>
    </xf>
    <xf numFmtId="0" fontId="9" fillId="3" borderId="0" xfId="1" applyFont="1" applyFill="1" applyAlignment="1">
      <alignment horizontal="left" vertical="top" wrapText="1"/>
    </xf>
    <xf numFmtId="0" fontId="9" fillId="3" borderId="21" xfId="1" applyFont="1" applyFill="1" applyBorder="1" applyAlignment="1">
      <alignment horizontal="left" vertical="top" wrapText="1"/>
    </xf>
    <xf numFmtId="0" fontId="15" fillId="3" borderId="37" xfId="0" applyFont="1" applyFill="1" applyBorder="1" applyAlignment="1">
      <alignment horizontal="left" vertical="center" wrapText="1"/>
    </xf>
    <xf numFmtId="0" fontId="15" fillId="3" borderId="38" xfId="0" applyFont="1" applyFill="1" applyBorder="1" applyAlignment="1">
      <alignment horizontal="left" vertical="center" wrapText="1"/>
    </xf>
    <xf numFmtId="0" fontId="16" fillId="3" borderId="35" xfId="1" applyFont="1" applyFill="1" applyBorder="1" applyAlignment="1">
      <alignment horizontal="justify" vertical="center" wrapText="1"/>
    </xf>
    <xf numFmtId="0" fontId="16" fillId="3" borderId="36" xfId="1" applyFont="1" applyFill="1" applyBorder="1" applyAlignment="1">
      <alignment horizontal="justify" vertical="center" wrapText="1"/>
    </xf>
    <xf numFmtId="0" fontId="15" fillId="3" borderId="39" xfId="0" applyFont="1" applyFill="1" applyBorder="1" applyAlignment="1">
      <alignment horizontal="left" vertical="center" wrapText="1"/>
    </xf>
    <xf numFmtId="0" fontId="15" fillId="3" borderId="40" xfId="0" applyFont="1" applyFill="1" applyBorder="1" applyAlignment="1">
      <alignment horizontal="left" vertical="center" wrapText="1"/>
    </xf>
    <xf numFmtId="0" fontId="16" fillId="3" borderId="41" xfId="0" applyFont="1" applyFill="1" applyBorder="1" applyAlignment="1">
      <alignment horizontal="justify" vertical="center" wrapText="1"/>
    </xf>
    <xf numFmtId="0" fontId="16" fillId="3" borderId="42" xfId="0" applyFont="1" applyFill="1" applyBorder="1" applyAlignment="1">
      <alignment horizontal="justify" vertical="center" wrapText="1"/>
    </xf>
    <xf numFmtId="0" fontId="15" fillId="3" borderId="33" xfId="0" applyFont="1" applyFill="1" applyBorder="1" applyAlignment="1">
      <alignment horizontal="left" vertical="center" wrapText="1"/>
    </xf>
    <xf numFmtId="0" fontId="15" fillId="3" borderId="34" xfId="0" applyFont="1" applyFill="1" applyBorder="1" applyAlignment="1">
      <alignment horizontal="left" vertical="center" wrapText="1"/>
    </xf>
    <xf numFmtId="0" fontId="15" fillId="3" borderId="29" xfId="2" applyFont="1" applyFill="1" applyBorder="1" applyAlignment="1">
      <alignment horizontal="left" vertical="top" wrapText="1" readingOrder="1"/>
    </xf>
    <xf numFmtId="0" fontId="15" fillId="3" borderId="30" xfId="2" applyFont="1" applyFill="1" applyBorder="1" applyAlignment="1">
      <alignment horizontal="left" vertical="top" wrapText="1" readingOrder="1"/>
    </xf>
    <xf numFmtId="0" fontId="16" fillId="3" borderId="31" xfId="1" applyFont="1" applyFill="1" applyBorder="1" applyAlignment="1">
      <alignment horizontal="justify" vertical="center" wrapText="1"/>
    </xf>
    <xf numFmtId="0" fontId="16" fillId="3" borderId="32" xfId="1" applyFont="1" applyFill="1" applyBorder="1" applyAlignment="1">
      <alignment horizontal="justify" vertical="center" wrapText="1"/>
    </xf>
    <xf numFmtId="0" fontId="18" fillId="4" borderId="25" xfId="2" applyFont="1" applyFill="1" applyBorder="1" applyAlignment="1">
      <alignment horizontal="center" vertical="center" wrapText="1"/>
    </xf>
    <xf numFmtId="0" fontId="18" fillId="4" borderId="26" xfId="2" applyFont="1" applyFill="1" applyBorder="1" applyAlignment="1">
      <alignment horizontal="center" vertical="center" wrapText="1"/>
    </xf>
    <xf numFmtId="0" fontId="18" fillId="4" borderId="27" xfId="1" applyFont="1" applyFill="1" applyBorder="1" applyAlignment="1">
      <alignment horizontal="center" vertical="center"/>
    </xf>
    <xf numFmtId="0" fontId="18" fillId="4" borderId="28" xfId="1" applyFont="1" applyFill="1" applyBorder="1" applyAlignment="1">
      <alignment horizontal="center" vertical="center"/>
    </xf>
    <xf numFmtId="0" fontId="5" fillId="4" borderId="14"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10" fillId="3" borderId="17" xfId="1" quotePrefix="1" applyFont="1" applyFill="1" applyBorder="1" applyAlignment="1">
      <alignment horizontal="left" vertical="top" wrapText="1"/>
    </xf>
    <xf numFmtId="0" fontId="11" fillId="3" borderId="18" xfId="1" quotePrefix="1" applyFont="1" applyFill="1" applyBorder="1" applyAlignment="1">
      <alignment horizontal="left" vertical="top" wrapText="1"/>
    </xf>
    <xf numFmtId="0" fontId="11" fillId="3" borderId="19" xfId="1" quotePrefix="1" applyFont="1" applyFill="1" applyBorder="1" applyAlignment="1">
      <alignment horizontal="left" vertical="top" wrapText="1"/>
    </xf>
    <xf numFmtId="0" fontId="12" fillId="3" borderId="22" xfId="1" quotePrefix="1" applyFont="1" applyFill="1" applyBorder="1" applyAlignment="1">
      <alignment horizontal="justify" vertical="center" wrapText="1"/>
    </xf>
    <xf numFmtId="0" fontId="12" fillId="3" borderId="23" xfId="1" quotePrefix="1" applyFont="1" applyFill="1" applyBorder="1" applyAlignment="1">
      <alignment horizontal="justify" vertical="center" wrapText="1"/>
    </xf>
    <xf numFmtId="0" fontId="12" fillId="3" borderId="24" xfId="1" quotePrefix="1" applyFont="1" applyFill="1" applyBorder="1" applyAlignment="1">
      <alignment horizontal="justify" vertical="center" wrapText="1"/>
    </xf>
    <xf numFmtId="0" fontId="9" fillId="0" borderId="20" xfId="1" quotePrefix="1" applyFont="1" applyBorder="1" applyAlignment="1">
      <alignment horizontal="left" vertical="top" wrapText="1"/>
    </xf>
    <xf numFmtId="0" fontId="9" fillId="0" borderId="0" xfId="1" quotePrefix="1" applyFont="1" applyAlignment="1">
      <alignment horizontal="left" vertical="top" wrapText="1"/>
    </xf>
    <xf numFmtId="0" fontId="9" fillId="0" borderId="21" xfId="1" quotePrefix="1" applyFont="1" applyBorder="1" applyAlignment="1">
      <alignment horizontal="left" vertical="top" wrapText="1"/>
    </xf>
    <xf numFmtId="0" fontId="65" fillId="0" borderId="13" xfId="0" applyFont="1" applyBorder="1" applyAlignment="1">
      <alignment horizontal="center" vertical="center" wrapText="1"/>
    </xf>
    <xf numFmtId="9" fontId="0" fillId="0" borderId="13" xfId="0" applyNumberFormat="1" applyBorder="1" applyAlignment="1">
      <alignment horizontal="center" vertical="center" wrapText="1"/>
    </xf>
    <xf numFmtId="0" fontId="0" fillId="0" borderId="13" xfId="0" applyBorder="1" applyAlignment="1">
      <alignment horizontal="center" vertical="center" wrapText="1"/>
    </xf>
    <xf numFmtId="0" fontId="0" fillId="0" borderId="13" xfId="0" applyBorder="1" applyAlignment="1">
      <alignment horizontal="center" vertical="center"/>
    </xf>
    <xf numFmtId="9" fontId="0" fillId="0" borderId="82" xfId="0" applyNumberFormat="1" applyBorder="1" applyAlignment="1">
      <alignment horizontal="center" vertical="center" wrapText="1"/>
    </xf>
    <xf numFmtId="9" fontId="0" fillId="0" borderId="78" xfId="0" applyNumberFormat="1" applyBorder="1" applyAlignment="1">
      <alignment horizontal="center" vertical="center" wrapText="1"/>
    </xf>
    <xf numFmtId="9" fontId="0" fillId="0" borderId="60" xfId="0" applyNumberFormat="1" applyBorder="1" applyAlignment="1">
      <alignment horizontal="center" vertical="center" wrapText="1"/>
    </xf>
    <xf numFmtId="0" fontId="0" fillId="0" borderId="82" xfId="0" applyBorder="1" applyAlignment="1">
      <alignment horizontal="center" vertical="center" wrapText="1"/>
    </xf>
    <xf numFmtId="0" fontId="0" fillId="0" borderId="78" xfId="0" applyBorder="1" applyAlignment="1">
      <alignment horizontal="center" vertical="center" wrapText="1"/>
    </xf>
    <xf numFmtId="0" fontId="0" fillId="0" borderId="60" xfId="0" applyBorder="1" applyAlignment="1">
      <alignment horizontal="center" vertical="center" wrapText="1"/>
    </xf>
    <xf numFmtId="0" fontId="0" fillId="0" borderId="82" xfId="0" applyBorder="1" applyAlignment="1">
      <alignment horizontal="center"/>
    </xf>
    <xf numFmtId="0" fontId="0" fillId="0" borderId="78" xfId="0" applyBorder="1" applyAlignment="1">
      <alignment horizontal="center"/>
    </xf>
    <xf numFmtId="0" fontId="0" fillId="0" borderId="60" xfId="0" applyBorder="1" applyAlignment="1">
      <alignment horizontal="center"/>
    </xf>
    <xf numFmtId="0" fontId="0" fillId="0" borderId="13" xfId="0" applyBorder="1" applyAlignment="1">
      <alignment horizontal="left"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9"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9" xfId="0" applyFont="1" applyFill="1" applyBorder="1" applyAlignment="1">
      <alignment horizontal="center" vertical="center" textRotation="90" wrapText="1"/>
    </xf>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0" fontId="4" fillId="4" borderId="83" xfId="0" applyFont="1" applyFill="1" applyBorder="1" applyAlignment="1">
      <alignment horizontal="center" vertical="center" textRotation="90" wrapText="1"/>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8" xfId="0" applyFont="1" applyFill="1" applyBorder="1" applyAlignment="1">
      <alignment horizontal="center" vertical="center" textRotation="1"/>
    </xf>
    <xf numFmtId="0" fontId="4" fillId="4" borderId="11" xfId="0" applyFont="1" applyFill="1" applyBorder="1" applyAlignment="1">
      <alignment horizontal="center" vertical="center" textRotation="1"/>
    </xf>
    <xf numFmtId="0" fontId="4" fillId="4" borderId="9"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83"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6" xfId="0" applyFont="1" applyFill="1" applyBorder="1" applyAlignment="1">
      <alignment horizontal="center" vertical="center"/>
    </xf>
    <xf numFmtId="0" fontId="66" fillId="4" borderId="2" xfId="0" applyFont="1" applyFill="1" applyBorder="1" applyAlignment="1">
      <alignment horizontal="center" vertical="center"/>
    </xf>
    <xf numFmtId="0" fontId="66" fillId="4" borderId="0" xfId="0" applyFont="1" applyFill="1" applyAlignment="1">
      <alignment horizontal="center" vertical="center"/>
    </xf>
    <xf numFmtId="0" fontId="7" fillId="3" borderId="13" xfId="0" applyFont="1" applyFill="1" applyBorder="1" applyAlignment="1">
      <alignment horizontal="center" vertical="center"/>
    </xf>
    <xf numFmtId="0" fontId="5" fillId="4" borderId="5" xfId="0" applyFont="1" applyFill="1" applyBorder="1" applyAlignment="1">
      <alignment horizontal="left" vertical="center"/>
    </xf>
    <xf numFmtId="0" fontId="5" fillId="4" borderId="7" xfId="0" applyFont="1" applyFill="1" applyBorder="1" applyAlignment="1">
      <alignment horizontal="left" vertical="center"/>
    </xf>
    <xf numFmtId="0" fontId="5" fillId="4" borderId="6" xfId="0" applyFont="1" applyFill="1" applyBorder="1" applyAlignment="1">
      <alignment horizontal="left" vertical="center"/>
    </xf>
    <xf numFmtId="0" fontId="2" fillId="3" borderId="5"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2" fillId="3" borderId="5"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4" fillId="4" borderId="87" xfId="0" applyFont="1" applyFill="1" applyBorder="1" applyAlignment="1">
      <alignment horizontal="center" vertical="center"/>
    </xf>
    <xf numFmtId="0" fontId="0" fillId="0" borderId="82" xfId="0" applyBorder="1" applyAlignment="1">
      <alignment horizontal="left" vertical="center" wrapText="1"/>
    </xf>
    <xf numFmtId="0" fontId="0" fillId="0" borderId="78" xfId="0" applyBorder="1" applyAlignment="1">
      <alignment horizontal="left" vertical="center" wrapText="1"/>
    </xf>
    <xf numFmtId="0" fontId="0" fillId="0" borderId="60" xfId="0" applyBorder="1" applyAlignment="1">
      <alignment horizontal="left" vertical="center" wrapText="1"/>
    </xf>
    <xf numFmtId="0" fontId="65" fillId="0" borderId="82" xfId="0" applyFont="1" applyBorder="1" applyAlignment="1">
      <alignment horizontal="center" vertical="center" wrapText="1"/>
    </xf>
    <xf numFmtId="0" fontId="22" fillId="0" borderId="0" xfId="0" applyFont="1" applyAlignment="1">
      <alignment horizontal="center" vertical="center"/>
    </xf>
    <xf numFmtId="0" fontId="23" fillId="6" borderId="46"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61" fillId="0" borderId="0" xfId="0" applyFont="1" applyAlignment="1">
      <alignment horizontal="center" vertical="center"/>
    </xf>
    <xf numFmtId="0" fontId="57" fillId="0" borderId="0" xfId="0" applyFont="1" applyAlignment="1">
      <alignment horizontal="center" vertical="center"/>
    </xf>
    <xf numFmtId="0" fontId="38" fillId="3" borderId="0" xfId="0" applyFont="1" applyFill="1" applyAlignment="1">
      <alignment horizontal="justify" vertical="center" wrapText="1"/>
    </xf>
    <xf numFmtId="0" fontId="31" fillId="13" borderId="53" xfId="0" applyFont="1" applyFill="1" applyBorder="1" applyAlignment="1">
      <alignment horizontal="center" vertical="center" wrapText="1" readingOrder="1"/>
    </xf>
    <xf numFmtId="0" fontId="31" fillId="13" borderId="54" xfId="0" applyFont="1" applyFill="1" applyBorder="1" applyAlignment="1">
      <alignment horizontal="center" vertical="center" wrapText="1" readingOrder="1"/>
    </xf>
    <xf numFmtId="0" fontId="31" fillId="13" borderId="55" xfId="0" applyFont="1" applyFill="1" applyBorder="1" applyAlignment="1">
      <alignment horizontal="center" vertical="center" wrapText="1" readingOrder="1"/>
    </xf>
    <xf numFmtId="0" fontId="34" fillId="13" borderId="56" xfId="0" applyFont="1" applyFill="1" applyBorder="1" applyAlignment="1">
      <alignment horizontal="center" vertical="center" wrapText="1" readingOrder="1"/>
    </xf>
    <xf numFmtId="0" fontId="34" fillId="13" borderId="57" xfId="0" applyFont="1" applyFill="1" applyBorder="1" applyAlignment="1">
      <alignment horizontal="center" vertical="center" wrapText="1" readingOrder="1"/>
    </xf>
    <xf numFmtId="0" fontId="34" fillId="3" borderId="59" xfId="0" applyFont="1" applyFill="1" applyBorder="1" applyAlignment="1">
      <alignment horizontal="center" vertical="center" wrapText="1" readingOrder="1"/>
    </xf>
    <xf numFmtId="0" fontId="34" fillId="3" borderId="62"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4" fillId="3" borderId="64"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2" fillId="0" borderId="0" xfId="0" applyFont="1" applyAlignment="1">
      <alignment horizontal="center" vertical="center" wrapText="1"/>
    </xf>
    <xf numFmtId="0" fontId="72" fillId="14" borderId="0" xfId="0" applyFont="1" applyFill="1" applyAlignment="1">
      <alignment horizontal="center" vertical="center" wrapText="1" readingOrder="1"/>
    </xf>
    <xf numFmtId="0" fontId="40" fillId="5" borderId="0" xfId="0" applyFont="1" applyFill="1" applyAlignment="1">
      <alignment horizontal="center" vertical="center" wrapText="1"/>
    </xf>
    <xf numFmtId="0" fontId="72" fillId="14" borderId="0" xfId="0" applyFont="1" applyFill="1" applyAlignment="1">
      <alignment horizontal="center" vertical="center" textRotation="90" wrapText="1" readingOrder="1"/>
    </xf>
    <xf numFmtId="0" fontId="72" fillId="14" borderId="21" xfId="0" applyFont="1" applyFill="1" applyBorder="1" applyAlignment="1">
      <alignment horizontal="center" vertical="center" textRotation="90" wrapText="1" readingOrder="1"/>
    </xf>
    <xf numFmtId="0" fontId="71" fillId="0" borderId="67" xfId="0" applyFont="1" applyBorder="1" applyAlignment="1">
      <alignment horizontal="center" vertical="center" wrapText="1"/>
    </xf>
    <xf numFmtId="0" fontId="71" fillId="0" borderId="68" xfId="0" applyFont="1" applyBorder="1" applyAlignment="1">
      <alignment horizontal="center" vertical="center"/>
    </xf>
    <xf numFmtId="0" fontId="71" fillId="0" borderId="69" xfId="0" applyFont="1" applyBorder="1" applyAlignment="1">
      <alignment horizontal="center" vertical="center"/>
    </xf>
    <xf numFmtId="0" fontId="71" fillId="0" borderId="20" xfId="0" applyFont="1" applyBorder="1" applyAlignment="1">
      <alignment horizontal="center" vertical="center"/>
    </xf>
    <xf numFmtId="0" fontId="71" fillId="0" borderId="0" xfId="0" applyFont="1" applyAlignment="1">
      <alignment horizontal="center" vertical="center"/>
    </xf>
    <xf numFmtId="0" fontId="71" fillId="0" borderId="21" xfId="0" applyFont="1" applyBorder="1" applyAlignment="1">
      <alignment horizontal="center" vertical="center"/>
    </xf>
    <xf numFmtId="0" fontId="71" fillId="0" borderId="43" xfId="0" applyFont="1" applyBorder="1" applyAlignment="1">
      <alignment horizontal="center" vertical="center"/>
    </xf>
    <xf numFmtId="0" fontId="71" fillId="0" borderId="44" xfId="0" applyFont="1" applyBorder="1" applyAlignment="1">
      <alignment horizontal="center" vertical="center"/>
    </xf>
    <xf numFmtId="0" fontId="71" fillId="0" borderId="45" xfId="0" applyFont="1" applyBorder="1" applyAlignment="1">
      <alignment horizontal="center" vertical="center"/>
    </xf>
    <xf numFmtId="0" fontId="73" fillId="16" borderId="70" xfId="0" applyFont="1" applyFill="1" applyBorder="1" applyAlignment="1">
      <alignment horizontal="center" vertical="center" wrapText="1" readingOrder="1"/>
    </xf>
    <xf numFmtId="0" fontId="73" fillId="16" borderId="71" xfId="0" applyFont="1" applyFill="1" applyBorder="1" applyAlignment="1">
      <alignment horizontal="center" vertical="center" wrapText="1" readingOrder="1"/>
    </xf>
    <xf numFmtId="0" fontId="73" fillId="16" borderId="72" xfId="0" applyFont="1" applyFill="1" applyBorder="1" applyAlignment="1">
      <alignment horizontal="center" vertical="center" wrapText="1" readingOrder="1"/>
    </xf>
    <xf numFmtId="0" fontId="73" fillId="16" borderId="73" xfId="0" applyFont="1" applyFill="1" applyBorder="1" applyAlignment="1">
      <alignment horizontal="center" vertical="center" wrapText="1" readingOrder="1"/>
    </xf>
    <xf numFmtId="0" fontId="73" fillId="16" borderId="0" xfId="0" applyFont="1" applyFill="1" applyAlignment="1">
      <alignment horizontal="center" vertical="center" wrapText="1" readingOrder="1"/>
    </xf>
    <xf numFmtId="0" fontId="73" fillId="16" borderId="74" xfId="0" applyFont="1" applyFill="1" applyBorder="1" applyAlignment="1">
      <alignment horizontal="center" vertical="center" wrapText="1" readingOrder="1"/>
    </xf>
    <xf numFmtId="0" fontId="73" fillId="16" borderId="75" xfId="0" applyFont="1" applyFill="1" applyBorder="1" applyAlignment="1">
      <alignment horizontal="center" vertical="center" wrapText="1" readingOrder="1"/>
    </xf>
    <xf numFmtId="0" fontId="73" fillId="16" borderId="76" xfId="0" applyFont="1" applyFill="1" applyBorder="1" applyAlignment="1">
      <alignment horizontal="center" vertical="center" wrapText="1" readingOrder="1"/>
    </xf>
    <xf numFmtId="0" fontId="73" fillId="16" borderId="77" xfId="0" applyFont="1" applyFill="1" applyBorder="1" applyAlignment="1">
      <alignment horizontal="center" vertical="center" wrapText="1" readingOrder="1"/>
    </xf>
    <xf numFmtId="0" fontId="33" fillId="3" borderId="13" xfId="0" applyFont="1" applyFill="1" applyBorder="1" applyAlignment="1">
      <alignment horizontal="center" vertical="center" wrapText="1"/>
    </xf>
    <xf numFmtId="0" fontId="71" fillId="0" borderId="20" xfId="0" applyFont="1" applyBorder="1" applyAlignment="1">
      <alignment horizontal="center" vertical="center" wrapText="1"/>
    </xf>
    <xf numFmtId="0" fontId="73" fillId="15" borderId="70" xfId="0" applyFont="1" applyFill="1" applyBorder="1" applyAlignment="1">
      <alignment horizontal="center" vertical="center" wrapText="1" readingOrder="1"/>
    </xf>
    <xf numFmtId="0" fontId="73" fillId="15" borderId="71" xfId="0" applyFont="1" applyFill="1" applyBorder="1" applyAlignment="1">
      <alignment horizontal="center" vertical="center" wrapText="1" readingOrder="1"/>
    </xf>
    <xf numFmtId="0" fontId="73" fillId="15" borderId="73" xfId="0" applyFont="1" applyFill="1" applyBorder="1" applyAlignment="1">
      <alignment horizontal="center" vertical="center" wrapText="1" readingOrder="1"/>
    </xf>
    <xf numFmtId="0" fontId="73" fillId="15" borderId="0" xfId="0" applyFont="1" applyFill="1" applyAlignment="1">
      <alignment horizontal="center" vertical="center" wrapText="1" readingOrder="1"/>
    </xf>
    <xf numFmtId="0" fontId="73" fillId="15" borderId="75" xfId="0" applyFont="1" applyFill="1" applyBorder="1" applyAlignment="1">
      <alignment horizontal="center" vertical="center" wrapText="1" readingOrder="1"/>
    </xf>
    <xf numFmtId="0" fontId="73" fillId="15" borderId="76" xfId="0" applyFont="1" applyFill="1" applyBorder="1" applyAlignment="1">
      <alignment horizontal="center" vertical="center" wrapText="1" readingOrder="1"/>
    </xf>
    <xf numFmtId="0" fontId="33" fillId="3" borderId="84" xfId="0" applyFont="1" applyFill="1" applyBorder="1" applyAlignment="1">
      <alignment horizontal="center" vertical="center" wrapText="1"/>
    </xf>
    <xf numFmtId="0" fontId="33" fillId="3" borderId="91" xfId="0" applyFont="1" applyFill="1" applyBorder="1" applyAlignment="1">
      <alignment horizontal="center" vertical="center" wrapText="1"/>
    </xf>
    <xf numFmtId="0" fontId="33" fillId="3" borderId="85" xfId="0" applyFont="1" applyFill="1" applyBorder="1" applyAlignment="1">
      <alignment horizontal="center" vertical="center" wrapText="1"/>
    </xf>
    <xf numFmtId="0" fontId="33" fillId="3" borderId="90" xfId="0" applyFont="1" applyFill="1" applyBorder="1" applyAlignment="1">
      <alignment horizontal="center" vertical="center" wrapText="1"/>
    </xf>
    <xf numFmtId="0" fontId="33" fillId="3" borderId="86" xfId="0" applyFont="1" applyFill="1" applyBorder="1" applyAlignment="1">
      <alignment horizontal="center" vertical="center" wrapText="1"/>
    </xf>
    <xf numFmtId="0" fontId="33" fillId="3" borderId="89" xfId="0" applyFont="1" applyFill="1" applyBorder="1" applyAlignment="1">
      <alignment horizontal="center" vertical="center" wrapText="1"/>
    </xf>
    <xf numFmtId="0" fontId="73" fillId="25" borderId="70" xfId="0" applyFont="1" applyFill="1" applyBorder="1" applyAlignment="1">
      <alignment horizontal="center" vertical="center" wrapText="1" readingOrder="1"/>
    </xf>
    <xf numFmtId="0" fontId="73" fillId="25" borderId="71" xfId="0" applyFont="1" applyFill="1" applyBorder="1" applyAlignment="1">
      <alignment horizontal="center" vertical="center" wrapText="1" readingOrder="1"/>
    </xf>
    <xf numFmtId="0" fontId="73" fillId="25" borderId="73" xfId="0" applyFont="1" applyFill="1" applyBorder="1" applyAlignment="1">
      <alignment horizontal="center" vertical="center" wrapText="1" readingOrder="1"/>
    </xf>
    <xf numFmtId="0" fontId="73" fillId="25" borderId="0" xfId="0" applyFont="1" applyFill="1" applyAlignment="1">
      <alignment horizontal="center" vertical="center" wrapText="1" readingOrder="1"/>
    </xf>
    <xf numFmtId="0" fontId="73" fillId="25" borderId="74" xfId="0" applyFont="1" applyFill="1" applyBorder="1" applyAlignment="1">
      <alignment horizontal="center" vertical="center" wrapText="1" readingOrder="1"/>
    </xf>
    <xf numFmtId="0" fontId="73" fillId="25" borderId="75" xfId="0" applyFont="1" applyFill="1" applyBorder="1" applyAlignment="1">
      <alignment horizontal="center" vertical="center" wrapText="1" readingOrder="1"/>
    </xf>
    <xf numFmtId="0" fontId="73" fillId="25" borderId="76" xfId="0" applyFont="1" applyFill="1" applyBorder="1" applyAlignment="1">
      <alignment horizontal="center" vertical="center" wrapText="1" readingOrder="1"/>
    </xf>
    <xf numFmtId="0" fontId="73" fillId="25" borderId="77" xfId="0" applyFont="1" applyFill="1" applyBorder="1" applyAlignment="1">
      <alignment horizontal="center" vertical="center" wrapText="1" readingOrder="1"/>
    </xf>
    <xf numFmtId="0" fontId="73" fillId="8" borderId="70" xfId="0" applyFont="1" applyFill="1" applyBorder="1" applyAlignment="1">
      <alignment horizontal="center" vertical="center" wrapText="1" readingOrder="1"/>
    </xf>
    <xf numFmtId="0" fontId="73" fillId="8" borderId="71" xfId="0" applyFont="1" applyFill="1" applyBorder="1" applyAlignment="1">
      <alignment horizontal="center" vertical="center" wrapText="1" readingOrder="1"/>
    </xf>
    <xf numFmtId="0" fontId="73" fillId="8" borderId="73" xfId="0" applyFont="1" applyFill="1" applyBorder="1" applyAlignment="1">
      <alignment horizontal="center" vertical="center" wrapText="1" readingOrder="1"/>
    </xf>
    <xf numFmtId="0" fontId="73" fillId="8" borderId="0" xfId="0" applyFont="1" applyFill="1" applyAlignment="1">
      <alignment horizontal="center" vertical="center" wrapText="1" readingOrder="1"/>
    </xf>
    <xf numFmtId="0" fontId="73" fillId="8" borderId="74" xfId="0" applyFont="1" applyFill="1" applyBorder="1" applyAlignment="1">
      <alignment horizontal="center" vertical="center" wrapText="1" readingOrder="1"/>
    </xf>
    <xf numFmtId="0" fontId="73" fillId="8" borderId="75" xfId="0" applyFont="1" applyFill="1" applyBorder="1" applyAlignment="1">
      <alignment horizontal="center" vertical="center" wrapText="1" readingOrder="1"/>
    </xf>
    <xf numFmtId="0" fontId="73" fillId="8" borderId="76" xfId="0" applyFont="1" applyFill="1" applyBorder="1" applyAlignment="1">
      <alignment horizontal="center" vertical="center" wrapText="1" readingOrder="1"/>
    </xf>
    <xf numFmtId="0" fontId="73" fillId="8" borderId="77" xfId="0" applyFont="1" applyFill="1" applyBorder="1" applyAlignment="1">
      <alignment horizontal="center" vertical="center" wrapText="1" readingOrder="1"/>
    </xf>
    <xf numFmtId="0" fontId="33" fillId="0" borderId="13" xfId="0" applyFont="1" applyBorder="1" applyAlignment="1">
      <alignment horizontal="center" vertical="center" wrapText="1"/>
    </xf>
    <xf numFmtId="0" fontId="71" fillId="0" borderId="68" xfId="0" applyFont="1" applyBorder="1" applyAlignment="1">
      <alignment horizontal="center" vertical="center" wrapText="1"/>
    </xf>
    <xf numFmtId="1" fontId="75" fillId="0" borderId="98" xfId="0" applyNumberFormat="1" applyFont="1" applyBorder="1" applyAlignment="1" applyProtection="1">
      <alignment horizontal="center" vertical="center" wrapText="1"/>
      <protection locked="0"/>
    </xf>
    <xf numFmtId="0" fontId="0" fillId="0" borderId="101" xfId="0" applyBorder="1" applyAlignment="1">
      <alignment horizontal="center" vertical="center" wrapText="1"/>
    </xf>
    <xf numFmtId="0" fontId="32" fillId="0" borderId="98" xfId="0" applyFont="1" applyBorder="1" applyAlignment="1">
      <alignment horizontal="center"/>
    </xf>
    <xf numFmtId="0" fontId="32" fillId="0" borderId="78" xfId="0" applyFont="1" applyBorder="1" applyAlignment="1">
      <alignment horizontal="center"/>
    </xf>
    <xf numFmtId="0" fontId="32" fillId="0" borderId="101" xfId="0" applyFont="1" applyBorder="1" applyAlignment="1">
      <alignment horizontal="center"/>
    </xf>
    <xf numFmtId="0" fontId="32" fillId="0" borderId="88" xfId="0" applyFont="1" applyBorder="1" applyAlignment="1" applyProtection="1">
      <alignment horizontal="center" vertical="center"/>
      <protection locked="0"/>
    </xf>
    <xf numFmtId="0" fontId="32" fillId="0" borderId="13" xfId="0" applyFont="1" applyBorder="1" applyAlignment="1" applyProtection="1">
      <alignment horizontal="center" vertical="center"/>
      <protection locked="0"/>
    </xf>
    <xf numFmtId="0" fontId="32" fillId="0" borderId="65" xfId="0" applyFont="1" applyBorder="1" applyAlignment="1" applyProtection="1">
      <alignment horizontal="center" vertical="center"/>
      <protection locked="0"/>
    </xf>
    <xf numFmtId="1" fontId="75" fillId="0" borderId="88" xfId="0" applyNumberFormat="1" applyFont="1" applyBorder="1" applyAlignment="1">
      <alignment horizontal="center" vertical="center"/>
    </xf>
    <xf numFmtId="0" fontId="75" fillId="0" borderId="13" xfId="0" applyFont="1" applyBorder="1" applyAlignment="1">
      <alignment horizontal="center" vertical="center"/>
    </xf>
    <xf numFmtId="0" fontId="75" fillId="0" borderId="65" xfId="0" applyFont="1" applyBorder="1" applyAlignment="1">
      <alignment horizontal="center" vertical="center"/>
    </xf>
    <xf numFmtId="0" fontId="32" fillId="0" borderId="98" xfId="0" applyFont="1" applyBorder="1" applyAlignment="1" applyProtection="1">
      <alignment horizontal="center" vertical="center"/>
      <protection locked="0"/>
    </xf>
    <xf numFmtId="0" fontId="32" fillId="0" borderId="78" xfId="0" applyFont="1" applyBorder="1" applyAlignment="1" applyProtection="1">
      <alignment horizontal="center" vertical="center"/>
      <protection locked="0"/>
    </xf>
    <xf numFmtId="0" fontId="32" fillId="0" borderId="101" xfId="0" applyFont="1" applyBorder="1" applyAlignment="1" applyProtection="1">
      <alignment horizontal="center" vertical="center"/>
      <protection locked="0"/>
    </xf>
    <xf numFmtId="1" fontId="75" fillId="0" borderId="97" xfId="0" applyNumberFormat="1" applyFont="1" applyBorder="1" applyAlignment="1" applyProtection="1">
      <alignment horizontal="center" vertical="center" wrapText="1"/>
      <protection locked="0"/>
    </xf>
    <xf numFmtId="1" fontId="75" fillId="0" borderId="99" xfId="0" applyNumberFormat="1" applyFont="1" applyBorder="1" applyAlignment="1" applyProtection="1">
      <alignment horizontal="center" vertical="center" wrapText="1"/>
      <protection locked="0"/>
    </xf>
    <xf numFmtId="1" fontId="75" fillId="0" borderId="100" xfId="0" applyNumberFormat="1" applyFont="1" applyBorder="1" applyAlignment="1" applyProtection="1">
      <alignment horizontal="center" vertical="center" wrapText="1"/>
      <protection locked="0"/>
    </xf>
    <xf numFmtId="0" fontId="75" fillId="0" borderId="98" xfId="0" applyFont="1" applyBorder="1" applyAlignment="1" applyProtection="1">
      <alignment horizontal="left" vertical="center" wrapText="1"/>
      <protection locked="0"/>
    </xf>
    <xf numFmtId="0" fontId="75" fillId="0" borderId="78" xfId="0" applyFont="1" applyBorder="1" applyAlignment="1" applyProtection="1">
      <alignment horizontal="left" vertical="center" wrapText="1"/>
      <protection locked="0"/>
    </xf>
    <xf numFmtId="0" fontId="75" fillId="0" borderId="101" xfId="0" applyFont="1" applyBorder="1" applyAlignment="1" applyProtection="1">
      <alignment horizontal="left" vertical="center" wrapText="1"/>
      <protection locked="0"/>
    </xf>
    <xf numFmtId="0" fontId="75" fillId="0" borderId="98" xfId="0" applyFont="1" applyBorder="1" applyAlignment="1" applyProtection="1">
      <alignment horizontal="center" vertical="center" wrapText="1"/>
      <protection locked="0"/>
    </xf>
    <xf numFmtId="0" fontId="75" fillId="0" borderId="78" xfId="0" applyFont="1" applyBorder="1" applyAlignment="1" applyProtection="1">
      <alignment horizontal="center" vertical="center" wrapText="1"/>
      <protection locked="0"/>
    </xf>
    <xf numFmtId="0" fontId="75" fillId="0" borderId="101" xfId="0" applyFont="1" applyBorder="1" applyAlignment="1" applyProtection="1">
      <alignment horizontal="center" vertical="center" wrapText="1"/>
      <protection locked="0"/>
    </xf>
    <xf numFmtId="0" fontId="75" fillId="0" borderId="98" xfId="0" applyFont="1" applyBorder="1" applyAlignment="1" applyProtection="1">
      <alignment horizontal="center" vertical="center"/>
      <protection locked="0"/>
    </xf>
    <xf numFmtId="0" fontId="75" fillId="0" borderId="78" xfId="0" applyFont="1" applyBorder="1" applyAlignment="1" applyProtection="1">
      <alignment horizontal="center" vertical="center"/>
      <protection locked="0"/>
    </xf>
    <xf numFmtId="0" fontId="75" fillId="0" borderId="101" xfId="0" applyFont="1" applyBorder="1" applyAlignment="1" applyProtection="1">
      <alignment horizontal="center" vertical="center"/>
      <protection locked="0"/>
    </xf>
    <xf numFmtId="0" fontId="75" fillId="0" borderId="88" xfId="0" applyFont="1" applyBorder="1" applyAlignment="1" applyProtection="1">
      <alignment horizontal="center" vertical="center"/>
      <protection locked="0"/>
    </xf>
    <xf numFmtId="0" fontId="75" fillId="0" borderId="13" xfId="0" applyFont="1" applyBorder="1" applyAlignment="1" applyProtection="1">
      <alignment horizontal="center" vertical="center"/>
      <protection locked="0"/>
    </xf>
    <xf numFmtId="0" fontId="75" fillId="0" borderId="65" xfId="0" applyFont="1" applyBorder="1" applyAlignment="1" applyProtection="1">
      <alignment horizontal="center" vertical="center"/>
      <protection locked="0"/>
    </xf>
    <xf numFmtId="0" fontId="32" fillId="0" borderId="98"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101" xfId="0" applyFont="1" applyBorder="1" applyAlignment="1">
      <alignment horizontal="center" vertical="center" wrapText="1"/>
    </xf>
    <xf numFmtId="14" fontId="32" fillId="0" borderId="98" xfId="0" applyNumberFormat="1" applyFont="1" applyBorder="1" applyAlignment="1">
      <alignment horizontal="center" vertical="center" wrapText="1"/>
    </xf>
    <xf numFmtId="0" fontId="32" fillId="0" borderId="98" xfId="0" applyFont="1" applyBorder="1" applyAlignment="1">
      <alignment horizontal="center" vertical="center"/>
    </xf>
    <xf numFmtId="0" fontId="32" fillId="0" borderId="78" xfId="0" applyFont="1" applyBorder="1" applyAlignment="1">
      <alignment horizontal="center" vertical="center"/>
    </xf>
    <xf numFmtId="0" fontId="32" fillId="0" borderId="101" xfId="0" applyFont="1" applyBorder="1" applyAlignment="1">
      <alignment horizontal="center" vertical="center"/>
    </xf>
    <xf numFmtId="14" fontId="32" fillId="0" borderId="98" xfId="0" applyNumberFormat="1" applyFont="1" applyBorder="1" applyAlignment="1">
      <alignment horizontal="center" vertical="center"/>
    </xf>
    <xf numFmtId="0" fontId="70" fillId="24" borderId="102" xfId="0" applyFont="1" applyFill="1" applyBorder="1" applyAlignment="1">
      <alignment horizontal="center"/>
    </xf>
    <xf numFmtId="0" fontId="70" fillId="24" borderId="103" xfId="0" applyFont="1" applyFill="1" applyBorder="1" applyAlignment="1">
      <alignment horizontal="center"/>
    </xf>
    <xf numFmtId="0" fontId="76" fillId="4" borderId="94" xfId="0" applyFont="1" applyFill="1" applyBorder="1" applyAlignment="1">
      <alignment horizontal="center" vertical="center"/>
    </xf>
    <xf numFmtId="0" fontId="76" fillId="4" borderId="104" xfId="0" applyFont="1" applyFill="1" applyBorder="1" applyAlignment="1">
      <alignment horizontal="center" vertical="center"/>
    </xf>
    <xf numFmtId="0" fontId="76" fillId="4" borderId="95" xfId="0" applyFont="1" applyFill="1" applyBorder="1" applyAlignment="1">
      <alignment horizontal="center" vertical="center"/>
    </xf>
    <xf numFmtId="0" fontId="76" fillId="23" borderId="92" xfId="0" applyFont="1" applyFill="1" applyBorder="1" applyAlignment="1" applyProtection="1">
      <alignment horizontal="center" vertical="center" wrapText="1"/>
      <protection locked="0"/>
    </xf>
    <xf numFmtId="0" fontId="76" fillId="4" borderId="92" xfId="0" applyFont="1" applyFill="1" applyBorder="1" applyAlignment="1" applyProtection="1">
      <alignment horizontal="center" vertical="center" wrapText="1"/>
      <protection locked="0"/>
    </xf>
    <xf numFmtId="0" fontId="78" fillId="4" borderId="2" xfId="0" applyFont="1" applyFill="1" applyBorder="1" applyAlignment="1">
      <alignment horizontal="center" vertical="center" wrapText="1"/>
    </xf>
    <xf numFmtId="0" fontId="78" fillId="4" borderId="105" xfId="0" applyFont="1" applyFill="1" applyBorder="1" applyAlignment="1">
      <alignment horizontal="center" vertical="center" wrapText="1"/>
    </xf>
    <xf numFmtId="0" fontId="78" fillId="4" borderId="0" xfId="0" applyFont="1" applyFill="1" applyAlignment="1">
      <alignment horizontal="center" vertical="center" wrapText="1"/>
    </xf>
    <xf numFmtId="0" fontId="78" fillId="4" borderId="90" xfId="0" applyFont="1" applyFill="1" applyBorder="1" applyAlignment="1">
      <alignment horizontal="center" vertical="center" wrapText="1"/>
    </xf>
    <xf numFmtId="0" fontId="77" fillId="4" borderId="93" xfId="0" applyFont="1" applyFill="1" applyBorder="1" applyAlignment="1">
      <alignment horizontal="center" vertical="center" wrapText="1"/>
    </xf>
    <xf numFmtId="0" fontId="77" fillId="4" borderId="96" xfId="0" applyFont="1" applyFill="1" applyBorder="1" applyAlignment="1">
      <alignment horizontal="center" vertical="center" wrapText="1"/>
    </xf>
    <xf numFmtId="0" fontId="77" fillId="4" borderId="94" xfId="0" applyFont="1" applyFill="1" applyBorder="1" applyAlignment="1">
      <alignment horizontal="center" vertical="center" wrapText="1"/>
    </xf>
    <xf numFmtId="0" fontId="77" fillId="4" borderId="95" xfId="0" applyFont="1" applyFill="1" applyBorder="1" applyAlignment="1">
      <alignment horizontal="center" vertical="center" wrapText="1"/>
    </xf>
    <xf numFmtId="0" fontId="76" fillId="4" borderId="94" xfId="0" applyFont="1" applyFill="1" applyBorder="1" applyAlignment="1" applyProtection="1">
      <alignment horizontal="center" vertical="center" wrapText="1"/>
      <protection locked="0"/>
    </xf>
    <xf numFmtId="1" fontId="75" fillId="0" borderId="78" xfId="0" applyNumberFormat="1" applyFont="1" applyBorder="1" applyAlignment="1" applyProtection="1">
      <alignment horizontal="center" vertical="center" wrapText="1"/>
      <protection locked="0"/>
    </xf>
    <xf numFmtId="1" fontId="75" fillId="0" borderId="101" xfId="0" applyNumberFormat="1" applyFont="1" applyBorder="1" applyAlignment="1" applyProtection="1">
      <alignment horizontal="center" vertical="center" wrapText="1"/>
      <protection locked="0"/>
    </xf>
    <xf numFmtId="0" fontId="32" fillId="0" borderId="98" xfId="0" applyFont="1" applyBorder="1" applyAlignment="1">
      <alignment horizontal="center" wrapText="1"/>
    </xf>
    <xf numFmtId="0" fontId="32" fillId="0" borderId="78" xfId="0" applyFont="1" applyBorder="1" applyAlignment="1">
      <alignment horizontal="center" wrapText="1"/>
    </xf>
    <xf numFmtId="0" fontId="32" fillId="0" borderId="101" xfId="0" applyFont="1" applyBorder="1" applyAlignment="1">
      <alignment horizontal="center" wrapText="1"/>
    </xf>
    <xf numFmtId="14" fontId="32" fillId="0" borderId="78" xfId="0" applyNumberFormat="1" applyFont="1" applyBorder="1" applyAlignment="1">
      <alignment horizontal="center" vertical="center"/>
    </xf>
    <xf numFmtId="14" fontId="32" fillId="0" borderId="101" xfId="0" applyNumberFormat="1" applyFont="1" applyBorder="1" applyAlignment="1">
      <alignment horizontal="center" vertical="center"/>
    </xf>
  </cellXfs>
  <cellStyles count="3">
    <cellStyle name="Normal" xfId="0" builtinId="0"/>
    <cellStyle name="Normal - Style1 2" xfId="1" xr:uid="{35D94056-BF35-4158-BB16-A1EB5C865F0B}"/>
    <cellStyle name="Normal 2 2" xfId="2" xr:uid="{FE1153A4-41A7-40DC-9196-9B2002F1B165}"/>
  </cellStyles>
  <dxfs count="2820">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numFmt numFmtId="13" formatCode="0%"/>
    </dxf>
    <dxf>
      <numFmt numFmtId="13" formatCode="0%"/>
    </dxf>
    <dxf>
      <numFmt numFmtId="13" formatCode="0%"/>
    </dxf>
    <dxf>
      <numFmt numFmtId="13" formatCode="0%"/>
    </dxf>
    <dxf>
      <numFmt numFmtId="13" formatCode="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5" Type="http://schemas.openxmlformats.org/officeDocument/2006/relationships/image" Target="../media/image7.jpe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7949EE5-0DFE-4F23-9EBB-8C1281065AFD}"/>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a16="http://schemas.microsoft.com/office/drawing/2014/main" id="{DD77865D-3137-4C44-9888-338E7CAD30E8}"/>
            </a:ext>
          </a:extLst>
        </xdr:cNvPr>
        <xdr:cNvGrpSpPr>
          <a:grpSpLocks/>
        </xdr:cNvGrpSpPr>
      </xdr:nvGrpSpPr>
      <xdr:grpSpPr bwMode="auto">
        <a:xfrm>
          <a:off x="6988175" y="260350"/>
          <a:ext cx="673099" cy="590550"/>
          <a:chOff x="2381" y="720"/>
          <a:chExt cx="3154" cy="65"/>
        </a:xfrm>
      </xdr:grpSpPr>
      <xdr:pic>
        <xdr:nvPicPr>
          <xdr:cNvPr id="6" name="6 Imagen">
            <a:extLst>
              <a:ext uri="{FF2B5EF4-FFF2-40B4-BE49-F238E27FC236}">
                <a16:creationId xmlns:a16="http://schemas.microsoft.com/office/drawing/2014/main" id="{53517378-D0AE-4161-BFC6-F13AFA8539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443C74A5-02A7-43D4-B226-A7DD9D5A21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a16="http://schemas.microsoft.com/office/drawing/2014/main" id="{3B1E5441-8259-47DB-9280-D42B635243B3}"/>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19050</xdr:rowOff>
    </xdr:from>
    <xdr:to>
      <xdr:col>0</xdr:col>
      <xdr:colOff>2409824</xdr:colOff>
      <xdr:row>4</xdr:row>
      <xdr:rowOff>19049</xdr:rowOff>
    </xdr:to>
    <xdr:pic>
      <xdr:nvPicPr>
        <xdr:cNvPr id="2" name="18 Imagen" descr="Logo CSJ RGB_01">
          <a:extLst>
            <a:ext uri="{FF2B5EF4-FFF2-40B4-BE49-F238E27FC236}">
              <a16:creationId xmlns:a16="http://schemas.microsoft.com/office/drawing/2014/main" id="{39E1659A-27C7-4559-B31F-A48E2AF038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0"/>
          <a:ext cx="2381249" cy="647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3</xdr:row>
      <xdr:rowOff>123825</xdr:rowOff>
    </xdr:to>
    <xdr:sp macro="" textlink="">
      <xdr:nvSpPr>
        <xdr:cNvPr id="3" name="CuadroTexto 4">
          <a:extLst>
            <a:ext uri="{FF2B5EF4-FFF2-40B4-BE49-F238E27FC236}">
              <a16:creationId xmlns:a16="http://schemas.microsoft.com/office/drawing/2014/main" id="{BE7DF411-D3EB-4E98-8483-A5669BFF11EC}"/>
            </a:ext>
          </a:extLst>
        </xdr:cNvPr>
        <xdr:cNvSpPr txBox="1"/>
      </xdr:nvSpPr>
      <xdr:spPr>
        <a:xfrm>
          <a:off x="9324975" y="57150"/>
          <a:ext cx="1743075" cy="55245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C375FF74-5B1E-4496-8A5B-03A9AC69E0A5}"/>
            </a:ext>
          </a:extLst>
        </xdr:cNvPr>
        <xdr:cNvGrpSpPr>
          <a:grpSpLocks/>
        </xdr:cNvGrpSpPr>
      </xdr:nvGrpSpPr>
      <xdr:grpSpPr bwMode="auto">
        <a:xfrm>
          <a:off x="8316302" y="441325"/>
          <a:ext cx="2886074" cy="231775"/>
          <a:chOff x="2381" y="720"/>
          <a:chExt cx="3154" cy="65"/>
        </a:xfrm>
      </xdr:grpSpPr>
      <xdr:pic>
        <xdr:nvPicPr>
          <xdr:cNvPr id="5" name="6 Imagen">
            <a:extLst>
              <a:ext uri="{FF2B5EF4-FFF2-40B4-BE49-F238E27FC236}">
                <a16:creationId xmlns:a16="http://schemas.microsoft.com/office/drawing/2014/main" id="{0CE478D7-B722-4977-8275-FDB24DDA42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72EC8277-685B-4C4F-97FB-1791CC3CEE3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6E932ECD-16DB-4E2D-A801-E446022F9364}"/>
            </a:ext>
          </a:extLst>
        </xdr:cNvPr>
        <xdr:cNvPicPr>
          <a:picLocks noChangeAspect="1"/>
        </xdr:cNvPicPr>
      </xdr:nvPicPr>
      <xdr:blipFill>
        <a:blip xmlns:r="http://schemas.openxmlformats.org/officeDocument/2006/relationships" r:embed="rId4"/>
        <a:stretch>
          <a:fillRect/>
        </a:stretch>
      </xdr:blipFill>
      <xdr:spPr>
        <a:xfrm>
          <a:off x="95059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180353EF-8827-4746-B613-C6FC8E3DAC6B}"/>
            </a:ext>
          </a:extLst>
        </xdr:cNvPr>
        <xdr:cNvSpPr txBox="1"/>
      </xdr:nvSpPr>
      <xdr:spPr>
        <a:xfrm>
          <a:off x="11786235" y="2920365"/>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twoCellAnchor>
    <xdr:from>
      <xdr:col>0</xdr:col>
      <xdr:colOff>28575</xdr:colOff>
      <xdr:row>0</xdr:row>
      <xdr:rowOff>19051</xdr:rowOff>
    </xdr:from>
    <xdr:to>
      <xdr:col>0</xdr:col>
      <xdr:colOff>2409824</xdr:colOff>
      <xdr:row>3</xdr:row>
      <xdr:rowOff>0</xdr:rowOff>
    </xdr:to>
    <xdr:pic>
      <xdr:nvPicPr>
        <xdr:cNvPr id="9" name="18 Imagen" descr="Logo CSJ RGB_01">
          <a:extLst>
            <a:ext uri="{FF2B5EF4-FFF2-40B4-BE49-F238E27FC236}">
              <a16:creationId xmlns:a16="http://schemas.microsoft.com/office/drawing/2014/main" id="{4AC1B691-2170-4D35-BE4E-F6AC5216A4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10" name="CuadroTexto 4">
          <a:extLst>
            <a:ext uri="{FF2B5EF4-FFF2-40B4-BE49-F238E27FC236}">
              <a16:creationId xmlns:a16="http://schemas.microsoft.com/office/drawing/2014/main" id="{86DE8B78-6B0B-4634-8475-36838F75F969}"/>
            </a:ext>
          </a:extLst>
        </xdr:cNvPr>
        <xdr:cNvSpPr txBox="1"/>
      </xdr:nvSpPr>
      <xdr:spPr>
        <a:xfrm>
          <a:off x="9315450"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11" name="Group 8">
          <a:extLst>
            <a:ext uri="{FF2B5EF4-FFF2-40B4-BE49-F238E27FC236}">
              <a16:creationId xmlns:a16="http://schemas.microsoft.com/office/drawing/2014/main" id="{84ACC216-3835-42D5-9216-B35C3B8095DF}"/>
            </a:ext>
          </a:extLst>
        </xdr:cNvPr>
        <xdr:cNvGrpSpPr>
          <a:grpSpLocks/>
        </xdr:cNvGrpSpPr>
      </xdr:nvGrpSpPr>
      <xdr:grpSpPr bwMode="auto">
        <a:xfrm>
          <a:off x="8316302" y="441325"/>
          <a:ext cx="2886074" cy="231775"/>
          <a:chOff x="2381" y="720"/>
          <a:chExt cx="3154" cy="65"/>
        </a:xfrm>
      </xdr:grpSpPr>
      <xdr:pic>
        <xdr:nvPicPr>
          <xdr:cNvPr id="12" name="6 Imagen">
            <a:extLst>
              <a:ext uri="{FF2B5EF4-FFF2-40B4-BE49-F238E27FC236}">
                <a16:creationId xmlns:a16="http://schemas.microsoft.com/office/drawing/2014/main" id="{2E99C163-7534-4C2B-941B-A6A2C05E208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a16="http://schemas.microsoft.com/office/drawing/2014/main" id="{3F5DC75D-6687-4E32-B2E2-7DF0C5B5C0D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14" name="Imagen 13">
          <a:extLst>
            <a:ext uri="{FF2B5EF4-FFF2-40B4-BE49-F238E27FC236}">
              <a16:creationId xmlns:a16="http://schemas.microsoft.com/office/drawing/2014/main" id="{ED6C0410-E0E2-4A0C-B788-7A728B448513}"/>
            </a:ext>
          </a:extLst>
        </xdr:cNvPr>
        <xdr:cNvPicPr>
          <a:picLocks noChangeAspect="1"/>
        </xdr:cNvPicPr>
      </xdr:nvPicPr>
      <xdr:blipFill>
        <a:blip xmlns:r="http://schemas.openxmlformats.org/officeDocument/2006/relationships" r:embed="rId4"/>
        <a:stretch>
          <a:fillRect/>
        </a:stretch>
      </xdr:blipFill>
      <xdr:spPr>
        <a:xfrm>
          <a:off x="9496425"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15" name="CuadroTexto 14">
          <a:extLst>
            <a:ext uri="{FF2B5EF4-FFF2-40B4-BE49-F238E27FC236}">
              <a16:creationId xmlns:a16="http://schemas.microsoft.com/office/drawing/2014/main" id="{66EDE91E-58DC-41CB-9A0E-D987F70259CF}"/>
            </a:ext>
          </a:extLst>
        </xdr:cNvPr>
        <xdr:cNvSpPr txBox="1"/>
      </xdr:nvSpPr>
      <xdr:spPr>
        <a:xfrm>
          <a:off x="11767185" y="3872865"/>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6372583D-1E3B-4ACB-A99D-B0BE4F0539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62AEE7A-162D-499F-A97D-F9337DCD4DE9}"/>
            </a:ext>
          </a:extLst>
        </xdr:cNvPr>
        <xdr:cNvSpPr txBox="1"/>
      </xdr:nvSpPr>
      <xdr:spPr>
        <a:xfrm>
          <a:off x="61245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7957DFC6-BB87-41B3-8F54-05F158CD39FB}"/>
            </a:ext>
          </a:extLst>
        </xdr:cNvPr>
        <xdr:cNvGrpSpPr>
          <a:grpSpLocks/>
        </xdr:cNvGrpSpPr>
      </xdr:nvGrpSpPr>
      <xdr:grpSpPr bwMode="auto">
        <a:xfrm>
          <a:off x="5594351" y="447675"/>
          <a:ext cx="2886074" cy="0"/>
          <a:chOff x="2381" y="720"/>
          <a:chExt cx="3154" cy="65"/>
        </a:xfrm>
      </xdr:grpSpPr>
      <xdr:pic>
        <xdr:nvPicPr>
          <xdr:cNvPr id="5" name="6 Imagen">
            <a:extLst>
              <a:ext uri="{FF2B5EF4-FFF2-40B4-BE49-F238E27FC236}">
                <a16:creationId xmlns:a16="http://schemas.microsoft.com/office/drawing/2014/main" id="{E6107960-5CE5-4022-BCF8-CB46F299DF9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3D36F87B-9675-4DB0-BBAE-6AD534BFADE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3</xdr:row>
      <xdr:rowOff>10704</xdr:rowOff>
    </xdr:to>
    <xdr:pic>
      <xdr:nvPicPr>
        <xdr:cNvPr id="7" name="Imagen 6">
          <a:extLst>
            <a:ext uri="{FF2B5EF4-FFF2-40B4-BE49-F238E27FC236}">
              <a16:creationId xmlns:a16="http://schemas.microsoft.com/office/drawing/2014/main" id="{87580101-FAF6-4A72-A2AF-209D770EA9A6}"/>
            </a:ext>
          </a:extLst>
        </xdr:cNvPr>
        <xdr:cNvPicPr>
          <a:picLocks noChangeAspect="1"/>
        </xdr:cNvPicPr>
      </xdr:nvPicPr>
      <xdr:blipFill>
        <a:blip xmlns:r="http://schemas.openxmlformats.org/officeDocument/2006/relationships" r:embed="rId4"/>
        <a:stretch>
          <a:fillRect/>
        </a:stretch>
      </xdr:blipFill>
      <xdr:spPr>
        <a:xfrm>
          <a:off x="6229349" y="342900"/>
          <a:ext cx="1533526" cy="271054"/>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id="{EEA8DE56-07A0-4325-9549-357182CA3875}"/>
            </a:ext>
          </a:extLst>
        </xdr:cNvPr>
        <xdr:cNvSpPr txBox="1"/>
      </xdr:nvSpPr>
      <xdr:spPr>
        <a:xfrm>
          <a:off x="8404860" y="615315"/>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9557220E-796A-4297-80C1-FF148A7B921B}"/>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28575"/>
          <a:ext cx="16668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10" name="CuadroTexto 4">
          <a:extLst>
            <a:ext uri="{FF2B5EF4-FFF2-40B4-BE49-F238E27FC236}">
              <a16:creationId xmlns:a16="http://schemas.microsoft.com/office/drawing/2014/main" id="{964C5F6F-CB1A-4B8E-BB88-E47D43312B52}"/>
            </a:ext>
          </a:extLst>
        </xdr:cNvPr>
        <xdr:cNvSpPr txBox="1"/>
      </xdr:nvSpPr>
      <xdr:spPr>
        <a:xfrm>
          <a:off x="6715125" y="38100"/>
          <a:ext cx="1743075" cy="40957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11" name="Group 8">
          <a:extLst>
            <a:ext uri="{FF2B5EF4-FFF2-40B4-BE49-F238E27FC236}">
              <a16:creationId xmlns:a16="http://schemas.microsoft.com/office/drawing/2014/main" id="{0CF3D6EB-8BDA-4686-AB14-50C61A320863}"/>
            </a:ext>
          </a:extLst>
        </xdr:cNvPr>
        <xdr:cNvGrpSpPr>
          <a:grpSpLocks/>
        </xdr:cNvGrpSpPr>
      </xdr:nvGrpSpPr>
      <xdr:grpSpPr bwMode="auto">
        <a:xfrm>
          <a:off x="5594351" y="447675"/>
          <a:ext cx="2886074" cy="0"/>
          <a:chOff x="2381" y="720"/>
          <a:chExt cx="3154" cy="65"/>
        </a:xfrm>
      </xdr:grpSpPr>
      <xdr:pic>
        <xdr:nvPicPr>
          <xdr:cNvPr id="12" name="6 Imagen">
            <a:extLst>
              <a:ext uri="{FF2B5EF4-FFF2-40B4-BE49-F238E27FC236}">
                <a16:creationId xmlns:a16="http://schemas.microsoft.com/office/drawing/2014/main" id="{A24431F5-712C-467F-AD1C-A352953CF85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a16="http://schemas.microsoft.com/office/drawing/2014/main" id="{2565257F-AE55-4444-AA70-EEA9D082808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3</xdr:row>
      <xdr:rowOff>10704</xdr:rowOff>
    </xdr:to>
    <xdr:pic>
      <xdr:nvPicPr>
        <xdr:cNvPr id="14" name="Imagen 13">
          <a:extLst>
            <a:ext uri="{FF2B5EF4-FFF2-40B4-BE49-F238E27FC236}">
              <a16:creationId xmlns:a16="http://schemas.microsoft.com/office/drawing/2014/main" id="{7BF0CDEA-DC79-4851-B1ED-5AE035901C28}"/>
            </a:ext>
          </a:extLst>
        </xdr:cNvPr>
        <xdr:cNvPicPr>
          <a:picLocks noChangeAspect="1"/>
        </xdr:cNvPicPr>
      </xdr:nvPicPr>
      <xdr:blipFill>
        <a:blip xmlns:r="http://schemas.openxmlformats.org/officeDocument/2006/relationships" r:embed="rId4"/>
        <a:stretch>
          <a:fillRect/>
        </a:stretch>
      </xdr:blipFill>
      <xdr:spPr>
        <a:xfrm>
          <a:off x="6819899" y="342900"/>
          <a:ext cx="1533526" cy="271054"/>
        </a:xfrm>
        <a:prstGeom prst="rect">
          <a:avLst/>
        </a:prstGeom>
      </xdr:spPr>
    </xdr:pic>
    <xdr:clientData/>
  </xdr:twoCellAnchor>
  <xdr:oneCellAnchor>
    <xdr:from>
      <xdr:col>6</xdr:col>
      <xdr:colOff>480060</xdr:colOff>
      <xdr:row>2</xdr:row>
      <xdr:rowOff>91440</xdr:rowOff>
    </xdr:from>
    <xdr:ext cx="2156460" cy="5844540"/>
    <xdr:sp macro="" textlink="">
      <xdr:nvSpPr>
        <xdr:cNvPr id="15" name="CuadroTexto 14">
          <a:extLst>
            <a:ext uri="{FF2B5EF4-FFF2-40B4-BE49-F238E27FC236}">
              <a16:creationId xmlns:a16="http://schemas.microsoft.com/office/drawing/2014/main" id="{D8349037-FB96-4BE8-8AA0-80AFFF9CA04D}"/>
            </a:ext>
          </a:extLst>
        </xdr:cNvPr>
        <xdr:cNvSpPr txBox="1"/>
      </xdr:nvSpPr>
      <xdr:spPr>
        <a:xfrm>
          <a:off x="8995410" y="539115"/>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0</xdr:rowOff>
    </xdr:from>
    <xdr:to>
      <xdr:col>2</xdr:col>
      <xdr:colOff>1252163</xdr:colOff>
      <xdr:row>2</xdr:row>
      <xdr:rowOff>192639</xdr:rowOff>
    </xdr:to>
    <xdr:pic>
      <xdr:nvPicPr>
        <xdr:cNvPr id="2" name="Imagen 1">
          <a:extLst>
            <a:ext uri="{FF2B5EF4-FFF2-40B4-BE49-F238E27FC236}">
              <a16:creationId xmlns:a16="http://schemas.microsoft.com/office/drawing/2014/main" id="{7AF4E8B7-25BB-4C6F-801A-10714F59FB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0"/>
          <a:ext cx="3328398" cy="909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550F61E5-1B6C-4DD3-AF4A-F8269EEF65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25C8492E-5A4B-4B0B-B676-48E213AF15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7088"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C76446D0-75A4-4003-BF60-0014F9A050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14C1A84D-FB38-47A1-9B92-E6DC7BC327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Usuario\Desktop\Nueva%20Metodologia%20Riesgos\Caja%20de%20Herramientas%20Guia%20DAPF\1.%20Matriz_mapa_riesg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E2F4759C-E178-41A1-82C1-679964CCE9B3}">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59CBB1E-82C3-4117-9F68-2472F0D008DF}"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37:E249"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5">
    <format dxfId="2408">
      <pivotArea field="1" type="button" dataOnly="0" labelOnly="1" outline="0" axis="axisRow" fieldPosition="1"/>
    </format>
    <format dxfId="2407">
      <pivotArea dataOnly="0" labelOnly="1" outline="0" fieldPosition="0">
        <references count="1">
          <reference field="0" count="1">
            <x v="0"/>
          </reference>
        </references>
      </pivotArea>
    </format>
    <format dxfId="2406">
      <pivotArea dataOnly="0" labelOnly="1" outline="0" fieldPosition="0">
        <references count="1">
          <reference field="0" count="1">
            <x v="1"/>
          </reference>
        </references>
      </pivotArea>
    </format>
    <format dxfId="2405">
      <pivotArea dataOnly="0" labelOnly="1" outline="0" fieldPosition="0">
        <references count="2">
          <reference field="0" count="1" selected="0">
            <x v="0"/>
          </reference>
          <reference field="1" count="5">
            <x v="0"/>
            <x v="6"/>
            <x v="7"/>
            <x v="8"/>
            <x v="9"/>
          </reference>
        </references>
      </pivotArea>
    </format>
    <format dxfId="240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43272DD-B468-4E49-B83D-F10F15F85EAB}" name="Tabla1" displayName="Tabla1" ref="B237:C247" totalsRowShown="0" headerRowDxfId="2403" dataDxfId="2402">
  <autoFilter ref="B237:C247" xr:uid="{00000000-0009-0000-0100-000001000000}"/>
  <tableColumns count="2">
    <tableColumn id="1" xr3:uid="{A0349234-F02A-492A-9A80-ED44E1EC4FF0}" name="Criterios" dataDxfId="2401"/>
    <tableColumn id="2" xr3:uid="{B9F25166-5D8D-4E4E-96B0-E759CC81BF3C}" name="Subcriterios" dataDxfId="240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7E2BD-A58C-49A2-BCBD-D0B4B1B7035D}">
  <sheetPr>
    <tabColor theme="5" tint="0.59999389629810485"/>
  </sheetPr>
  <dimension ref="A1:I18"/>
  <sheetViews>
    <sheetView showGridLines="0" topLeftCell="A10" workbookViewId="0">
      <selection activeCell="C12" sqref="C12"/>
    </sheetView>
  </sheetViews>
  <sheetFormatPr baseColWidth="10" defaultColWidth="11.42578125" defaultRowHeight="15"/>
  <cols>
    <col min="1" max="1" width="28.140625" customWidth="1"/>
    <col min="2" max="2" width="18" customWidth="1"/>
    <col min="3" max="3" width="14.140625" style="86" customWidth="1"/>
    <col min="4" max="8" width="12.42578125" customWidth="1"/>
  </cols>
  <sheetData>
    <row r="1" spans="1:9" ht="42" customHeight="1">
      <c r="A1" s="235" t="s">
        <v>0</v>
      </c>
      <c r="B1" s="235"/>
      <c r="C1" s="235"/>
      <c r="D1" s="235"/>
      <c r="E1" s="235"/>
      <c r="F1" s="235"/>
    </row>
    <row r="5" spans="1:9">
      <c r="D5" s="95"/>
      <c r="E5" s="95"/>
      <c r="F5" s="95"/>
      <c r="G5" s="95"/>
      <c r="H5" s="95"/>
    </row>
    <row r="6" spans="1:9">
      <c r="D6" s="95"/>
      <c r="E6" s="95"/>
      <c r="F6" s="95"/>
      <c r="G6" s="95"/>
      <c r="H6" s="95"/>
    </row>
    <row r="7" spans="1:9" ht="33.75">
      <c r="A7" s="236" t="s">
        <v>1</v>
      </c>
      <c r="B7" s="236"/>
      <c r="C7" s="236"/>
      <c r="D7" s="236"/>
      <c r="E7" s="236"/>
      <c r="F7" s="236"/>
      <c r="G7" s="236"/>
      <c r="H7" s="236"/>
      <c r="I7" s="236"/>
    </row>
    <row r="9" spans="1:9" s="87" customFormat="1" ht="81.75" customHeight="1">
      <c r="A9" s="88" t="s">
        <v>2</v>
      </c>
      <c r="B9" s="234" t="s">
        <v>3</v>
      </c>
      <c r="C9" s="234"/>
      <c r="D9" s="234"/>
      <c r="E9" s="234"/>
      <c r="F9" s="234"/>
      <c r="G9" s="234"/>
      <c r="H9" s="234"/>
      <c r="I9" s="234"/>
    </row>
    <row r="10" spans="1:9" s="87" customFormat="1" ht="16.7" customHeight="1">
      <c r="A10" s="93"/>
      <c r="B10" s="94"/>
      <c r="C10" s="94"/>
      <c r="D10" s="93"/>
      <c r="E10" s="92"/>
    </row>
    <row r="11" spans="1:9" s="87" customFormat="1" ht="84" customHeight="1">
      <c r="A11" s="88" t="s">
        <v>4</v>
      </c>
      <c r="B11" s="89" t="s">
        <v>5</v>
      </c>
      <c r="C11" s="234" t="s">
        <v>6</v>
      </c>
      <c r="D11" s="234"/>
      <c r="E11" s="234"/>
      <c r="F11" s="234"/>
      <c r="G11" s="234"/>
      <c r="H11" s="234"/>
      <c r="I11" s="234"/>
    </row>
    <row r="12" spans="1:9" ht="32.25" customHeight="1">
      <c r="A12" s="91"/>
    </row>
    <row r="13" spans="1:9" ht="32.25" customHeight="1">
      <c r="A13" s="90" t="s">
        <v>7</v>
      </c>
      <c r="B13" s="234" t="s">
        <v>8</v>
      </c>
      <c r="C13" s="234"/>
      <c r="D13" s="234"/>
      <c r="E13" s="234"/>
      <c r="F13" s="234"/>
      <c r="G13" s="234"/>
      <c r="H13" s="234"/>
      <c r="I13" s="234"/>
    </row>
    <row r="14" spans="1:9" s="87" customFormat="1" ht="69" customHeight="1">
      <c r="A14" s="90" t="s">
        <v>9</v>
      </c>
      <c r="B14" s="234"/>
      <c r="C14" s="234"/>
      <c r="D14" s="234"/>
      <c r="E14" s="234"/>
      <c r="F14" s="234"/>
      <c r="G14" s="234"/>
      <c r="H14" s="234"/>
      <c r="I14" s="234"/>
    </row>
    <row r="15" spans="1:9" s="87" customFormat="1" ht="54" customHeight="1">
      <c r="A15" s="90" t="s">
        <v>10</v>
      </c>
      <c r="B15" s="234"/>
      <c r="C15" s="234"/>
      <c r="D15" s="234"/>
      <c r="E15" s="234"/>
      <c r="F15" s="234"/>
      <c r="G15" s="234"/>
      <c r="H15" s="234"/>
      <c r="I15" s="234"/>
    </row>
    <row r="16" spans="1:9" s="87" customFormat="1" ht="54" customHeight="1">
      <c r="A16" s="88" t="s">
        <v>11</v>
      </c>
      <c r="B16" s="234" t="s">
        <v>3</v>
      </c>
      <c r="C16" s="234"/>
      <c r="D16" s="234"/>
      <c r="E16" s="234"/>
      <c r="F16" s="234"/>
      <c r="G16" s="234"/>
      <c r="H16" s="234"/>
      <c r="I16" s="234"/>
    </row>
    <row r="18" spans="1:9" s="87" customFormat="1" ht="54.75" customHeight="1">
      <c r="A18" s="88" t="s">
        <v>12</v>
      </c>
      <c r="B18" s="233">
        <v>44326</v>
      </c>
      <c r="C18" s="233"/>
      <c r="D18" s="233"/>
      <c r="E18" s="233"/>
      <c r="F18" s="233"/>
      <c r="G18" s="233"/>
      <c r="H18" s="233"/>
      <c r="I18" s="233"/>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xr:uid="{F87C5526-F506-4D32-8464-0B756A8AC42F}"/>
    <dataValidation type="list" allowBlank="1" showInputMessage="1" showErrorMessage="1" sqref="B11" xr:uid="{57793389-6BB2-4D38-8C78-D71032C50170}">
      <formula1>"Estrategicos, Misionales, Apoyo, Evaluacion y Mejora"</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909E1-C52A-46D0-895E-487421B516A7}">
  <sheetPr>
    <tabColor theme="8" tint="0.59999389629810485"/>
  </sheetPr>
  <dimension ref="A1:H37"/>
  <sheetViews>
    <sheetView topLeftCell="A13" zoomScale="78" zoomScaleNormal="78" workbookViewId="0">
      <selection activeCell="B9" sqref="B9:E9"/>
    </sheetView>
  </sheetViews>
  <sheetFormatPr baseColWidth="10" defaultColWidth="10.42578125" defaultRowHeight="12.75"/>
  <cols>
    <col min="1" max="1" width="44.42578125" style="215" customWidth="1"/>
    <col min="2" max="2" width="15.42578125" style="216" customWidth="1"/>
    <col min="3" max="3" width="39.42578125" style="99" customWidth="1"/>
    <col min="4" max="4" width="24.140625" style="216" customWidth="1"/>
    <col min="5" max="5" width="46.42578125" style="99" customWidth="1"/>
    <col min="6" max="16384" width="10.42578125" style="99"/>
  </cols>
  <sheetData>
    <row r="1" spans="1:8" ht="12.75" customHeight="1">
      <c r="A1" s="203"/>
      <c r="B1" s="238" t="s">
        <v>13</v>
      </c>
      <c r="C1" s="238"/>
      <c r="D1" s="238"/>
      <c r="E1" s="204"/>
      <c r="F1" s="203"/>
      <c r="G1" s="203"/>
      <c r="H1" s="203"/>
    </row>
    <row r="2" spans="1:8" ht="12.75" customHeight="1">
      <c r="A2" s="203"/>
      <c r="B2" s="238" t="s">
        <v>14</v>
      </c>
      <c r="C2" s="238"/>
      <c r="D2" s="238"/>
      <c r="E2" s="204"/>
      <c r="F2" s="203"/>
      <c r="G2" s="203"/>
      <c r="H2" s="203"/>
    </row>
    <row r="3" spans="1:8" ht="12.75" customHeight="1">
      <c r="A3" s="203"/>
      <c r="B3" s="205"/>
      <c r="C3" s="205"/>
      <c r="D3" s="205"/>
      <c r="E3" s="204"/>
      <c r="F3" s="203"/>
      <c r="G3" s="203"/>
      <c r="H3" s="203"/>
    </row>
    <row r="4" spans="1:8" ht="12.75" customHeight="1">
      <c r="A4" s="203"/>
      <c r="B4" s="205"/>
      <c r="C4" s="205"/>
      <c r="D4" s="205"/>
      <c r="E4" s="204"/>
      <c r="F4" s="203"/>
      <c r="G4" s="203"/>
      <c r="H4" s="203"/>
    </row>
    <row r="5" spans="1:8" ht="54.75" customHeight="1">
      <c r="A5" s="96" t="s">
        <v>15</v>
      </c>
      <c r="B5" s="239" t="s">
        <v>16</v>
      </c>
      <c r="C5" s="239"/>
      <c r="D5" s="96" t="s">
        <v>17</v>
      </c>
      <c r="E5" s="206" t="s">
        <v>18</v>
      </c>
    </row>
    <row r="6" spans="1:8" ht="16.7" customHeight="1">
      <c r="A6" s="93"/>
      <c r="B6" s="94"/>
      <c r="C6" s="94"/>
      <c r="D6" s="93"/>
      <c r="E6" s="207"/>
    </row>
    <row r="7" spans="1:8" ht="21.75" customHeight="1">
      <c r="A7" s="97" t="s">
        <v>19</v>
      </c>
      <c r="B7" s="240"/>
      <c r="C7" s="240"/>
      <c r="D7" s="240"/>
      <c r="E7" s="240"/>
    </row>
    <row r="8" spans="1:8" ht="13.35" customHeight="1">
      <c r="A8" s="98"/>
      <c r="B8" s="98"/>
      <c r="D8" s="208"/>
      <c r="E8" s="208"/>
    </row>
    <row r="9" spans="1:8" ht="147.75" customHeight="1">
      <c r="A9" s="98" t="s">
        <v>20</v>
      </c>
      <c r="B9" s="241" t="s">
        <v>21</v>
      </c>
      <c r="C9" s="241"/>
      <c r="D9" s="241"/>
      <c r="E9" s="241"/>
    </row>
    <row r="10" spans="1:8" ht="21" customHeight="1">
      <c r="A10" s="98"/>
      <c r="B10" s="98"/>
      <c r="D10" s="208"/>
      <c r="E10" s="208"/>
    </row>
    <row r="11" spans="1:8">
      <c r="A11" s="237" t="s">
        <v>22</v>
      </c>
      <c r="B11" s="237"/>
      <c r="C11" s="237"/>
      <c r="D11" s="237"/>
      <c r="E11" s="237"/>
    </row>
    <row r="12" spans="1:8" ht="12.75" customHeight="1">
      <c r="A12" s="100" t="s">
        <v>23</v>
      </c>
      <c r="B12" s="100" t="s">
        <v>24</v>
      </c>
      <c r="C12" s="101" t="s">
        <v>25</v>
      </c>
      <c r="D12" s="101" t="s">
        <v>26</v>
      </c>
      <c r="E12" s="101" t="s">
        <v>27</v>
      </c>
    </row>
    <row r="13" spans="1:8" ht="12.75" customHeight="1">
      <c r="A13" s="100"/>
      <c r="B13" s="100"/>
      <c r="C13" s="101"/>
      <c r="D13" s="101"/>
      <c r="E13" s="101"/>
    </row>
    <row r="14" spans="1:8" ht="59.25" customHeight="1">
      <c r="A14" s="247" t="s">
        <v>28</v>
      </c>
      <c r="B14" s="202">
        <v>1</v>
      </c>
      <c r="C14" s="209" t="s">
        <v>29</v>
      </c>
      <c r="D14" s="202">
        <v>1</v>
      </c>
      <c r="E14" s="165" t="s">
        <v>30</v>
      </c>
    </row>
    <row r="15" spans="1:8" ht="89.25">
      <c r="A15" s="248"/>
      <c r="B15" s="202">
        <v>2</v>
      </c>
      <c r="C15" s="209" t="s">
        <v>31</v>
      </c>
      <c r="D15" s="202">
        <v>2</v>
      </c>
      <c r="E15" s="165" t="s">
        <v>32</v>
      </c>
    </row>
    <row r="16" spans="1:8" ht="41.45" customHeight="1">
      <c r="A16" s="249"/>
      <c r="B16" s="202"/>
      <c r="C16" s="209"/>
      <c r="D16" s="202">
        <v>3</v>
      </c>
      <c r="E16" s="165" t="s">
        <v>33</v>
      </c>
    </row>
    <row r="17" spans="1:7" ht="55.5" customHeight="1">
      <c r="A17" s="245" t="s">
        <v>34</v>
      </c>
      <c r="B17" s="202">
        <v>3</v>
      </c>
      <c r="C17" s="209" t="s">
        <v>35</v>
      </c>
      <c r="D17" s="202">
        <v>4</v>
      </c>
      <c r="E17" s="165" t="s">
        <v>36</v>
      </c>
    </row>
    <row r="18" spans="1:7" ht="33.75" customHeight="1">
      <c r="A18" s="246"/>
      <c r="B18" s="202">
        <v>4</v>
      </c>
      <c r="C18" s="209" t="s">
        <v>37</v>
      </c>
      <c r="D18" s="202">
        <v>5</v>
      </c>
      <c r="E18" s="210" t="s">
        <v>38</v>
      </c>
    </row>
    <row r="19" spans="1:7" ht="30" customHeight="1">
      <c r="A19" s="245" t="s">
        <v>39</v>
      </c>
      <c r="B19" s="202">
        <v>5</v>
      </c>
      <c r="C19" s="209" t="s">
        <v>40</v>
      </c>
      <c r="D19" s="202"/>
      <c r="E19" s="165"/>
    </row>
    <row r="20" spans="1:7" ht="30" customHeight="1">
      <c r="A20" s="246"/>
      <c r="B20" s="202"/>
      <c r="C20" s="209"/>
      <c r="D20" s="202"/>
      <c r="E20" s="165"/>
    </row>
    <row r="21" spans="1:7" ht="74.25" customHeight="1">
      <c r="A21" s="166" t="s">
        <v>41</v>
      </c>
      <c r="B21" s="202">
        <v>6</v>
      </c>
      <c r="C21" s="209" t="s">
        <v>42</v>
      </c>
      <c r="D21" s="202">
        <v>6</v>
      </c>
      <c r="E21" s="210" t="s">
        <v>43</v>
      </c>
      <c r="G21" s="165"/>
    </row>
    <row r="22" spans="1:7" ht="63.75" customHeight="1">
      <c r="A22" s="166" t="s">
        <v>44</v>
      </c>
      <c r="B22" s="202">
        <v>7</v>
      </c>
      <c r="C22" s="209" t="s">
        <v>45</v>
      </c>
      <c r="D22" s="202"/>
      <c r="E22" s="165"/>
    </row>
    <row r="23" spans="1:7" ht="53.25" customHeight="1">
      <c r="A23" s="247" t="s">
        <v>46</v>
      </c>
      <c r="B23" s="202">
        <v>8</v>
      </c>
      <c r="C23" s="168" t="s">
        <v>47</v>
      </c>
      <c r="D23" s="167">
        <v>8</v>
      </c>
      <c r="E23" s="169" t="s">
        <v>48</v>
      </c>
    </row>
    <row r="24" spans="1:7" ht="39.75" customHeight="1">
      <c r="A24" s="249"/>
      <c r="B24" s="202">
        <v>9</v>
      </c>
      <c r="C24" s="168" t="s">
        <v>49</v>
      </c>
      <c r="D24" s="167">
        <v>9</v>
      </c>
      <c r="E24" s="211" t="s">
        <v>50</v>
      </c>
      <c r="G24" s="165"/>
    </row>
    <row r="25" spans="1:7" ht="52.5" customHeight="1">
      <c r="A25" s="242" t="s">
        <v>51</v>
      </c>
      <c r="B25" s="243"/>
      <c r="C25" s="243"/>
      <c r="D25" s="243"/>
      <c r="E25" s="244"/>
    </row>
    <row r="26" spans="1:7" ht="61.5" customHeight="1">
      <c r="A26" s="103" t="s">
        <v>52</v>
      </c>
      <c r="B26" s="104" t="s">
        <v>24</v>
      </c>
      <c r="C26" s="105" t="s">
        <v>53</v>
      </c>
      <c r="D26" s="105" t="s">
        <v>26</v>
      </c>
      <c r="E26" s="105" t="s">
        <v>54</v>
      </c>
    </row>
    <row r="27" spans="1:7" ht="61.5" customHeight="1">
      <c r="A27" s="171" t="s">
        <v>55</v>
      </c>
      <c r="B27" s="202">
        <v>1</v>
      </c>
      <c r="C27" s="212" t="s">
        <v>56</v>
      </c>
      <c r="D27" s="102">
        <v>1</v>
      </c>
      <c r="E27" s="165" t="s">
        <v>57</v>
      </c>
    </row>
    <row r="28" spans="1:7" s="106" customFormat="1" ht="63.75">
      <c r="A28" s="171" t="s">
        <v>58</v>
      </c>
      <c r="B28" s="202">
        <v>2</v>
      </c>
      <c r="C28" s="213" t="s">
        <v>59</v>
      </c>
      <c r="D28" s="107">
        <v>2</v>
      </c>
      <c r="E28" s="165" t="s">
        <v>60</v>
      </c>
    </row>
    <row r="29" spans="1:7" ht="50.25" customHeight="1">
      <c r="A29" s="172" t="s">
        <v>61</v>
      </c>
      <c r="B29" s="202">
        <v>3</v>
      </c>
      <c r="C29" s="210" t="s">
        <v>62</v>
      </c>
      <c r="D29" s="107">
        <v>3</v>
      </c>
      <c r="E29" s="165" t="s">
        <v>63</v>
      </c>
    </row>
    <row r="30" spans="1:7" ht="66.75" customHeight="1">
      <c r="A30" s="172" t="s">
        <v>64</v>
      </c>
      <c r="B30" s="202">
        <v>4</v>
      </c>
      <c r="C30" s="210" t="s">
        <v>65</v>
      </c>
      <c r="D30" s="107">
        <v>4</v>
      </c>
      <c r="E30" s="165" t="s">
        <v>66</v>
      </c>
    </row>
    <row r="31" spans="1:7" ht="102">
      <c r="A31" s="245" t="s">
        <v>67</v>
      </c>
      <c r="B31" s="202">
        <v>5</v>
      </c>
      <c r="C31" s="210" t="s">
        <v>68</v>
      </c>
      <c r="D31" s="107">
        <v>5</v>
      </c>
      <c r="E31" s="165" t="s">
        <v>69</v>
      </c>
    </row>
    <row r="32" spans="1:7" ht="63" customHeight="1">
      <c r="A32" s="246"/>
      <c r="B32" s="202">
        <v>6</v>
      </c>
      <c r="C32" s="210" t="s">
        <v>70</v>
      </c>
      <c r="D32" s="107"/>
      <c r="E32" s="165"/>
    </row>
    <row r="33" spans="1:5" ht="33.950000000000003" customHeight="1">
      <c r="A33" s="172" t="s">
        <v>71</v>
      </c>
      <c r="B33" s="202">
        <v>7</v>
      </c>
      <c r="C33" s="210" t="s">
        <v>72</v>
      </c>
      <c r="D33" s="107">
        <v>6</v>
      </c>
      <c r="E33" s="165" t="s">
        <v>73</v>
      </c>
    </row>
    <row r="34" spans="1:5" ht="29.1" customHeight="1">
      <c r="A34" s="172" t="s">
        <v>74</v>
      </c>
      <c r="B34" s="202"/>
      <c r="C34" s="210"/>
      <c r="D34" s="107">
        <v>7</v>
      </c>
      <c r="E34" s="165" t="s">
        <v>75</v>
      </c>
    </row>
    <row r="35" spans="1:5" ht="73.5" customHeight="1">
      <c r="A35" s="172" t="s">
        <v>76</v>
      </c>
      <c r="B35" s="202">
        <v>8</v>
      </c>
      <c r="C35" s="214" t="s">
        <v>77</v>
      </c>
      <c r="D35" s="107">
        <v>8</v>
      </c>
      <c r="E35" s="165" t="s">
        <v>78</v>
      </c>
    </row>
    <row r="36" spans="1:5" ht="59.25" customHeight="1">
      <c r="A36" s="172" t="s">
        <v>79</v>
      </c>
      <c r="B36" s="202">
        <v>9</v>
      </c>
      <c r="C36" s="209" t="s">
        <v>80</v>
      </c>
      <c r="D36" s="107">
        <v>9</v>
      </c>
      <c r="E36" s="165" t="s">
        <v>81</v>
      </c>
    </row>
    <row r="37" spans="1:5" ht="80.25" customHeight="1">
      <c r="A37" s="172" t="s">
        <v>82</v>
      </c>
      <c r="B37" s="202">
        <v>10</v>
      </c>
      <c r="C37" s="209" t="s">
        <v>83</v>
      </c>
      <c r="D37" s="170"/>
      <c r="E37" s="165" t="s">
        <v>84</v>
      </c>
    </row>
  </sheetData>
  <mergeCells count="12">
    <mergeCell ref="A25:E25"/>
    <mergeCell ref="A31:A32"/>
    <mergeCell ref="A14:A16"/>
    <mergeCell ref="A17:A18"/>
    <mergeCell ref="A19:A20"/>
    <mergeCell ref="A23:A24"/>
    <mergeCell ref="A11:E11"/>
    <mergeCell ref="B1:D1"/>
    <mergeCell ref="B2:D2"/>
    <mergeCell ref="B5:C5"/>
    <mergeCell ref="B7:E7"/>
    <mergeCell ref="B9:E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424E3-4C7B-4587-B36C-90FD06C34BCE}">
  <sheetPr>
    <tabColor rgb="FF002060"/>
  </sheetPr>
  <dimension ref="A1:G9"/>
  <sheetViews>
    <sheetView zoomScale="90" zoomScaleNormal="90" workbookViewId="0">
      <selection activeCell="A6" sqref="A6"/>
    </sheetView>
  </sheetViews>
  <sheetFormatPr baseColWidth="10" defaultColWidth="10.42578125" defaultRowHeight="12.75"/>
  <cols>
    <col min="1" max="1" width="52.140625" style="215" customWidth="1"/>
    <col min="2" max="2" width="5.42578125" style="231" customWidth="1"/>
    <col min="3" max="3" width="9.7109375" style="216" customWidth="1"/>
    <col min="4" max="4" width="10.5703125" style="216" customWidth="1"/>
    <col min="5" max="5" width="5.42578125" style="216" customWidth="1"/>
    <col min="6" max="6" width="44.42578125" style="215" customWidth="1"/>
    <col min="7" max="16384" width="10.42578125" style="99"/>
  </cols>
  <sheetData>
    <row r="1" spans="1:7" ht="22.5" customHeight="1">
      <c r="A1" s="250" t="s">
        <v>13</v>
      </c>
      <c r="B1" s="250"/>
      <c r="C1" s="250"/>
      <c r="D1" s="250"/>
      <c r="E1" s="250"/>
      <c r="F1" s="250"/>
    </row>
    <row r="2" spans="1:7">
      <c r="A2" s="251" t="s">
        <v>85</v>
      </c>
      <c r="B2" s="251"/>
      <c r="C2" s="251"/>
      <c r="D2" s="251"/>
      <c r="E2" s="251"/>
      <c r="F2" s="251"/>
    </row>
    <row r="3" spans="1:7">
      <c r="A3" s="252" t="s">
        <v>86</v>
      </c>
      <c r="B3" s="253"/>
      <c r="C3" s="253"/>
      <c r="D3" s="253"/>
      <c r="E3" s="253"/>
      <c r="F3" s="254"/>
    </row>
    <row r="4" spans="1:7" ht="28.5" customHeight="1">
      <c r="A4" s="255" t="s">
        <v>87</v>
      </c>
      <c r="B4" s="257" t="s">
        <v>88</v>
      </c>
      <c r="C4" s="258"/>
      <c r="D4" s="258"/>
      <c r="E4" s="259"/>
      <c r="F4" s="217" t="s">
        <v>89</v>
      </c>
    </row>
    <row r="5" spans="1:7" ht="46.5" customHeight="1">
      <c r="A5" s="256"/>
      <c r="B5" s="218" t="s">
        <v>90</v>
      </c>
      <c r="C5" s="218" t="s">
        <v>91</v>
      </c>
      <c r="D5" s="218" t="s">
        <v>92</v>
      </c>
      <c r="E5" s="218" t="s">
        <v>93</v>
      </c>
      <c r="F5" s="219"/>
    </row>
    <row r="6" spans="1:7" ht="33" customHeight="1">
      <c r="A6" s="220" t="s">
        <v>94</v>
      </c>
      <c r="B6" s="221">
        <v>2</v>
      </c>
      <c r="C6" s="222">
        <v>1</v>
      </c>
      <c r="D6" s="223"/>
      <c r="E6" s="222">
        <v>1</v>
      </c>
      <c r="F6" s="165" t="s">
        <v>95</v>
      </c>
      <c r="G6" s="224"/>
    </row>
    <row r="7" spans="1:7" ht="33.75" customHeight="1">
      <c r="A7" s="225" t="s">
        <v>96</v>
      </c>
      <c r="B7" s="221"/>
      <c r="C7" s="222" t="s">
        <v>97</v>
      </c>
      <c r="D7" s="226"/>
      <c r="E7" s="222">
        <v>1</v>
      </c>
      <c r="F7" s="165" t="s">
        <v>95</v>
      </c>
    </row>
    <row r="8" spans="1:7" ht="63.75">
      <c r="A8" s="227" t="s">
        <v>98</v>
      </c>
      <c r="B8" s="221">
        <v>5.6</v>
      </c>
      <c r="C8" s="222">
        <v>6</v>
      </c>
      <c r="D8" s="222">
        <v>3.6</v>
      </c>
      <c r="E8" s="222">
        <v>1</v>
      </c>
      <c r="F8" s="165" t="s">
        <v>99</v>
      </c>
    </row>
    <row r="9" spans="1:7" ht="51">
      <c r="A9" s="228" t="s">
        <v>100</v>
      </c>
      <c r="B9" s="229">
        <v>8.1</v>
      </c>
      <c r="C9" s="230" t="s">
        <v>101</v>
      </c>
      <c r="D9" s="230" t="s">
        <v>102</v>
      </c>
      <c r="E9" s="230">
        <v>1.9</v>
      </c>
      <c r="F9" s="165" t="s">
        <v>103</v>
      </c>
    </row>
  </sheetData>
  <mergeCells count="5">
    <mergeCell ref="A1:F1"/>
    <mergeCell ref="A2:F2"/>
    <mergeCell ref="A3:F3"/>
    <mergeCell ref="A4:A5"/>
    <mergeCell ref="B4:E4"/>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463721F5-762F-4331-A80E-EA58C218D8AC}"/>
    <dataValidation allowBlank="1" showInputMessage="1" showErrorMessage="1" prompt="Proponer y escribir en una frase la estrategia para gestionar la debilidad, la oportunidad, la amenaza o la fortaleza.Usar verbo de acción en infinitivo._x000a_" sqref="G1 A4" xr:uid="{855BA805-223B-4B2B-AFCB-2D53123955D2}"/>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3AB46-F936-467C-996B-3A74F10E98FB}">
  <sheetPr>
    <tabColor theme="7" tint="0.39997558519241921"/>
  </sheetPr>
  <dimension ref="B1:H41"/>
  <sheetViews>
    <sheetView topLeftCell="A20" zoomScale="112" zoomScaleNormal="112" workbookViewId="0">
      <selection activeCell="A31" sqref="A31"/>
    </sheetView>
  </sheetViews>
  <sheetFormatPr baseColWidth="10" defaultColWidth="11.42578125" defaultRowHeight="15"/>
  <cols>
    <col min="1" max="1" width="2.85546875" style="7" customWidth="1"/>
    <col min="2" max="3" width="24.7109375" style="7" customWidth="1"/>
    <col min="4" max="4" width="16" style="7" customWidth="1"/>
    <col min="5" max="5" width="24.7109375" style="7" customWidth="1"/>
    <col min="6" max="6" width="27.7109375" style="7" customWidth="1"/>
    <col min="7" max="8" width="24.7109375" style="7" customWidth="1"/>
    <col min="9" max="16384" width="11.42578125" style="7"/>
  </cols>
  <sheetData>
    <row r="1" spans="2:8" ht="15.75" thickBot="1"/>
    <row r="2" spans="2:8" ht="18">
      <c r="B2" s="284" t="s">
        <v>104</v>
      </c>
      <c r="C2" s="285"/>
      <c r="D2" s="285"/>
      <c r="E2" s="285"/>
      <c r="F2" s="285"/>
      <c r="G2" s="285"/>
      <c r="H2" s="286"/>
    </row>
    <row r="3" spans="2:8" ht="16.5">
      <c r="B3" s="287" t="s">
        <v>105</v>
      </c>
      <c r="C3" s="288"/>
      <c r="D3" s="288"/>
      <c r="E3" s="288"/>
      <c r="F3" s="288"/>
      <c r="G3" s="288"/>
      <c r="H3" s="289"/>
    </row>
    <row r="4" spans="2:8" ht="88.5" customHeight="1">
      <c r="B4" s="290" t="s">
        <v>106</v>
      </c>
      <c r="C4" s="291"/>
      <c r="D4" s="291"/>
      <c r="E4" s="291"/>
      <c r="F4" s="291"/>
      <c r="G4" s="291"/>
      <c r="H4" s="292"/>
    </row>
    <row r="5" spans="2:8" ht="16.5">
      <c r="B5" s="8"/>
      <c r="C5" s="9"/>
      <c r="D5" s="9"/>
      <c r="E5" s="9"/>
      <c r="F5" s="9"/>
      <c r="G5" s="9"/>
      <c r="H5" s="10"/>
    </row>
    <row r="6" spans="2:8" ht="16.5" customHeight="1">
      <c r="B6" s="293" t="s">
        <v>107</v>
      </c>
      <c r="C6" s="294"/>
      <c r="D6" s="294"/>
      <c r="E6" s="294"/>
      <c r="F6" s="294"/>
      <c r="G6" s="294"/>
      <c r="H6" s="295"/>
    </row>
    <row r="7" spans="2:8" ht="44.25" customHeight="1">
      <c r="B7" s="293"/>
      <c r="C7" s="294"/>
      <c r="D7" s="294"/>
      <c r="E7" s="294"/>
      <c r="F7" s="294"/>
      <c r="G7" s="294"/>
      <c r="H7" s="295"/>
    </row>
    <row r="8" spans="2:8" ht="15.75" thickBot="1">
      <c r="B8" s="11"/>
      <c r="C8" s="12"/>
      <c r="D8" s="13"/>
      <c r="E8" s="14"/>
      <c r="F8" s="14"/>
      <c r="G8" s="15"/>
      <c r="H8" s="16"/>
    </row>
    <row r="9" spans="2:8">
      <c r="B9" s="11"/>
      <c r="C9" s="280" t="s">
        <v>108</v>
      </c>
      <c r="D9" s="281"/>
      <c r="E9" s="282" t="s">
        <v>109</v>
      </c>
      <c r="F9" s="283"/>
      <c r="G9" s="12"/>
      <c r="H9" s="16"/>
    </row>
    <row r="10" spans="2:8" ht="35.25" customHeight="1">
      <c r="B10" s="11"/>
      <c r="C10" s="276" t="s">
        <v>110</v>
      </c>
      <c r="D10" s="277"/>
      <c r="E10" s="278" t="s">
        <v>111</v>
      </c>
      <c r="F10" s="279"/>
      <c r="G10" s="12"/>
      <c r="H10" s="16"/>
    </row>
    <row r="11" spans="2:8" ht="17.25" customHeight="1">
      <c r="B11" s="11"/>
      <c r="C11" s="276" t="s">
        <v>112</v>
      </c>
      <c r="D11" s="277"/>
      <c r="E11" s="278" t="s">
        <v>113</v>
      </c>
      <c r="F11" s="279"/>
      <c r="G11" s="12"/>
      <c r="H11" s="16"/>
    </row>
    <row r="12" spans="2:8" ht="19.5" customHeight="1">
      <c r="B12" s="11"/>
      <c r="C12" s="276" t="s">
        <v>114</v>
      </c>
      <c r="D12" s="277"/>
      <c r="E12" s="278" t="s">
        <v>115</v>
      </c>
      <c r="F12" s="279"/>
      <c r="G12" s="12"/>
      <c r="H12" s="16"/>
    </row>
    <row r="13" spans="2:8" ht="27" customHeight="1">
      <c r="B13" s="11"/>
      <c r="C13" s="276" t="s">
        <v>116</v>
      </c>
      <c r="D13" s="277"/>
      <c r="E13" s="278" t="s">
        <v>117</v>
      </c>
      <c r="F13" s="279"/>
      <c r="G13" s="12"/>
      <c r="H13" s="16"/>
    </row>
    <row r="14" spans="2:8" ht="34.5" customHeight="1">
      <c r="B14" s="11"/>
      <c r="C14" s="274" t="s">
        <v>118</v>
      </c>
      <c r="D14" s="275"/>
      <c r="E14" s="268" t="s">
        <v>119</v>
      </c>
      <c r="F14" s="269"/>
      <c r="G14" s="12"/>
      <c r="H14" s="16"/>
    </row>
    <row r="15" spans="2:8" ht="27.75" customHeight="1">
      <c r="B15" s="11"/>
      <c r="C15" s="274" t="s">
        <v>120</v>
      </c>
      <c r="D15" s="275"/>
      <c r="E15" s="268" t="s">
        <v>121</v>
      </c>
      <c r="F15" s="269"/>
      <c r="G15" s="12"/>
      <c r="H15" s="16"/>
    </row>
    <row r="16" spans="2:8" ht="28.5" customHeight="1">
      <c r="B16" s="11"/>
      <c r="C16" s="274" t="s">
        <v>122</v>
      </c>
      <c r="D16" s="275"/>
      <c r="E16" s="268" t="s">
        <v>123</v>
      </c>
      <c r="F16" s="269"/>
      <c r="G16" s="12"/>
      <c r="H16" s="16"/>
    </row>
    <row r="17" spans="2:8" ht="72.75" customHeight="1">
      <c r="B17" s="11"/>
      <c r="C17" s="274" t="s">
        <v>124</v>
      </c>
      <c r="D17" s="275"/>
      <c r="E17" s="268" t="s">
        <v>125</v>
      </c>
      <c r="F17" s="269"/>
      <c r="G17" s="12"/>
      <c r="H17" s="16"/>
    </row>
    <row r="18" spans="2:8" ht="64.5" customHeight="1">
      <c r="B18" s="11"/>
      <c r="C18" s="274" t="s">
        <v>126</v>
      </c>
      <c r="D18" s="275"/>
      <c r="E18" s="268" t="s">
        <v>127</v>
      </c>
      <c r="F18" s="269"/>
      <c r="G18" s="12"/>
      <c r="H18" s="16"/>
    </row>
    <row r="19" spans="2:8" ht="71.25" customHeight="1">
      <c r="B19" s="11"/>
      <c r="C19" s="274" t="s">
        <v>128</v>
      </c>
      <c r="D19" s="275"/>
      <c r="E19" s="268" t="s">
        <v>129</v>
      </c>
      <c r="F19" s="269"/>
      <c r="G19" s="12"/>
      <c r="H19" s="16"/>
    </row>
    <row r="20" spans="2:8" ht="55.5" customHeight="1">
      <c r="B20" s="11"/>
      <c r="C20" s="266" t="s">
        <v>130</v>
      </c>
      <c r="D20" s="267"/>
      <c r="E20" s="268" t="s">
        <v>131</v>
      </c>
      <c r="F20" s="269"/>
      <c r="G20" s="12"/>
      <c r="H20" s="16"/>
    </row>
    <row r="21" spans="2:8" ht="42" customHeight="1">
      <c r="B21" s="11"/>
      <c r="C21" s="266" t="s">
        <v>132</v>
      </c>
      <c r="D21" s="267"/>
      <c r="E21" s="268" t="s">
        <v>133</v>
      </c>
      <c r="F21" s="269"/>
      <c r="G21" s="12"/>
      <c r="H21" s="16"/>
    </row>
    <row r="22" spans="2:8" ht="59.25" customHeight="1">
      <c r="B22" s="11"/>
      <c r="C22" s="266" t="s">
        <v>134</v>
      </c>
      <c r="D22" s="267"/>
      <c r="E22" s="268" t="s">
        <v>135</v>
      </c>
      <c r="F22" s="269"/>
      <c r="G22" s="12"/>
      <c r="H22" s="16"/>
    </row>
    <row r="23" spans="2:8" ht="23.25" customHeight="1">
      <c r="B23" s="11"/>
      <c r="C23" s="266" t="s">
        <v>136</v>
      </c>
      <c r="D23" s="267"/>
      <c r="E23" s="268" t="s">
        <v>137</v>
      </c>
      <c r="F23" s="269"/>
      <c r="G23" s="12"/>
      <c r="H23" s="16"/>
    </row>
    <row r="24" spans="2:8" ht="30.75" customHeight="1">
      <c r="B24" s="11"/>
      <c r="C24" s="266" t="s">
        <v>138</v>
      </c>
      <c r="D24" s="267"/>
      <c r="E24" s="268" t="s">
        <v>139</v>
      </c>
      <c r="F24" s="269"/>
      <c r="G24" s="12"/>
      <c r="H24" s="16"/>
    </row>
    <row r="25" spans="2:8" ht="33" customHeight="1">
      <c r="B25" s="11"/>
      <c r="C25" s="266" t="s">
        <v>140</v>
      </c>
      <c r="D25" s="267"/>
      <c r="E25" s="268" t="s">
        <v>141</v>
      </c>
      <c r="F25" s="269"/>
      <c r="G25" s="12"/>
      <c r="H25" s="16"/>
    </row>
    <row r="26" spans="2:8" ht="30" customHeight="1">
      <c r="B26" s="11"/>
      <c r="C26" s="266" t="s">
        <v>142</v>
      </c>
      <c r="D26" s="267"/>
      <c r="E26" s="268" t="s">
        <v>143</v>
      </c>
      <c r="F26" s="269"/>
      <c r="G26" s="12"/>
      <c r="H26" s="16"/>
    </row>
    <row r="27" spans="2:8" ht="35.25" customHeight="1">
      <c r="B27" s="11"/>
      <c r="C27" s="266" t="s">
        <v>144</v>
      </c>
      <c r="D27" s="267"/>
      <c r="E27" s="268" t="s">
        <v>145</v>
      </c>
      <c r="F27" s="269"/>
      <c r="G27" s="12"/>
      <c r="H27" s="16"/>
    </row>
    <row r="28" spans="2:8" ht="31.5" customHeight="1">
      <c r="B28" s="11"/>
      <c r="C28" s="266" t="s">
        <v>146</v>
      </c>
      <c r="D28" s="267"/>
      <c r="E28" s="268" t="s">
        <v>147</v>
      </c>
      <c r="F28" s="269"/>
      <c r="G28" s="12"/>
      <c r="H28" s="16"/>
    </row>
    <row r="29" spans="2:8" ht="35.25" customHeight="1">
      <c r="B29" s="11"/>
      <c r="C29" s="266" t="s">
        <v>148</v>
      </c>
      <c r="D29" s="267"/>
      <c r="E29" s="268" t="s">
        <v>149</v>
      </c>
      <c r="F29" s="269"/>
      <c r="G29" s="12"/>
      <c r="H29" s="16"/>
    </row>
    <row r="30" spans="2:8" ht="59.25" customHeight="1">
      <c r="B30" s="11"/>
      <c r="C30" s="266" t="s">
        <v>150</v>
      </c>
      <c r="D30" s="267"/>
      <c r="E30" s="268" t="s">
        <v>151</v>
      </c>
      <c r="F30" s="269"/>
      <c r="G30" s="12"/>
      <c r="H30" s="16"/>
    </row>
    <row r="31" spans="2:8" ht="57" customHeight="1">
      <c r="B31" s="11"/>
      <c r="C31" s="266" t="s">
        <v>152</v>
      </c>
      <c r="D31" s="267"/>
      <c r="E31" s="268" t="s">
        <v>153</v>
      </c>
      <c r="F31" s="269"/>
      <c r="G31" s="12"/>
      <c r="H31" s="16"/>
    </row>
    <row r="32" spans="2:8" ht="82.5" customHeight="1">
      <c r="B32" s="11"/>
      <c r="C32" s="266" t="s">
        <v>154</v>
      </c>
      <c r="D32" s="267"/>
      <c r="E32" s="268" t="s">
        <v>155</v>
      </c>
      <c r="F32" s="269"/>
      <c r="G32" s="12"/>
      <c r="H32" s="16"/>
    </row>
    <row r="33" spans="2:8" ht="46.5" customHeight="1">
      <c r="B33" s="11"/>
      <c r="C33" s="266" t="s">
        <v>156</v>
      </c>
      <c r="D33" s="267"/>
      <c r="E33" s="268" t="s">
        <v>157</v>
      </c>
      <c r="F33" s="269"/>
      <c r="G33" s="12"/>
      <c r="H33" s="16"/>
    </row>
    <row r="34" spans="2:8" ht="6.75" customHeight="1" thickBot="1">
      <c r="B34" s="11"/>
      <c r="C34" s="270"/>
      <c r="D34" s="271"/>
      <c r="E34" s="272"/>
      <c r="F34" s="273"/>
      <c r="G34" s="12"/>
      <c r="H34" s="16"/>
    </row>
    <row r="35" spans="2:8" ht="15.75" thickTop="1">
      <c r="B35" s="11"/>
      <c r="C35" s="17"/>
      <c r="D35" s="17"/>
      <c r="E35" s="18"/>
      <c r="F35" s="18"/>
      <c r="G35" s="12"/>
      <c r="H35" s="16"/>
    </row>
    <row r="36" spans="2:8" ht="21" customHeight="1">
      <c r="B36" s="263" t="s">
        <v>158</v>
      </c>
      <c r="C36" s="264"/>
      <c r="D36" s="264"/>
      <c r="E36" s="264"/>
      <c r="F36" s="264"/>
      <c r="G36" s="264"/>
      <c r="H36" s="265"/>
    </row>
    <row r="37" spans="2:8" ht="20.25" customHeight="1">
      <c r="B37" s="263" t="s">
        <v>159</v>
      </c>
      <c r="C37" s="264"/>
      <c r="D37" s="264"/>
      <c r="E37" s="264"/>
      <c r="F37" s="264"/>
      <c r="G37" s="264"/>
      <c r="H37" s="265"/>
    </row>
    <row r="38" spans="2:8" ht="20.25" customHeight="1">
      <c r="B38" s="263" t="s">
        <v>160</v>
      </c>
      <c r="C38" s="264"/>
      <c r="D38" s="264"/>
      <c r="E38" s="264"/>
      <c r="F38" s="264"/>
      <c r="G38" s="264"/>
      <c r="H38" s="265"/>
    </row>
    <row r="39" spans="2:8" ht="21.75" customHeight="1">
      <c r="B39" s="263" t="s">
        <v>161</v>
      </c>
      <c r="C39" s="264"/>
      <c r="D39" s="264"/>
      <c r="E39" s="264"/>
      <c r="F39" s="264"/>
      <c r="G39" s="264"/>
      <c r="H39" s="265"/>
    </row>
    <row r="40" spans="2:8" ht="22.5" customHeight="1">
      <c r="B40" s="263" t="s">
        <v>162</v>
      </c>
      <c r="C40" s="264"/>
      <c r="D40" s="264"/>
      <c r="E40" s="264"/>
      <c r="F40" s="264"/>
      <c r="G40" s="264"/>
      <c r="H40" s="265"/>
    </row>
    <row r="41" spans="2:8" ht="32.25" customHeight="1" thickBot="1">
      <c r="B41" s="260" t="s">
        <v>163</v>
      </c>
      <c r="C41" s="261"/>
      <c r="D41" s="261"/>
      <c r="E41" s="261"/>
      <c r="F41" s="261"/>
      <c r="G41" s="261"/>
      <c r="H41" s="262"/>
    </row>
  </sheetData>
  <mergeCells count="62">
    <mergeCell ref="C9:D9"/>
    <mergeCell ref="E9:F9"/>
    <mergeCell ref="B2:H2"/>
    <mergeCell ref="B3:H3"/>
    <mergeCell ref="B4:H4"/>
    <mergeCell ref="B6:H7"/>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B37:H37"/>
    <mergeCell ref="B41:H41"/>
    <mergeCell ref="B40:H40"/>
    <mergeCell ref="B38:H38"/>
    <mergeCell ref="B39:H39"/>
    <mergeCell ref="C33:D33"/>
    <mergeCell ref="E33:F33"/>
    <mergeCell ref="C34:D34"/>
    <mergeCell ref="E34:F34"/>
    <mergeCell ref="B36:H3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5CF7D-1872-4C37-9907-E47A51458B99}">
  <sheetPr>
    <tabColor theme="4" tint="-0.249977111117893"/>
  </sheetPr>
  <dimension ref="A1:KL54"/>
  <sheetViews>
    <sheetView topLeftCell="A6" zoomScale="89" zoomScaleNormal="89" workbookViewId="0">
      <selection activeCell="S30" sqref="S30"/>
    </sheetView>
  </sheetViews>
  <sheetFormatPr baseColWidth="10" defaultColWidth="11.42578125" defaultRowHeight="15"/>
  <cols>
    <col min="1" max="1" width="11" customWidth="1"/>
    <col min="2" max="2" width="20" customWidth="1"/>
    <col min="3" max="3" width="25.7109375" customWidth="1"/>
    <col min="4" max="4" width="28.28515625" customWidth="1"/>
    <col min="5" max="5" width="21.5703125" customWidth="1"/>
    <col min="6" max="6" width="30.7109375" customWidth="1"/>
    <col min="7" max="7" width="23.28515625" customWidth="1"/>
    <col min="8" max="8" width="12.140625" customWidth="1"/>
    <col min="9" max="9" width="13.28515625" customWidth="1"/>
    <col min="10" max="10" width="11"/>
    <col min="11" max="11" width="24.28515625" customWidth="1"/>
    <col min="12" max="12" width="22.85546875" customWidth="1"/>
    <col min="13" max="15" width="11"/>
    <col min="16" max="16" width="33.42578125" customWidth="1"/>
    <col min="17" max="17" width="13.140625" customWidth="1"/>
    <col min="18" max="20" width="11"/>
    <col min="21" max="21" width="14.5703125" customWidth="1"/>
    <col min="22" max="22" width="11"/>
    <col min="23" max="23" width="14" bestFit="1" customWidth="1"/>
    <col min="24" max="24" width="38.5703125" hidden="1" customWidth="1"/>
    <col min="25" max="25" width="44.85546875" hidden="1" customWidth="1"/>
    <col min="26" max="26" width="6.5703125" hidden="1" customWidth="1"/>
    <col min="27" max="27" width="11.85546875" customWidth="1"/>
    <col min="28" max="28" width="10.85546875" customWidth="1"/>
    <col min="29" max="29" width="39.42578125" hidden="1" customWidth="1"/>
    <col min="30" max="30" width="6.5703125" hidden="1" customWidth="1"/>
    <col min="31" max="31" width="13.42578125" customWidth="1"/>
    <col min="32" max="32" width="11"/>
    <col min="33" max="33" width="13.42578125" customWidth="1"/>
    <col min="34" max="34" width="21.140625" customWidth="1"/>
    <col min="35" max="35" width="11"/>
    <col min="36" max="36" width="15" customWidth="1"/>
    <col min="37" max="37" width="16.140625" customWidth="1"/>
    <col min="38" max="38" width="17.85546875" bestFit="1" customWidth="1"/>
    <col min="39" max="39" width="12" bestFit="1" customWidth="1"/>
    <col min="40" max="40" width="11"/>
    <col min="41" max="298" width="11.42578125" style="26"/>
    <col min="299" max="16384" width="11.42578125" style="29"/>
  </cols>
  <sheetData>
    <row r="1" spans="1:298" s="149" customFormat="1" ht="16.5" customHeight="1">
      <c r="A1" s="343"/>
      <c r="B1" s="344"/>
      <c r="C1" s="344"/>
      <c r="D1" s="333" t="s">
        <v>164</v>
      </c>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5" t="s">
        <v>165</v>
      </c>
      <c r="AM1" s="335"/>
      <c r="AN1" s="335"/>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R1" s="148"/>
      <c r="BS1" s="148"/>
      <c r="BT1" s="148"/>
      <c r="BU1" s="148"/>
      <c r="BV1" s="148"/>
      <c r="BW1" s="148"/>
      <c r="BX1" s="148"/>
      <c r="BY1" s="148"/>
      <c r="BZ1" s="148"/>
      <c r="CA1" s="148"/>
      <c r="CB1" s="148"/>
      <c r="CC1" s="148"/>
      <c r="CD1" s="148"/>
      <c r="CE1" s="148"/>
      <c r="CF1" s="148"/>
      <c r="CG1" s="148"/>
      <c r="CH1" s="148"/>
      <c r="CI1" s="148"/>
      <c r="CJ1" s="148"/>
      <c r="CK1" s="148"/>
      <c r="CL1" s="148"/>
      <c r="CM1" s="148"/>
      <c r="CN1" s="148"/>
      <c r="CO1" s="148"/>
      <c r="CP1" s="148"/>
      <c r="CQ1" s="148"/>
      <c r="CR1" s="148"/>
      <c r="CS1" s="148"/>
      <c r="CT1" s="148"/>
      <c r="CU1" s="148"/>
      <c r="CV1" s="148"/>
      <c r="CW1" s="148"/>
      <c r="CX1" s="148"/>
      <c r="CY1" s="148"/>
      <c r="CZ1" s="148"/>
      <c r="DA1" s="148"/>
      <c r="DB1" s="148"/>
      <c r="DC1" s="148"/>
      <c r="DD1" s="148"/>
      <c r="DE1" s="148"/>
      <c r="DF1" s="148"/>
      <c r="DG1" s="148"/>
      <c r="DH1" s="148"/>
      <c r="DI1" s="148"/>
      <c r="DJ1" s="148"/>
      <c r="DK1" s="148"/>
      <c r="DL1" s="148"/>
      <c r="DM1" s="148"/>
      <c r="DN1" s="148"/>
      <c r="DO1" s="148"/>
      <c r="DP1" s="148"/>
      <c r="DQ1" s="148"/>
      <c r="DR1" s="148"/>
      <c r="DS1" s="148"/>
      <c r="DT1" s="148"/>
      <c r="DU1" s="148"/>
      <c r="DV1" s="148"/>
      <c r="DW1" s="148"/>
      <c r="DX1" s="148"/>
      <c r="DY1" s="148"/>
      <c r="DZ1" s="148"/>
      <c r="EA1" s="148"/>
      <c r="EB1" s="148"/>
      <c r="EC1" s="148"/>
      <c r="ED1" s="148"/>
      <c r="EE1" s="148"/>
      <c r="EF1" s="148"/>
      <c r="EG1" s="148"/>
      <c r="EH1" s="148"/>
      <c r="EI1" s="148"/>
      <c r="EJ1" s="148"/>
      <c r="EK1" s="148"/>
      <c r="EL1" s="148"/>
      <c r="EM1" s="148"/>
      <c r="EN1" s="148"/>
      <c r="EO1" s="148"/>
      <c r="EP1" s="148"/>
      <c r="EQ1" s="148"/>
      <c r="ER1" s="148"/>
      <c r="ES1" s="148"/>
      <c r="ET1" s="148"/>
      <c r="EU1" s="148"/>
      <c r="EV1" s="148"/>
      <c r="EW1" s="148"/>
      <c r="EX1" s="148"/>
      <c r="EY1" s="148"/>
      <c r="EZ1" s="148"/>
      <c r="FA1" s="148"/>
      <c r="FB1" s="148"/>
      <c r="FC1" s="148"/>
      <c r="FD1" s="148"/>
      <c r="FE1" s="148"/>
      <c r="FF1" s="148"/>
      <c r="FG1" s="148"/>
      <c r="FH1" s="148"/>
      <c r="FI1" s="148"/>
      <c r="FJ1" s="148"/>
      <c r="FK1" s="148"/>
      <c r="FL1" s="148"/>
      <c r="FM1" s="148"/>
      <c r="FN1" s="148"/>
      <c r="FO1" s="148"/>
      <c r="FP1" s="148"/>
      <c r="FQ1" s="148"/>
      <c r="FR1" s="148"/>
      <c r="FS1" s="148"/>
      <c r="FT1" s="148"/>
      <c r="FU1" s="148"/>
      <c r="FV1" s="148"/>
      <c r="FW1" s="148"/>
      <c r="FX1" s="148"/>
      <c r="FY1" s="148"/>
      <c r="FZ1" s="148"/>
      <c r="GA1" s="148"/>
      <c r="GB1" s="148"/>
      <c r="GC1" s="148"/>
      <c r="GD1" s="148"/>
      <c r="GE1" s="148"/>
      <c r="GF1" s="148"/>
      <c r="GG1" s="148"/>
      <c r="GH1" s="148"/>
      <c r="GI1" s="148"/>
      <c r="GJ1" s="148"/>
      <c r="GK1" s="148"/>
      <c r="GL1" s="148"/>
      <c r="GM1" s="148"/>
      <c r="GN1" s="148"/>
      <c r="GO1" s="148"/>
      <c r="GP1" s="148"/>
      <c r="GQ1" s="148"/>
      <c r="GR1" s="148"/>
      <c r="GS1" s="148"/>
      <c r="GT1" s="148"/>
      <c r="GU1" s="148"/>
      <c r="GV1" s="148"/>
      <c r="GW1" s="148"/>
      <c r="GX1" s="148"/>
      <c r="GY1" s="148"/>
      <c r="GZ1" s="148"/>
      <c r="HA1" s="148"/>
      <c r="HB1" s="148"/>
      <c r="HC1" s="148"/>
      <c r="HD1" s="148"/>
      <c r="HE1" s="148"/>
      <c r="HF1" s="148"/>
      <c r="HG1" s="148"/>
      <c r="HH1" s="148"/>
      <c r="HI1" s="148"/>
      <c r="HJ1" s="148"/>
      <c r="HK1" s="148"/>
      <c r="HL1" s="148"/>
      <c r="HM1" s="148"/>
      <c r="HN1" s="148"/>
      <c r="HO1" s="148"/>
      <c r="HP1" s="148"/>
      <c r="HQ1" s="148"/>
      <c r="HR1" s="148"/>
      <c r="HS1" s="148"/>
      <c r="HT1" s="148"/>
      <c r="HU1" s="148"/>
      <c r="HV1" s="148"/>
      <c r="HW1" s="148"/>
      <c r="HX1" s="148"/>
      <c r="HY1" s="148"/>
      <c r="HZ1" s="148"/>
      <c r="IA1" s="148"/>
      <c r="IB1" s="148"/>
      <c r="IC1" s="148"/>
      <c r="ID1" s="148"/>
      <c r="IE1" s="148"/>
      <c r="IF1" s="148"/>
      <c r="IG1" s="148"/>
      <c r="IH1" s="148"/>
      <c r="II1" s="148"/>
      <c r="IJ1" s="148"/>
      <c r="IK1" s="148"/>
      <c r="IL1" s="148"/>
      <c r="IM1" s="148"/>
      <c r="IN1" s="148"/>
      <c r="IO1" s="148"/>
      <c r="IP1" s="148"/>
      <c r="IQ1" s="148"/>
      <c r="IR1" s="148"/>
      <c r="IS1" s="148"/>
      <c r="IT1" s="148"/>
      <c r="IU1" s="148"/>
      <c r="IV1" s="148"/>
      <c r="IW1" s="148"/>
      <c r="IX1" s="148"/>
      <c r="IY1" s="148"/>
      <c r="IZ1" s="148"/>
      <c r="JA1" s="148"/>
      <c r="JB1" s="148"/>
      <c r="JC1" s="148"/>
      <c r="JD1" s="148"/>
      <c r="JE1" s="148"/>
      <c r="JF1" s="148"/>
      <c r="JG1" s="148"/>
      <c r="JH1" s="148"/>
      <c r="JI1" s="148"/>
      <c r="JJ1" s="148"/>
      <c r="JK1" s="148"/>
      <c r="JL1" s="148"/>
      <c r="JM1" s="148"/>
      <c r="JN1" s="148"/>
      <c r="JO1" s="148"/>
      <c r="JP1" s="148"/>
      <c r="JQ1" s="148"/>
      <c r="JR1" s="148"/>
      <c r="JS1" s="148"/>
      <c r="JT1" s="148"/>
      <c r="JU1" s="148"/>
      <c r="JV1" s="148"/>
      <c r="JW1" s="148"/>
      <c r="JX1" s="148"/>
      <c r="JY1" s="148"/>
      <c r="JZ1" s="148"/>
      <c r="KA1" s="148"/>
      <c r="KB1" s="148"/>
      <c r="KC1" s="148"/>
      <c r="KD1" s="148"/>
      <c r="KE1" s="148"/>
      <c r="KF1" s="148"/>
      <c r="KG1" s="148"/>
      <c r="KH1" s="148"/>
      <c r="KI1" s="148"/>
      <c r="KJ1" s="148"/>
      <c r="KK1" s="148"/>
      <c r="KL1" s="148"/>
    </row>
    <row r="2" spans="1:298" s="149" customFormat="1" ht="39.75" customHeight="1">
      <c r="A2" s="345"/>
      <c r="B2" s="346"/>
      <c r="C2" s="346"/>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4"/>
      <c r="AI2" s="334"/>
      <c r="AJ2" s="334"/>
      <c r="AK2" s="334"/>
      <c r="AL2" s="335"/>
      <c r="AM2" s="335"/>
      <c r="AN2" s="335"/>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row>
    <row r="3" spans="1:298" s="149" customFormat="1" ht="16.5">
      <c r="A3" s="2"/>
      <c r="B3" s="2"/>
      <c r="C3" s="3"/>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5"/>
      <c r="AM3" s="335"/>
      <c r="AN3" s="335"/>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row>
    <row r="4" spans="1:298" s="149" customFormat="1" ht="26.25" customHeight="1">
      <c r="A4" s="336" t="s">
        <v>166</v>
      </c>
      <c r="B4" s="337"/>
      <c r="C4" s="338"/>
      <c r="D4" s="339" t="s">
        <v>18</v>
      </c>
      <c r="E4" s="340"/>
      <c r="F4" s="340"/>
      <c r="G4" s="340"/>
      <c r="H4" s="340"/>
      <c r="I4" s="340"/>
      <c r="J4" s="340"/>
      <c r="K4" s="340"/>
      <c r="L4" s="340"/>
      <c r="M4" s="340"/>
      <c r="N4" s="341"/>
      <c r="O4" s="342"/>
      <c r="P4" s="342"/>
      <c r="Q4" s="342"/>
      <c r="R4" s="1"/>
      <c r="S4" s="1"/>
      <c r="T4" s="1"/>
      <c r="U4" s="1"/>
      <c r="V4" s="1"/>
      <c r="W4" s="1"/>
      <c r="X4" s="1"/>
      <c r="Y4" s="1"/>
      <c r="Z4" s="1"/>
      <c r="AA4" s="1"/>
      <c r="AB4" s="1"/>
      <c r="AC4" s="1"/>
      <c r="AD4" s="1"/>
      <c r="AE4" s="1"/>
      <c r="AF4" s="1"/>
      <c r="AG4" s="1"/>
      <c r="AH4" s="1"/>
      <c r="AI4" s="1"/>
      <c r="AJ4" s="1"/>
      <c r="AK4" s="1"/>
      <c r="AL4" s="1"/>
      <c r="AM4" s="1"/>
      <c r="AN4" s="1"/>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row>
    <row r="5" spans="1:298" s="149" customFormat="1" ht="136.5" customHeight="1">
      <c r="A5" s="336" t="s">
        <v>167</v>
      </c>
      <c r="B5" s="337"/>
      <c r="C5" s="338"/>
      <c r="D5" s="347" t="s">
        <v>21</v>
      </c>
      <c r="E5" s="348"/>
      <c r="F5" s="348"/>
      <c r="G5" s="348"/>
      <c r="H5" s="348"/>
      <c r="I5" s="348"/>
      <c r="J5" s="348"/>
      <c r="K5" s="348"/>
      <c r="L5" s="348"/>
      <c r="M5" s="348"/>
      <c r="N5" s="349"/>
      <c r="O5" s="1"/>
      <c r="P5" s="1"/>
      <c r="Q5" s="1"/>
      <c r="R5" s="1"/>
      <c r="S5" s="1"/>
      <c r="T5" s="1"/>
      <c r="U5" s="1"/>
      <c r="V5" s="1"/>
      <c r="W5" s="1"/>
      <c r="X5" s="1"/>
      <c r="Y5" s="1"/>
      <c r="Z5" s="1"/>
      <c r="AA5" s="1"/>
      <c r="AB5" s="1"/>
      <c r="AC5" s="1"/>
      <c r="AD5" s="1"/>
      <c r="AE5" s="1"/>
      <c r="AF5" s="1"/>
      <c r="AG5" s="1"/>
      <c r="AH5" s="1"/>
      <c r="AI5" s="1"/>
      <c r="AJ5" s="1"/>
      <c r="AK5" s="1"/>
      <c r="AL5" s="1"/>
      <c r="AM5" s="1"/>
      <c r="AN5" s="1"/>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c r="JS5" s="148"/>
      <c r="JT5" s="148"/>
      <c r="JU5" s="148"/>
      <c r="JV5" s="148"/>
      <c r="JW5" s="148"/>
      <c r="JX5" s="148"/>
      <c r="JY5" s="148"/>
      <c r="JZ5" s="148"/>
      <c r="KA5" s="148"/>
      <c r="KB5" s="148"/>
      <c r="KC5" s="148"/>
      <c r="KD5" s="148"/>
      <c r="KE5" s="148"/>
      <c r="KF5" s="148"/>
      <c r="KG5" s="148"/>
      <c r="KH5" s="148"/>
      <c r="KI5" s="148"/>
      <c r="KJ5" s="148"/>
      <c r="KK5" s="148"/>
      <c r="KL5" s="148"/>
    </row>
    <row r="6" spans="1:298" s="149" customFormat="1" ht="49.5" customHeight="1">
      <c r="A6" s="336" t="s">
        <v>168</v>
      </c>
      <c r="B6" s="337"/>
      <c r="C6" s="338"/>
      <c r="D6" s="347" t="s">
        <v>169</v>
      </c>
      <c r="E6" s="348"/>
      <c r="F6" s="348"/>
      <c r="G6" s="348"/>
      <c r="H6" s="348"/>
      <c r="I6" s="348"/>
      <c r="J6" s="348"/>
      <c r="K6" s="348"/>
      <c r="L6" s="348"/>
      <c r="M6" s="348"/>
      <c r="N6" s="349"/>
      <c r="O6" s="1"/>
      <c r="P6" s="1"/>
      <c r="Q6" s="1"/>
      <c r="R6" s="1"/>
      <c r="S6" s="1"/>
      <c r="T6" s="1"/>
      <c r="U6" s="1"/>
      <c r="V6" s="1"/>
      <c r="W6" s="1"/>
      <c r="X6" s="1"/>
      <c r="Y6" s="1"/>
      <c r="Z6" s="1"/>
      <c r="AA6" s="1"/>
      <c r="AB6" s="1"/>
      <c r="AC6" s="1"/>
      <c r="AD6" s="1"/>
      <c r="AE6" s="1"/>
      <c r="AF6" s="1"/>
      <c r="AG6" s="1"/>
      <c r="AH6" s="1"/>
      <c r="AI6" s="1"/>
      <c r="AJ6" s="1"/>
      <c r="AK6" s="1"/>
      <c r="AL6" s="1"/>
      <c r="AM6" s="1"/>
      <c r="AN6" s="1"/>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148"/>
      <c r="GA6" s="148"/>
      <c r="GB6" s="148"/>
      <c r="GC6" s="148"/>
      <c r="GD6" s="148"/>
      <c r="GE6" s="148"/>
      <c r="GF6" s="148"/>
      <c r="GG6" s="148"/>
      <c r="GH6" s="148"/>
      <c r="GI6" s="148"/>
      <c r="GJ6" s="148"/>
      <c r="GK6" s="148"/>
      <c r="GL6" s="148"/>
      <c r="GM6" s="148"/>
      <c r="GN6" s="148"/>
      <c r="GO6" s="148"/>
      <c r="GP6" s="148"/>
      <c r="GQ6" s="148"/>
      <c r="GR6" s="148"/>
      <c r="GS6" s="148"/>
      <c r="GT6" s="148"/>
      <c r="GU6" s="148"/>
      <c r="GV6" s="148"/>
      <c r="GW6" s="148"/>
      <c r="GX6" s="148"/>
      <c r="GY6" s="148"/>
      <c r="GZ6" s="148"/>
      <c r="HA6" s="148"/>
      <c r="HB6" s="148"/>
      <c r="HC6" s="148"/>
      <c r="HD6" s="148"/>
      <c r="HE6" s="148"/>
      <c r="HF6" s="148"/>
      <c r="HG6" s="148"/>
      <c r="HH6" s="148"/>
      <c r="HI6" s="148"/>
      <c r="HJ6" s="148"/>
      <c r="HK6" s="148"/>
      <c r="HL6" s="148"/>
      <c r="HM6" s="148"/>
      <c r="HN6" s="148"/>
      <c r="HO6" s="148"/>
      <c r="HP6" s="148"/>
      <c r="HQ6" s="148"/>
      <c r="HR6" s="148"/>
      <c r="HS6" s="148"/>
      <c r="HT6" s="148"/>
      <c r="HU6" s="148"/>
      <c r="HV6" s="148"/>
      <c r="HW6" s="148"/>
      <c r="HX6" s="148"/>
      <c r="HY6" s="148"/>
      <c r="HZ6" s="148"/>
      <c r="IA6" s="148"/>
      <c r="IB6" s="148"/>
      <c r="IC6" s="148"/>
      <c r="ID6" s="148"/>
      <c r="IE6" s="148"/>
      <c r="IF6" s="148"/>
      <c r="IG6" s="148"/>
      <c r="IH6" s="148"/>
      <c r="II6" s="148"/>
      <c r="IJ6" s="148"/>
      <c r="IK6" s="148"/>
      <c r="IL6" s="148"/>
      <c r="IM6" s="148"/>
      <c r="IN6" s="148"/>
      <c r="IO6" s="148"/>
      <c r="IP6" s="148"/>
      <c r="IQ6" s="148"/>
      <c r="IR6" s="148"/>
      <c r="IS6" s="148"/>
      <c r="IT6" s="148"/>
      <c r="IU6" s="148"/>
      <c r="IV6" s="148"/>
      <c r="IW6" s="148"/>
      <c r="IX6" s="148"/>
      <c r="IY6" s="148"/>
      <c r="IZ6" s="148"/>
      <c r="JA6" s="148"/>
      <c r="JB6" s="148"/>
      <c r="JC6" s="148"/>
      <c r="JD6" s="148"/>
      <c r="JE6" s="148"/>
      <c r="JF6" s="148"/>
      <c r="JG6" s="148"/>
      <c r="JH6" s="148"/>
      <c r="JI6" s="148"/>
      <c r="JJ6" s="148"/>
      <c r="JK6" s="148"/>
      <c r="JL6" s="148"/>
      <c r="JM6" s="148"/>
      <c r="JN6" s="148"/>
      <c r="JO6" s="148"/>
      <c r="JP6" s="148"/>
      <c r="JQ6" s="148"/>
      <c r="JR6" s="148"/>
      <c r="JS6" s="148"/>
      <c r="JT6" s="148"/>
      <c r="JU6" s="148"/>
      <c r="JV6" s="148"/>
      <c r="JW6" s="148"/>
      <c r="JX6" s="148"/>
      <c r="JY6" s="148"/>
      <c r="JZ6" s="148"/>
      <c r="KA6" s="148"/>
      <c r="KB6" s="148"/>
      <c r="KC6" s="148"/>
      <c r="KD6" s="148"/>
      <c r="KE6" s="148"/>
      <c r="KF6" s="148"/>
      <c r="KG6" s="148"/>
      <c r="KH6" s="148"/>
      <c r="KI6" s="148"/>
      <c r="KJ6" s="148"/>
      <c r="KK6" s="148"/>
      <c r="KL6" s="148"/>
    </row>
    <row r="7" spans="1:298" s="149" customFormat="1" ht="16.5">
      <c r="A7" s="330" t="s">
        <v>170</v>
      </c>
      <c r="B7" s="331"/>
      <c r="C7" s="331"/>
      <c r="D7" s="331"/>
      <c r="E7" s="331"/>
      <c r="F7" s="331"/>
      <c r="G7" s="331"/>
      <c r="H7" s="332"/>
      <c r="I7" s="330" t="s">
        <v>171</v>
      </c>
      <c r="J7" s="331"/>
      <c r="K7" s="331"/>
      <c r="L7" s="331"/>
      <c r="M7" s="331"/>
      <c r="N7" s="332"/>
      <c r="O7" s="330" t="s">
        <v>172</v>
      </c>
      <c r="P7" s="331"/>
      <c r="Q7" s="331"/>
      <c r="R7" s="331"/>
      <c r="S7" s="331"/>
      <c r="T7" s="331"/>
      <c r="U7" s="331"/>
      <c r="V7" s="331"/>
      <c r="W7" s="332"/>
      <c r="X7" s="330" t="s">
        <v>173</v>
      </c>
      <c r="Y7" s="331"/>
      <c r="Z7" s="331"/>
      <c r="AA7" s="331"/>
      <c r="AB7" s="331"/>
      <c r="AC7" s="331"/>
      <c r="AD7" s="331"/>
      <c r="AE7" s="331"/>
      <c r="AF7" s="331"/>
      <c r="AG7" s="331"/>
      <c r="AH7" s="332"/>
      <c r="AI7" s="330" t="s">
        <v>174</v>
      </c>
      <c r="AJ7" s="331"/>
      <c r="AK7" s="331"/>
      <c r="AL7" s="331"/>
      <c r="AM7" s="331"/>
      <c r="AN7" s="350"/>
      <c r="AO7" s="148"/>
      <c r="AP7" s="148"/>
      <c r="AQ7" s="148"/>
      <c r="AR7" s="148"/>
      <c r="AS7" s="148"/>
      <c r="AT7" s="148"/>
      <c r="AU7" s="148"/>
      <c r="AV7" s="148"/>
      <c r="AW7" s="148"/>
      <c r="AX7" s="148"/>
      <c r="AY7" s="148"/>
      <c r="AZ7" s="148"/>
      <c r="BA7" s="148"/>
      <c r="BB7" s="148"/>
      <c r="BC7" s="148"/>
      <c r="BD7" s="148"/>
      <c r="BE7" s="148"/>
      <c r="BF7" s="148"/>
      <c r="BG7" s="148"/>
      <c r="BH7" s="148"/>
      <c r="BI7" s="148"/>
      <c r="BJ7" s="148"/>
      <c r="BK7" s="148"/>
      <c r="BL7" s="148"/>
      <c r="BM7" s="148"/>
      <c r="BN7" s="148"/>
      <c r="BO7" s="148"/>
      <c r="BP7" s="148"/>
      <c r="BQ7" s="148"/>
      <c r="BR7" s="148"/>
      <c r="BS7" s="148"/>
      <c r="BT7" s="148"/>
      <c r="BU7" s="148"/>
      <c r="BV7" s="148"/>
      <c r="BW7" s="148"/>
      <c r="BX7" s="148"/>
      <c r="BY7" s="148"/>
      <c r="BZ7" s="148"/>
      <c r="CA7" s="148"/>
      <c r="CB7" s="148"/>
      <c r="CC7" s="148"/>
      <c r="CD7" s="148"/>
      <c r="CE7" s="148"/>
      <c r="CF7" s="148"/>
      <c r="CG7" s="148"/>
      <c r="CH7" s="148"/>
      <c r="CI7" s="148"/>
      <c r="CJ7" s="148"/>
      <c r="CK7" s="148"/>
      <c r="CL7" s="148"/>
      <c r="CM7" s="148"/>
      <c r="CN7" s="148"/>
      <c r="CO7" s="148"/>
      <c r="CP7" s="148"/>
      <c r="CQ7" s="148"/>
      <c r="CR7" s="148"/>
      <c r="CS7" s="148"/>
      <c r="CT7" s="148"/>
      <c r="CU7" s="148"/>
      <c r="CV7" s="148"/>
      <c r="CW7" s="148"/>
      <c r="CX7" s="148"/>
      <c r="CY7" s="148"/>
      <c r="CZ7" s="148"/>
      <c r="DA7" s="148"/>
      <c r="DB7" s="148"/>
      <c r="DC7" s="148"/>
      <c r="DD7" s="148"/>
      <c r="DE7" s="148"/>
      <c r="DF7" s="148"/>
      <c r="DG7" s="148"/>
      <c r="DH7" s="148"/>
      <c r="DI7" s="148"/>
      <c r="DJ7" s="148"/>
      <c r="DK7" s="148"/>
      <c r="DL7" s="148"/>
      <c r="DM7" s="148"/>
      <c r="DN7" s="148"/>
      <c r="DO7" s="148"/>
      <c r="DP7" s="148"/>
      <c r="DQ7" s="148"/>
      <c r="DR7" s="148"/>
      <c r="DS7" s="148"/>
      <c r="DT7" s="148"/>
      <c r="DU7" s="148"/>
      <c r="DV7" s="148"/>
      <c r="DW7" s="148"/>
      <c r="DX7" s="148"/>
      <c r="DY7" s="148"/>
      <c r="DZ7" s="148"/>
      <c r="EA7" s="148"/>
      <c r="EB7" s="148"/>
      <c r="EC7" s="148"/>
      <c r="ED7" s="148"/>
      <c r="EE7" s="148"/>
      <c r="EF7" s="148"/>
      <c r="EG7" s="148"/>
      <c r="EH7" s="148"/>
      <c r="EI7" s="148"/>
      <c r="EJ7" s="148"/>
      <c r="EK7" s="148"/>
      <c r="EL7" s="148"/>
      <c r="EM7" s="148"/>
      <c r="EN7" s="148"/>
      <c r="EO7" s="148"/>
      <c r="EP7" s="148"/>
      <c r="EQ7" s="148"/>
      <c r="ER7" s="148"/>
      <c r="ES7" s="148"/>
      <c r="ET7" s="148"/>
      <c r="EU7" s="148"/>
      <c r="EV7" s="148"/>
      <c r="EW7" s="148"/>
      <c r="EX7" s="148"/>
      <c r="EY7" s="148"/>
      <c r="EZ7" s="148"/>
      <c r="FA7" s="148"/>
      <c r="FB7" s="148"/>
      <c r="FC7" s="148"/>
      <c r="FD7" s="148"/>
      <c r="FE7" s="148"/>
      <c r="FF7" s="148"/>
      <c r="FG7" s="148"/>
      <c r="FH7" s="148"/>
      <c r="FI7" s="148"/>
      <c r="FJ7" s="148"/>
      <c r="FK7" s="148"/>
      <c r="FL7" s="148"/>
      <c r="FM7" s="148"/>
      <c r="FN7" s="148"/>
      <c r="FO7" s="148"/>
      <c r="FP7" s="148"/>
      <c r="FQ7" s="148"/>
      <c r="FR7" s="148"/>
      <c r="FS7" s="148"/>
      <c r="FT7" s="148"/>
      <c r="FU7" s="148"/>
      <c r="FV7" s="148"/>
      <c r="FW7" s="148"/>
      <c r="FX7" s="148"/>
      <c r="FY7" s="148"/>
      <c r="FZ7" s="148"/>
      <c r="GA7" s="148"/>
      <c r="GB7" s="148"/>
      <c r="GC7" s="148"/>
      <c r="GD7" s="148"/>
      <c r="GE7" s="148"/>
      <c r="GF7" s="148"/>
      <c r="GG7" s="148"/>
      <c r="GH7" s="148"/>
      <c r="GI7" s="148"/>
      <c r="GJ7" s="148"/>
      <c r="GK7" s="148"/>
      <c r="GL7" s="148"/>
      <c r="GM7" s="148"/>
      <c r="GN7" s="148"/>
      <c r="GO7" s="148"/>
      <c r="GP7" s="148"/>
      <c r="GQ7" s="148"/>
      <c r="GR7" s="148"/>
      <c r="GS7" s="148"/>
      <c r="GT7" s="148"/>
      <c r="GU7" s="148"/>
      <c r="GV7" s="148"/>
      <c r="GW7" s="148"/>
      <c r="GX7" s="148"/>
      <c r="GY7" s="148"/>
      <c r="GZ7" s="148"/>
      <c r="HA7" s="148"/>
      <c r="HB7" s="148"/>
      <c r="HC7" s="148"/>
      <c r="HD7" s="148"/>
      <c r="HE7" s="148"/>
      <c r="HF7" s="148"/>
      <c r="HG7" s="148"/>
      <c r="HH7" s="148"/>
      <c r="HI7" s="148"/>
      <c r="HJ7" s="148"/>
      <c r="HK7" s="148"/>
      <c r="HL7" s="148"/>
      <c r="HM7" s="148"/>
      <c r="HN7" s="148"/>
      <c r="HO7" s="148"/>
      <c r="HP7" s="148"/>
      <c r="HQ7" s="148"/>
      <c r="HR7" s="148"/>
      <c r="HS7" s="148"/>
      <c r="HT7" s="148"/>
      <c r="HU7" s="148"/>
      <c r="HV7" s="148"/>
      <c r="HW7" s="148"/>
      <c r="HX7" s="148"/>
      <c r="HY7" s="148"/>
      <c r="HZ7" s="148"/>
      <c r="IA7" s="148"/>
      <c r="IB7" s="148"/>
      <c r="IC7" s="148"/>
      <c r="ID7" s="148"/>
      <c r="IE7" s="148"/>
      <c r="IF7" s="148"/>
      <c r="IG7" s="148"/>
      <c r="IH7" s="148"/>
      <c r="II7" s="148"/>
      <c r="IJ7" s="148"/>
      <c r="IK7" s="148"/>
      <c r="IL7" s="148"/>
      <c r="IM7" s="148"/>
      <c r="IN7" s="148"/>
      <c r="IO7" s="148"/>
      <c r="IP7" s="148"/>
      <c r="IQ7" s="148"/>
      <c r="IR7" s="148"/>
      <c r="IS7" s="148"/>
      <c r="IT7" s="148"/>
      <c r="IU7" s="148"/>
      <c r="IV7" s="148"/>
      <c r="IW7" s="148"/>
      <c r="IX7" s="148"/>
      <c r="IY7" s="148"/>
      <c r="IZ7" s="148"/>
      <c r="JA7" s="148"/>
      <c r="JB7" s="148"/>
      <c r="JC7" s="148"/>
      <c r="JD7" s="148"/>
      <c r="JE7" s="148"/>
      <c r="JF7" s="148"/>
      <c r="JG7" s="148"/>
      <c r="JH7" s="148"/>
      <c r="JI7" s="148"/>
      <c r="JJ7" s="148"/>
      <c r="JK7" s="148"/>
      <c r="JL7" s="148"/>
      <c r="JM7" s="148"/>
      <c r="JN7" s="148"/>
      <c r="JO7" s="148"/>
      <c r="JP7" s="148"/>
      <c r="JQ7" s="148"/>
      <c r="JR7" s="148"/>
      <c r="JS7" s="148"/>
      <c r="JT7" s="148"/>
      <c r="JU7" s="148"/>
      <c r="JV7" s="148"/>
      <c r="JW7" s="148"/>
      <c r="JX7" s="148"/>
      <c r="JY7" s="148"/>
      <c r="JZ7" s="148"/>
      <c r="KA7" s="148"/>
      <c r="KB7" s="148"/>
      <c r="KC7" s="148"/>
      <c r="KD7" s="148"/>
      <c r="KE7" s="148"/>
      <c r="KF7" s="148"/>
      <c r="KG7" s="148"/>
      <c r="KH7" s="148"/>
      <c r="KI7" s="148"/>
      <c r="KJ7" s="148"/>
      <c r="KK7" s="148"/>
      <c r="KL7" s="148"/>
    </row>
    <row r="8" spans="1:298" s="149" customFormat="1" ht="16.5" customHeight="1">
      <c r="A8" s="324" t="s">
        <v>175</v>
      </c>
      <c r="B8" s="327" t="s">
        <v>176</v>
      </c>
      <c r="C8" s="326" t="s">
        <v>118</v>
      </c>
      <c r="D8" s="321" t="s">
        <v>177</v>
      </c>
      <c r="E8" s="321" t="s">
        <v>122</v>
      </c>
      <c r="F8" s="328" t="s">
        <v>124</v>
      </c>
      <c r="G8" s="314" t="s">
        <v>126</v>
      </c>
      <c r="H8" s="321" t="s">
        <v>178</v>
      </c>
      <c r="I8" s="322" t="s">
        <v>179</v>
      </c>
      <c r="J8" s="323" t="s">
        <v>180</v>
      </c>
      <c r="K8" s="314" t="s">
        <v>181</v>
      </c>
      <c r="L8" s="314" t="s">
        <v>182</v>
      </c>
      <c r="M8" s="323" t="s">
        <v>180</v>
      </c>
      <c r="N8" s="321" t="s">
        <v>132</v>
      </c>
      <c r="O8" s="318" t="s">
        <v>183</v>
      </c>
      <c r="P8" s="313" t="s">
        <v>134</v>
      </c>
      <c r="Q8" s="314" t="s">
        <v>136</v>
      </c>
      <c r="R8" s="313" t="s">
        <v>184</v>
      </c>
      <c r="S8" s="313"/>
      <c r="T8" s="313"/>
      <c r="U8" s="313"/>
      <c r="V8" s="313"/>
      <c r="W8" s="313"/>
      <c r="X8" s="317" t="s">
        <v>185</v>
      </c>
      <c r="Y8" s="318" t="s">
        <v>186</v>
      </c>
      <c r="Z8" s="318" t="s">
        <v>180</v>
      </c>
      <c r="AA8" s="141"/>
      <c r="AB8" s="141"/>
      <c r="AC8" s="318" t="s">
        <v>187</v>
      </c>
      <c r="AD8" s="318" t="s">
        <v>180</v>
      </c>
      <c r="AE8" s="141"/>
      <c r="AF8" s="141"/>
      <c r="AG8" s="317" t="s">
        <v>188</v>
      </c>
      <c r="AH8" s="318" t="s">
        <v>152</v>
      </c>
      <c r="AI8" s="313" t="s">
        <v>174</v>
      </c>
      <c r="AJ8" s="313" t="s">
        <v>189</v>
      </c>
      <c r="AK8" s="313" t="s">
        <v>190</v>
      </c>
      <c r="AL8" s="313" t="s">
        <v>191</v>
      </c>
      <c r="AM8" s="315" t="s">
        <v>192</v>
      </c>
      <c r="AN8" s="315" t="s">
        <v>156</v>
      </c>
      <c r="AO8" s="148"/>
      <c r="AP8" s="148"/>
      <c r="AQ8" s="148"/>
      <c r="AR8" s="148"/>
      <c r="AS8" s="148"/>
      <c r="AT8" s="148"/>
      <c r="AU8" s="148"/>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8"/>
      <c r="CN8" s="148"/>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8"/>
      <c r="EG8" s="148"/>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8"/>
      <c r="FZ8" s="148"/>
      <c r="GA8" s="148"/>
      <c r="GB8" s="148"/>
      <c r="GC8" s="148"/>
      <c r="GD8" s="148"/>
      <c r="GE8" s="148"/>
      <c r="GF8" s="148"/>
      <c r="GG8" s="148"/>
      <c r="GH8" s="148"/>
      <c r="GI8" s="148"/>
      <c r="GJ8" s="148"/>
      <c r="GK8" s="148"/>
      <c r="GL8" s="148"/>
      <c r="GM8" s="148"/>
      <c r="GN8" s="148"/>
      <c r="GO8" s="148"/>
      <c r="GP8" s="148"/>
      <c r="GQ8" s="148"/>
      <c r="GR8" s="148"/>
      <c r="GS8" s="148"/>
      <c r="GT8" s="148"/>
      <c r="GU8" s="148"/>
      <c r="GV8" s="148"/>
      <c r="GW8" s="148"/>
      <c r="GX8" s="148"/>
      <c r="GY8" s="148"/>
      <c r="GZ8" s="148"/>
      <c r="HA8" s="148"/>
      <c r="HB8" s="148"/>
      <c r="HC8" s="148"/>
      <c r="HD8" s="148"/>
      <c r="HE8" s="148"/>
      <c r="HF8" s="148"/>
      <c r="HG8" s="148"/>
      <c r="HH8" s="148"/>
      <c r="HI8" s="148"/>
      <c r="HJ8" s="148"/>
      <c r="HK8" s="148"/>
      <c r="HL8" s="148"/>
      <c r="HM8" s="148"/>
      <c r="HN8" s="148"/>
      <c r="HO8" s="148"/>
      <c r="HP8" s="148"/>
      <c r="HQ8" s="148"/>
      <c r="HR8" s="148"/>
      <c r="HS8" s="148"/>
      <c r="HT8" s="148"/>
      <c r="HU8" s="148"/>
      <c r="HV8" s="148"/>
      <c r="HW8" s="148"/>
      <c r="HX8" s="148"/>
      <c r="HY8" s="148"/>
      <c r="HZ8" s="148"/>
      <c r="IA8" s="148"/>
      <c r="IB8" s="148"/>
      <c r="IC8" s="148"/>
      <c r="ID8" s="148"/>
      <c r="IE8" s="148"/>
      <c r="IF8" s="148"/>
      <c r="IG8" s="148"/>
      <c r="IH8" s="148"/>
      <c r="II8" s="148"/>
      <c r="IJ8" s="148"/>
      <c r="IK8" s="148"/>
      <c r="IL8" s="148"/>
      <c r="IM8" s="148"/>
      <c r="IN8" s="148"/>
      <c r="IO8" s="148"/>
      <c r="IP8" s="148"/>
      <c r="IQ8" s="148"/>
      <c r="IR8" s="148"/>
      <c r="IS8" s="148"/>
      <c r="IT8" s="148"/>
      <c r="IU8" s="148"/>
      <c r="IV8" s="148"/>
      <c r="IW8" s="148"/>
      <c r="IX8" s="148"/>
      <c r="IY8" s="148"/>
      <c r="IZ8" s="148"/>
      <c r="JA8" s="148"/>
      <c r="JB8" s="148"/>
      <c r="JC8" s="148"/>
      <c r="JD8" s="148"/>
      <c r="JE8" s="148"/>
      <c r="JF8" s="148"/>
      <c r="JG8" s="148"/>
      <c r="JH8" s="148"/>
      <c r="JI8" s="148"/>
      <c r="JJ8" s="148"/>
      <c r="JK8" s="148"/>
      <c r="JL8" s="148"/>
      <c r="JM8" s="148"/>
      <c r="JN8" s="148"/>
      <c r="JO8" s="148"/>
      <c r="JP8" s="148"/>
      <c r="JQ8" s="148"/>
      <c r="JR8" s="148"/>
      <c r="JS8" s="148"/>
      <c r="JT8" s="148"/>
      <c r="JU8" s="148"/>
      <c r="JV8" s="148"/>
      <c r="JW8" s="148"/>
      <c r="JX8" s="148"/>
      <c r="JY8" s="148"/>
      <c r="JZ8" s="148"/>
      <c r="KA8" s="148"/>
      <c r="KB8" s="148"/>
      <c r="KC8" s="148"/>
      <c r="KD8" s="148"/>
      <c r="KE8" s="148"/>
      <c r="KF8" s="148"/>
      <c r="KG8" s="148"/>
      <c r="KH8" s="148"/>
      <c r="KI8" s="148"/>
      <c r="KJ8" s="148"/>
      <c r="KK8" s="148"/>
      <c r="KL8" s="148"/>
    </row>
    <row r="9" spans="1:298" s="151" customFormat="1" ht="94.5" customHeight="1" thickBot="1">
      <c r="A9" s="325"/>
      <c r="B9" s="329"/>
      <c r="C9" s="327"/>
      <c r="D9" s="314"/>
      <c r="E9" s="314"/>
      <c r="F9" s="327"/>
      <c r="G9" s="322"/>
      <c r="H9" s="314"/>
      <c r="I9" s="322"/>
      <c r="J9" s="323"/>
      <c r="K9" s="322"/>
      <c r="L9" s="322"/>
      <c r="M9" s="323"/>
      <c r="N9" s="314"/>
      <c r="O9" s="319"/>
      <c r="P9" s="314"/>
      <c r="Q9" s="322"/>
      <c r="R9" s="133" t="s">
        <v>193</v>
      </c>
      <c r="S9" s="133" t="s">
        <v>194</v>
      </c>
      <c r="T9" s="133" t="s">
        <v>195</v>
      </c>
      <c r="U9" s="133" t="s">
        <v>196</v>
      </c>
      <c r="V9" s="133" t="s">
        <v>197</v>
      </c>
      <c r="W9" s="133" t="s">
        <v>198</v>
      </c>
      <c r="X9" s="318"/>
      <c r="Y9" s="320"/>
      <c r="Z9" s="320"/>
      <c r="AA9" s="144" t="s">
        <v>199</v>
      </c>
      <c r="AB9" s="144" t="s">
        <v>180</v>
      </c>
      <c r="AC9" s="320"/>
      <c r="AD9" s="320"/>
      <c r="AE9" s="142" t="s">
        <v>187</v>
      </c>
      <c r="AF9" s="142" t="s">
        <v>180</v>
      </c>
      <c r="AG9" s="318"/>
      <c r="AH9" s="319"/>
      <c r="AI9" s="314"/>
      <c r="AJ9" s="314"/>
      <c r="AK9" s="314"/>
      <c r="AL9" s="314"/>
      <c r="AM9" s="316"/>
      <c r="AN9" s="316"/>
      <c r="AO9" s="150"/>
      <c r="AP9" s="150"/>
      <c r="AQ9" s="150"/>
      <c r="AR9" s="150"/>
      <c r="AS9" s="150"/>
      <c r="AT9" s="150"/>
      <c r="AU9" s="150"/>
      <c r="AV9" s="150"/>
      <c r="AW9" s="150"/>
      <c r="AX9" s="150"/>
      <c r="AY9" s="150"/>
      <c r="AZ9" s="150"/>
      <c r="BA9" s="150"/>
      <c r="BB9" s="150"/>
      <c r="BC9" s="150"/>
      <c r="BD9" s="150"/>
      <c r="BE9" s="150"/>
      <c r="BF9" s="150"/>
      <c r="BG9" s="150"/>
      <c r="BH9" s="150"/>
      <c r="BI9" s="150"/>
      <c r="BJ9" s="150"/>
      <c r="BK9" s="150"/>
      <c r="BL9" s="150"/>
      <c r="BM9" s="150"/>
      <c r="BN9" s="150"/>
      <c r="BO9" s="150"/>
      <c r="BP9" s="150"/>
      <c r="BQ9" s="150"/>
      <c r="BR9" s="150"/>
      <c r="BS9" s="150"/>
      <c r="BT9" s="150"/>
      <c r="BU9" s="150"/>
      <c r="BV9" s="150"/>
      <c r="BW9" s="150"/>
      <c r="BX9" s="150"/>
      <c r="BY9" s="150"/>
      <c r="BZ9" s="150"/>
      <c r="CA9" s="150"/>
      <c r="CB9" s="150"/>
      <c r="CC9" s="150"/>
      <c r="CD9" s="150"/>
      <c r="CE9" s="150"/>
      <c r="CF9" s="150"/>
      <c r="CG9" s="150"/>
      <c r="CH9" s="150"/>
      <c r="CI9" s="150"/>
      <c r="CJ9" s="150"/>
      <c r="CK9" s="150"/>
      <c r="CL9" s="150"/>
      <c r="CM9" s="150"/>
      <c r="CN9" s="150"/>
      <c r="CO9" s="150"/>
      <c r="CP9" s="150"/>
      <c r="CQ9" s="150"/>
      <c r="CR9" s="150"/>
      <c r="CS9" s="150"/>
      <c r="CT9" s="150"/>
      <c r="CU9" s="150"/>
      <c r="CV9" s="150"/>
      <c r="CW9" s="150"/>
      <c r="CX9" s="150"/>
      <c r="CY9" s="150"/>
      <c r="CZ9" s="150"/>
      <c r="DA9" s="150"/>
      <c r="DB9" s="150"/>
      <c r="DC9" s="150"/>
      <c r="DD9" s="150"/>
      <c r="DE9" s="150"/>
      <c r="DF9" s="150"/>
      <c r="DG9" s="150"/>
      <c r="DH9" s="150"/>
      <c r="DI9" s="150"/>
      <c r="DJ9" s="150"/>
      <c r="DK9" s="150"/>
      <c r="DL9" s="150"/>
      <c r="DM9" s="150"/>
      <c r="DN9" s="150"/>
      <c r="DO9" s="150"/>
      <c r="DP9" s="150"/>
      <c r="DQ9" s="150"/>
      <c r="DR9" s="150"/>
      <c r="DS9" s="150"/>
      <c r="DT9" s="150"/>
      <c r="DU9" s="150"/>
      <c r="DV9" s="150"/>
      <c r="DW9" s="150"/>
      <c r="DX9" s="150"/>
      <c r="DY9" s="150"/>
      <c r="DZ9" s="150"/>
      <c r="EA9" s="150"/>
      <c r="EB9" s="150"/>
      <c r="EC9" s="150"/>
      <c r="ED9" s="150"/>
      <c r="EE9" s="150"/>
      <c r="EF9" s="150"/>
      <c r="EG9" s="150"/>
      <c r="EH9" s="150"/>
      <c r="EI9" s="150"/>
      <c r="EJ9" s="150"/>
      <c r="EK9" s="150"/>
      <c r="EL9" s="150"/>
      <c r="EM9" s="150"/>
      <c r="EN9" s="150"/>
      <c r="EO9" s="150"/>
      <c r="EP9" s="150"/>
      <c r="EQ9" s="150"/>
      <c r="ER9" s="150"/>
      <c r="ES9" s="150"/>
      <c r="ET9" s="150"/>
      <c r="EU9" s="150"/>
      <c r="EV9" s="150"/>
      <c r="EW9" s="150"/>
      <c r="EX9" s="150"/>
      <c r="EY9" s="150"/>
      <c r="EZ9" s="150"/>
      <c r="FA9" s="150"/>
      <c r="FB9" s="150"/>
      <c r="FC9" s="150"/>
      <c r="FD9" s="150"/>
      <c r="FE9" s="150"/>
      <c r="FF9" s="150"/>
      <c r="FG9" s="150"/>
      <c r="FH9" s="150"/>
      <c r="FI9" s="150"/>
      <c r="FJ9" s="150"/>
      <c r="FK9" s="150"/>
      <c r="FL9" s="150"/>
      <c r="FM9" s="150"/>
      <c r="FN9" s="150"/>
      <c r="FO9" s="150"/>
      <c r="FP9" s="150"/>
      <c r="FQ9" s="150"/>
      <c r="FR9" s="150"/>
      <c r="FS9" s="150"/>
      <c r="FT9" s="150"/>
      <c r="FU9" s="150"/>
      <c r="FV9" s="150"/>
      <c r="FW9" s="150"/>
      <c r="FX9" s="150"/>
      <c r="FY9" s="150"/>
      <c r="FZ9" s="150"/>
      <c r="GA9" s="150"/>
      <c r="GB9" s="150"/>
      <c r="GC9" s="150"/>
      <c r="GD9" s="150"/>
      <c r="GE9" s="150"/>
      <c r="GF9" s="150"/>
      <c r="GG9" s="150"/>
      <c r="GH9" s="150"/>
      <c r="GI9" s="150"/>
      <c r="GJ9" s="150"/>
      <c r="GK9" s="150"/>
      <c r="GL9" s="150"/>
      <c r="GM9" s="150"/>
      <c r="GN9" s="150"/>
      <c r="GO9" s="150"/>
      <c r="GP9" s="150"/>
      <c r="GQ9" s="150"/>
      <c r="GR9" s="150"/>
      <c r="GS9" s="150"/>
      <c r="GT9" s="150"/>
      <c r="GU9" s="150"/>
      <c r="GV9" s="150"/>
      <c r="GW9" s="150"/>
      <c r="GX9" s="150"/>
      <c r="GY9" s="150"/>
      <c r="GZ9" s="150"/>
      <c r="HA9" s="150"/>
      <c r="HB9" s="150"/>
      <c r="HC9" s="150"/>
      <c r="HD9" s="150"/>
      <c r="HE9" s="150"/>
      <c r="HF9" s="150"/>
      <c r="HG9" s="150"/>
      <c r="HH9" s="150"/>
      <c r="HI9" s="150"/>
      <c r="HJ9" s="150"/>
      <c r="HK9" s="150"/>
      <c r="HL9" s="150"/>
      <c r="HM9" s="150"/>
      <c r="HN9" s="150"/>
      <c r="HO9" s="150"/>
      <c r="HP9" s="150"/>
      <c r="HQ9" s="150"/>
      <c r="HR9" s="150"/>
      <c r="HS9" s="150"/>
      <c r="HT9" s="150"/>
      <c r="HU9" s="150"/>
      <c r="HV9" s="150"/>
      <c r="HW9" s="150"/>
      <c r="HX9" s="150"/>
      <c r="HY9" s="150"/>
      <c r="HZ9" s="150"/>
      <c r="IA9" s="150"/>
      <c r="IB9" s="150"/>
      <c r="IC9" s="150"/>
      <c r="ID9" s="150"/>
      <c r="IE9" s="150"/>
      <c r="IF9" s="150"/>
      <c r="IG9" s="150"/>
      <c r="IH9" s="150"/>
      <c r="II9" s="150"/>
      <c r="IJ9" s="150"/>
      <c r="IK9" s="150"/>
      <c r="IL9" s="150"/>
      <c r="IM9" s="150"/>
      <c r="IN9" s="150"/>
      <c r="IO9" s="150"/>
      <c r="IP9" s="150"/>
      <c r="IQ9" s="150"/>
      <c r="IR9" s="150"/>
      <c r="IS9" s="150"/>
      <c r="IT9" s="150"/>
      <c r="IU9" s="150"/>
      <c r="IV9" s="150"/>
      <c r="IW9" s="150"/>
      <c r="IX9" s="150"/>
      <c r="IY9" s="150"/>
      <c r="IZ9" s="150"/>
      <c r="JA9" s="150"/>
      <c r="JB9" s="150"/>
      <c r="JC9" s="150"/>
      <c r="JD9" s="150"/>
      <c r="JE9" s="150"/>
      <c r="JF9" s="150"/>
      <c r="JG9" s="150"/>
      <c r="JH9" s="150"/>
      <c r="JI9" s="150"/>
      <c r="JJ9" s="150"/>
      <c r="JK9" s="150"/>
      <c r="JL9" s="150"/>
      <c r="JM9" s="150"/>
      <c r="JN9" s="150"/>
      <c r="JO9" s="150"/>
      <c r="JP9" s="150"/>
      <c r="JQ9" s="150"/>
      <c r="JR9" s="150"/>
      <c r="JS9" s="150"/>
      <c r="JT9" s="150"/>
      <c r="JU9" s="150"/>
      <c r="JV9" s="150"/>
      <c r="JW9" s="150"/>
      <c r="JX9" s="150"/>
      <c r="JY9" s="150"/>
      <c r="JZ9" s="150"/>
      <c r="KA9" s="150"/>
      <c r="KB9" s="150"/>
      <c r="KC9" s="150"/>
      <c r="KD9" s="150"/>
      <c r="KE9" s="150"/>
      <c r="KF9" s="150"/>
      <c r="KG9" s="150"/>
      <c r="KH9" s="150"/>
      <c r="KI9" s="150"/>
      <c r="KJ9" s="150"/>
      <c r="KK9" s="150"/>
      <c r="KL9" s="150"/>
    </row>
    <row r="10" spans="1:298" ht="57.75" customHeight="1">
      <c r="A10" s="298">
        <v>1</v>
      </c>
      <c r="B10" s="303" t="s">
        <v>200</v>
      </c>
      <c r="C10" s="298" t="s">
        <v>201</v>
      </c>
      <c r="D10" s="309" t="s">
        <v>202</v>
      </c>
      <c r="E10" s="298" t="s">
        <v>203</v>
      </c>
      <c r="F10" s="298" t="s">
        <v>204</v>
      </c>
      <c r="G10" s="298" t="s">
        <v>205</v>
      </c>
      <c r="H10" s="298">
        <v>20000</v>
      </c>
      <c r="I10" s="296" t="str">
        <f>IF(H10&lt;=2,'Tabla probabilidad'!$B$5,IF(H10&lt;=24,'Tabla probabilidad'!$B$6,IF(H10&lt;=500,'Tabla probabilidad'!$B$7,IF(H10&lt;=5000,'Tabla probabilidad'!$B$8,IF(H10&gt;5000,'Tabla probabilidad'!$B$9)))))</f>
        <v>Muy Alta</v>
      </c>
      <c r="J10" s="297">
        <f>IF(H10&lt;=2,'Tabla probabilidad'!$D$5,IF(H10&lt;=24,'Tabla probabilidad'!$D$6,IF(H10&lt;=500,'Tabla probabilidad'!$D$7,IF(H10&lt;=5000,'Tabla probabilidad'!$D$8,IF(H10&gt;5000,'Tabla probabilidad'!$D$9)))))</f>
        <v>1</v>
      </c>
      <c r="K10" s="298" t="s">
        <v>206</v>
      </c>
      <c r="L10" s="298"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Leve</v>
      </c>
      <c r="M10" s="298"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20%</v>
      </c>
      <c r="N10" s="298" t="str">
        <f>VLOOKUP((I10&amp;L10),Hoja1!$B$4:$C$28,2,0)</f>
        <v xml:space="preserve">Alto </v>
      </c>
      <c r="O10" s="134">
        <v>1</v>
      </c>
      <c r="P10" s="160" t="s">
        <v>207</v>
      </c>
      <c r="Q10" s="134" t="str">
        <f t="shared" ref="Q10:Q29" si="0">IF(R10="Preventivo","Probabilidad",IF(R10="Detectivo","Probabilidad", IF(R10="Correctivo","Impacto")))</f>
        <v>Probabilidad</v>
      </c>
      <c r="R10" s="134" t="s">
        <v>208</v>
      </c>
      <c r="S10" s="134" t="s">
        <v>209</v>
      </c>
      <c r="T10" s="135">
        <f>VLOOKUP(R10&amp;S10,Hoja1!$Q$4:$R$9,2,0)</f>
        <v>0.45</v>
      </c>
      <c r="U10" s="134" t="s">
        <v>210</v>
      </c>
      <c r="V10" s="134" t="s">
        <v>211</v>
      </c>
      <c r="W10" s="134" t="s">
        <v>212</v>
      </c>
      <c r="X10" s="135">
        <f>IF(Q10="Probabilidad",($J$10*T10),IF(Q10="Impacto"," "))</f>
        <v>0.45</v>
      </c>
      <c r="Y10" s="135" t="str">
        <f>IF(Z10&lt;=20%,'Tabla probabilidad'!$B$5,IF(Z10&lt;=40%,'Tabla probabilidad'!$B$6,IF(Z10&lt;=60%,'Tabla probabilidad'!$B$7,IF(Z10&lt;=80%,'Tabla probabilidad'!$B$8,IF(Z10&lt;=100%,'Tabla probabilidad'!$B$9)))))</f>
        <v>Media</v>
      </c>
      <c r="Z10" s="135">
        <f>IF(R10="Preventivo",(J10-(J10*T10)),IF(R10="Detectivo",(J10-(J10*T10)),IF(R10="Correctivo",(J10))))</f>
        <v>0.55000000000000004</v>
      </c>
      <c r="AA10" s="300" t="str">
        <f>IF(AB10&lt;=20%,'Tabla probabilidad'!$B$5,IF(AB10&lt;=40%,'Tabla probabilidad'!$B$6,IF(AB10&lt;=60%,'Tabla probabilidad'!$B$7,IF(AB10&lt;=80%,'Tabla probabilidad'!$B$8,IF(AB10&lt;=100%,'Tabla probabilidad'!$B$9)))))</f>
        <v>Media</v>
      </c>
      <c r="AB10" s="300">
        <f>AVERAGE(Z10:Z14)</f>
        <v>0.53</v>
      </c>
      <c r="AC10" s="135" t="str">
        <f t="shared" ref="AC10:AC29" si="1">IF(AD10&lt;=20%,"Leve",IF(AD10&lt;=40%,"Menor",IF(AD10&lt;=60%,"Moderado",IF(AD10&lt;=80%,"Mayor",IF(AD10&lt;=100%,"Catastrófico")))))</f>
        <v>Leve</v>
      </c>
      <c r="AD10" s="135">
        <f>IF(Q10="Probabilidad",(($M$10-0)),IF(Q10="Impacto",($M$10-($M$10*T10))))</f>
        <v>0.2</v>
      </c>
      <c r="AE10" s="300" t="str">
        <f>IF(AF10&lt;=20%,"Leve",IF(AF10&lt;=40%,"Menor",IF(AF10&lt;=60%,"Moderado",IF(AF10&lt;=80%,"Mayor",IF(AF10&lt;=100%,"Catastrófico")))))</f>
        <v>Leve</v>
      </c>
      <c r="AF10" s="300">
        <f>AVERAGE(AD10:AD14)</f>
        <v>0.2</v>
      </c>
      <c r="AG10" s="303" t="str">
        <f>VLOOKUP(AA10&amp;AE10,Hoja1!$B$4:$C$28,2,0)</f>
        <v>Moderado</v>
      </c>
      <c r="AH10" s="303" t="s">
        <v>213</v>
      </c>
      <c r="AI10" s="303"/>
      <c r="AJ10" s="303"/>
      <c r="AK10" s="303"/>
      <c r="AL10" s="303"/>
      <c r="AM10" s="310"/>
      <c r="AN10" s="298"/>
    </row>
    <row r="11" spans="1:298" ht="57.75" customHeight="1">
      <c r="A11" s="298"/>
      <c r="B11" s="304"/>
      <c r="C11" s="298"/>
      <c r="D11" s="309"/>
      <c r="E11" s="298"/>
      <c r="F11" s="298"/>
      <c r="G11" s="298"/>
      <c r="H11" s="298"/>
      <c r="I11" s="296"/>
      <c r="J11" s="297"/>
      <c r="K11" s="298"/>
      <c r="L11" s="299"/>
      <c r="M11" s="299"/>
      <c r="N11" s="298"/>
      <c r="O11" s="134">
        <v>2</v>
      </c>
      <c r="P11" s="161" t="s">
        <v>214</v>
      </c>
      <c r="Q11" s="134" t="str">
        <f t="shared" si="0"/>
        <v>Probabilidad</v>
      </c>
      <c r="R11" s="134" t="s">
        <v>208</v>
      </c>
      <c r="S11" s="134" t="s">
        <v>215</v>
      </c>
      <c r="T11" s="135">
        <f>VLOOKUP(R11&amp;S11,Hoja1!$Q$4:$R$9,2,0)</f>
        <v>0.5</v>
      </c>
      <c r="U11" s="134" t="s">
        <v>210</v>
      </c>
      <c r="V11" s="134" t="s">
        <v>211</v>
      </c>
      <c r="W11" s="134" t="s">
        <v>212</v>
      </c>
      <c r="X11" s="135">
        <f>IF(Q11="Probabilidad",($J$10*T11),IF(Q11="Impacto"," "))</f>
        <v>0.5</v>
      </c>
      <c r="Y11" s="135" t="str">
        <f>IF(Z11&lt;=20%,'Tabla probabilidad'!$B$5,IF(Z11&lt;=40%,'Tabla probabilidad'!$B$6,IF(Z11&lt;=60%,'Tabla probabilidad'!$B$7,IF(Z11&lt;=80%,'Tabla probabilidad'!$B$8,IF(Z11&lt;=100%,'Tabla probabilidad'!$B$9)))))</f>
        <v>Media</v>
      </c>
      <c r="Z11" s="135">
        <f>IF(R11="Preventivo",(J10-(J10*T11)),IF(R11="Detectivo",(J10-(J10*T11)),IF(R11="Correctivo",(J10))))</f>
        <v>0.5</v>
      </c>
      <c r="AA11" s="301"/>
      <c r="AB11" s="301"/>
      <c r="AC11" s="135" t="str">
        <f t="shared" si="1"/>
        <v>Leve</v>
      </c>
      <c r="AD11" s="135">
        <f>IF(Q11="Probabilidad",(($M$10-0)),IF(Q11="Impacto",($M$10-($M$10*T11))))</f>
        <v>0.2</v>
      </c>
      <c r="AE11" s="301"/>
      <c r="AF11" s="301"/>
      <c r="AG11" s="304"/>
      <c r="AH11" s="304"/>
      <c r="AI11" s="304"/>
      <c r="AJ11" s="304"/>
      <c r="AK11" s="304"/>
      <c r="AL11" s="304"/>
      <c r="AM11" s="311"/>
      <c r="AN11" s="298"/>
    </row>
    <row r="12" spans="1:298" ht="58.5" customHeight="1">
      <c r="A12" s="298"/>
      <c r="B12" s="304"/>
      <c r="C12" s="298"/>
      <c r="D12" s="309"/>
      <c r="E12" s="298"/>
      <c r="F12" s="298"/>
      <c r="G12" s="298"/>
      <c r="H12" s="298"/>
      <c r="I12" s="296"/>
      <c r="J12" s="297"/>
      <c r="K12" s="298"/>
      <c r="L12" s="299"/>
      <c r="M12" s="299"/>
      <c r="N12" s="298"/>
      <c r="O12" s="134">
        <v>3</v>
      </c>
      <c r="P12" s="161" t="s">
        <v>216</v>
      </c>
      <c r="Q12" s="134" t="str">
        <f t="shared" si="0"/>
        <v>Probabilidad</v>
      </c>
      <c r="R12" s="134" t="s">
        <v>208</v>
      </c>
      <c r="S12" s="134" t="s">
        <v>215</v>
      </c>
      <c r="T12" s="135">
        <f>VLOOKUP(R12&amp;S12,Hoja1!$Q$4:$R$9,2,0)</f>
        <v>0.5</v>
      </c>
      <c r="U12" s="134" t="s">
        <v>210</v>
      </c>
      <c r="V12" s="134" t="s">
        <v>211</v>
      </c>
      <c r="W12" s="134" t="s">
        <v>212</v>
      </c>
      <c r="X12" s="135">
        <f t="shared" ref="X12:X14" si="2">IF(Q12="Probabilidad",($J$10*T12),IF(Q12="Impacto"," "))</f>
        <v>0.5</v>
      </c>
      <c r="Y12" s="135" t="str">
        <f>IF(Z12&lt;=20%,'Tabla probabilidad'!$B$5,IF(Z12&lt;=40%,'Tabla probabilidad'!$B$6,IF(Z12&lt;=60%,'Tabla probabilidad'!$B$7,IF(Z12&lt;=80%,'Tabla probabilidad'!$B$8,IF(Z12&lt;=100%,'Tabla probabilidad'!$B$9)))))</f>
        <v>Media</v>
      </c>
      <c r="Z12" s="135">
        <f>IF(R12="Preventivo",(J10-(J10*T12)),IF(R12="Detectivo",(J10-(J10*T12)),IF(R12="Correctivo",(J10))))</f>
        <v>0.5</v>
      </c>
      <c r="AA12" s="301"/>
      <c r="AB12" s="301"/>
      <c r="AC12" s="135" t="str">
        <f t="shared" si="1"/>
        <v>Leve</v>
      </c>
      <c r="AD12" s="135">
        <f>IF(Q12="Probabilidad",(($M$10-0)),IF(Q12="Impacto",($M$10-($M$10*T12))))</f>
        <v>0.2</v>
      </c>
      <c r="AE12" s="301"/>
      <c r="AF12" s="301"/>
      <c r="AG12" s="304"/>
      <c r="AH12" s="304"/>
      <c r="AI12" s="304"/>
      <c r="AJ12" s="304"/>
      <c r="AK12" s="304"/>
      <c r="AL12" s="304"/>
      <c r="AM12" s="311"/>
      <c r="AN12" s="298"/>
    </row>
    <row r="13" spans="1:298" ht="72" customHeight="1">
      <c r="A13" s="298"/>
      <c r="B13" s="304"/>
      <c r="C13" s="298"/>
      <c r="D13" s="309"/>
      <c r="E13" s="298"/>
      <c r="F13" s="298"/>
      <c r="G13" s="298"/>
      <c r="H13" s="298"/>
      <c r="I13" s="296"/>
      <c r="J13" s="297"/>
      <c r="K13" s="298"/>
      <c r="L13" s="299"/>
      <c r="M13" s="299"/>
      <c r="N13" s="298"/>
      <c r="O13" s="134">
        <v>4</v>
      </c>
      <c r="P13" s="164" t="s">
        <v>217</v>
      </c>
      <c r="Q13" s="134" t="str">
        <f t="shared" si="0"/>
        <v>Probabilidad</v>
      </c>
      <c r="R13" s="134" t="s">
        <v>208</v>
      </c>
      <c r="S13" s="134" t="s">
        <v>209</v>
      </c>
      <c r="T13" s="135">
        <f>VLOOKUP(R13&amp;S13,Hoja1!$Q$4:$R$9,2,0)</f>
        <v>0.45</v>
      </c>
      <c r="U13" s="134" t="s">
        <v>210</v>
      </c>
      <c r="V13" s="134" t="s">
        <v>211</v>
      </c>
      <c r="W13" s="134" t="s">
        <v>212</v>
      </c>
      <c r="X13" s="135">
        <f t="shared" si="2"/>
        <v>0.45</v>
      </c>
      <c r="Y13" s="135" t="str">
        <f>IF(Z13&lt;=20%,'Tabla probabilidad'!$B$5,IF(Z13&lt;=40%,'Tabla probabilidad'!$B$6,IF(Z13&lt;=60%,'Tabla probabilidad'!$B$7,IF(Z13&lt;=80%,'Tabla probabilidad'!$B$8,IF(Z13&lt;=100%,'Tabla probabilidad'!$B$9)))))</f>
        <v>Media</v>
      </c>
      <c r="Z13" s="135">
        <f>IF(R13="Preventivo",(J10-(J10*T13)),IF(R13="Detectivo",(J10-(J10*T13)),IF(R13="Correctivo",(J10))))</f>
        <v>0.55000000000000004</v>
      </c>
      <c r="AA13" s="301"/>
      <c r="AB13" s="301"/>
      <c r="AC13" s="135" t="str">
        <f t="shared" si="1"/>
        <v>Leve</v>
      </c>
      <c r="AD13" s="135">
        <f>IF(Q13="Probabilidad",(($M$10-0)),IF(Q13="Impacto",($M$10-($M$10*T13))))</f>
        <v>0.2</v>
      </c>
      <c r="AE13" s="301"/>
      <c r="AF13" s="301"/>
      <c r="AG13" s="304"/>
      <c r="AH13" s="304"/>
      <c r="AI13" s="304"/>
      <c r="AJ13" s="304"/>
      <c r="AK13" s="304"/>
      <c r="AL13" s="304"/>
      <c r="AM13" s="311"/>
      <c r="AN13" s="298"/>
    </row>
    <row r="14" spans="1:298" ht="54" customHeight="1" thickBot="1">
      <c r="A14" s="298"/>
      <c r="B14" s="305"/>
      <c r="C14" s="298"/>
      <c r="D14" s="309"/>
      <c r="E14" s="298"/>
      <c r="F14" s="298"/>
      <c r="G14" s="298"/>
      <c r="H14" s="298"/>
      <c r="I14" s="296"/>
      <c r="J14" s="297"/>
      <c r="K14" s="298"/>
      <c r="L14" s="299"/>
      <c r="M14" s="299"/>
      <c r="N14" s="298"/>
      <c r="O14" s="134">
        <v>5</v>
      </c>
      <c r="P14" s="164" t="s">
        <v>218</v>
      </c>
      <c r="Q14" s="134" t="str">
        <f t="shared" si="0"/>
        <v>Probabilidad</v>
      </c>
      <c r="R14" s="134" t="s">
        <v>208</v>
      </c>
      <c r="S14" s="134" t="s">
        <v>209</v>
      </c>
      <c r="T14" s="135">
        <f>VLOOKUP(R14&amp;S14,Hoja1!$Q$4:$R$9,2,0)</f>
        <v>0.45</v>
      </c>
      <c r="U14" s="134" t="s">
        <v>210</v>
      </c>
      <c r="V14" s="134" t="s">
        <v>211</v>
      </c>
      <c r="W14" s="134" t="s">
        <v>212</v>
      </c>
      <c r="X14" s="135">
        <f t="shared" si="2"/>
        <v>0.45</v>
      </c>
      <c r="Y14" s="135" t="str">
        <f>IF(Z14&lt;=20%,'Tabla probabilidad'!$B$5,IF(Z14&lt;=40%,'Tabla probabilidad'!$B$6,IF(Z14&lt;=60%,'Tabla probabilidad'!$B$7,IF(Z14&lt;=80%,'Tabla probabilidad'!$B$8,IF(Z14&lt;=100%,'Tabla probabilidad'!$B$9)))))</f>
        <v>Media</v>
      </c>
      <c r="Z14" s="135">
        <f>IF(R14="Preventivo",(J10-(J10*T14)),IF(R14="Detectivo",(J10-(J10*T14)),IF(R14="Correctivo",(J10))))</f>
        <v>0.55000000000000004</v>
      </c>
      <c r="AA14" s="302"/>
      <c r="AB14" s="302"/>
      <c r="AC14" s="135" t="str">
        <f t="shared" si="1"/>
        <v>Leve</v>
      </c>
      <c r="AD14" s="135">
        <f>IF(Q14="Probabilidad",(($M$10-0)),IF(Q14="Impacto",($M$10-($M$10*T14))))</f>
        <v>0.2</v>
      </c>
      <c r="AE14" s="302"/>
      <c r="AF14" s="302"/>
      <c r="AG14" s="305"/>
      <c r="AH14" s="305"/>
      <c r="AI14" s="305"/>
      <c r="AJ14" s="305"/>
      <c r="AK14" s="305"/>
      <c r="AL14" s="305"/>
      <c r="AM14" s="312"/>
      <c r="AN14" s="298"/>
    </row>
    <row r="15" spans="1:298" ht="59.25" customHeight="1">
      <c r="A15" s="298">
        <v>2</v>
      </c>
      <c r="B15" s="303" t="s">
        <v>219</v>
      </c>
      <c r="C15" s="298" t="s">
        <v>220</v>
      </c>
      <c r="D15" s="351" t="s">
        <v>221</v>
      </c>
      <c r="E15" s="303" t="s">
        <v>222</v>
      </c>
      <c r="F15" s="303" t="s">
        <v>223</v>
      </c>
      <c r="G15" s="298" t="s">
        <v>224</v>
      </c>
      <c r="H15" s="303">
        <v>50</v>
      </c>
      <c r="I15" s="296" t="str">
        <f>IF(H15&lt;=2,'Tabla probabilidad'!$B$5,IF(H15&lt;=24,'Tabla probabilidad'!$B$6,IF(H15&lt;=500,'Tabla probabilidad'!$B$7,IF(H15&lt;=5000,'Tabla probabilidad'!$B$8,IF(H15&gt;5000,'Tabla probabilidad'!$B$9)))))</f>
        <v>Media</v>
      </c>
      <c r="J15" s="297">
        <f>IF(H15&lt;=2,'Tabla probabilidad'!$D$5,IF(H15&lt;=24,'Tabla probabilidad'!$D$6,IF(H15&lt;=500,'Tabla probabilidad'!$D$7,IF(H15&lt;=5000,'Tabla probabilidad'!$D$8,IF(H15&gt;5000,'Tabla probabilidad'!$D$9)))))</f>
        <v>0.6</v>
      </c>
      <c r="K15" s="298" t="s">
        <v>206</v>
      </c>
      <c r="L15" s="298" t="str">
        <f>IF(K15="El riesgo afecta la imagen de alguna área de la organización","Leve",IF(K15="El riesgo afecta la imagen de la entidad internamente, de conocimiento general, nivel interno, alta dirección, contratista y/o de provedores","Menor",IF(K15="El riesgo afecta la imagen de la entidad con algunos usuarios de relevancia frente al logro de los objetivos","Moderado",IF(K15="El riesgo afecta la imagen de de la entidad con efecto publicitario sostenido a nivel del sector justicia","Mayor",IF(K15="El riesgo afecta la imagen de la entidad a nivel nacional, con efecto publicitarios sostenible a nivel país","Catastrófico",IF(K15="Impacto que afecte la ejecución presupuestal en un valor ≥0,5%.","Leve",IF(K15="Impacto que afecte la ejecución presupuestal en un valor ≥1%.","Menor",IF(K15="Impacto que afecte la ejecución presupuestal en un valor ≥5%.","Moderado",IF(K15="Impacto que afecte la ejecución presupuestal en un valor ≥20%.","Mayor",IF(K15="Impacto que afecte la ejecución presupuestal en un valor ≥50%.","Catastrófico",IF(K15="Incumplimiento máximo del 5% de la meta planeada","Leve",IF(K15="Incumplimiento máximo del 15% de la meta planeada","Menor",IF(K15="Incumplimiento máximo del 20% de la meta planeada","Moderado",IF(K15="Incumplimiento máximo del 50% de la meta planeada","Mayor",IF(K15="Incumplimiento máximo del 80% de la meta planeada","Catastrófico",IF(K15="Cualquier afectación a la violacion de los derechos de los ciudadanos se considera con consecuencias altas","Mayor",IF(K15="Cualquier afectación a la violacion de los derechos de los ciudadanos se considera con consecuencias desastrosas","Catastrófico",IF(K15="Afecta la Prestación del Servicio de Administración de Justicia en 5%","Leve",IF(K15="Afecta la Prestación del Servicio de Administración de Justicia en 10%","Menor",IF(K15="Afecta la Prestación del Servicio de Administración de Justicia en 15%","Moderado",IF(K15="Afecta la Prestación del Servicio de Administración de Justicia en 20%","Mayor",IF(K15="Afecta la Prestación del Servicio de Administración de Justicia en más del 50%","Catastrófico",IF(K15="Cualquier acto indebido de los servidores judiciales genera altas consecuencias para la entidad","Mayor",IF(K15="Cualquier acto indebido de los servidores judiciales genera consecuencias desastrosas para la entidad","Catastrófico",IF(K15="Si el hecho llegara a presentarse, tendría consecuencias o efectos mínimos sobre la entidad","Leve",IF(K15="Si el hecho llegara a presentarse, tendría bajo impacto o efecto sobre la entidad","Menor",IF(K15="Si el hecho llegara a presentarse, tendría medianas consecuencias o efectos sobre la entidad","Moderado",IF(K15="Si el hecho llegara a presentarse, tendría altas consecuencias o efectos sobre la entidad","Mayor",IF(K15="Si el hecho llegara a presentarse, tendría desastrosas consecuencias o efectos sobre la entidad","Catastrófico")))))))))))))))))))))))))))))</f>
        <v>Leve</v>
      </c>
      <c r="M15" s="298" t="str">
        <f>IF(K15="El riesgo afecta la imagen de alguna área de la organización","20%",IF(K15="El riesgo afecta la imagen de la entidad internamente, de conocimiento general, nivel interno, alta dirección, contratista y/o de provedores","40%",IF(K15="El riesgo afecta la imagen de la entidad con algunos usuarios de relevancia frente al logro de los objetivos","60%",IF(K15="El riesgo afecta la imagen de de la entidad con efecto publicitario sostenido a nivel del sector justicia","80%",IF(K15="El riesgo afecta la imagen de la entidad a nivel nacional, con efecto publicitarios sostenible a nivel país","100%",IF(K15="Impacto que afecte la ejecución presupuestal en un valor ≥0,5%.","20%",IF(K15="Impacto que afecte la ejecución presupuestal en un valor ≥1%.","40%",IF(K15="Impacto que afecte la ejecución presupuestal en un valor ≥5%.","60%",IF(K15="Impacto que afecte la ejecución presupuestal en un valor ≥20%.","80%",IF(K15="Impacto que afecte la ejecución presupuestal en un valor ≥50%.","100%",IF(K15="Incumplimiento máximo del 5% de la meta planeada","20%",IF(K15="Incumplimiento máximo del 15% de la meta planeada","40%",IF(K15="Incumplimiento máximo del 20% de la meta planeada","60%",IF(K15="Incumplimiento máximo del 50% de la meta planeada","80%",IF(K15="Incumplimiento máximo del 80% de la meta planeada","100%",IF(K15="Cualquier afectación a la violacion de los derechos de los ciudadanos se considera con consecuencias altas","80%",IF(K15="Cualquier afectación a la violacion de los derechos de los ciudadanos se considera con consecuencias desastrosas","100%",IF(K15="Afecta la Prestación del Servicio de Administración de Justicia en 5%","20%",IF(K15="Afecta la Prestación del Servicio de Administración de Justicia en 10%","40%",IF(K15="Afecta la Prestación del Servicio de Administración de Justicia en 15%","60%",IF(K15="Afecta la Prestación del Servicio de Administración de Justicia en 20%","80%",IF(K15="Afecta la Prestación del Servicio de Administración de Justicia en más del 50%","100%",IF(K15="Cualquier acto indebido de los servidores judiciales genera altas consecuencias para la entidad","80%",IF(K15="Cualquier acto indebido de los servidores judiciales genera consecuencias desastrosas para la entidad","100%",IF(K15="Si el hecho llegara a presentarse, tendría consecuencias o efectos mínimos sobre la entidad","20%",IF(K15="Si el hecho llegara a presentarse, tendría bajo impacto o efecto sobre la entidad","40%",IF(K15="Si el hecho llegara a presentarse, tendría medianas consecuencias o efectos sobre la entidad","60%",IF(K15="Si el hecho llegara a presentarse, tendría altas consecuencias o efectos sobre la entidad","80%",IF(K15="Si el hecho llegara a presentarse, tendría desastrosas consecuencias o efectos sobre la entidad","100%")))))))))))))))))))))))))))))</f>
        <v>20%</v>
      </c>
      <c r="N15" s="298" t="str">
        <f>VLOOKUP((I15&amp;L15),Hoja1!$B$4:$C$28,2,0)</f>
        <v>Moderado</v>
      </c>
      <c r="O15" s="134">
        <v>1</v>
      </c>
      <c r="P15" s="160" t="s">
        <v>225</v>
      </c>
      <c r="Q15" s="134" t="str">
        <f t="shared" si="0"/>
        <v>Probabilidad</v>
      </c>
      <c r="R15" s="134" t="s">
        <v>208</v>
      </c>
      <c r="S15" s="134" t="s">
        <v>209</v>
      </c>
      <c r="T15" s="135">
        <f>VLOOKUP(R15&amp;S15,Hoja1!$Q$4:$R$9,2,0)</f>
        <v>0.45</v>
      </c>
      <c r="U15" s="134" t="s">
        <v>210</v>
      </c>
      <c r="V15" s="134" t="s">
        <v>211</v>
      </c>
      <c r="W15" s="134" t="s">
        <v>212</v>
      </c>
      <c r="X15" s="135">
        <f>IF(Q15="Probabilidad",($J$15*T15),IF(Q15="Impacto"," "))</f>
        <v>0.27</v>
      </c>
      <c r="Y15" s="135" t="str">
        <f>IF(Z15&lt;=20%,'Tabla probabilidad'!$B$5,IF(Z15&lt;=40%,'Tabla probabilidad'!$B$6,IF(Z15&lt;=60%,'Tabla probabilidad'!$B$7,IF(Z15&lt;=80%,'Tabla probabilidad'!$B$8,IF(Z15&lt;=100%,'Tabla probabilidad'!$B$9)))))</f>
        <v>Baja</v>
      </c>
      <c r="Z15" s="135">
        <f>IF(R15="Preventivo",(J15-(J15*T15)),IF(R15="Detectivo",(J15-(J15*T15)),IF(R15="Correctivo",(J15))))</f>
        <v>0.32999999999999996</v>
      </c>
      <c r="AA15" s="300" t="str">
        <f>IF(AB15&lt;=20%,'Tabla probabilidad'!$B$5,IF(AB15&lt;=40%,'Tabla probabilidad'!$B$6,IF(AB15&lt;=60%,'Tabla probabilidad'!$B$7,IF(AB15&lt;=80%,'Tabla probabilidad'!$B$8,IF(AB15&lt;=100%,'Tabla probabilidad'!$B$9)))))</f>
        <v>Baja</v>
      </c>
      <c r="AB15" s="300">
        <f>AVERAGE(Z15:Z19)</f>
        <v>0.32999999999999996</v>
      </c>
      <c r="AC15" s="135" t="str">
        <f t="shared" si="1"/>
        <v>Leve</v>
      </c>
      <c r="AD15" s="135">
        <f>IF(Q15="Probabilidad",(($M$15-0)),IF(Q15="Impacto",($M$15-($M$15*T15))))</f>
        <v>0.2</v>
      </c>
      <c r="AE15" s="300" t="str">
        <f>IF(AF15&lt;=20%,"Leve",IF(AF15&lt;=40%,"Menor",IF(AF15&lt;=60%,"Moderado",IF(AF15&lt;=80%,"Mayor",IF(AF15&lt;=100%,"Catastrófico")))))</f>
        <v>Leve</v>
      </c>
      <c r="AF15" s="300">
        <f>AVERAGE(AD15:AD19)</f>
        <v>0.2</v>
      </c>
      <c r="AG15" s="303" t="str">
        <f>VLOOKUP(AA15&amp;AE15,Hoja1!$B$4:$C$28,2,0)</f>
        <v>Bajo</v>
      </c>
      <c r="AH15" s="303" t="s">
        <v>213</v>
      </c>
      <c r="AI15" s="303"/>
      <c r="AJ15" s="303"/>
      <c r="AK15" s="303"/>
      <c r="AL15" s="303"/>
      <c r="AM15" s="310"/>
      <c r="AN15" s="298"/>
    </row>
    <row r="16" spans="1:298" ht="51" customHeight="1">
      <c r="A16" s="298"/>
      <c r="B16" s="304"/>
      <c r="C16" s="298"/>
      <c r="D16" s="352"/>
      <c r="E16" s="304"/>
      <c r="F16" s="304"/>
      <c r="G16" s="298"/>
      <c r="H16" s="304"/>
      <c r="I16" s="296"/>
      <c r="J16" s="297"/>
      <c r="K16" s="298"/>
      <c r="L16" s="299"/>
      <c r="M16" s="299"/>
      <c r="N16" s="298"/>
      <c r="O16" s="134">
        <v>2</v>
      </c>
      <c r="P16" s="161" t="s">
        <v>226</v>
      </c>
      <c r="Q16" s="134" t="str">
        <f t="shared" si="0"/>
        <v>Probabilidad</v>
      </c>
      <c r="R16" s="134" t="s">
        <v>208</v>
      </c>
      <c r="S16" s="134" t="s">
        <v>209</v>
      </c>
      <c r="T16" s="135">
        <f>VLOOKUP(R16&amp;S16,Hoja1!$Q$4:$R$9,2,0)</f>
        <v>0.45</v>
      </c>
      <c r="U16" s="134" t="s">
        <v>210</v>
      </c>
      <c r="V16" s="134" t="s">
        <v>211</v>
      </c>
      <c r="W16" s="134" t="s">
        <v>212</v>
      </c>
      <c r="X16" s="135">
        <f>IF(Q16="Probabilidad",($J$15*T16),IF(Q16="Impacto"," "))</f>
        <v>0.27</v>
      </c>
      <c r="Y16" s="135" t="str">
        <f>IF(Z16&lt;=20%,'Tabla probabilidad'!$B$5,IF(Z16&lt;=40%,'Tabla probabilidad'!$B$6,IF(Z16&lt;=60%,'Tabla probabilidad'!$B$7,IF(Z16&lt;=80%,'Tabla probabilidad'!$B$8,IF(Z16&lt;=100%,'Tabla probabilidad'!$B$9)))))</f>
        <v>Baja</v>
      </c>
      <c r="Z16" s="135">
        <f>IF(R16="Preventivo",(J15-(J15*T16)),IF(R16="Detectivo",(J15-(J15*T16)),IF(R16="Correctivo",(J15))))</f>
        <v>0.32999999999999996</v>
      </c>
      <c r="AA16" s="301"/>
      <c r="AB16" s="301"/>
      <c r="AC16" s="135" t="str">
        <f t="shared" si="1"/>
        <v>Leve</v>
      </c>
      <c r="AD16" s="135">
        <f t="shared" ref="AD16:AD19" si="3">IF(Q16="Probabilidad",(($M$15-0)),IF(Q16="Impacto",($M$15-($M$15*T16))))</f>
        <v>0.2</v>
      </c>
      <c r="AE16" s="301"/>
      <c r="AF16" s="301"/>
      <c r="AG16" s="304"/>
      <c r="AH16" s="304"/>
      <c r="AI16" s="304"/>
      <c r="AJ16" s="304"/>
      <c r="AK16" s="304"/>
      <c r="AL16" s="304"/>
      <c r="AM16" s="311"/>
      <c r="AN16" s="298"/>
    </row>
    <row r="17" spans="1:40" ht="78.75" customHeight="1">
      <c r="A17" s="298"/>
      <c r="B17" s="304"/>
      <c r="C17" s="298"/>
      <c r="D17" s="352"/>
      <c r="E17" s="304"/>
      <c r="F17" s="304"/>
      <c r="G17" s="298"/>
      <c r="H17" s="304"/>
      <c r="I17" s="296"/>
      <c r="J17" s="297"/>
      <c r="K17" s="298"/>
      <c r="L17" s="299"/>
      <c r="M17" s="299"/>
      <c r="N17" s="298"/>
      <c r="O17" s="134">
        <v>3</v>
      </c>
      <c r="P17" s="161" t="s">
        <v>227</v>
      </c>
      <c r="Q17" s="134" t="str">
        <f t="shared" si="0"/>
        <v>Probabilidad</v>
      </c>
      <c r="R17" s="134" t="s">
        <v>208</v>
      </c>
      <c r="S17" s="134" t="s">
        <v>209</v>
      </c>
      <c r="T17" s="135">
        <f>VLOOKUP(R17&amp;S17,Hoja1!$Q$4:$R$9,2,0)</f>
        <v>0.45</v>
      </c>
      <c r="U17" s="134" t="s">
        <v>210</v>
      </c>
      <c r="V17" s="134" t="s">
        <v>211</v>
      </c>
      <c r="W17" s="134" t="s">
        <v>212</v>
      </c>
      <c r="X17" s="135">
        <f t="shared" ref="X17:X19" si="4">IF(Q17="Probabilidad",($J$15*T17),IF(Q17="Impacto"," "))</f>
        <v>0.27</v>
      </c>
      <c r="Y17" s="135" t="str">
        <f>IF(Z17&lt;=20%,'Tabla probabilidad'!$B$5,IF(Z17&lt;=40%,'Tabla probabilidad'!$B$6,IF(Z17&lt;=60%,'Tabla probabilidad'!$B$7,IF(Z17&lt;=80%,'Tabla probabilidad'!$B$8,IF(Z17&lt;=100%,'Tabla probabilidad'!$B$9)))))</f>
        <v>Baja</v>
      </c>
      <c r="Z17" s="135">
        <f>IF(R17="Preventivo",(J15-(J15*T17)),IF(R17="Detectivo",(J15-(J15*T17)),IF(R17="Correctivo",(J15))))</f>
        <v>0.32999999999999996</v>
      </c>
      <c r="AA17" s="301"/>
      <c r="AB17" s="301"/>
      <c r="AC17" s="135" t="str">
        <f t="shared" si="1"/>
        <v>Leve</v>
      </c>
      <c r="AD17" s="135">
        <f t="shared" si="3"/>
        <v>0.2</v>
      </c>
      <c r="AE17" s="301"/>
      <c r="AF17" s="301"/>
      <c r="AG17" s="304"/>
      <c r="AH17" s="304"/>
      <c r="AI17" s="304"/>
      <c r="AJ17" s="304"/>
      <c r="AK17" s="304"/>
      <c r="AL17" s="304"/>
      <c r="AM17" s="311"/>
      <c r="AN17" s="298"/>
    </row>
    <row r="18" spans="1:40" ht="62.25" customHeight="1">
      <c r="A18" s="298"/>
      <c r="B18" s="304"/>
      <c r="C18" s="298"/>
      <c r="D18" s="352"/>
      <c r="E18" s="304"/>
      <c r="F18" s="304"/>
      <c r="G18" s="298"/>
      <c r="H18" s="304"/>
      <c r="I18" s="296"/>
      <c r="J18" s="297"/>
      <c r="K18" s="298"/>
      <c r="L18" s="299"/>
      <c r="M18" s="299"/>
      <c r="N18" s="298"/>
      <c r="O18" s="134">
        <v>4</v>
      </c>
      <c r="P18" s="161" t="s">
        <v>228</v>
      </c>
      <c r="Q18" s="134" t="str">
        <f t="shared" si="0"/>
        <v>Probabilidad</v>
      </c>
      <c r="R18" s="134" t="s">
        <v>208</v>
      </c>
      <c r="S18" s="134" t="s">
        <v>209</v>
      </c>
      <c r="T18" s="135">
        <f>VLOOKUP(R18&amp;S18,Hoja1!$Q$4:$R$9,2,0)</f>
        <v>0.45</v>
      </c>
      <c r="U18" s="134" t="s">
        <v>210</v>
      </c>
      <c r="V18" s="134" t="s">
        <v>211</v>
      </c>
      <c r="W18" s="134" t="s">
        <v>212</v>
      </c>
      <c r="X18" s="135">
        <f t="shared" si="4"/>
        <v>0.27</v>
      </c>
      <c r="Y18" s="135" t="str">
        <f>IF(Z18&lt;=20%,'Tabla probabilidad'!$B$5,IF(Z18&lt;=40%,'Tabla probabilidad'!$B$6,IF(Z18&lt;=60%,'Tabla probabilidad'!$B$7,IF(Z18&lt;=80%,'Tabla probabilidad'!$B$8,IF(Z18&lt;=100%,'Tabla probabilidad'!$B$9)))))</f>
        <v>Baja</v>
      </c>
      <c r="Z18" s="135">
        <f>IF(R18="Preventivo",(J15-(J15*T18)),IF(R18="Detectivo",(J15-(J15*T18)),IF(R18="Correctivo",(J15))))</f>
        <v>0.32999999999999996</v>
      </c>
      <c r="AA18" s="301"/>
      <c r="AB18" s="301"/>
      <c r="AC18" s="135" t="str">
        <f t="shared" si="1"/>
        <v>Leve</v>
      </c>
      <c r="AD18" s="135">
        <f t="shared" si="3"/>
        <v>0.2</v>
      </c>
      <c r="AE18" s="301"/>
      <c r="AF18" s="301"/>
      <c r="AG18" s="304"/>
      <c r="AH18" s="304"/>
      <c r="AI18" s="304"/>
      <c r="AJ18" s="304"/>
      <c r="AK18" s="304"/>
      <c r="AL18" s="304"/>
      <c r="AM18" s="311"/>
      <c r="AN18" s="298"/>
    </row>
    <row r="19" spans="1:40" ht="51.75" customHeight="1">
      <c r="A19" s="298"/>
      <c r="B19" s="305"/>
      <c r="C19" s="298"/>
      <c r="D19" s="353"/>
      <c r="E19" s="305"/>
      <c r="F19" s="305"/>
      <c r="G19" s="298"/>
      <c r="H19" s="305"/>
      <c r="I19" s="296"/>
      <c r="J19" s="297"/>
      <c r="K19" s="298"/>
      <c r="L19" s="299"/>
      <c r="M19" s="299"/>
      <c r="N19" s="298"/>
      <c r="O19" s="134">
        <v>5</v>
      </c>
      <c r="P19" s="153" t="s">
        <v>229</v>
      </c>
      <c r="Q19" s="134" t="str">
        <f t="shared" si="0"/>
        <v>Probabilidad</v>
      </c>
      <c r="R19" s="134" t="s">
        <v>208</v>
      </c>
      <c r="S19" s="134" t="s">
        <v>209</v>
      </c>
      <c r="T19" s="135">
        <f>VLOOKUP(R19&amp;S19,Hoja1!$Q$4:$R$9,2,0)</f>
        <v>0.45</v>
      </c>
      <c r="U19" s="134" t="s">
        <v>210</v>
      </c>
      <c r="V19" s="134" t="s">
        <v>211</v>
      </c>
      <c r="W19" s="134" t="s">
        <v>212</v>
      </c>
      <c r="X19" s="135">
        <f t="shared" si="4"/>
        <v>0.27</v>
      </c>
      <c r="Y19" s="135" t="str">
        <f>IF(Z19&lt;=20%,'Tabla probabilidad'!$B$5,IF(Z19&lt;=40%,'Tabla probabilidad'!$B$6,IF(Z19&lt;=60%,'Tabla probabilidad'!$B$7,IF(Z19&lt;=80%,'Tabla probabilidad'!$B$8,IF(Z19&lt;=100%,'Tabla probabilidad'!$B$9)))))</f>
        <v>Baja</v>
      </c>
      <c r="Z19" s="135">
        <f>IF(R19="Preventivo",(J15-(J15*T19)),IF(R19="Detectivo",(J15-(J15*T19)),IF(R19="Correctivo",(J15))))</f>
        <v>0.32999999999999996</v>
      </c>
      <c r="AA19" s="302"/>
      <c r="AB19" s="302"/>
      <c r="AC19" s="135" t="str">
        <f t="shared" si="1"/>
        <v>Leve</v>
      </c>
      <c r="AD19" s="135">
        <f t="shared" si="3"/>
        <v>0.2</v>
      </c>
      <c r="AE19" s="302"/>
      <c r="AF19" s="302"/>
      <c r="AG19" s="305"/>
      <c r="AH19" s="305"/>
      <c r="AI19" s="305"/>
      <c r="AJ19" s="305"/>
      <c r="AK19" s="305"/>
      <c r="AL19" s="305"/>
      <c r="AM19" s="312"/>
      <c r="AN19" s="298"/>
    </row>
    <row r="20" spans="1:40" ht="57" customHeight="1">
      <c r="A20" s="298">
        <v>3</v>
      </c>
      <c r="B20" s="303" t="s">
        <v>230</v>
      </c>
      <c r="C20" s="298" t="s">
        <v>231</v>
      </c>
      <c r="D20" s="351" t="s">
        <v>232</v>
      </c>
      <c r="E20" s="298" t="s">
        <v>233</v>
      </c>
      <c r="F20" s="298" t="s">
        <v>234</v>
      </c>
      <c r="G20" s="298" t="s">
        <v>235</v>
      </c>
      <c r="H20" s="298">
        <v>20000</v>
      </c>
      <c r="I20" s="296" t="str">
        <f>IF(H20&lt;=2,'Tabla probabilidad'!$B$5,IF(H20&lt;=24,'Tabla probabilidad'!$B$6,IF(H20&lt;=500,'Tabla probabilidad'!$B$7,IF(H20&lt;=5000,'Tabla probabilidad'!$B$8,IF(H20&gt;5000,'Tabla probabilidad'!$B$9)))))</f>
        <v>Muy Alta</v>
      </c>
      <c r="J20" s="297">
        <f>IF(H20&lt;=2,'Tabla probabilidad'!$D$5,IF(H20&lt;=24,'Tabla probabilidad'!$D$6,IF(H20&lt;=500,'Tabla probabilidad'!$D$7,IF(H20&lt;=5000,'Tabla probabilidad'!$D$8,IF(H20&gt;5000,'Tabla probabilidad'!$D$9)))))</f>
        <v>1</v>
      </c>
      <c r="K20" s="298" t="s">
        <v>206</v>
      </c>
      <c r="L20" s="298" t="str">
        <f>IF(K20="El riesgo afecta la imagen de alguna área de la organización","Leve",IF(K20="El riesgo afecta la imagen de la entidad internamente, de conocimiento general, nivel interno, alta dirección, contratista y/o de provedores","Menor",IF(K20="El riesgo afecta la imagen de la entidad con algunos usuarios de relevancia frente al logro de los objetivos","Moderado",IF(K20="El riesgo afecta la imagen de de la entidad con efecto publicitario sostenido a nivel del sector justicia","Mayor",IF(K20="El riesgo afecta la imagen de la entidad a nivel nacional, con efecto publicitarios sostenible a nivel país","Catastrófico",IF(K20="Impacto que afecte la ejecución presupuestal en un valor ≥0,5%.","Leve",IF(K20="Impacto que afecte la ejecución presupuestal en un valor ≥1%.","Menor",IF(K20="Impacto que afecte la ejecución presupuestal en un valor ≥5%.","Moderado",IF(K20="Impacto que afecte la ejecución presupuestal en un valor ≥20%.","Mayor",IF(K20="Impacto que afecte la ejecución presupuestal en un valor ≥50%.","Catastrófico",IF(K20="Incumplimiento máximo del 5% de la meta planeada","Leve",IF(K20="Incumplimiento máximo del 15% de la meta planeada","Menor",IF(K20="Incumplimiento máximo del 20% de la meta planeada","Moderado",IF(K20="Incumplimiento máximo del 50% de la meta planeada","Mayor",IF(K20="Incumplimiento máximo del 80% de la meta planeada","Catastrófico",IF(K20="Cualquier afectación a la violacion de los derechos de los ciudadanos se considera con consecuencias altas","Mayor",IF(K20="Cualquier afectación a la violacion de los derechos de los ciudadanos se considera con consecuencias desastrosas","Catastrófico",IF(K20="Afecta la Prestación del Servicio de Administración de Justicia en 5%","Leve",IF(K20="Afecta la Prestación del Servicio de Administración de Justicia en 10%","Menor",IF(K20="Afecta la Prestación del Servicio de Administración de Justicia en 15%","Moderado",IF(K20="Afecta la Prestación del Servicio de Administración de Justicia en 20%","Mayor",IF(K20="Afecta la Prestación del Servicio de Administración de Justicia en más del 50%","Catastrófico",IF(K20="Cualquier acto indebido de los servidores judiciales genera altas consecuencias para la entidad","Mayor",IF(K20="Cualquier acto indebido de los servidores judiciales genera consecuencias desastrosas para la entidad","Catastrófico",IF(K20="Si el hecho llegara a presentarse, tendría consecuencias o efectos mínimos sobre la entidad","Leve",IF(K20="Si el hecho llegara a presentarse, tendría bajo impacto o efecto sobre la entidad","Menor",IF(K20="Si el hecho llegara a presentarse, tendría medianas consecuencias o efectos sobre la entidad","Moderado",IF(K20="Si el hecho llegara a presentarse, tendría altas consecuencias o efectos sobre la entidad","Mayor",IF(K20="Si el hecho llegara a presentarse, tendría desastrosas consecuencias o efectos sobre la entidad","Catastrófico")))))))))))))))))))))))))))))</f>
        <v>Leve</v>
      </c>
      <c r="M20" s="298" t="str">
        <f>IF(K20="El riesgo afecta la imagen de alguna área de la organización","20%",IF(K20="El riesgo afecta la imagen de la entidad internamente, de conocimiento general, nivel interno, alta dirección, contratista y/o de provedores","40%",IF(K20="El riesgo afecta la imagen de la entidad con algunos usuarios de relevancia frente al logro de los objetivos","60%",IF(K20="El riesgo afecta la imagen de de la entidad con efecto publicitario sostenido a nivel del sector justicia","80%",IF(K20="El riesgo afecta la imagen de la entidad a nivel nacional, con efecto publicitarios sostenible a nivel país","100%",IF(K20="Impacto que afecte la ejecución presupuestal en un valor ≥0,5%.","20%",IF(K20="Impacto que afecte la ejecución presupuestal en un valor ≥1%.","40%",IF(K20="Impacto que afecte la ejecución presupuestal en un valor ≥5%.","60%",IF(K20="Impacto que afecte la ejecución presupuestal en un valor ≥20%.","80%",IF(K20="Impacto que afecte la ejecución presupuestal en un valor ≥50%.","100%",IF(K20="Incumplimiento máximo del 5% de la meta planeada","20%",IF(K20="Incumplimiento máximo del 15% de la meta planeada","40%",IF(K20="Incumplimiento máximo del 20% de la meta planeada","60%",IF(K20="Incumplimiento máximo del 50% de la meta planeada","80%",IF(K20="Incumplimiento máximo del 80% de la meta planeada","100%",IF(K20="Cualquier afectación a la violacion de los derechos de los ciudadanos se considera con consecuencias altas","80%",IF(K20="Cualquier afectación a la violacion de los derechos de los ciudadanos se considera con consecuencias desastrosas","100%",IF(K20="Afecta la Prestación del Servicio de Administración de Justicia en 5%","20%",IF(K20="Afecta la Prestación del Servicio de Administración de Justicia en 10%","40%",IF(K20="Afecta la Prestación del Servicio de Administración de Justicia en 15%","60%",IF(K20="Afecta la Prestación del Servicio de Administración de Justicia en 20%","80%",IF(K20="Afecta la Prestación del Servicio de Administración de Justicia en más del 50%","100%",IF(K20="Cualquier acto indebido de los servidores judiciales genera altas consecuencias para la entidad","80%",IF(K20="Cualquier acto indebido de los servidores judiciales genera consecuencias desastrosas para la entidad","100%",IF(K20="Si el hecho llegara a presentarse, tendría consecuencias o efectos mínimos sobre la entidad","20%",IF(K20="Si el hecho llegara a presentarse, tendría bajo impacto o efecto sobre la entidad","40%",IF(K20="Si el hecho llegara a presentarse, tendría medianas consecuencias o efectos sobre la entidad","60%",IF(K20="Si el hecho llegara a presentarse, tendría altas consecuencias o efectos sobre la entidad","80%",IF(K20="Si el hecho llegara a presentarse, tendría desastrosas consecuencias o efectos sobre la entidad","100%")))))))))))))))))))))))))))))</f>
        <v>20%</v>
      </c>
      <c r="N20" s="298" t="str">
        <f>VLOOKUP((I20&amp;L20),Hoja1!$B$4:$C$28,2,0)</f>
        <v xml:space="preserve">Alto </v>
      </c>
      <c r="O20" s="134">
        <v>1</v>
      </c>
      <c r="P20" s="161" t="s">
        <v>236</v>
      </c>
      <c r="Q20" s="134" t="str">
        <f t="shared" si="0"/>
        <v>Probabilidad</v>
      </c>
      <c r="R20" s="134" t="s">
        <v>208</v>
      </c>
      <c r="S20" s="134" t="s">
        <v>209</v>
      </c>
      <c r="T20" s="135">
        <f>VLOOKUP(R20&amp;S20,Hoja1!$Q$4:$R$9,2,0)</f>
        <v>0.45</v>
      </c>
      <c r="U20" s="134" t="s">
        <v>210</v>
      </c>
      <c r="V20" s="134" t="s">
        <v>211</v>
      </c>
      <c r="W20" s="134" t="s">
        <v>212</v>
      </c>
      <c r="X20" s="135">
        <f>IF(Q20="Probabilidad",($J$20*T20),IF(Q20="Impacto"," "))</f>
        <v>0.45</v>
      </c>
      <c r="Y20" s="135" t="str">
        <f>IF(Z20&lt;=20%,'Tabla probabilidad'!$B$5,IF(Z20&lt;=40%,'Tabla probabilidad'!$B$6,IF(Z20&lt;=60%,'Tabla probabilidad'!$B$7,IF(Z20&lt;=80%,'Tabla probabilidad'!$B$8,IF(Z20&lt;=100%,'Tabla probabilidad'!$B$9)))))</f>
        <v>Media</v>
      </c>
      <c r="Z20" s="135">
        <f>IF(R20="Preventivo",(J20-(J20*T20)),IF(R20="Detectivo",(J20-(J20*T20)),IF(R20="Correctivo",(J20))))</f>
        <v>0.55000000000000004</v>
      </c>
      <c r="AA20" s="300" t="str">
        <f>IF(AB20&lt;=20%,'Tabla probabilidad'!$B$5,IF(AB20&lt;=40%,'Tabla probabilidad'!$B$6,IF(AB20&lt;=60%,'Tabla probabilidad'!$B$7,IF(AB20&lt;=80%,'Tabla probabilidad'!$B$8,IF(AB20&lt;=100%,'Tabla probabilidad'!$B$9)))))</f>
        <v>Media</v>
      </c>
      <c r="AB20" s="300">
        <f>AVERAGE(Z20:Z24)</f>
        <v>0.55999999999999994</v>
      </c>
      <c r="AC20" s="135" t="str">
        <f t="shared" si="1"/>
        <v>Leve</v>
      </c>
      <c r="AD20" s="135">
        <f>IF(Q20="Probabilidad",(($M$20-0)),IF(Q20="Impacto",($M$20-($M$20*T20))))</f>
        <v>0.2</v>
      </c>
      <c r="AE20" s="300" t="str">
        <f>IF(AF20&lt;=20%,"Leve",IF(AF20&lt;=40%,"Menor",IF(AF20&lt;=60%,"Moderado",IF(AF20&lt;=80%,"Mayor",IF(AF20&lt;=100%,"Catastrófico")))))</f>
        <v>Leve</v>
      </c>
      <c r="AF20" s="300">
        <f>AVERAGE(AD20:AD24)</f>
        <v>0.2</v>
      </c>
      <c r="AG20" s="303" t="str">
        <f>VLOOKUP(AA20&amp;AE20,Hoja1!$B$4:$C$28,2,0)</f>
        <v>Moderado</v>
      </c>
      <c r="AH20" s="303" t="s">
        <v>213</v>
      </c>
      <c r="AI20" s="303"/>
      <c r="AJ20" s="303"/>
      <c r="AK20" s="303"/>
      <c r="AL20" s="303"/>
      <c r="AM20" s="310"/>
      <c r="AN20" s="298"/>
    </row>
    <row r="21" spans="1:40" ht="42.75" customHeight="1">
      <c r="A21" s="298"/>
      <c r="B21" s="304"/>
      <c r="C21" s="298"/>
      <c r="D21" s="352"/>
      <c r="E21" s="298"/>
      <c r="F21" s="298"/>
      <c r="G21" s="298"/>
      <c r="H21" s="298"/>
      <c r="I21" s="296"/>
      <c r="J21" s="297"/>
      <c r="K21" s="298"/>
      <c r="L21" s="299"/>
      <c r="M21" s="299"/>
      <c r="N21" s="298"/>
      <c r="O21" s="134">
        <v>2</v>
      </c>
      <c r="P21" s="161" t="s">
        <v>237</v>
      </c>
      <c r="Q21" s="134" t="str">
        <f t="shared" si="0"/>
        <v>Probabilidad</v>
      </c>
      <c r="R21" s="134" t="s">
        <v>208</v>
      </c>
      <c r="S21" s="134" t="s">
        <v>209</v>
      </c>
      <c r="T21" s="135">
        <f>VLOOKUP(R21&amp;S21,Hoja1!$Q$4:$R$9,2,0)</f>
        <v>0.45</v>
      </c>
      <c r="U21" s="134" t="s">
        <v>210</v>
      </c>
      <c r="V21" s="134" t="s">
        <v>211</v>
      </c>
      <c r="W21" s="134" t="s">
        <v>212</v>
      </c>
      <c r="X21" s="135">
        <f t="shared" ref="X21:X24" si="5">IF(Q21="Probabilidad",($J$20*T21),IF(Q21="Impacto"," "))</f>
        <v>0.45</v>
      </c>
      <c r="Y21" s="135" t="str">
        <f>IF(Z21&lt;=20%,'Tabla probabilidad'!$B$5,IF(Z21&lt;=40%,'Tabla probabilidad'!$B$6,IF(Z21&lt;=60%,'Tabla probabilidad'!$B$7,IF(Z21&lt;=80%,'Tabla probabilidad'!$B$8,IF(Z21&lt;=100%,'Tabla probabilidad'!$B$9)))))</f>
        <v>Media</v>
      </c>
      <c r="Z21" s="135">
        <f>IF(R21="Preventivo",(J20-(J20*T21)),IF(R21="Detectivo",(J20-(J20*T21)),IF(R21="Correctivo",(J20))))</f>
        <v>0.55000000000000004</v>
      </c>
      <c r="AA21" s="301"/>
      <c r="AB21" s="301"/>
      <c r="AC21" s="135" t="str">
        <f t="shared" si="1"/>
        <v>Leve</v>
      </c>
      <c r="AD21" s="135">
        <f t="shared" ref="AD21:AD24" si="6">IF(Q21="Probabilidad",(($M$20-0)),IF(Q21="Impacto",($M$20-($M$20*T21))))</f>
        <v>0.2</v>
      </c>
      <c r="AE21" s="301"/>
      <c r="AF21" s="301"/>
      <c r="AG21" s="304"/>
      <c r="AH21" s="304"/>
      <c r="AI21" s="304"/>
      <c r="AJ21" s="304"/>
      <c r="AK21" s="304"/>
      <c r="AL21" s="304"/>
      <c r="AM21" s="311"/>
      <c r="AN21" s="298"/>
    </row>
    <row r="22" spans="1:40" ht="75.75" customHeight="1">
      <c r="A22" s="298"/>
      <c r="B22" s="304"/>
      <c r="C22" s="298"/>
      <c r="D22" s="352"/>
      <c r="E22" s="298"/>
      <c r="F22" s="298"/>
      <c r="G22" s="298"/>
      <c r="H22" s="298"/>
      <c r="I22" s="296"/>
      <c r="J22" s="297"/>
      <c r="K22" s="298"/>
      <c r="L22" s="299"/>
      <c r="M22" s="299"/>
      <c r="N22" s="298"/>
      <c r="O22" s="134">
        <v>3</v>
      </c>
      <c r="P22" s="161" t="s">
        <v>238</v>
      </c>
      <c r="Q22" s="134" t="str">
        <f t="shared" si="0"/>
        <v>Probabilidad</v>
      </c>
      <c r="R22" s="134" t="s">
        <v>208</v>
      </c>
      <c r="S22" s="134" t="s">
        <v>209</v>
      </c>
      <c r="T22" s="135">
        <f>VLOOKUP(R22&amp;S22,Hoja1!$Q$4:$R$9,2,0)</f>
        <v>0.45</v>
      </c>
      <c r="U22" s="134" t="s">
        <v>210</v>
      </c>
      <c r="V22" s="134" t="s">
        <v>211</v>
      </c>
      <c r="W22" s="134" t="s">
        <v>212</v>
      </c>
      <c r="X22" s="135">
        <f t="shared" si="5"/>
        <v>0.45</v>
      </c>
      <c r="Y22" s="135" t="str">
        <f>IF(Z22&lt;=20%,'Tabla probabilidad'!$B$5,IF(Z22&lt;=40%,'Tabla probabilidad'!$B$6,IF(Z22&lt;=60%,'Tabla probabilidad'!$B$7,IF(Z22&lt;=80%,'Tabla probabilidad'!$B$8,IF(Z22&lt;=100%,'Tabla probabilidad'!$B$9)))))</f>
        <v>Media</v>
      </c>
      <c r="Z22" s="135">
        <f>IF(R22="Preventivo",(J20-(J20*T22)),IF(R22="Detectivo",(J20-(J20*T22)),IF(R22="Correctivo",(J20))))</f>
        <v>0.55000000000000004</v>
      </c>
      <c r="AA22" s="301"/>
      <c r="AB22" s="301"/>
      <c r="AC22" s="135" t="str">
        <f t="shared" si="1"/>
        <v>Leve</v>
      </c>
      <c r="AD22" s="135">
        <f t="shared" si="6"/>
        <v>0.2</v>
      </c>
      <c r="AE22" s="301"/>
      <c r="AF22" s="301"/>
      <c r="AG22" s="304"/>
      <c r="AH22" s="304"/>
      <c r="AI22" s="304"/>
      <c r="AJ22" s="304"/>
      <c r="AK22" s="304"/>
      <c r="AL22" s="304"/>
      <c r="AM22" s="311"/>
      <c r="AN22" s="298"/>
    </row>
    <row r="23" spans="1:40" ht="72" customHeight="1" thickBot="1">
      <c r="A23" s="298"/>
      <c r="B23" s="304"/>
      <c r="C23" s="298"/>
      <c r="D23" s="352"/>
      <c r="E23" s="298"/>
      <c r="F23" s="298"/>
      <c r="G23" s="298"/>
      <c r="H23" s="298"/>
      <c r="I23" s="296"/>
      <c r="J23" s="297"/>
      <c r="K23" s="298"/>
      <c r="L23" s="299"/>
      <c r="M23" s="299"/>
      <c r="N23" s="298"/>
      <c r="O23" s="134">
        <v>4</v>
      </c>
      <c r="P23" s="162" t="s">
        <v>239</v>
      </c>
      <c r="Q23" s="134" t="str">
        <f t="shared" si="0"/>
        <v>Probabilidad</v>
      </c>
      <c r="R23" s="134" t="s">
        <v>240</v>
      </c>
      <c r="S23" s="134" t="s">
        <v>215</v>
      </c>
      <c r="T23" s="135">
        <f>VLOOKUP(R23&amp;S23,Hoja1!$Q$4:$R$9,2,0)</f>
        <v>0.4</v>
      </c>
      <c r="U23" s="134" t="s">
        <v>210</v>
      </c>
      <c r="V23" s="134" t="s">
        <v>211</v>
      </c>
      <c r="W23" s="134" t="s">
        <v>212</v>
      </c>
      <c r="X23" s="135">
        <f t="shared" si="5"/>
        <v>0.4</v>
      </c>
      <c r="Y23" s="135" t="str">
        <f>IF(Z23&lt;=20%,'Tabla probabilidad'!$B$5,IF(Z23&lt;=40%,'Tabla probabilidad'!$B$6,IF(Z23&lt;=60%,'Tabla probabilidad'!$B$7,IF(Z23&lt;=80%,'Tabla probabilidad'!$B$8,IF(Z23&lt;=100%,'Tabla probabilidad'!$B$9)))))</f>
        <v>Media</v>
      </c>
      <c r="Z23" s="135">
        <f>IF(R23="Preventivo",(J20-(J20*T23)),IF(R23="Detectivo",(J20-(J20*T23)),IF(R23="Correctivo",(J20))))</f>
        <v>0.6</v>
      </c>
      <c r="AA23" s="301"/>
      <c r="AB23" s="301"/>
      <c r="AC23" s="135" t="str">
        <f t="shared" si="1"/>
        <v>Leve</v>
      </c>
      <c r="AD23" s="135">
        <f t="shared" si="6"/>
        <v>0.2</v>
      </c>
      <c r="AE23" s="301"/>
      <c r="AF23" s="301"/>
      <c r="AG23" s="304"/>
      <c r="AH23" s="304"/>
      <c r="AI23" s="304"/>
      <c r="AJ23" s="304"/>
      <c r="AK23" s="304"/>
      <c r="AL23" s="304"/>
      <c r="AM23" s="311"/>
      <c r="AN23" s="298"/>
    </row>
    <row r="24" spans="1:40" ht="99.75" customHeight="1" thickBot="1">
      <c r="A24" s="298"/>
      <c r="B24" s="305"/>
      <c r="C24" s="298"/>
      <c r="D24" s="353"/>
      <c r="E24" s="298"/>
      <c r="F24" s="298"/>
      <c r="G24" s="298"/>
      <c r="H24" s="298"/>
      <c r="I24" s="296"/>
      <c r="J24" s="297"/>
      <c r="K24" s="298"/>
      <c r="L24" s="299"/>
      <c r="M24" s="299"/>
      <c r="N24" s="298"/>
      <c r="O24" s="134">
        <v>5</v>
      </c>
      <c r="P24" s="157" t="s">
        <v>241</v>
      </c>
      <c r="Q24" s="134" t="str">
        <f t="shared" si="0"/>
        <v>Probabilidad</v>
      </c>
      <c r="R24" s="134" t="s">
        <v>208</v>
      </c>
      <c r="S24" s="134" t="s">
        <v>209</v>
      </c>
      <c r="T24" s="135">
        <f>VLOOKUP(R24&amp;S24,Hoja1!$Q$4:$R$9,2,0)</f>
        <v>0.45</v>
      </c>
      <c r="U24" s="134" t="s">
        <v>210</v>
      </c>
      <c r="V24" s="134" t="s">
        <v>211</v>
      </c>
      <c r="W24" s="134" t="s">
        <v>212</v>
      </c>
      <c r="X24" s="135">
        <f t="shared" si="5"/>
        <v>0.45</v>
      </c>
      <c r="Y24" s="135" t="str">
        <f>IF(Z24&lt;=20%,'Tabla probabilidad'!$B$5,IF(Z24&lt;=40%,'Tabla probabilidad'!$B$6,IF(Z24&lt;=60%,'Tabla probabilidad'!$B$7,IF(Z24&lt;=80%,'Tabla probabilidad'!$B$8,IF(Z24&lt;=100%,'Tabla probabilidad'!$B$9)))))</f>
        <v>Media</v>
      </c>
      <c r="Z24" s="135">
        <f>IF(R24="Preventivo",(J20-(J20*T24)),IF(R24="Detectivo",(J20-(J20*T24)),IF(R24="Correctivo",(J20))))</f>
        <v>0.55000000000000004</v>
      </c>
      <c r="AA24" s="302"/>
      <c r="AB24" s="302"/>
      <c r="AC24" s="135" t="str">
        <f t="shared" si="1"/>
        <v>Leve</v>
      </c>
      <c r="AD24" s="135">
        <f t="shared" si="6"/>
        <v>0.2</v>
      </c>
      <c r="AE24" s="302"/>
      <c r="AF24" s="302"/>
      <c r="AG24" s="305"/>
      <c r="AH24" s="305"/>
      <c r="AI24" s="305"/>
      <c r="AJ24" s="305"/>
      <c r="AK24" s="305"/>
      <c r="AL24" s="305"/>
      <c r="AM24" s="312"/>
      <c r="AN24" s="298"/>
    </row>
    <row r="25" spans="1:40" ht="48" customHeight="1">
      <c r="A25" s="298">
        <v>4</v>
      </c>
      <c r="B25" s="303" t="s">
        <v>242</v>
      </c>
      <c r="C25" s="298" t="s">
        <v>201</v>
      </c>
      <c r="D25" s="351" t="s">
        <v>243</v>
      </c>
      <c r="E25" s="298" t="s">
        <v>244</v>
      </c>
      <c r="F25" s="298" t="s">
        <v>245</v>
      </c>
      <c r="G25" s="298" t="s">
        <v>224</v>
      </c>
      <c r="H25" s="298">
        <v>20000</v>
      </c>
      <c r="I25" s="296" t="str">
        <f>IF(H25&lt;=2,'Tabla probabilidad'!$B$5,IF(H25&lt;=24,'Tabla probabilidad'!$B$6,IF(H25&lt;=500,'Tabla probabilidad'!$B$7,IF(H25&lt;=5000,'Tabla probabilidad'!$B$8,IF(H25&gt;5000,'Tabla probabilidad'!$B$9)))))</f>
        <v>Muy Alta</v>
      </c>
      <c r="J25" s="297">
        <f>IF(H25&lt;=2,'Tabla probabilidad'!$D$5,IF(H25&lt;=24,'Tabla probabilidad'!$D$6,IF(H25&lt;=500,'Tabla probabilidad'!$D$7,IF(H25&lt;=5000,'Tabla probabilidad'!$D$8,IF(H25&gt;5000,'Tabla probabilidad'!$D$9)))))</f>
        <v>1</v>
      </c>
      <c r="K25" s="298" t="s">
        <v>246</v>
      </c>
      <c r="L25" s="298" t="str">
        <f>IF(K25="El riesgo afecta la imagen de alguna área de la organización","Leve",IF(K25="El riesgo afecta la imagen de la entidad internamente, de conocimiento general, nivel interno, alta dirección, contratista y/o de provedores","Menor",IF(K25="El riesgo afecta la imagen de la entidad con algunos usuarios de relevancia frente al logro de los objetivos","Moderado",IF(K25="El riesgo afecta la imagen de de la entidad con efecto publicitario sostenido a nivel del sector justicia","Mayor",IF(K25="El riesgo afecta la imagen de la entidad a nivel nacional, con efecto publicitarios sostenible a nivel país","Catastrófico",IF(K25="Impacto que afecte la ejecución presupuestal en un valor ≥0,5%.","Leve",IF(K25="Impacto que afecte la ejecución presupuestal en un valor ≥1%.","Menor",IF(K25="Impacto que afecte la ejecución presupuestal en un valor ≥5%.","Moderado",IF(K25="Impacto que afecte la ejecución presupuestal en un valor ≥20%.","Mayor",IF(K25="Impacto que afecte la ejecución presupuestal en un valor ≥50%.","Catastrófico",IF(K25="Incumplimiento máximo del 5% de la meta planeada","Leve",IF(K25="Incumplimiento máximo del 15% de la meta planeada","Menor",IF(K25="Incumplimiento máximo del 20% de la meta planeada","Moderado",IF(K25="Incumplimiento máximo del 50% de la meta planeada","Mayor",IF(K25="Incumplimiento máximo del 80% de la meta planeada","Catastrófico",IF(K25="Cualquier afectación a la violacion de los derechos de los ciudadanos se considera con consecuencias altas","Mayor",IF(K25="Cualquier afectación a la violacion de los derechos de los ciudadanos se considera con consecuencias desastrosas","Catastrófico",IF(K25="Afecta la Prestación del Servicio de Administración de Justicia en 5%","Leve",IF(K25="Afecta la Prestación del Servicio de Administración de Justicia en 10%","Menor",IF(K25="Afecta la Prestación del Servicio de Administración de Justicia en 15%","Moderado",IF(K25="Afecta la Prestación del Servicio de Administración de Justicia en 20%","Mayor",IF(K25="Afecta la Prestación del Servicio de Administración de Justicia en más del 50%","Catastrófico",IF(K25="Cualquier acto indebido de los servidores judiciales genera altas consecuencias para la entidad","Mayor",IF(K25="Cualquier acto indebido de los servidores judiciales genera consecuencias desastrosas para la entidad","Catastrófico",IF(K25="Si el hecho llegara a presentarse, tendría consecuencias o efectos mínimos sobre la entidad","Leve",IF(K25="Si el hecho llegara a presentarse, tendría bajo impacto o efecto sobre la entidad","Menor",IF(K25="Si el hecho llegara a presentarse, tendría medianas consecuencias o efectos sobre la entidad","Moderado",IF(K25="Si el hecho llegara a presentarse, tendría altas consecuencias o efectos sobre la entidad","Mayor",IF(K25="Si el hecho llegara a presentarse, tendría desastrosas consecuencias o efectos sobre la entidad","Catastrófico")))))))))))))))))))))))))))))</f>
        <v>Moderado</v>
      </c>
      <c r="M25" s="298" t="str">
        <f>IF(K25="El riesgo afecta la imagen de alguna área de la organización","20%",IF(K25="El riesgo afecta la imagen de la entidad internamente, de conocimiento general, nivel interno, alta dirección, contratista y/o de provedores","40%",IF(K25="El riesgo afecta la imagen de la entidad con algunos usuarios de relevancia frente al logro de los objetivos","60%",IF(K25="El riesgo afecta la imagen de de la entidad con efecto publicitario sostenido a nivel del sector justicia","80%",IF(K25="El riesgo afecta la imagen de la entidad a nivel nacional, con efecto publicitarios sostenible a nivel país","100%",IF(K25="Impacto que afecte la ejecución presupuestal en un valor ≥0,5%.","20%",IF(K25="Impacto que afecte la ejecución presupuestal en un valor ≥1%.","40%",IF(K25="Impacto que afecte la ejecución presupuestal en un valor ≥5%.","60%",IF(K25="Impacto que afecte la ejecución presupuestal en un valor ≥20%.","80%",IF(K25="Impacto que afecte la ejecución presupuestal en un valor ≥50%.","100%",IF(K25="Incumplimiento máximo del 5% de la meta planeada","20%",IF(K25="Incumplimiento máximo del 15% de la meta planeada","40%",IF(K25="Incumplimiento máximo del 20% de la meta planeada","60%",IF(K25="Incumplimiento máximo del 50% de la meta planeada","80%",IF(K25="Incumplimiento máximo del 80% de la meta planeada","100%",IF(K25="Cualquier afectación a la violacion de los derechos de los ciudadanos se considera con consecuencias altas","80%",IF(K25="Cualquier afectación a la violacion de los derechos de los ciudadanos se considera con consecuencias desastrosas","100%",IF(K25="Afecta la Prestación del Servicio de Administración de Justicia en 5%","20%",IF(K25="Afecta la Prestación del Servicio de Administración de Justicia en 10%","40%",IF(K25="Afecta la Prestación del Servicio de Administración de Justicia en 15%","60%",IF(K25="Afecta la Prestación del Servicio de Administración de Justicia en 20%","80%",IF(K25="Afecta la Prestación del Servicio de Administración de Justicia en más del 50%","100%",IF(K25="Cualquier acto indebido de los servidores judiciales genera altas consecuencias para la entidad","80%",IF(K25="Cualquier acto indebido de los servidores judiciales genera consecuencias desastrosas para la entidad","100%",IF(K25="Si el hecho llegara a presentarse, tendría consecuencias o efectos mínimos sobre la entidad","20%",IF(K25="Si el hecho llegara a presentarse, tendría bajo impacto o efecto sobre la entidad","40%",IF(K25="Si el hecho llegara a presentarse, tendría medianas consecuencias o efectos sobre la entidad","60%",IF(K25="Si el hecho llegara a presentarse, tendría altas consecuencias o efectos sobre la entidad","80%",IF(K25="Si el hecho llegara a presentarse, tendría desastrosas consecuencias o efectos sobre la entidad","100%")))))))))))))))))))))))))))))</f>
        <v>60%</v>
      </c>
      <c r="N25" s="298" t="str">
        <f>VLOOKUP((I25&amp;L25),Hoja1!$B$4:$C$28,2,0)</f>
        <v xml:space="preserve">Alto </v>
      </c>
      <c r="O25" s="134">
        <v>1</v>
      </c>
      <c r="P25" s="161" t="s">
        <v>247</v>
      </c>
      <c r="Q25" s="134" t="str">
        <f t="shared" si="0"/>
        <v>Impacto</v>
      </c>
      <c r="R25" s="134" t="s">
        <v>248</v>
      </c>
      <c r="S25" s="134" t="s">
        <v>209</v>
      </c>
      <c r="T25" s="135">
        <f>VLOOKUP(R25&amp;S25,Hoja1!$Q$4:$R$9,2,0)</f>
        <v>0.3</v>
      </c>
      <c r="U25" s="134" t="s">
        <v>210</v>
      </c>
      <c r="V25" s="134" t="s">
        <v>211</v>
      </c>
      <c r="W25" s="134" t="s">
        <v>212</v>
      </c>
      <c r="X25" s="135" t="str">
        <f>IF(Q25="Probabilidad",($J$25*T25),IF(Q25="Impacto"," "))</f>
        <v xml:space="preserve"> </v>
      </c>
      <c r="Y25" s="135" t="str">
        <f>IF(Z25&lt;=20%,'Tabla probabilidad'!$B$5,IF(Z25&lt;=40%,'Tabla probabilidad'!$B$6,IF(Z25&lt;=60%,'Tabla probabilidad'!$B$7,IF(Z25&lt;=80%,'Tabla probabilidad'!$B$8,IF(Z25&lt;=100%,'Tabla probabilidad'!$B$9)))))</f>
        <v>Muy Alta</v>
      </c>
      <c r="Z25" s="135">
        <f>IF(R25="Preventivo",(J25-(J25*T25)),IF(R25="Detectivo",(J25-(J25*T25)),IF(R25="Correctivo",(J25))))</f>
        <v>1</v>
      </c>
      <c r="AA25" s="300" t="str">
        <f>IF(AB25&lt;=20%,'Tabla probabilidad'!$B$5,IF(AB25&lt;=40%,'Tabla probabilidad'!$B$6,IF(AB25&lt;=60%,'Tabla probabilidad'!$B$7,IF(AB25&lt;=80%,'Tabla probabilidad'!$B$8,IF(AB25&lt;=100%,'Tabla probabilidad'!$B$9)))))</f>
        <v>Alta</v>
      </c>
      <c r="AB25" s="300">
        <f>AVERAGE(Z25:Z29)</f>
        <v>0.65999999999999992</v>
      </c>
      <c r="AC25" s="135" t="str">
        <f t="shared" si="1"/>
        <v>Moderado</v>
      </c>
      <c r="AD25" s="135">
        <f>IF(Q25="Probabilidad",(($M$25-0)),IF(Q25="Impacto",($M$25-($M$25*T25))))</f>
        <v>0.42</v>
      </c>
      <c r="AE25" s="300" t="str">
        <f>IF(AF25&lt;=20%,"Leve",IF(AF25&lt;=40%,"Menor",IF(AF25&lt;=60%,"Moderado",IF(AF25&lt;=80%,"Mayor",IF(AF25&lt;=100%,"Catastrófico")))))</f>
        <v>Moderado</v>
      </c>
      <c r="AF25" s="300">
        <f>AVERAGE(AD25:AD29)</f>
        <v>0.56400000000000006</v>
      </c>
      <c r="AG25" s="303" t="str">
        <f>VLOOKUP(AA25&amp;AE25,Hoja1!$B$4:$C$28,2,0)</f>
        <v xml:space="preserve">Alto </v>
      </c>
      <c r="AH25" s="303" t="s">
        <v>249</v>
      </c>
      <c r="AI25" s="303"/>
      <c r="AJ25" s="303"/>
      <c r="AK25" s="303"/>
      <c r="AL25" s="303"/>
      <c r="AM25" s="310"/>
      <c r="AN25" s="298"/>
    </row>
    <row r="26" spans="1:40" ht="55.5" customHeight="1">
      <c r="A26" s="298"/>
      <c r="B26" s="304"/>
      <c r="C26" s="298"/>
      <c r="D26" s="352"/>
      <c r="E26" s="298"/>
      <c r="F26" s="298"/>
      <c r="G26" s="298"/>
      <c r="H26" s="298"/>
      <c r="I26" s="296"/>
      <c r="J26" s="297"/>
      <c r="K26" s="298"/>
      <c r="L26" s="299"/>
      <c r="M26" s="299"/>
      <c r="N26" s="298"/>
      <c r="O26" s="134">
        <v>2</v>
      </c>
      <c r="P26" s="161" t="s">
        <v>250</v>
      </c>
      <c r="Q26" s="134" t="str">
        <f t="shared" si="0"/>
        <v>Probabilidad</v>
      </c>
      <c r="R26" s="134" t="s">
        <v>240</v>
      </c>
      <c r="S26" s="134" t="s">
        <v>209</v>
      </c>
      <c r="T26" s="135">
        <f>VLOOKUP(R26&amp;S26,Hoja1!$Q$4:$R$9,2,0)</f>
        <v>0.35</v>
      </c>
      <c r="U26" s="134" t="s">
        <v>210</v>
      </c>
      <c r="V26" s="134" t="s">
        <v>211</v>
      </c>
      <c r="W26" s="134" t="s">
        <v>212</v>
      </c>
      <c r="X26" s="135">
        <f t="shared" ref="X26:X29" si="7">IF(Q26="Probabilidad",($J$25*T26),IF(Q26="Impacto"," "))</f>
        <v>0.35</v>
      </c>
      <c r="Y26" s="135" t="str">
        <f>IF(Z26&lt;=20%,'Tabla probabilidad'!$B$5,IF(Z26&lt;=40%,'Tabla probabilidad'!$B$6,IF(Z26&lt;=60%,'Tabla probabilidad'!$B$7,IF(Z26&lt;=80%,'Tabla probabilidad'!$B$8,IF(Z26&lt;=100%,'Tabla probabilidad'!$B$9)))))</f>
        <v>Alta</v>
      </c>
      <c r="Z26" s="135">
        <f>IF(R26="Preventivo",(J25-(J25*T26)),IF(R26="Detectivo",(J25-(J25*T26)),IF(R26="Correctivo",(J25))))</f>
        <v>0.65</v>
      </c>
      <c r="AA26" s="301"/>
      <c r="AB26" s="301"/>
      <c r="AC26" s="135" t="str">
        <f t="shared" si="1"/>
        <v>Moderado</v>
      </c>
      <c r="AD26" s="135">
        <f t="shared" ref="AD26:AD29" si="8">IF(Q26="Probabilidad",(($M$25-0)),IF(Q26="Impacto",($M$25-($M$25*T26))))</f>
        <v>0.6</v>
      </c>
      <c r="AE26" s="301"/>
      <c r="AF26" s="301"/>
      <c r="AG26" s="304"/>
      <c r="AH26" s="304"/>
      <c r="AI26" s="304"/>
      <c r="AJ26" s="304"/>
      <c r="AK26" s="304"/>
      <c r="AL26" s="304"/>
      <c r="AM26" s="311"/>
      <c r="AN26" s="298"/>
    </row>
    <row r="27" spans="1:40" ht="42" customHeight="1">
      <c r="A27" s="298"/>
      <c r="B27" s="304"/>
      <c r="C27" s="298"/>
      <c r="D27" s="352"/>
      <c r="E27" s="298"/>
      <c r="F27" s="298"/>
      <c r="G27" s="298"/>
      <c r="H27" s="298"/>
      <c r="I27" s="296"/>
      <c r="J27" s="297"/>
      <c r="K27" s="298"/>
      <c r="L27" s="299"/>
      <c r="M27" s="299"/>
      <c r="N27" s="298"/>
      <c r="O27" s="134">
        <v>3</v>
      </c>
      <c r="P27" s="161" t="s">
        <v>251</v>
      </c>
      <c r="Q27" s="134" t="str">
        <f t="shared" si="0"/>
        <v>Probabilidad</v>
      </c>
      <c r="R27" s="134" t="s">
        <v>208</v>
      </c>
      <c r="S27" s="134" t="s">
        <v>209</v>
      </c>
      <c r="T27" s="135">
        <f>VLOOKUP(R27&amp;S27,Hoja1!$Q$4:$R$9,2,0)</f>
        <v>0.45</v>
      </c>
      <c r="U27" s="134" t="s">
        <v>210</v>
      </c>
      <c r="V27" s="134" t="s">
        <v>211</v>
      </c>
      <c r="W27" s="134" t="s">
        <v>212</v>
      </c>
      <c r="X27" s="135">
        <f t="shared" si="7"/>
        <v>0.45</v>
      </c>
      <c r="Y27" s="135" t="str">
        <f>IF(Z27&lt;=20%,'Tabla probabilidad'!$B$5,IF(Z27&lt;=40%,'Tabla probabilidad'!$B$6,IF(Z27&lt;=60%,'Tabla probabilidad'!$B$7,IF(Z27&lt;=80%,'Tabla probabilidad'!$B$8,IF(Z27&lt;=100%,'Tabla probabilidad'!$B$9)))))</f>
        <v>Media</v>
      </c>
      <c r="Z27" s="135">
        <f>IF(R27="Preventivo",(J25-(J25*T27)),IF(R27="Detectivo",(J25-(J25*T27)),IF(R27="Correctivo",(J25))))</f>
        <v>0.55000000000000004</v>
      </c>
      <c r="AA27" s="301"/>
      <c r="AB27" s="301"/>
      <c r="AC27" s="135" t="str">
        <f t="shared" si="1"/>
        <v>Moderado</v>
      </c>
      <c r="AD27" s="135">
        <f t="shared" si="8"/>
        <v>0.6</v>
      </c>
      <c r="AE27" s="301"/>
      <c r="AF27" s="301"/>
      <c r="AG27" s="304"/>
      <c r="AH27" s="304"/>
      <c r="AI27" s="304"/>
      <c r="AJ27" s="304"/>
      <c r="AK27" s="304"/>
      <c r="AL27" s="304"/>
      <c r="AM27" s="311"/>
      <c r="AN27" s="298"/>
    </row>
    <row r="28" spans="1:40" ht="81" customHeight="1" thickBot="1">
      <c r="A28" s="298"/>
      <c r="B28" s="304"/>
      <c r="C28" s="298"/>
      <c r="D28" s="352"/>
      <c r="E28" s="298"/>
      <c r="F28" s="298"/>
      <c r="G28" s="298"/>
      <c r="H28" s="298"/>
      <c r="I28" s="296"/>
      <c r="J28" s="297"/>
      <c r="K28" s="298"/>
      <c r="L28" s="299"/>
      <c r="M28" s="299"/>
      <c r="N28" s="298"/>
      <c r="O28" s="134">
        <v>4</v>
      </c>
      <c r="P28" s="162" t="s">
        <v>252</v>
      </c>
      <c r="Q28" s="134" t="str">
        <f t="shared" si="0"/>
        <v>Probabilidad</v>
      </c>
      <c r="R28" s="134" t="s">
        <v>208</v>
      </c>
      <c r="S28" s="134" t="s">
        <v>209</v>
      </c>
      <c r="T28" s="135">
        <f>VLOOKUP(R28&amp;S28,Hoja1!$Q$4:$R$9,2,0)</f>
        <v>0.45</v>
      </c>
      <c r="U28" s="134" t="s">
        <v>210</v>
      </c>
      <c r="V28" s="134" t="s">
        <v>211</v>
      </c>
      <c r="W28" s="134" t="s">
        <v>212</v>
      </c>
      <c r="X28" s="135">
        <f t="shared" si="7"/>
        <v>0.45</v>
      </c>
      <c r="Y28" s="135" t="str">
        <f>IF(Z28&lt;=20%,'Tabla probabilidad'!$B$5,IF(Z28&lt;=40%,'Tabla probabilidad'!$B$6,IF(Z28&lt;=60%,'Tabla probabilidad'!$B$7,IF(Z28&lt;=80%,'Tabla probabilidad'!$B$8,IF(Z28&lt;=100%,'Tabla probabilidad'!$B$9)))))</f>
        <v>Media</v>
      </c>
      <c r="Z28" s="135">
        <f>IF(R28="Preventivo",(J25-(J25*T28)),IF(R28="Detectivo",(J25-(J25*T28)),IF(R28="Correctivo",(J25))))</f>
        <v>0.55000000000000004</v>
      </c>
      <c r="AA28" s="301"/>
      <c r="AB28" s="301"/>
      <c r="AC28" s="135" t="str">
        <f t="shared" si="1"/>
        <v>Moderado</v>
      </c>
      <c r="AD28" s="135">
        <f t="shared" si="8"/>
        <v>0.6</v>
      </c>
      <c r="AE28" s="301"/>
      <c r="AF28" s="301"/>
      <c r="AG28" s="304"/>
      <c r="AH28" s="304"/>
      <c r="AI28" s="304"/>
      <c r="AJ28" s="304"/>
      <c r="AK28" s="304"/>
      <c r="AL28" s="304"/>
      <c r="AM28" s="311"/>
      <c r="AN28" s="298"/>
    </row>
    <row r="29" spans="1:40" ht="60.75" customHeight="1">
      <c r="A29" s="303"/>
      <c r="B29" s="305"/>
      <c r="C29" s="298"/>
      <c r="D29" s="352"/>
      <c r="E29" s="303"/>
      <c r="F29" s="303"/>
      <c r="G29" s="298"/>
      <c r="H29" s="303"/>
      <c r="I29" s="354"/>
      <c r="J29" s="300"/>
      <c r="K29" s="298"/>
      <c r="L29" s="299"/>
      <c r="M29" s="299"/>
      <c r="N29" s="303"/>
      <c r="O29" s="158">
        <v>5</v>
      </c>
      <c r="P29" s="163" t="s">
        <v>253</v>
      </c>
      <c r="Q29" s="158" t="str">
        <f t="shared" si="0"/>
        <v>Probabilidad</v>
      </c>
      <c r="R29" s="158" t="s">
        <v>208</v>
      </c>
      <c r="S29" s="158" t="s">
        <v>209</v>
      </c>
      <c r="T29" s="159">
        <f>VLOOKUP(R29&amp;S29,Hoja1!$Q$4:$R$9,2,0)</f>
        <v>0.45</v>
      </c>
      <c r="U29" s="158" t="s">
        <v>210</v>
      </c>
      <c r="V29" s="158" t="s">
        <v>211</v>
      </c>
      <c r="W29" s="158" t="s">
        <v>212</v>
      </c>
      <c r="X29" s="159">
        <f t="shared" si="7"/>
        <v>0.45</v>
      </c>
      <c r="Y29" s="159" t="str">
        <f>IF(Z29&lt;=20%,'Tabla probabilidad'!$B$5,IF(Z29&lt;=40%,'Tabla probabilidad'!$B$6,IF(Z29&lt;=60%,'Tabla probabilidad'!$B$7,IF(Z29&lt;=80%,'Tabla probabilidad'!$B$8,IF(Z29&lt;=100%,'Tabla probabilidad'!$B$9)))))</f>
        <v>Media</v>
      </c>
      <c r="Z29" s="159">
        <f>IF(R29="Preventivo",(J25-(J25*T29)),IF(R29="Detectivo",(J25-(J25*T29)),IF(R29="Correctivo",(J25))))</f>
        <v>0.55000000000000004</v>
      </c>
      <c r="AA29" s="302"/>
      <c r="AB29" s="301"/>
      <c r="AC29" s="159" t="str">
        <f t="shared" si="1"/>
        <v>Moderado</v>
      </c>
      <c r="AD29" s="159">
        <f t="shared" si="8"/>
        <v>0.6</v>
      </c>
      <c r="AE29" s="301"/>
      <c r="AF29" s="301"/>
      <c r="AG29" s="304"/>
      <c r="AH29" s="304"/>
      <c r="AI29" s="304"/>
      <c r="AJ29" s="304"/>
      <c r="AK29" s="304"/>
      <c r="AL29" s="304"/>
      <c r="AM29" s="311"/>
      <c r="AN29" s="303"/>
    </row>
    <row r="30" spans="1:40" ht="102" customHeight="1">
      <c r="A30" s="298">
        <v>5</v>
      </c>
      <c r="B30" s="303" t="s">
        <v>254</v>
      </c>
      <c r="C30" s="298" t="s">
        <v>255</v>
      </c>
      <c r="D30" s="309" t="s">
        <v>256</v>
      </c>
      <c r="E30" s="298" t="s">
        <v>257</v>
      </c>
      <c r="F30" s="298" t="s">
        <v>258</v>
      </c>
      <c r="G30" s="298" t="s">
        <v>259</v>
      </c>
      <c r="H30" s="298">
        <v>120</v>
      </c>
      <c r="I30" s="296" t="str">
        <f>IF(H30&lt;=2,'Tabla probabilidad'!$B$5,IF(H30&lt;=24,'Tabla probabilidad'!$B$6,IF(H30&lt;=500,'Tabla probabilidad'!$B$7,IF(H30&lt;=5000,'Tabla probabilidad'!$B$8,IF(H30&gt;5000,'Tabla probabilidad'!$B$9)))))</f>
        <v>Media</v>
      </c>
      <c r="J30" s="297">
        <f>IF(H30&lt;=2,'Tabla probabilidad'!$D$5,IF(H30&lt;=24,'Tabla probabilidad'!$D$6,IF(H30&lt;=500,'Tabla probabilidad'!$D$7,IF(H30&lt;=5000,'Tabla probabilidad'!$D$8,IF(H30&gt;5000,'Tabla probabilidad'!$D$9)))))</f>
        <v>0.6</v>
      </c>
      <c r="K30" s="298" t="s">
        <v>260</v>
      </c>
      <c r="L30" s="298" t="str">
        <f>IF(K30="El riesgo afecta la imagen de alguna área de la organización","Leve",IF(K30="El riesgo afecta la imagen de la entidad internamente, de conocimiento general, nivel interno, alta dirección, contratista y/o de provedores","Menor",IF(K30="El riesgo afecta la imagen de la entidad con algunos usuarios de relevancia frente al logro de los objetivos","Moderado",IF(K30="El riesgo afecta la imagen de de la entidad con efecto publicitario sostenido a nivel del sector justicia","Mayor",IF(K30="El riesgo afecta la imagen de la entidad a nivel nacional, con efecto publicitarios sostenible a nivel país","Catastrófico",IF(K30="Impacto que afecte la ejecución presupuestal en un valor ≥0,5%.","Leve",IF(K30="Impacto que afecte la ejecución presupuestal en un valor ≥1%.","Menor",IF(K30="Impacto que afecte la ejecución presupuestal en un valor ≥5%.","Moderado",IF(K30="Impacto que afecte la ejecución presupuestal en un valor ≥20%.","Mayor",IF(K30="Impacto que afecte la ejecución presupuestal en un valor ≥50%.","Catastrófico",IF(K30="Incumplimiento máximo del 5% de la meta planeada","Leve",IF(K30="Incumplimiento máximo del 15% de la meta planeada","Menor",IF(K30="Incumplimiento máximo del 20% de la meta planeada","Moderado",IF(K30="Incumplimiento máximo del 50% de la meta planeada","Mayor",IF(K30="Incumplimiento máximo del 80% de la meta planeada","Catastrófico",IF(K30="Cualquier afectación a la violacion de los derechos de los ciudadanos se considera con consecuencias altas","Mayor",IF(K30="Cualquier afectación a la violacion de los derechos de los ciudadanos se considera con consecuencias desastrosas","Catastrófico",IF(K30="Afecta la Prestación del Servicio de Administración de Justicia en 5%","Leve",IF(K30="Afecta la Prestación del Servicio de Administración de Justicia en 10%","Menor",IF(K30="Afecta la Prestación del Servicio de Administración de Justicia en 15%","Moderado",IF(K30="Afecta la Prestación del Servicio de Administración de Justicia en 20%","Mayor",IF(K30="Afecta la Prestación del Servicio de Administración de Justicia en más del 50%","Catastrófico",IF(K30="Cualquier acto indebido de los servidores judiciales genera altas consecuencias para la entidad","Mayor",IF(K30="Cualquier acto indebido de los servidores judiciales genera consecuencias desastrosas para la entidad","Catastrófico",IF(K30="Si el hecho llegara a presentarse, tendría consecuencias o efectos mínimos sobre la entidad","Leve",IF(K30="Si el hecho llegara a presentarse, tendría bajo impacto o efecto sobre la entidad","Menor",IF(K30="Si el hecho llegara a presentarse, tendría medianas consecuencias o efectos sobre la entidad","Moderado",IF(K30="Si el hecho llegara a presentarse, tendría altas consecuencias o efectos sobre la entidad","Mayor",IF(K30="Si el hecho llegara a presentarse, tendría desastrosas consecuencias o efectos sobre la entidad","Catastrófico")))))))))))))))))))))))))))))</f>
        <v>Menor</v>
      </c>
      <c r="M30" s="298" t="str">
        <f>IF(K30="El riesgo afecta la imagen de alguna área de la organización","20%",IF(K30="El riesgo afecta la imagen de la entidad internamente, de conocimiento general, nivel interno, alta dirección, contratista y/o de provedores","40%",IF(K30="El riesgo afecta la imagen de la entidad con algunos usuarios de relevancia frente al logro de los objetivos","60%",IF(K30="El riesgo afecta la imagen de de la entidad con efecto publicitario sostenido a nivel del sector justicia","80%",IF(K30="El riesgo afecta la imagen de la entidad a nivel nacional, con efecto publicitarios sostenible a nivel país","100%",IF(K30="Impacto que afecte la ejecución presupuestal en un valor ≥0,5%.","20%",IF(K30="Impacto que afecte la ejecución presupuestal en un valor ≥1%.","40%",IF(K30="Impacto que afecte la ejecución presupuestal en un valor ≥5%.","60%",IF(K30="Impacto que afecte la ejecución presupuestal en un valor ≥20%.","80%",IF(K30="Impacto que afecte la ejecución presupuestal en un valor ≥50%.","100%",IF(K30="Incumplimiento máximo del 5% de la meta planeada","20%",IF(K30="Incumplimiento máximo del 15% de la meta planeada","40%",IF(K30="Incumplimiento máximo del 20% de la meta planeada","60%",IF(K30="Incumplimiento máximo del 50% de la meta planeada","80%",IF(K30="Incumplimiento máximo del 80% de la meta planeada","100%",IF(K30="Cualquier afectación a la violacion de los derechos de los ciudadanos se considera con consecuencias altas","80%",IF(K30="Cualquier afectación a la violacion de los derechos de los ciudadanos se considera con consecuencias desastrosas","100%",IF(K30="Afecta la Prestación del Servicio de Administración de Justicia en 5%","20%",IF(K30="Afecta la Prestación del Servicio de Administración de Justicia en 10%","40%",IF(K30="Afecta la Prestación del Servicio de Administración de Justicia en 15%","60%",IF(K30="Afecta la Prestación del Servicio de Administración de Justicia en 20%","80%",IF(K30="Afecta la Prestación del Servicio de Administración de Justicia en más del 50%","100%",IF(K30="Cualquier acto indebido de los servidores judiciales genera altas consecuencias para la entidad","80%",IF(K30="Cualquier acto indebido de los servidores judiciales genera consecuencias desastrosas para la entidad","100%",IF(K30="Si el hecho llegara a presentarse, tendría consecuencias o efectos mínimos sobre la entidad","20%",IF(K30="Si el hecho llegara a presentarse, tendría bajo impacto o efecto sobre la entidad","40%",IF(K30="Si el hecho llegara a presentarse, tendría medianas consecuencias o efectos sobre la entidad","60%",IF(K30="Si el hecho llegara a presentarse, tendría altas consecuencias o efectos sobre la entidad","80%",IF(K30="Si el hecho llegara a presentarse, tendría desastrosas consecuencias o efectos sobre la entidad","100%")))))))))))))))))))))))))))))</f>
        <v>40%</v>
      </c>
      <c r="N30" s="298" t="str">
        <f>VLOOKUP((I30&amp;L30),Hoja1!$B$4:$C$28,2,0)</f>
        <v>Moderado</v>
      </c>
      <c r="O30" s="134">
        <v>1</v>
      </c>
      <c r="P30" s="152" t="s">
        <v>261</v>
      </c>
      <c r="Q30" s="134" t="str">
        <f t="shared" ref="Q30:Q33" si="9">IF(R30="Preventivo","Probabilidad",IF(R30="Detectivo","Probabilidad", IF(R30="Correctivo","Impacto")))</f>
        <v>Probabilidad</v>
      </c>
      <c r="R30" s="134" t="s">
        <v>208</v>
      </c>
      <c r="S30" s="134" t="s">
        <v>209</v>
      </c>
      <c r="T30" s="135">
        <f>VLOOKUP(R30&amp;S30,Hoja1!$Q$4:$R$9,2,0)</f>
        <v>0.45</v>
      </c>
      <c r="U30" s="134" t="s">
        <v>210</v>
      </c>
      <c r="V30" s="134" t="s">
        <v>211</v>
      </c>
      <c r="W30" s="134" t="s">
        <v>212</v>
      </c>
      <c r="X30" s="135">
        <f>IF(Q30="Probabilidad",($J$30*T30),IF(Q30="Impacto"," "))</f>
        <v>0.27</v>
      </c>
      <c r="Y30" s="135" t="str">
        <f>IF(Z30&lt;=20%,'Tabla probabilidad'!$B$5,IF(Z30&lt;=40%,'Tabla probabilidad'!$B$6,IF(Z30&lt;=60%,'Tabla probabilidad'!$B$7,IF(Z30&lt;=80%,'Tabla probabilidad'!$B$8,IF(Z30&lt;=100%,'Tabla probabilidad'!$B$9)))))</f>
        <v>Baja</v>
      </c>
      <c r="Z30" s="135">
        <f>IF(R30="Preventivo",(J30-(J30*T30)),IF(R30="Detectivo",(J30-(J30*T30)),IF(R30="Correctivo",(J30))))</f>
        <v>0.32999999999999996</v>
      </c>
      <c r="AA30" s="300" t="str">
        <f>IF(AB30&lt;=20%,'Tabla probabilidad'!$B$5,IF(AB30&lt;=40%,'Tabla probabilidad'!$B$6,IF(AB30&lt;=60%,'Tabla probabilidad'!$B$7,IF(AB30&lt;=80%,'Tabla probabilidad'!$B$8,IF(AB30&lt;=100%,'Tabla probabilidad'!$B$9)))))</f>
        <v>Baja</v>
      </c>
      <c r="AB30" s="300">
        <f>AVERAGE(Z30:Z34)</f>
        <v>0.34199999999999997</v>
      </c>
      <c r="AC30" s="135" t="str">
        <f t="shared" ref="AC30:AC34" si="10">IF(AD30&lt;=20%,"Leve",IF(AD30&lt;=40%,"Menor",IF(AD30&lt;=60%,"Moderado",IF(AD30&lt;=80%,"Mayor",IF(AD30&lt;=100%,"Catastrófico")))))</f>
        <v>Menor</v>
      </c>
      <c r="AD30" s="135">
        <f>IF(Q30="Probabilidad",(($M$30-0)),IF(Q30="Impacto",($M$30-($M$30*T30))))</f>
        <v>0.4</v>
      </c>
      <c r="AE30" s="300" t="str">
        <f>IF(AF30&lt;=20%,"Leve",IF(AF30&lt;=40%,"Menor",IF(AF30&lt;=60%,"Moderado",IF(AF30&lt;=80%,"Mayor",IF(AF30&lt;=100%,"Catastrófico")))))</f>
        <v>Menor</v>
      </c>
      <c r="AF30" s="300">
        <f>AVERAGE(AD30:AD34)</f>
        <v>0.4</v>
      </c>
      <c r="AG30" s="303" t="str">
        <f>VLOOKUP(AA30&amp;AE30,Hoja1!$B$4:$C$28,2,0)</f>
        <v>Moderado</v>
      </c>
      <c r="AH30" s="303" t="s">
        <v>249</v>
      </c>
      <c r="AI30" s="306"/>
      <c r="AJ30" s="306"/>
      <c r="AK30" s="306"/>
      <c r="AL30" s="306"/>
      <c r="AM30" s="306"/>
      <c r="AN30" s="298"/>
    </row>
    <row r="31" spans="1:40" ht="84.75" customHeight="1">
      <c r="A31" s="298"/>
      <c r="B31" s="304"/>
      <c r="C31" s="298"/>
      <c r="D31" s="309"/>
      <c r="E31" s="298"/>
      <c r="F31" s="298"/>
      <c r="G31" s="298"/>
      <c r="H31" s="298"/>
      <c r="I31" s="296"/>
      <c r="J31" s="297"/>
      <c r="K31" s="298"/>
      <c r="L31" s="299"/>
      <c r="M31" s="299"/>
      <c r="N31" s="298"/>
      <c r="O31" s="134">
        <v>2</v>
      </c>
      <c r="P31" s="152" t="s">
        <v>262</v>
      </c>
      <c r="Q31" s="134" t="str">
        <f t="shared" si="9"/>
        <v>Probabilidad</v>
      </c>
      <c r="R31" s="134" t="s">
        <v>208</v>
      </c>
      <c r="S31" s="134" t="s">
        <v>209</v>
      </c>
      <c r="T31" s="135">
        <f>VLOOKUP(R31&amp;S31,Hoja1!$Q$4:$R$9,2,0)</f>
        <v>0.45</v>
      </c>
      <c r="U31" s="134" t="s">
        <v>210</v>
      </c>
      <c r="V31" s="134" t="s">
        <v>211</v>
      </c>
      <c r="W31" s="134" t="s">
        <v>212</v>
      </c>
      <c r="X31" s="135">
        <f t="shared" ref="X31:X34" si="11">IF(Q31="Probabilidad",($J$30*T31),IF(Q31="Impacto"," "))</f>
        <v>0.27</v>
      </c>
      <c r="Y31" s="135" t="str">
        <f>IF(Z31&lt;=20%,'Tabla probabilidad'!$B$5,IF(Z31&lt;=40%,'Tabla probabilidad'!$B$6,IF(Z31&lt;=60%,'Tabla probabilidad'!$B$7,IF(Z31&lt;=80%,'Tabla probabilidad'!$B$8,IF(Z31&lt;=100%,'Tabla probabilidad'!$B$9)))))</f>
        <v>Baja</v>
      </c>
      <c r="Z31" s="135">
        <f>IF(R31="Preventivo",(J30-(J30*T31)),IF(R31="Detectivo",(J30-(J30*T31)),IF(R31="Correctivo",(J30))))</f>
        <v>0.32999999999999996</v>
      </c>
      <c r="AA31" s="301"/>
      <c r="AB31" s="301"/>
      <c r="AC31" s="135" t="str">
        <f t="shared" si="10"/>
        <v>Menor</v>
      </c>
      <c r="AD31" s="135">
        <f t="shared" ref="AD31:AD34" si="12">IF(Q31="Probabilidad",(($M$30-0)),IF(Q31="Impacto",($M$30-($M$30*T31))))</f>
        <v>0.4</v>
      </c>
      <c r="AE31" s="301"/>
      <c r="AF31" s="301"/>
      <c r="AG31" s="304"/>
      <c r="AH31" s="304"/>
      <c r="AI31" s="307"/>
      <c r="AJ31" s="307"/>
      <c r="AK31" s="307"/>
      <c r="AL31" s="307"/>
      <c r="AM31" s="307"/>
      <c r="AN31" s="298"/>
    </row>
    <row r="32" spans="1:40" ht="45">
      <c r="A32" s="298"/>
      <c r="B32" s="304"/>
      <c r="C32" s="298"/>
      <c r="D32" s="309"/>
      <c r="E32" s="298"/>
      <c r="F32" s="298"/>
      <c r="G32" s="298"/>
      <c r="H32" s="298"/>
      <c r="I32" s="296"/>
      <c r="J32" s="297"/>
      <c r="K32" s="298"/>
      <c r="L32" s="299"/>
      <c r="M32" s="299"/>
      <c r="N32" s="298"/>
      <c r="O32" s="134">
        <v>3</v>
      </c>
      <c r="P32" s="152" t="s">
        <v>263</v>
      </c>
      <c r="Q32" s="134" t="str">
        <f t="shared" si="9"/>
        <v>Probabilidad</v>
      </c>
      <c r="R32" s="134" t="s">
        <v>240</v>
      </c>
      <c r="S32" s="134" t="s">
        <v>209</v>
      </c>
      <c r="T32" s="135">
        <f>VLOOKUP(R32&amp;S32,Hoja1!$Q$4:$R$9,2,0)</f>
        <v>0.35</v>
      </c>
      <c r="U32" s="134" t="s">
        <v>210</v>
      </c>
      <c r="V32" s="134" t="s">
        <v>211</v>
      </c>
      <c r="W32" s="134" t="s">
        <v>212</v>
      </c>
      <c r="X32" s="135">
        <f t="shared" si="11"/>
        <v>0.21</v>
      </c>
      <c r="Y32" s="135" t="str">
        <f>IF(Z32&lt;=20%,'Tabla probabilidad'!$B$5,IF(Z32&lt;=40%,'Tabla probabilidad'!$B$6,IF(Z32&lt;=60%,'Tabla probabilidad'!$B$7,IF(Z32&lt;=80%,'Tabla probabilidad'!$B$8,IF(Z32&lt;=100%,'Tabla probabilidad'!$B$9)))))</f>
        <v>Baja</v>
      </c>
      <c r="Z32" s="135">
        <f>IF(R32="Preventivo",(J30-(J30*T32)),IF(R32="Detectivo",(J30-(J30*T32)),IF(R32="Correctivo",(J30))))</f>
        <v>0.39</v>
      </c>
      <c r="AA32" s="301"/>
      <c r="AB32" s="301"/>
      <c r="AC32" s="135" t="str">
        <f t="shared" si="10"/>
        <v>Menor</v>
      </c>
      <c r="AD32" s="135">
        <f t="shared" si="12"/>
        <v>0.4</v>
      </c>
      <c r="AE32" s="301"/>
      <c r="AF32" s="301"/>
      <c r="AG32" s="304"/>
      <c r="AH32" s="304"/>
      <c r="AI32" s="307"/>
      <c r="AJ32" s="307"/>
      <c r="AK32" s="307"/>
      <c r="AL32" s="307"/>
      <c r="AM32" s="307"/>
      <c r="AN32" s="298"/>
    </row>
    <row r="33" spans="1:40" ht="121.5" customHeight="1">
      <c r="A33" s="298"/>
      <c r="B33" s="304"/>
      <c r="C33" s="298"/>
      <c r="D33" s="309"/>
      <c r="E33" s="298"/>
      <c r="F33" s="298"/>
      <c r="G33" s="298"/>
      <c r="H33" s="298"/>
      <c r="I33" s="296"/>
      <c r="J33" s="297"/>
      <c r="K33" s="298"/>
      <c r="L33" s="299"/>
      <c r="M33" s="299"/>
      <c r="N33" s="298"/>
      <c r="O33" s="134">
        <v>4</v>
      </c>
      <c r="P33" s="152" t="s">
        <v>264</v>
      </c>
      <c r="Q33" s="134" t="str">
        <f t="shared" si="9"/>
        <v>Probabilidad</v>
      </c>
      <c r="R33" s="134" t="s">
        <v>208</v>
      </c>
      <c r="S33" s="134" t="s">
        <v>209</v>
      </c>
      <c r="T33" s="135">
        <f>VLOOKUP(R33&amp;S33,Hoja1!$Q$4:$R$9,2,0)</f>
        <v>0.45</v>
      </c>
      <c r="U33" s="134" t="s">
        <v>210</v>
      </c>
      <c r="V33" s="134" t="s">
        <v>211</v>
      </c>
      <c r="W33" s="134" t="s">
        <v>212</v>
      </c>
      <c r="X33" s="135">
        <f t="shared" si="11"/>
        <v>0.27</v>
      </c>
      <c r="Y33" s="135" t="str">
        <f>IF(Z33&lt;=20%,'Tabla probabilidad'!$B$5,IF(Z33&lt;=40%,'Tabla probabilidad'!$B$6,IF(Z33&lt;=60%,'Tabla probabilidad'!$B$7,IF(Z33&lt;=80%,'Tabla probabilidad'!$B$8,IF(Z33&lt;=100%,'Tabla probabilidad'!$B$9)))))</f>
        <v>Baja</v>
      </c>
      <c r="Z33" s="135">
        <f>IF(R33="Preventivo",(J30-(J30*T33)),IF(R33="Detectivo",(J30-(J30*T33)),IF(R33="Correctivo",(J30))))</f>
        <v>0.32999999999999996</v>
      </c>
      <c r="AA33" s="301"/>
      <c r="AB33" s="301"/>
      <c r="AC33" s="135" t="str">
        <f t="shared" si="10"/>
        <v>Menor</v>
      </c>
      <c r="AD33" s="135">
        <f t="shared" si="12"/>
        <v>0.4</v>
      </c>
      <c r="AE33" s="301"/>
      <c r="AF33" s="301"/>
      <c r="AG33" s="304"/>
      <c r="AH33" s="304"/>
      <c r="AI33" s="307"/>
      <c r="AJ33" s="307"/>
      <c r="AK33" s="307"/>
      <c r="AL33" s="307"/>
      <c r="AM33" s="307"/>
      <c r="AN33" s="298"/>
    </row>
    <row r="34" spans="1:40" ht="59.25" customHeight="1">
      <c r="A34" s="298"/>
      <c r="B34" s="305"/>
      <c r="C34" s="298"/>
      <c r="D34" s="309"/>
      <c r="E34" s="298"/>
      <c r="F34" s="298"/>
      <c r="G34" s="298"/>
      <c r="H34" s="298"/>
      <c r="I34" s="296"/>
      <c r="J34" s="297"/>
      <c r="K34" s="298"/>
      <c r="L34" s="299"/>
      <c r="M34" s="299"/>
      <c r="N34" s="298"/>
      <c r="O34" s="134">
        <v>5</v>
      </c>
      <c r="P34" s="153" t="s">
        <v>265</v>
      </c>
      <c r="Q34" s="134" t="s">
        <v>266</v>
      </c>
      <c r="R34" s="232" t="s">
        <v>208</v>
      </c>
      <c r="S34" s="134" t="s">
        <v>209</v>
      </c>
      <c r="T34" s="135">
        <f>VLOOKUP(R35&amp;S34,Hoja1!$Q$4:$R$9,2,0)</f>
        <v>0.45</v>
      </c>
      <c r="U34" s="134" t="s">
        <v>210</v>
      </c>
      <c r="V34" s="134" t="s">
        <v>211</v>
      </c>
      <c r="W34" s="134" t="s">
        <v>212</v>
      </c>
      <c r="X34" s="135">
        <f t="shared" si="11"/>
        <v>0.27</v>
      </c>
      <c r="Y34" s="135" t="str">
        <f>IF(Z34&lt;=20%,'Tabla probabilidad'!$B$5,IF(Z34&lt;=40%,'Tabla probabilidad'!$B$6,IF(Z34&lt;=60%,'Tabla probabilidad'!$B$7,IF(Z34&lt;=80%,'Tabla probabilidad'!$B$8,IF(Z34&lt;=100%,'Tabla probabilidad'!$B$9)))))</f>
        <v>Baja</v>
      </c>
      <c r="Z34" s="135">
        <f>IF(R35="Preventivo",(J30-(J30*T34)),IF(R35="Detectivo",(J30-(J30*T34)),IF(R35="Correctivo",(J30))))</f>
        <v>0.32999999999999996</v>
      </c>
      <c r="AA34" s="302"/>
      <c r="AB34" s="302"/>
      <c r="AC34" s="135" t="str">
        <f t="shared" si="10"/>
        <v>Menor</v>
      </c>
      <c r="AD34" s="135">
        <f t="shared" si="12"/>
        <v>0.4</v>
      </c>
      <c r="AE34" s="302"/>
      <c r="AF34" s="302"/>
      <c r="AG34" s="305"/>
      <c r="AH34" s="304"/>
      <c r="AI34" s="308"/>
      <c r="AJ34" s="308"/>
      <c r="AK34" s="308"/>
      <c r="AL34" s="308"/>
      <c r="AM34" s="308"/>
      <c r="AN34" s="303"/>
    </row>
    <row r="35" spans="1:40" ht="42.75" customHeight="1">
      <c r="A35" s="298">
        <v>6</v>
      </c>
      <c r="B35" s="303" t="s">
        <v>267</v>
      </c>
      <c r="C35" s="298" t="s">
        <v>220</v>
      </c>
      <c r="D35" s="309" t="s">
        <v>268</v>
      </c>
      <c r="E35" s="298" t="s">
        <v>269</v>
      </c>
      <c r="F35" s="298" t="s">
        <v>270</v>
      </c>
      <c r="G35" s="298" t="s">
        <v>271</v>
      </c>
      <c r="H35" s="298">
        <v>3</v>
      </c>
      <c r="I35" s="296" t="str">
        <f>IF(H35&lt;=2,'Tabla probabilidad'!$B$5,IF(H35&lt;=24,'Tabla probabilidad'!$B$6,IF(H35&lt;=500,'Tabla probabilidad'!$B$7,IF(H35&lt;=5000,'Tabla probabilidad'!$B$8,IF(H35&gt;5000,'Tabla probabilidad'!$B$9)))))</f>
        <v>Baja</v>
      </c>
      <c r="J35" s="297">
        <f>IF(H35&lt;=2,'Tabla probabilidad'!$D$5,IF(H35&lt;=24,'Tabla probabilidad'!$D$6,IF(H35&lt;=500,'Tabla probabilidad'!$D$7,IF(H35&lt;=5000,'Tabla probabilidad'!$D$8,IF(H35&gt;5000,'Tabla probabilidad'!$D$9)))))</f>
        <v>0.4</v>
      </c>
      <c r="K35" s="298" t="s">
        <v>272</v>
      </c>
      <c r="L35" s="298" t="str">
        <f>IF(K35="El riesgo afecta la imagen de alguna área de la organización","Leve",IF(K35="El riesgo afecta la imagen de la entidad internamente, de conocimiento general, nivel interno, alta dirección, contratista y/o de provedores","Menor",IF(K35="El riesgo afecta la imagen de la entidad con algunos usuarios de relevancia frente al logro de los objetivos","Moderado",IF(K35="El riesgo afecta la imagen de de la entidad con efecto publicitario sostenido a nivel del sector justicia","Mayor",IF(K35="El riesgo afecta la imagen de la entidad a nivel nacional, con efecto publicitarios sostenible a nivel país","Catastrófico",IF(K35="Impacto que afecte la ejecución presupuestal en un valor ≥0,5%.","Leve",IF(K35="Impacto que afecte la ejecución presupuestal en un valor ≥1%.","Menor",IF(K35="Impacto que afecte la ejecución presupuestal en un valor ≥5%.","Moderado",IF(K35="Impacto que afecte la ejecución presupuestal en un valor ≥20%.","Mayor",IF(K35="Impacto que afecte la ejecución presupuestal en un valor ≥50%.","Catastrófico",IF(K35="Incumplimiento máximo del 5% de la meta planeada","Leve",IF(K35="Incumplimiento máximo del 15% de la meta planeada","Menor",IF(K35="Incumplimiento máximo del 20% de la meta planeada","Moderado",IF(K35="Incumplimiento máximo del 50% de la meta planeada","Mayor",IF(K35="Incumplimiento máximo del 80% de la meta planeada","Catastrófico",IF(K35="Cualquier afectación a la violacion de los derechos de los ciudadanos se considera con consecuencias altas","Mayor",IF(K35="Cualquier afectación a la violacion de los derechos de los ciudadanos se considera con consecuencias desastrosas","Catastrófico",IF(K35="Afecta la Prestación del Servicio de Administración de Justicia en 5%","Leve",IF(K35="Afecta la Prestación del Servicio de Administración de Justicia en 10%","Menor",IF(K35="Afecta la Prestación del Servicio de Administración de Justicia en 15%","Moderado",IF(K35="Afecta la Prestación del Servicio de Administración de Justicia en 20%","Mayor",IF(K35="Afecta la Prestación del Servicio de Administración de Justicia en más del 50%","Catastrófico",IF(K35="Cualquier acto indebido de los servidores judiciales genera altas consecuencias para la entidad","Mayor",IF(K35="Cualquier acto indebido de los servidores judiciales genera consecuencias desastrosas para la entidad","Catastrófico",IF(K35="Si el hecho llegara a presentarse, tendría consecuencias o efectos mínimos sobre la entidad","Leve",IF(K35="Si el hecho llegara a presentarse, tendría bajo impacto o efecto sobre la entidad","Menor",IF(K35="Si el hecho llegara a presentarse, tendría medianas consecuencias o efectos sobre la entidad","Moderado",IF(K35="Si el hecho llegara a presentarse, tendría altas consecuencias o efectos sobre la entidad","Mayor",IF(K35="Si el hecho llegara a presentarse, tendría desastrosas consecuencias o efectos sobre la entidad","Catastrófico")))))))))))))))))))))))))))))</f>
        <v>Leve</v>
      </c>
      <c r="M35" s="298" t="str">
        <f>IF(K35="El riesgo afecta la imagen de alguna área de la organización","20%",IF(K35="El riesgo afecta la imagen de la entidad internamente, de conocimiento general, nivel interno, alta dirección, contratista y/o de provedores","40%",IF(K35="El riesgo afecta la imagen de la entidad con algunos usuarios de relevancia frente al logro de los objetivos","60%",IF(K35="El riesgo afecta la imagen de de la entidad con efecto publicitario sostenido a nivel del sector justicia","80%",IF(K35="El riesgo afecta la imagen de la entidad a nivel nacional, con efecto publicitarios sostenible a nivel país","100%",IF(K35="Impacto que afecte la ejecución presupuestal en un valor ≥0,5%.","20%",IF(K35="Impacto que afecte la ejecución presupuestal en un valor ≥1%.","40%",IF(K35="Impacto que afecte la ejecución presupuestal en un valor ≥5%.","60%",IF(K35="Impacto que afecte la ejecución presupuestal en un valor ≥20%.","80%",IF(K35="Impacto que afecte la ejecución presupuestal en un valor ≥50%.","100%",IF(K35="Incumplimiento máximo del 5% de la meta planeada","20%",IF(K35="Incumplimiento máximo del 15% de la meta planeada","40%",IF(K35="Incumplimiento máximo del 20% de la meta planeada","60%",IF(K35="Incumplimiento máximo del 50% de la meta planeada","80%",IF(K35="Incumplimiento máximo del 80% de la meta planeada","100%",IF(K35="Cualquier afectación a la violacion de los derechos de los ciudadanos se considera con consecuencias altas","80%",IF(K35="Cualquier afectación a la violacion de los derechos de los ciudadanos se considera con consecuencias desastrosas","100%",IF(K35="Afecta la Prestación del Servicio de Administración de Justicia en 5%","20%",IF(K35="Afecta la Prestación del Servicio de Administración de Justicia en 10%","40%",IF(K35="Afecta la Prestación del Servicio de Administración de Justicia en 15%","60%",IF(K35="Afecta la Prestación del Servicio de Administración de Justicia en 20%","80%",IF(K35="Afecta la Prestación del Servicio de Administración de Justicia en más del 50%","100%",IF(K35="Cualquier acto indebido de los servidores judiciales genera altas consecuencias para la entidad","80%",IF(K35="Cualquier acto indebido de los servidores judiciales genera consecuencias desastrosas para la entidad","100%",IF(K35="Si el hecho llegara a presentarse, tendría consecuencias o efectos mínimos sobre la entidad","20%",IF(K35="Si el hecho llegara a presentarse, tendría bajo impacto o efecto sobre la entidad","40%",IF(K35="Si el hecho llegara a presentarse, tendría medianas consecuencias o efectos sobre la entidad","60%",IF(K35="Si el hecho llegara a presentarse, tendría altas consecuencias o efectos sobre la entidad","80%",IF(K35="Si el hecho llegara a presentarse, tendría desastrosas consecuencias o efectos sobre la entidad","100%")))))))))))))))))))))))))))))</f>
        <v>20%</v>
      </c>
      <c r="N35" s="298" t="str">
        <f>VLOOKUP((I35&amp;L35),Hoja1!$B$4:$C$28,2,0)</f>
        <v>Bajo</v>
      </c>
      <c r="O35" s="134">
        <v>1</v>
      </c>
      <c r="P35" s="152" t="s">
        <v>273</v>
      </c>
      <c r="Q35" s="134" t="s">
        <v>274</v>
      </c>
      <c r="R35" s="134" t="s">
        <v>208</v>
      </c>
      <c r="S35" s="134" t="s">
        <v>215</v>
      </c>
      <c r="T35" s="135" t="e">
        <f>VLOOKUP(#REF!&amp;S35,Hoja1!$Q$4:$R$9,2,0)</f>
        <v>#REF!</v>
      </c>
      <c r="U35" s="134"/>
      <c r="V35" s="134"/>
      <c r="W35" s="134"/>
      <c r="X35" s="135" t="e">
        <f>IF(Q35="Probabilidad",($J$35*T35),IF(Q35="Impacto"," "))</f>
        <v>#REF!</v>
      </c>
      <c r="Y35" s="135" t="e">
        <f>IF(Z35&lt;=20%,'Tabla probabilidad'!$B$5,IF(Z35&lt;=40%,'Tabla probabilidad'!$B$6,IF(Z35&lt;=60%,'Tabla probabilidad'!$B$7,IF(Z35&lt;=80%,'Tabla probabilidad'!$B$8,IF(Z35&lt;=100%,'Tabla probabilidad'!$B$9)))))</f>
        <v>#REF!</v>
      </c>
      <c r="Z35" s="135" t="e">
        <f>IF(#REF!="Preventivo",(J35-(J35*T35)),IF(#REF!="Detectivo",(J35-(J35*T35)),IF(#REF!="Correctivo",(J35))))</f>
        <v>#REF!</v>
      </c>
      <c r="AA35" s="300" t="e">
        <f>IF(AB35&lt;=20%,'Tabla probabilidad'!$B$5,IF(AB35&lt;=40%,'Tabla probabilidad'!$B$6,IF(AB35&lt;=60%,'Tabla probabilidad'!$B$7,IF(AB35&lt;=80%,'Tabla probabilidad'!$B$8,IF(AB35&lt;=100%,'Tabla probabilidad'!$B$9)))))</f>
        <v>#REF!</v>
      </c>
      <c r="AB35" s="300" t="e">
        <f>AVERAGE(Z35:Z39)</f>
        <v>#REF!</v>
      </c>
      <c r="AC35" s="135" t="str">
        <f t="shared" ref="AC35:AC54" si="13">IF(AD35&lt;=20%,"Leve",IF(AD35&lt;=40%,"Menor",IF(AD35&lt;=60%,"Moderado",IF(AD35&lt;=80%,"Mayor",IF(AD35&lt;=100%,"Catastrófico")))))</f>
        <v>Leve</v>
      </c>
      <c r="AD35" s="135">
        <f>IF(Q35="Probabilidad",(($M$35-0)),IF(Q35="Impacto",($M$35-($M$35*T35))))</f>
        <v>0.2</v>
      </c>
      <c r="AE35" s="300" t="str">
        <f>IF(AF35&lt;=20%,"Leve",IF(AF35&lt;=40%,"Menor",IF(AF35&lt;=60%,"Moderado",IF(AF35&lt;=80%,"Mayor",IF(AF35&lt;=100%,"Catastrófico")))))</f>
        <v>Leve</v>
      </c>
      <c r="AF35" s="300">
        <f>AVERAGE(AD35:AD39)</f>
        <v>0.2</v>
      </c>
      <c r="AG35" s="303" t="e">
        <f>VLOOKUP(AA35&amp;AE35,Hoja1!$B$4:$C$28,2,0)</f>
        <v>#REF!</v>
      </c>
      <c r="AH35" s="303"/>
      <c r="AI35" s="306"/>
      <c r="AJ35" s="306"/>
      <c r="AK35" s="306"/>
      <c r="AL35" s="306"/>
      <c r="AM35" s="306"/>
      <c r="AN35" s="298"/>
    </row>
    <row r="36" spans="1:40">
      <c r="A36" s="298"/>
      <c r="B36" s="304"/>
      <c r="C36" s="298"/>
      <c r="D36" s="309"/>
      <c r="E36" s="298"/>
      <c r="F36" s="298"/>
      <c r="G36" s="298"/>
      <c r="H36" s="298"/>
      <c r="I36" s="296"/>
      <c r="J36" s="297"/>
      <c r="K36" s="298"/>
      <c r="L36" s="299"/>
      <c r="M36" s="299"/>
      <c r="N36" s="298"/>
      <c r="O36" s="134">
        <v>2</v>
      </c>
      <c r="P36" s="152" t="s">
        <v>275</v>
      </c>
      <c r="Q36" s="134" t="b">
        <f t="shared" ref="Q36:Q54" si="14">IF(R36="Preventivo","Probabilidad",IF(R36="Detectivo","Probabilidad", IF(R36="Correctivo","Impacto")))</f>
        <v>0</v>
      </c>
      <c r="R36" s="134"/>
      <c r="S36" s="134"/>
      <c r="T36" s="135" t="e">
        <f>VLOOKUP(R36&amp;S36,Hoja1!$Q$4:$R$9,2,0)</f>
        <v>#N/A</v>
      </c>
      <c r="U36" s="134"/>
      <c r="V36" s="134"/>
      <c r="W36" s="134"/>
      <c r="X36" s="135" t="b">
        <f t="shared" ref="X36:X39" si="15">IF(Q36="Probabilidad",($J$35*T36),IF(Q36="Impacto"," "))</f>
        <v>0</v>
      </c>
      <c r="Y36" s="135" t="b">
        <f>IF(Z36&lt;=20%,'Tabla probabilidad'!$B$5,IF(Z36&lt;=40%,'Tabla probabilidad'!$B$6,IF(Z36&lt;=60%,'Tabla probabilidad'!$B$7,IF(Z36&lt;=80%,'Tabla probabilidad'!$B$8,IF(Z36&lt;=100%,'Tabla probabilidad'!$B$9)))))</f>
        <v>0</v>
      </c>
      <c r="Z36" s="135" t="b">
        <f>IF(R36="Preventivo",(J35-(J35*T36)),IF(R36="Detectivo",(J35-(J35*T36)),IF(R36="Correctivo",(J35))))</f>
        <v>0</v>
      </c>
      <c r="AA36" s="301"/>
      <c r="AB36" s="301"/>
      <c r="AC36" s="135" t="b">
        <f t="shared" si="13"/>
        <v>0</v>
      </c>
      <c r="AD36" s="135" t="b">
        <f t="shared" ref="AD36:AD39" si="16">IF(Q36="Probabilidad",(($M$35-0)),IF(Q36="Impacto",($M$35-($M$35*T36))))</f>
        <v>0</v>
      </c>
      <c r="AE36" s="301"/>
      <c r="AF36" s="301"/>
      <c r="AG36" s="304"/>
      <c r="AH36" s="304"/>
      <c r="AI36" s="307"/>
      <c r="AJ36" s="307"/>
      <c r="AK36" s="307"/>
      <c r="AL36" s="307"/>
      <c r="AM36" s="307"/>
      <c r="AN36" s="298"/>
    </row>
    <row r="37" spans="1:40">
      <c r="A37" s="298"/>
      <c r="B37" s="304"/>
      <c r="C37" s="298"/>
      <c r="D37" s="309"/>
      <c r="E37" s="298"/>
      <c r="F37" s="298"/>
      <c r="G37" s="298"/>
      <c r="H37" s="298"/>
      <c r="I37" s="296"/>
      <c r="J37" s="297"/>
      <c r="K37" s="298"/>
      <c r="L37" s="299"/>
      <c r="M37" s="299"/>
      <c r="N37" s="298"/>
      <c r="O37" s="134">
        <v>3</v>
      </c>
      <c r="P37" s="152" t="s">
        <v>276</v>
      </c>
      <c r="Q37" s="134" t="b">
        <f t="shared" si="14"/>
        <v>0</v>
      </c>
      <c r="R37" s="134"/>
      <c r="S37" s="134"/>
      <c r="T37" s="135" t="e">
        <f>VLOOKUP(R37&amp;S37,Hoja1!$Q$4:$R$9,2,0)</f>
        <v>#N/A</v>
      </c>
      <c r="U37" s="134"/>
      <c r="V37" s="134"/>
      <c r="W37" s="134"/>
      <c r="X37" s="135" t="b">
        <f t="shared" si="15"/>
        <v>0</v>
      </c>
      <c r="Y37" s="135" t="b">
        <f>IF(Z37&lt;=20%,'Tabla probabilidad'!$B$5,IF(Z37&lt;=40%,'Tabla probabilidad'!$B$6,IF(Z37&lt;=60%,'Tabla probabilidad'!$B$7,IF(Z37&lt;=80%,'Tabla probabilidad'!$B$8,IF(Z37&lt;=100%,'Tabla probabilidad'!$B$9)))))</f>
        <v>0</v>
      </c>
      <c r="Z37" s="135" t="b">
        <f>IF(R37="Preventivo",(J35-(J35*T37)),IF(R37="Detectivo",(J35-(J35*T37)),IF(R37="Correctivo",(J35))))</f>
        <v>0</v>
      </c>
      <c r="AA37" s="301"/>
      <c r="AB37" s="301"/>
      <c r="AC37" s="135" t="b">
        <f t="shared" si="13"/>
        <v>0</v>
      </c>
      <c r="AD37" s="135" t="b">
        <f t="shared" si="16"/>
        <v>0</v>
      </c>
      <c r="AE37" s="301"/>
      <c r="AF37" s="301"/>
      <c r="AG37" s="304"/>
      <c r="AH37" s="304"/>
      <c r="AI37" s="307"/>
      <c r="AJ37" s="307"/>
      <c r="AK37" s="307"/>
      <c r="AL37" s="307"/>
      <c r="AM37" s="307"/>
      <c r="AN37" s="298"/>
    </row>
    <row r="38" spans="1:40">
      <c r="A38" s="298"/>
      <c r="B38" s="304"/>
      <c r="C38" s="298"/>
      <c r="D38" s="309"/>
      <c r="E38" s="298"/>
      <c r="F38" s="298"/>
      <c r="G38" s="298"/>
      <c r="H38" s="298"/>
      <c r="I38" s="296"/>
      <c r="J38" s="297"/>
      <c r="K38" s="298"/>
      <c r="L38" s="299"/>
      <c r="M38" s="299"/>
      <c r="N38" s="298"/>
      <c r="O38" s="134">
        <v>4</v>
      </c>
      <c r="P38" s="152"/>
      <c r="Q38" s="134" t="b">
        <f t="shared" si="14"/>
        <v>0</v>
      </c>
      <c r="R38" s="134"/>
      <c r="S38" s="134"/>
      <c r="T38" s="135" t="e">
        <f>VLOOKUP(R38&amp;S38,Hoja1!$Q$4:$R$9,2,0)</f>
        <v>#N/A</v>
      </c>
      <c r="U38" s="134"/>
      <c r="V38" s="134"/>
      <c r="W38" s="134"/>
      <c r="X38" s="135" t="b">
        <f t="shared" si="15"/>
        <v>0</v>
      </c>
      <c r="Y38" s="135" t="b">
        <f>IF(Z38&lt;=20%,'Tabla probabilidad'!$B$5,IF(Z38&lt;=40%,'Tabla probabilidad'!$B$6,IF(Z38&lt;=60%,'Tabla probabilidad'!$B$7,IF(Z38&lt;=80%,'Tabla probabilidad'!$B$8,IF(Z38&lt;=100%,'Tabla probabilidad'!$B$9)))))</f>
        <v>0</v>
      </c>
      <c r="Z38" s="135" t="b">
        <f>IF(R38="Preventivo",(J35-(J35*T38)),IF(R38="Detectivo",(J35-(J35*T38)),IF(R38="Correctivo",(J35))))</f>
        <v>0</v>
      </c>
      <c r="AA38" s="301"/>
      <c r="AB38" s="301"/>
      <c r="AC38" s="135" t="b">
        <f t="shared" si="13"/>
        <v>0</v>
      </c>
      <c r="AD38" s="135" t="b">
        <f t="shared" si="16"/>
        <v>0</v>
      </c>
      <c r="AE38" s="301"/>
      <c r="AF38" s="301"/>
      <c r="AG38" s="304"/>
      <c r="AH38" s="304"/>
      <c r="AI38" s="307"/>
      <c r="AJ38" s="307"/>
      <c r="AK38" s="307"/>
      <c r="AL38" s="307"/>
      <c r="AM38" s="307"/>
      <c r="AN38" s="298"/>
    </row>
    <row r="39" spans="1:40">
      <c r="A39" s="298"/>
      <c r="B39" s="305"/>
      <c r="C39" s="298"/>
      <c r="D39" s="309"/>
      <c r="E39" s="298"/>
      <c r="F39" s="298"/>
      <c r="G39" s="298"/>
      <c r="H39" s="298"/>
      <c r="I39" s="296"/>
      <c r="J39" s="297"/>
      <c r="K39" s="298"/>
      <c r="L39" s="299"/>
      <c r="M39" s="299"/>
      <c r="N39" s="298"/>
      <c r="O39" s="134">
        <v>5</v>
      </c>
      <c r="P39" s="153"/>
      <c r="Q39" s="134" t="b">
        <f t="shared" si="14"/>
        <v>0</v>
      </c>
      <c r="R39" s="134"/>
      <c r="S39" s="134"/>
      <c r="T39" s="135" t="e">
        <f>VLOOKUP(R39&amp;S39,Hoja1!$Q$4:$R$9,2,0)</f>
        <v>#N/A</v>
      </c>
      <c r="U39" s="134"/>
      <c r="V39" s="134"/>
      <c r="W39" s="134"/>
      <c r="X39" s="135" t="b">
        <f t="shared" si="15"/>
        <v>0</v>
      </c>
      <c r="Y39" s="135" t="b">
        <f>IF(Z39&lt;=20%,'Tabla probabilidad'!$B$5,IF(Z39&lt;=40%,'Tabla probabilidad'!$B$6,IF(Z39&lt;=60%,'Tabla probabilidad'!$B$7,IF(Z39&lt;=80%,'Tabla probabilidad'!$B$8,IF(Z39&lt;=100%,'Tabla probabilidad'!$B$9)))))</f>
        <v>0</v>
      </c>
      <c r="Z39" s="135" t="b">
        <f>IF(R39="Preventivo",(J35-(J35*T39)),IF(R39="Detectivo",(J35-(J35*T39)),IF(R39="Correctivo",(J35))))</f>
        <v>0</v>
      </c>
      <c r="AA39" s="302"/>
      <c r="AB39" s="302"/>
      <c r="AC39" s="135" t="b">
        <f t="shared" si="13"/>
        <v>0</v>
      </c>
      <c r="AD39" s="135" t="b">
        <f t="shared" si="16"/>
        <v>0</v>
      </c>
      <c r="AE39" s="302"/>
      <c r="AF39" s="302"/>
      <c r="AG39" s="305"/>
      <c r="AH39" s="304"/>
      <c r="AI39" s="308"/>
      <c r="AJ39" s="308"/>
      <c r="AK39" s="308"/>
      <c r="AL39" s="308"/>
      <c r="AM39" s="308"/>
      <c r="AN39" s="303"/>
    </row>
    <row r="40" spans="1:40">
      <c r="A40" s="298"/>
      <c r="B40" s="303"/>
      <c r="C40" s="298"/>
      <c r="D40" s="309"/>
      <c r="E40" s="298"/>
      <c r="F40" s="298"/>
      <c r="G40" s="298"/>
      <c r="H40" s="298"/>
      <c r="I40" s="296" t="str">
        <f>IF(H40&lt;=2,'Tabla probabilidad'!$B$5,IF(H40&lt;=24,'Tabla probabilidad'!$B$6,IF(H40&lt;=500,'Tabla probabilidad'!$B$7,IF(H40&lt;=5000,'Tabla probabilidad'!$B$8,IF(H40&gt;5000,'Tabla probabilidad'!$B$9)))))</f>
        <v>Muy Baja</v>
      </c>
      <c r="J40" s="297">
        <f>IF(H40&lt;=2,'Tabla probabilidad'!$D$5,IF(H40&lt;=24,'Tabla probabilidad'!$D$6,IF(H40&lt;=500,'Tabla probabilidad'!$D$7,IF(H40&lt;=5000,'Tabla probabilidad'!$D$8,IF(H40&gt;5000,'Tabla probabilidad'!$D$9)))))</f>
        <v>0.2</v>
      </c>
      <c r="K40" s="298"/>
      <c r="L40" s="298" t="b">
        <f>IF(K40="El riesgo afecta la imagen de alguna área de la organización","Leve",IF(K40="El riesgo afecta la imagen de la entidad internamente, de conocimiento general, nivel interno, alta dirección, contratista y/o de provedores","Menor",IF(K40="El riesgo afecta la imagen de la entidad con algunos usuarios de relevancia frente al logro de los objetivos","Moderado",IF(K40="El riesgo afecta la imagen de de la entidad con efecto publicitario sostenido a nivel del sector justicia","Mayor",IF(K40="El riesgo afecta la imagen de la entidad a nivel nacional, con efecto publicitarios sostenible a nivel país","Catastrófico",IF(K40="Impacto que afecte la ejecución presupuestal en un valor ≥0,5%.","Leve",IF(K40="Impacto que afecte la ejecución presupuestal en un valor ≥1%.","Menor",IF(K40="Impacto que afecte la ejecución presupuestal en un valor ≥5%.","Moderado",IF(K40="Impacto que afecte la ejecución presupuestal en un valor ≥20%.","Mayor",IF(K40="Impacto que afecte la ejecución presupuestal en un valor ≥50%.","Catastrófico",IF(K40="Incumplimiento máximo del 5% de la meta planeada","Leve",IF(K40="Incumplimiento máximo del 15% de la meta planeada","Menor",IF(K40="Incumplimiento máximo del 20% de la meta planeada","Moderado",IF(K40="Incumplimiento máximo del 50% de la meta planeada","Mayor",IF(K40="Incumplimiento máximo del 80% de la meta planeada","Catastrófico",IF(K40="Cualquier afectación a la violacion de los derechos de los ciudadanos se considera con consecuencias altas","Mayor",IF(K40="Cualquier afectación a la violacion de los derechos de los ciudadanos se considera con consecuencias desastrosas","Catastrófico",IF(K40="Afecta la Prestación del Servicio de Administración de Justicia en 5%","Leve",IF(K40="Afecta la Prestación del Servicio de Administración de Justicia en 10%","Menor",IF(K40="Afecta la Prestación del Servicio de Administración de Justicia en 15%","Moderado",IF(K40="Afecta la Prestación del Servicio de Administración de Justicia en 20%","Mayor",IF(K40="Afecta la Prestación del Servicio de Administración de Justicia en más del 50%","Catastrófico",IF(K40="Cualquier acto indebido de los servidores judiciales genera altas consecuencias para la entidad","Mayor",IF(K40="Cualquier acto indebido de los servidores judiciales genera consecuencias desastrosas para la entidad","Catastrófico",IF(K40="Si el hecho llegara a presentarse, tendría consecuencias o efectos mínimos sobre la entidad","Leve",IF(K40="Si el hecho llegara a presentarse, tendría bajo impacto o efecto sobre la entidad","Menor",IF(K40="Si el hecho llegara a presentarse, tendría medianas consecuencias o efectos sobre la entidad","Moderado",IF(K40="Si el hecho llegara a presentarse, tendría altas consecuencias o efectos sobre la entidad","Mayor",IF(K40="Si el hecho llegara a presentarse, tendría desastrosas consecuencias o efectos sobre la entidad","Catastrófico")))))))))))))))))))))))))))))</f>
        <v>0</v>
      </c>
      <c r="M40" s="298" t="b">
        <f>IF(K40="El riesgo afecta la imagen de alguna área de la organización","20%",IF(K40="El riesgo afecta la imagen de la entidad internamente, de conocimiento general, nivel interno, alta dirección, contratista y/o de provedores","40%",IF(K40="El riesgo afecta la imagen de la entidad con algunos usuarios de relevancia frente al logro de los objetivos","60%",IF(K40="El riesgo afecta la imagen de de la entidad con efecto publicitario sostenido a nivel del sector justicia","80%",IF(K40="El riesgo afecta la imagen de la entidad a nivel nacional, con efecto publicitarios sostenible a nivel país","100%",IF(K40="Impacto que afecte la ejecución presupuestal en un valor ≥0,5%.","20%",IF(K40="Impacto que afecte la ejecución presupuestal en un valor ≥1%.","40%",IF(K40="Impacto que afecte la ejecución presupuestal en un valor ≥5%.","60%",IF(K40="Impacto que afecte la ejecución presupuestal en un valor ≥20%.","80%",IF(K40="Impacto que afecte la ejecución presupuestal en un valor ≥50%.","100%",IF(K40="Incumplimiento máximo del 5% de la meta planeada","20%",IF(K40="Incumplimiento máximo del 15% de la meta planeada","40%",IF(K40="Incumplimiento máximo del 20% de la meta planeada","60%",IF(K40="Incumplimiento máximo del 50% de la meta planeada","80%",IF(K40="Incumplimiento máximo del 80% de la meta planeada","100%",IF(K40="Cualquier afectación a la violacion de los derechos de los ciudadanos se considera con consecuencias altas","80%",IF(K40="Cualquier afectación a la violacion de los derechos de los ciudadanos se considera con consecuencias desastrosas","100%",IF(K40="Afecta la Prestación del Servicio de Administración de Justicia en 5%","20%",IF(K40="Afecta la Prestación del Servicio de Administración de Justicia en 10%","40%",IF(K40="Afecta la Prestación del Servicio de Administración de Justicia en 15%","60%",IF(K40="Afecta la Prestación del Servicio de Administración de Justicia en 20%","80%",IF(K40="Afecta la Prestación del Servicio de Administración de Justicia en más del 50%","100%",IF(K40="Cualquier acto indebido de los servidores judiciales genera altas consecuencias para la entidad","80%",IF(K40="Cualquier acto indebido de los servidores judiciales genera consecuencias desastrosas para la entidad","100%",IF(K40="Si el hecho llegara a presentarse, tendría consecuencias o efectos mínimos sobre la entidad","20%",IF(K40="Si el hecho llegara a presentarse, tendría bajo impacto o efecto sobre la entidad","40%",IF(K40="Si el hecho llegara a presentarse, tendría medianas consecuencias o efectos sobre la entidad","60%",IF(K40="Si el hecho llegara a presentarse, tendría altas consecuencias o efectos sobre la entidad","80%",IF(K40="Si el hecho llegara a presentarse, tendría desastrosas consecuencias o efectos sobre la entidad","100%")))))))))))))))))))))))))))))</f>
        <v>0</v>
      </c>
      <c r="N40" s="298" t="e">
        <f>VLOOKUP((I40&amp;L40),Hoja1!$B$4:$C$28,2,0)</f>
        <v>#N/A</v>
      </c>
      <c r="O40" s="134">
        <v>1</v>
      </c>
      <c r="P40" s="152"/>
      <c r="Q40" s="134" t="b">
        <f t="shared" si="14"/>
        <v>0</v>
      </c>
      <c r="R40" s="134"/>
      <c r="S40" s="134"/>
      <c r="T40" s="135" t="e">
        <f>VLOOKUP(R40&amp;S40,Hoja1!$Q$4:$R$9,2,0)</f>
        <v>#N/A</v>
      </c>
      <c r="U40" s="134"/>
      <c r="V40" s="134"/>
      <c r="W40" s="134"/>
      <c r="X40" s="135" t="b">
        <f>IF(Q40="Probabilidad",($J$40*T40),IF(Q40="Impacto"," "))</f>
        <v>0</v>
      </c>
      <c r="Y40" s="135" t="b">
        <f>IF(Z40&lt;=20%,'Tabla probabilidad'!$B$5,IF(Z40&lt;=40%,'Tabla probabilidad'!$B$6,IF(Z40&lt;=60%,'Tabla probabilidad'!$B$7,IF(Z40&lt;=80%,'Tabla probabilidad'!$B$8,IF(Z40&lt;=100%,'Tabla probabilidad'!$B$9)))))</f>
        <v>0</v>
      </c>
      <c r="Z40" s="135" t="b">
        <f>IF(R40="Preventivo",(J40-(J40*T40)),IF(R40="Detectivo",(J40-(J40*T40)),IF(R40="Correctivo",(J40))))</f>
        <v>0</v>
      </c>
      <c r="AA40" s="300" t="e">
        <f>IF(AB40&lt;=20%,'Tabla probabilidad'!$B$5,IF(AB40&lt;=40%,'Tabla probabilidad'!$B$6,IF(AB40&lt;=60%,'Tabla probabilidad'!$B$7,IF(AB40&lt;=80%,'Tabla probabilidad'!$B$8,IF(AB40&lt;=100%,'Tabla probabilidad'!$B$9)))))</f>
        <v>#DIV/0!</v>
      </c>
      <c r="AB40" s="300" t="e">
        <f>AVERAGE(Z40:Z44)</f>
        <v>#DIV/0!</v>
      </c>
      <c r="AC40" s="135" t="b">
        <f t="shared" si="13"/>
        <v>0</v>
      </c>
      <c r="AD40" s="135" t="b">
        <f>IF(Q40="Probabilidad",(($M$40-0)),IF(Q40="Impacto",($M$40-($M$40*T40))))</f>
        <v>0</v>
      </c>
      <c r="AE40" s="300" t="e">
        <f>IF(AF40&lt;=20%,"Leve",IF(AF40&lt;=40%,"Menor",IF(AF40&lt;=60%,"Moderado",IF(AF40&lt;=80%,"Mayor",IF(AF40&lt;=100%,"Catastrófico")))))</f>
        <v>#DIV/0!</v>
      </c>
      <c r="AF40" s="300" t="e">
        <f>AVERAGE(AD40:AD44)</f>
        <v>#DIV/0!</v>
      </c>
      <c r="AG40" s="303" t="e">
        <f>VLOOKUP(AA40&amp;AE40,Hoja1!$B$4:$C$28,2,0)</f>
        <v>#DIV/0!</v>
      </c>
      <c r="AH40" s="303"/>
      <c r="AI40" s="306"/>
      <c r="AJ40" s="306"/>
      <c r="AK40" s="306"/>
      <c r="AL40" s="306"/>
      <c r="AM40" s="306"/>
      <c r="AN40" s="298"/>
    </row>
    <row r="41" spans="1:40">
      <c r="A41" s="298"/>
      <c r="B41" s="304"/>
      <c r="C41" s="298"/>
      <c r="D41" s="309"/>
      <c r="E41" s="298"/>
      <c r="F41" s="298"/>
      <c r="G41" s="298"/>
      <c r="H41" s="298"/>
      <c r="I41" s="296"/>
      <c r="J41" s="297"/>
      <c r="K41" s="298"/>
      <c r="L41" s="299"/>
      <c r="M41" s="299"/>
      <c r="N41" s="298"/>
      <c r="O41" s="134">
        <v>2</v>
      </c>
      <c r="P41" s="152"/>
      <c r="Q41" s="134" t="b">
        <f t="shared" si="14"/>
        <v>0</v>
      </c>
      <c r="R41" s="134"/>
      <c r="S41" s="134"/>
      <c r="T41" s="135" t="e">
        <f>VLOOKUP(R41&amp;S41,Hoja1!$Q$4:$R$9,2,0)</f>
        <v>#N/A</v>
      </c>
      <c r="U41" s="134"/>
      <c r="V41" s="134"/>
      <c r="W41" s="134"/>
      <c r="X41" s="135" t="b">
        <f t="shared" ref="X41:X44" si="17">IF(Q41="Probabilidad",($J$40*T41),IF(Q41="Impacto"," "))</f>
        <v>0</v>
      </c>
      <c r="Y41" s="135" t="b">
        <f>IF(Z41&lt;=20%,'Tabla probabilidad'!$B$5,IF(Z41&lt;=40%,'Tabla probabilidad'!$B$6,IF(Z41&lt;=60%,'Tabla probabilidad'!$B$7,IF(Z41&lt;=80%,'Tabla probabilidad'!$B$8,IF(Z41&lt;=100%,'Tabla probabilidad'!$B$9)))))</f>
        <v>0</v>
      </c>
      <c r="Z41" s="135" t="b">
        <f>IF(R41="Preventivo",(J40-(J40*T41)),IF(R41="Detectivo",(J40-(J40*T41)),IF(R41="Correctivo",(J40))))</f>
        <v>0</v>
      </c>
      <c r="AA41" s="301"/>
      <c r="AB41" s="301"/>
      <c r="AC41" s="135" t="b">
        <f t="shared" si="13"/>
        <v>0</v>
      </c>
      <c r="AD41" s="135" t="b">
        <f t="shared" ref="AD41:AD44" si="18">IF(Q41="Probabilidad",(($M$40-0)),IF(Q41="Impacto",($M$40-($M$40*T41))))</f>
        <v>0</v>
      </c>
      <c r="AE41" s="301"/>
      <c r="AF41" s="301"/>
      <c r="AG41" s="304"/>
      <c r="AH41" s="304"/>
      <c r="AI41" s="307"/>
      <c r="AJ41" s="307"/>
      <c r="AK41" s="307"/>
      <c r="AL41" s="307"/>
      <c r="AM41" s="307"/>
      <c r="AN41" s="298"/>
    </row>
    <row r="42" spans="1:40">
      <c r="A42" s="298"/>
      <c r="B42" s="304"/>
      <c r="C42" s="298"/>
      <c r="D42" s="309"/>
      <c r="E42" s="298"/>
      <c r="F42" s="298"/>
      <c r="G42" s="298"/>
      <c r="H42" s="298"/>
      <c r="I42" s="296"/>
      <c r="J42" s="297"/>
      <c r="K42" s="298"/>
      <c r="L42" s="299"/>
      <c r="M42" s="299"/>
      <c r="N42" s="298"/>
      <c r="O42" s="134">
        <v>3</v>
      </c>
      <c r="P42" s="152"/>
      <c r="Q42" s="134" t="b">
        <f t="shared" si="14"/>
        <v>0</v>
      </c>
      <c r="R42" s="134"/>
      <c r="S42" s="134"/>
      <c r="T42" s="135" t="e">
        <f>VLOOKUP(R42&amp;S42,Hoja1!$Q$4:$R$9,2,0)</f>
        <v>#N/A</v>
      </c>
      <c r="U42" s="134"/>
      <c r="V42" s="134"/>
      <c r="W42" s="134"/>
      <c r="X42" s="135" t="b">
        <f t="shared" si="17"/>
        <v>0</v>
      </c>
      <c r="Y42" s="135" t="b">
        <f>IF(Z42&lt;=20%,'Tabla probabilidad'!$B$5,IF(Z42&lt;=40%,'Tabla probabilidad'!$B$6,IF(Z42&lt;=60%,'Tabla probabilidad'!$B$7,IF(Z42&lt;=80%,'Tabla probabilidad'!$B$8,IF(Z42&lt;=100%,'Tabla probabilidad'!$B$9)))))</f>
        <v>0</v>
      </c>
      <c r="Z42" s="135" t="b">
        <f>IF(R42="Preventivo",(J40-(J40*T42)),IF(R42="Detectivo",(J40-(J40*T42)),IF(R42="Correctivo",(J40))))</f>
        <v>0</v>
      </c>
      <c r="AA42" s="301"/>
      <c r="AB42" s="301"/>
      <c r="AC42" s="135" t="b">
        <f t="shared" si="13"/>
        <v>0</v>
      </c>
      <c r="AD42" s="135" t="b">
        <f t="shared" si="18"/>
        <v>0</v>
      </c>
      <c r="AE42" s="301"/>
      <c r="AF42" s="301"/>
      <c r="AG42" s="304"/>
      <c r="AH42" s="304"/>
      <c r="AI42" s="307"/>
      <c r="AJ42" s="307"/>
      <c r="AK42" s="307"/>
      <c r="AL42" s="307"/>
      <c r="AM42" s="307"/>
      <c r="AN42" s="298"/>
    </row>
    <row r="43" spans="1:40">
      <c r="A43" s="298"/>
      <c r="B43" s="304"/>
      <c r="C43" s="298"/>
      <c r="D43" s="309"/>
      <c r="E43" s="298"/>
      <c r="F43" s="298"/>
      <c r="G43" s="298"/>
      <c r="H43" s="298"/>
      <c r="I43" s="296"/>
      <c r="J43" s="297"/>
      <c r="K43" s="298"/>
      <c r="L43" s="299"/>
      <c r="M43" s="299"/>
      <c r="N43" s="298"/>
      <c r="O43" s="134">
        <v>4</v>
      </c>
      <c r="P43" s="152"/>
      <c r="Q43" s="134" t="b">
        <f t="shared" si="14"/>
        <v>0</v>
      </c>
      <c r="R43" s="134"/>
      <c r="S43" s="134"/>
      <c r="T43" s="135" t="e">
        <f>VLOOKUP(R43&amp;S43,Hoja1!$Q$4:$R$9,2,0)</f>
        <v>#N/A</v>
      </c>
      <c r="U43" s="134"/>
      <c r="V43" s="134"/>
      <c r="W43" s="134"/>
      <c r="X43" s="135" t="b">
        <f t="shared" si="17"/>
        <v>0</v>
      </c>
      <c r="Y43" s="135" t="b">
        <f>IF(Z43&lt;=20%,'Tabla probabilidad'!$B$5,IF(Z43&lt;=40%,'Tabla probabilidad'!$B$6,IF(Z43&lt;=60%,'Tabla probabilidad'!$B$7,IF(Z43&lt;=80%,'Tabla probabilidad'!$B$8,IF(Z43&lt;=100%,'Tabla probabilidad'!$B$9)))))</f>
        <v>0</v>
      </c>
      <c r="Z43" s="135" t="b">
        <f>IF(R43="Preventivo",(J40-(J40*T43)),IF(R43="Detectivo",(J40-(J40*T43)),IF(R43="Correctivo",(J40))))</f>
        <v>0</v>
      </c>
      <c r="AA43" s="301"/>
      <c r="AB43" s="301"/>
      <c r="AC43" s="135" t="b">
        <f t="shared" si="13"/>
        <v>0</v>
      </c>
      <c r="AD43" s="135" t="b">
        <f t="shared" si="18"/>
        <v>0</v>
      </c>
      <c r="AE43" s="301"/>
      <c r="AF43" s="301"/>
      <c r="AG43" s="304"/>
      <c r="AH43" s="304"/>
      <c r="AI43" s="307"/>
      <c r="AJ43" s="307"/>
      <c r="AK43" s="307"/>
      <c r="AL43" s="307"/>
      <c r="AM43" s="307"/>
      <c r="AN43" s="298"/>
    </row>
    <row r="44" spans="1:40">
      <c r="A44" s="298"/>
      <c r="B44" s="305"/>
      <c r="C44" s="298"/>
      <c r="D44" s="309"/>
      <c r="E44" s="298"/>
      <c r="F44" s="298"/>
      <c r="G44" s="298"/>
      <c r="H44" s="298"/>
      <c r="I44" s="296"/>
      <c r="J44" s="297"/>
      <c r="K44" s="298"/>
      <c r="L44" s="299"/>
      <c r="M44" s="299"/>
      <c r="N44" s="298"/>
      <c r="O44" s="134">
        <v>5</v>
      </c>
      <c r="P44" s="153"/>
      <c r="Q44" s="134" t="b">
        <f t="shared" si="14"/>
        <v>0</v>
      </c>
      <c r="R44" s="134"/>
      <c r="S44" s="134"/>
      <c r="T44" s="135" t="e">
        <f>VLOOKUP(R44&amp;S44,Hoja1!$Q$4:$R$9,2,0)</f>
        <v>#N/A</v>
      </c>
      <c r="U44" s="134"/>
      <c r="V44" s="134"/>
      <c r="W44" s="134"/>
      <c r="X44" s="135" t="b">
        <f t="shared" si="17"/>
        <v>0</v>
      </c>
      <c r="Y44" s="135" t="b">
        <f>IF(Z44&lt;=20%,'Tabla probabilidad'!$B$5,IF(Z44&lt;=40%,'Tabla probabilidad'!$B$6,IF(Z44&lt;=60%,'Tabla probabilidad'!$B$7,IF(Z44&lt;=80%,'Tabla probabilidad'!$B$8,IF(Z44&lt;=100%,'Tabla probabilidad'!$B$9)))))</f>
        <v>0</v>
      </c>
      <c r="Z44" s="135" t="b">
        <f>IF(R44="Preventivo",(J40-(J40*T44)),IF(R44="Detectivo",(J40-(J40*T44)),IF(R44="Correctivo",(J40))))</f>
        <v>0</v>
      </c>
      <c r="AA44" s="302"/>
      <c r="AB44" s="302"/>
      <c r="AC44" s="135" t="b">
        <f t="shared" si="13"/>
        <v>0</v>
      </c>
      <c r="AD44" s="135" t="b">
        <f t="shared" si="18"/>
        <v>0</v>
      </c>
      <c r="AE44" s="302"/>
      <c r="AF44" s="302"/>
      <c r="AG44" s="305"/>
      <c r="AH44" s="304"/>
      <c r="AI44" s="308"/>
      <c r="AJ44" s="308"/>
      <c r="AK44" s="308"/>
      <c r="AL44" s="308"/>
      <c r="AM44" s="308"/>
      <c r="AN44" s="303"/>
    </row>
    <row r="45" spans="1:40">
      <c r="A45" s="298"/>
      <c r="B45" s="303"/>
      <c r="C45" s="298"/>
      <c r="D45" s="309"/>
      <c r="E45" s="298"/>
      <c r="F45" s="298"/>
      <c r="G45" s="298"/>
      <c r="H45" s="298"/>
      <c r="I45" s="296" t="str">
        <f>IF(H45&lt;=2,'Tabla probabilidad'!$B$5,IF(H45&lt;=24,'Tabla probabilidad'!$B$6,IF(H45&lt;=500,'Tabla probabilidad'!$B$7,IF(H45&lt;=5000,'Tabla probabilidad'!$B$8,IF(H45&gt;5000,'Tabla probabilidad'!$B$9)))))</f>
        <v>Muy Baja</v>
      </c>
      <c r="J45" s="297">
        <f>IF(H45&lt;=2,'Tabla probabilidad'!$D$5,IF(H45&lt;=24,'Tabla probabilidad'!$D$6,IF(H45&lt;=500,'Tabla probabilidad'!$D$7,IF(H45&lt;=5000,'Tabla probabilidad'!$D$8,IF(H45&gt;5000,'Tabla probabilidad'!$D$9)))))</f>
        <v>0.2</v>
      </c>
      <c r="K45" s="298"/>
      <c r="L45" s="298" t="b">
        <f>IF(K45="El riesgo afecta la imagen de alguna área de la organización","Leve",IF(K45="El riesgo afecta la imagen de la entidad internamente, de conocimiento general, nivel interno, alta dirección, contratista y/o de provedores","Menor",IF(K45="El riesgo afecta la imagen de la entidad con algunos usuarios de relevancia frente al logro de los objetivos","Moderado",IF(K45="El riesgo afecta la imagen de de la entidad con efecto publicitario sostenido a nivel del sector justicia","Mayor",IF(K45="El riesgo afecta la imagen de la entidad a nivel nacional, con efecto publicitarios sostenible a nivel país","Catastrófico",IF(K45="Impacto que afecte la ejecución presupuestal en un valor ≥0,5%.","Leve",IF(K45="Impacto que afecte la ejecución presupuestal en un valor ≥1%.","Menor",IF(K45="Impacto que afecte la ejecución presupuestal en un valor ≥5%.","Moderado",IF(K45="Impacto que afecte la ejecución presupuestal en un valor ≥20%.","Mayor",IF(K45="Impacto que afecte la ejecución presupuestal en un valor ≥50%.","Catastrófico",IF(K45="Incumplimiento máximo del 5% de la meta planeada","Leve",IF(K45="Incumplimiento máximo del 15% de la meta planeada","Menor",IF(K45="Incumplimiento máximo del 20% de la meta planeada","Moderado",IF(K45="Incumplimiento máximo del 50% de la meta planeada","Mayor",IF(K45="Incumplimiento máximo del 80% de la meta planeada","Catastrófico",IF(K45="Cualquier afectación a la violacion de los derechos de los ciudadanos se considera con consecuencias altas","Mayor",IF(K45="Cualquier afectación a la violacion de los derechos de los ciudadanos se considera con consecuencias desastrosas","Catastrófico",IF(K45="Afecta la Prestación del Servicio de Administración de Justicia en 5%","Leve",IF(K45="Afecta la Prestación del Servicio de Administración de Justicia en 10%","Menor",IF(K45="Afecta la Prestación del Servicio de Administración de Justicia en 15%","Moderado",IF(K45="Afecta la Prestación del Servicio de Administración de Justicia en 20%","Mayor",IF(K45="Afecta la Prestación del Servicio de Administración de Justicia en más del 50%","Catastrófico",IF(K45="Cualquier acto indebido de los servidores judiciales genera altas consecuencias para la entidad","Mayor",IF(K45="Cualquier acto indebido de los servidores judiciales genera consecuencias desastrosas para la entidad","Catastrófico",IF(K45="Si el hecho llegara a presentarse, tendría consecuencias o efectos mínimos sobre la entidad","Leve",IF(K45="Si el hecho llegara a presentarse, tendría bajo impacto o efecto sobre la entidad","Menor",IF(K45="Si el hecho llegara a presentarse, tendría medianas consecuencias o efectos sobre la entidad","Moderado",IF(K45="Si el hecho llegara a presentarse, tendría altas consecuencias o efectos sobre la entidad","Mayor",IF(K45="Si el hecho llegara a presentarse, tendría desastrosas consecuencias o efectos sobre la entidad","Catastrófico")))))))))))))))))))))))))))))</f>
        <v>0</v>
      </c>
      <c r="M45" s="298" t="b">
        <f>IF(K45="El riesgo afecta la imagen de alguna área de la organización","20%",IF(K45="El riesgo afecta la imagen de la entidad internamente, de conocimiento general, nivel interno, alta dirección, contratista y/o de provedores","40%",IF(K45="El riesgo afecta la imagen de la entidad con algunos usuarios de relevancia frente al logro de los objetivos","60%",IF(K45="El riesgo afecta la imagen de de la entidad con efecto publicitario sostenido a nivel del sector justicia","80%",IF(K45="El riesgo afecta la imagen de la entidad a nivel nacional, con efecto publicitarios sostenible a nivel país","100%",IF(K45="Impacto que afecte la ejecución presupuestal en un valor ≥0,5%.","20%",IF(K45="Impacto que afecte la ejecución presupuestal en un valor ≥1%.","40%",IF(K45="Impacto que afecte la ejecución presupuestal en un valor ≥5%.","60%",IF(K45="Impacto que afecte la ejecución presupuestal en un valor ≥20%.","80%",IF(K45="Impacto que afecte la ejecución presupuestal en un valor ≥50%.","100%",IF(K45="Incumplimiento máximo del 5% de la meta planeada","20%",IF(K45="Incumplimiento máximo del 15% de la meta planeada","40%",IF(K45="Incumplimiento máximo del 20% de la meta planeada","60%",IF(K45="Incumplimiento máximo del 50% de la meta planeada","80%",IF(K45="Incumplimiento máximo del 80% de la meta planeada","100%",IF(K45="Cualquier afectación a la violacion de los derechos de los ciudadanos se considera con consecuencias altas","80%",IF(K45="Cualquier afectación a la violacion de los derechos de los ciudadanos se considera con consecuencias desastrosas","100%",IF(K45="Afecta la Prestación del Servicio de Administración de Justicia en 5%","20%",IF(K45="Afecta la Prestación del Servicio de Administración de Justicia en 10%","40%",IF(K45="Afecta la Prestación del Servicio de Administración de Justicia en 15%","60%",IF(K45="Afecta la Prestación del Servicio de Administración de Justicia en 20%","80%",IF(K45="Afecta la Prestación del Servicio de Administración de Justicia en más del 50%","100%",IF(K45="Cualquier acto indebido de los servidores judiciales genera altas consecuencias para la entidad","80%",IF(K45="Cualquier acto indebido de los servidores judiciales genera consecuencias desastrosas para la entidad","100%",IF(K45="Si el hecho llegara a presentarse, tendría consecuencias o efectos mínimos sobre la entidad","20%",IF(K45="Si el hecho llegara a presentarse, tendría bajo impacto o efecto sobre la entidad","40%",IF(K45="Si el hecho llegara a presentarse, tendría medianas consecuencias o efectos sobre la entidad","60%",IF(K45="Si el hecho llegara a presentarse, tendría altas consecuencias o efectos sobre la entidad","80%",IF(K45="Si el hecho llegara a presentarse, tendría desastrosas consecuencias o efectos sobre la entidad","100%")))))))))))))))))))))))))))))</f>
        <v>0</v>
      </c>
      <c r="N45" s="298" t="e">
        <f>VLOOKUP((I45&amp;L45),Hoja1!$B$4:$C$28,2,0)</f>
        <v>#N/A</v>
      </c>
      <c r="O45" s="134">
        <v>1</v>
      </c>
      <c r="P45" s="152"/>
      <c r="Q45" s="134" t="b">
        <f t="shared" si="14"/>
        <v>0</v>
      </c>
      <c r="R45" s="134"/>
      <c r="S45" s="134"/>
      <c r="T45" s="135" t="e">
        <f>VLOOKUP(R45&amp;S45,Hoja1!$Q$4:$R$9,2,0)</f>
        <v>#N/A</v>
      </c>
      <c r="U45" s="134"/>
      <c r="V45" s="134"/>
      <c r="W45" s="134"/>
      <c r="X45" s="135" t="b">
        <f>IF(Q45="Probabilidad",($J$45*T45),IF(Q45="Impacto"," "))</f>
        <v>0</v>
      </c>
      <c r="Y45" s="135" t="b">
        <f>IF(Z45&lt;=20%,'Tabla probabilidad'!$B$5,IF(Z45&lt;=40%,'Tabla probabilidad'!$B$6,IF(Z45&lt;=60%,'Tabla probabilidad'!$B$7,IF(Z45&lt;=80%,'Tabla probabilidad'!$B$8,IF(Z45&lt;=100%,'Tabla probabilidad'!$B$9)))))</f>
        <v>0</v>
      </c>
      <c r="Z45" s="135" t="b">
        <f>IF(R45="Preventivo",(J45-(J45*T45)),IF(R45="Detectivo",(J45-(J45*T45)),IF(R45="Correctivo",(J45))))</f>
        <v>0</v>
      </c>
      <c r="AA45" s="300" t="e">
        <f>IF(AB45&lt;=20%,'Tabla probabilidad'!$B$5,IF(AB45&lt;=40%,'Tabla probabilidad'!$B$6,IF(AB45&lt;=60%,'Tabla probabilidad'!$B$7,IF(AB45&lt;=80%,'Tabla probabilidad'!$B$8,IF(AB45&lt;=100%,'Tabla probabilidad'!$B$9)))))</f>
        <v>#DIV/0!</v>
      </c>
      <c r="AB45" s="300" t="e">
        <f>AVERAGE(Z45:Z49)</f>
        <v>#DIV/0!</v>
      </c>
      <c r="AC45" s="135" t="b">
        <f t="shared" si="13"/>
        <v>0</v>
      </c>
      <c r="AD45" s="135" t="b">
        <f>IF(Q45="Probabilidad",(($M$45-0)),IF(Q45="Impacto",($M$45-($M$45*T45))))</f>
        <v>0</v>
      </c>
      <c r="AE45" s="300" t="e">
        <f>IF(AF45&lt;=20%,"Leve",IF(AF45&lt;=40%,"Menor",IF(AF45&lt;=60%,"Moderado",IF(AF45&lt;=80%,"Mayor",IF(AF45&lt;=100%,"Catastrófico")))))</f>
        <v>#DIV/0!</v>
      </c>
      <c r="AF45" s="300" t="e">
        <f>AVERAGE(AD45:AD49)</f>
        <v>#DIV/0!</v>
      </c>
      <c r="AG45" s="303" t="e">
        <f>VLOOKUP(AA45&amp;AE45,Hoja1!$B$4:$C$28,2,0)</f>
        <v>#DIV/0!</v>
      </c>
      <c r="AH45" s="303"/>
      <c r="AI45" s="306"/>
      <c r="AJ45" s="306"/>
      <c r="AK45" s="306"/>
      <c r="AL45" s="306"/>
      <c r="AM45" s="306"/>
      <c r="AN45" s="298"/>
    </row>
    <row r="46" spans="1:40">
      <c r="A46" s="298"/>
      <c r="B46" s="304"/>
      <c r="C46" s="298"/>
      <c r="D46" s="309"/>
      <c r="E46" s="298"/>
      <c r="F46" s="298"/>
      <c r="G46" s="298"/>
      <c r="H46" s="298"/>
      <c r="I46" s="296"/>
      <c r="J46" s="297"/>
      <c r="K46" s="298"/>
      <c r="L46" s="299"/>
      <c r="M46" s="299"/>
      <c r="N46" s="298"/>
      <c r="O46" s="134">
        <v>2</v>
      </c>
      <c r="P46" s="152"/>
      <c r="Q46" s="134" t="b">
        <f t="shared" si="14"/>
        <v>0</v>
      </c>
      <c r="R46" s="134"/>
      <c r="S46" s="134"/>
      <c r="T46" s="135" t="e">
        <f>VLOOKUP(R46&amp;S46,Hoja1!$Q$4:$R$9,2,0)</f>
        <v>#N/A</v>
      </c>
      <c r="U46" s="134"/>
      <c r="V46" s="134"/>
      <c r="W46" s="134"/>
      <c r="X46" s="135" t="b">
        <f>IF(Q46="Probabilidad",($J$45*T46),IF(Q46="Impacto"," "))</f>
        <v>0</v>
      </c>
      <c r="Y46" s="135" t="b">
        <f>IF(Z46&lt;=20%,'Tabla probabilidad'!$B$5,IF(Z46&lt;=40%,'Tabla probabilidad'!$B$6,IF(Z46&lt;=60%,'Tabla probabilidad'!$B$7,IF(Z46&lt;=80%,'Tabla probabilidad'!$B$8,IF(Z46&lt;=100%,'Tabla probabilidad'!$B$9)))))</f>
        <v>0</v>
      </c>
      <c r="Z46" s="135" t="b">
        <f>IF(R46="Preventivo",(J45-(J45*T46)),IF(R46="Detectivo",(J45-(J45*T46)),IF(R46="Correctivo",(J45))))</f>
        <v>0</v>
      </c>
      <c r="AA46" s="301"/>
      <c r="AB46" s="301"/>
      <c r="AC46" s="135" t="b">
        <f t="shared" si="13"/>
        <v>0</v>
      </c>
      <c r="AD46" s="135" t="b">
        <f t="shared" ref="AD46:AD49" si="19">IF(Q46="Probabilidad",(($M$45-0)),IF(Q46="Impacto",($M$45-($M$45*T46))))</f>
        <v>0</v>
      </c>
      <c r="AE46" s="301"/>
      <c r="AF46" s="301"/>
      <c r="AG46" s="304"/>
      <c r="AH46" s="304"/>
      <c r="AI46" s="307"/>
      <c r="AJ46" s="307"/>
      <c r="AK46" s="307"/>
      <c r="AL46" s="307"/>
      <c r="AM46" s="307"/>
      <c r="AN46" s="298"/>
    </row>
    <row r="47" spans="1:40">
      <c r="A47" s="298"/>
      <c r="B47" s="304"/>
      <c r="C47" s="298"/>
      <c r="D47" s="309"/>
      <c r="E47" s="298"/>
      <c r="F47" s="298"/>
      <c r="G47" s="298"/>
      <c r="H47" s="298"/>
      <c r="I47" s="296"/>
      <c r="J47" s="297"/>
      <c r="K47" s="298"/>
      <c r="L47" s="299"/>
      <c r="M47" s="299"/>
      <c r="N47" s="298"/>
      <c r="O47" s="134">
        <v>3</v>
      </c>
      <c r="P47" s="152"/>
      <c r="Q47" s="134" t="b">
        <f t="shared" si="14"/>
        <v>0</v>
      </c>
      <c r="R47" s="134"/>
      <c r="S47" s="134"/>
      <c r="T47" s="135" t="e">
        <f>VLOOKUP(R47&amp;S47,Hoja1!$Q$4:$R$9,2,0)</f>
        <v>#N/A</v>
      </c>
      <c r="U47" s="134"/>
      <c r="V47" s="134"/>
      <c r="W47" s="134"/>
      <c r="X47" s="135" t="b">
        <f>IF(Q47="Probabilidad",($J$45*T47),IF(Q47="Impacto"," "))</f>
        <v>0</v>
      </c>
      <c r="Y47" s="135" t="b">
        <f>IF(Z47&lt;=20%,'Tabla probabilidad'!$B$5,IF(Z47&lt;=40%,'Tabla probabilidad'!$B$6,IF(Z47&lt;=60%,'Tabla probabilidad'!$B$7,IF(Z47&lt;=80%,'Tabla probabilidad'!$B$8,IF(Z47&lt;=100%,'Tabla probabilidad'!$B$9)))))</f>
        <v>0</v>
      </c>
      <c r="Z47" s="135" t="b">
        <f>IF(R47="Preventivo",(J45-(J45*T47)),IF(R47="Detectivo",(J45-(J45*T47)),IF(R47="Correctivo",(J45))))</f>
        <v>0</v>
      </c>
      <c r="AA47" s="301"/>
      <c r="AB47" s="301"/>
      <c r="AC47" s="135" t="b">
        <f t="shared" si="13"/>
        <v>0</v>
      </c>
      <c r="AD47" s="135" t="b">
        <f t="shared" si="19"/>
        <v>0</v>
      </c>
      <c r="AE47" s="301"/>
      <c r="AF47" s="301"/>
      <c r="AG47" s="304"/>
      <c r="AH47" s="304"/>
      <c r="AI47" s="307"/>
      <c r="AJ47" s="307"/>
      <c r="AK47" s="307"/>
      <c r="AL47" s="307"/>
      <c r="AM47" s="307"/>
      <c r="AN47" s="298"/>
    </row>
    <row r="48" spans="1:40">
      <c r="A48" s="298"/>
      <c r="B48" s="304"/>
      <c r="C48" s="298"/>
      <c r="D48" s="309"/>
      <c r="E48" s="298"/>
      <c r="F48" s="298"/>
      <c r="G48" s="298"/>
      <c r="H48" s="298"/>
      <c r="I48" s="296"/>
      <c r="J48" s="297"/>
      <c r="K48" s="298"/>
      <c r="L48" s="299"/>
      <c r="M48" s="299"/>
      <c r="N48" s="298"/>
      <c r="O48" s="134">
        <v>4</v>
      </c>
      <c r="P48" s="152"/>
      <c r="Q48" s="134" t="b">
        <f t="shared" si="14"/>
        <v>0</v>
      </c>
      <c r="R48" s="134"/>
      <c r="S48" s="134"/>
      <c r="T48" s="135" t="e">
        <f>VLOOKUP(R48&amp;S48,Hoja1!$Q$4:$R$9,2,0)</f>
        <v>#N/A</v>
      </c>
      <c r="U48" s="134"/>
      <c r="V48" s="134"/>
      <c r="W48" s="134"/>
      <c r="X48" s="135" t="b">
        <f>IF(Q48="Probabilidad",($J$45*T48),IF(Q48="Impacto"," "))</f>
        <v>0</v>
      </c>
      <c r="Y48" s="135" t="b">
        <f>IF(Z48&lt;=20%,'Tabla probabilidad'!$B$5,IF(Z48&lt;=40%,'Tabla probabilidad'!$B$6,IF(Z48&lt;=60%,'Tabla probabilidad'!$B$7,IF(Z48&lt;=80%,'Tabla probabilidad'!$B$8,IF(Z48&lt;=100%,'Tabla probabilidad'!$B$9)))))</f>
        <v>0</v>
      </c>
      <c r="Z48" s="135" t="b">
        <f>IF(R48="Preventivo",(J45-(J45*T48)),IF(R48="Detectivo",(J45-(J45*T48)),IF(R48="Correctivo",(J45))))</f>
        <v>0</v>
      </c>
      <c r="AA48" s="301"/>
      <c r="AB48" s="301"/>
      <c r="AC48" s="135" t="b">
        <f t="shared" si="13"/>
        <v>0</v>
      </c>
      <c r="AD48" s="135" t="b">
        <f t="shared" si="19"/>
        <v>0</v>
      </c>
      <c r="AE48" s="301"/>
      <c r="AF48" s="301"/>
      <c r="AG48" s="304"/>
      <c r="AH48" s="304"/>
      <c r="AI48" s="307"/>
      <c r="AJ48" s="307"/>
      <c r="AK48" s="307"/>
      <c r="AL48" s="307"/>
      <c r="AM48" s="307"/>
      <c r="AN48" s="298"/>
    </row>
    <row r="49" spans="1:40">
      <c r="A49" s="298"/>
      <c r="B49" s="305"/>
      <c r="C49" s="298"/>
      <c r="D49" s="309"/>
      <c r="E49" s="298"/>
      <c r="F49" s="298"/>
      <c r="G49" s="298"/>
      <c r="H49" s="298"/>
      <c r="I49" s="296"/>
      <c r="J49" s="297"/>
      <c r="K49" s="298"/>
      <c r="L49" s="299"/>
      <c r="M49" s="299"/>
      <c r="N49" s="298"/>
      <c r="O49" s="134">
        <v>5</v>
      </c>
      <c r="P49" s="153"/>
      <c r="Q49" s="134" t="b">
        <f t="shared" si="14"/>
        <v>0</v>
      </c>
      <c r="R49" s="134"/>
      <c r="S49" s="134"/>
      <c r="T49" s="135" t="e">
        <f>VLOOKUP(R49&amp;S49,Hoja1!$Q$4:$R$9,2,0)</f>
        <v>#N/A</v>
      </c>
      <c r="U49" s="134"/>
      <c r="V49" s="134"/>
      <c r="W49" s="134"/>
      <c r="X49" s="135" t="b">
        <f t="shared" ref="X49" si="20">IF(Q49="Probabilidad",($J$30*T49),IF(Q49="Impacto"," "))</f>
        <v>0</v>
      </c>
      <c r="Y49" s="135" t="b">
        <f>IF(Z49&lt;=20%,'Tabla probabilidad'!$B$5,IF(Z49&lt;=40%,'Tabla probabilidad'!$B$6,IF(Z49&lt;=60%,'Tabla probabilidad'!$B$7,IF(Z49&lt;=80%,'Tabla probabilidad'!$B$8,IF(Z49&lt;=100%,'Tabla probabilidad'!$B$9)))))</f>
        <v>0</v>
      </c>
      <c r="Z49" s="135" t="b">
        <f>IF(R49="Preventivo",(J45-(J45*T49)),IF(R49="Detectivo",(J45-(J45*T49)),IF(R49="Correctivo",(J45))))</f>
        <v>0</v>
      </c>
      <c r="AA49" s="302"/>
      <c r="AB49" s="302"/>
      <c r="AC49" s="135" t="b">
        <f t="shared" si="13"/>
        <v>0</v>
      </c>
      <c r="AD49" s="135" t="b">
        <f t="shared" si="19"/>
        <v>0</v>
      </c>
      <c r="AE49" s="302"/>
      <c r="AF49" s="302"/>
      <c r="AG49" s="305"/>
      <c r="AH49" s="304"/>
      <c r="AI49" s="308"/>
      <c r="AJ49" s="308"/>
      <c r="AK49" s="308"/>
      <c r="AL49" s="308"/>
      <c r="AM49" s="308"/>
      <c r="AN49" s="303"/>
    </row>
    <row r="50" spans="1:40">
      <c r="A50" s="298"/>
      <c r="B50" s="303"/>
      <c r="C50" s="298"/>
      <c r="D50" s="309"/>
      <c r="E50" s="298"/>
      <c r="F50" s="298"/>
      <c r="G50" s="298"/>
      <c r="H50" s="298"/>
      <c r="I50" s="296" t="str">
        <f>IF(H50&lt;=2,'Tabla probabilidad'!$B$5,IF(H50&lt;=24,'Tabla probabilidad'!$B$6,IF(H50&lt;=500,'Tabla probabilidad'!$B$7,IF(H50&lt;=5000,'Tabla probabilidad'!$B$8,IF(H50&gt;5000,'Tabla probabilidad'!$B$9)))))</f>
        <v>Muy Baja</v>
      </c>
      <c r="J50" s="297">
        <f>IF(H50&lt;=2,'Tabla probabilidad'!$D$5,IF(H50&lt;=24,'Tabla probabilidad'!$D$6,IF(H50&lt;=500,'Tabla probabilidad'!$D$7,IF(H50&lt;=5000,'Tabla probabilidad'!$D$8,IF(H50&gt;5000,'Tabla probabilidad'!$D$9)))))</f>
        <v>0.2</v>
      </c>
      <c r="K50" s="298"/>
      <c r="L50" s="298" t="b">
        <f>IF(K50="El riesgo afecta la imagen de alguna área de la organización","Leve",IF(K50="El riesgo afecta la imagen de la entidad internamente, de conocimiento general, nivel interno, alta dirección, contratista y/o de provedores","Menor",IF(K50="El riesgo afecta la imagen de la entidad con algunos usuarios de relevancia frente al logro de los objetivos","Moderado",IF(K50="El riesgo afecta la imagen de de la entidad con efecto publicitario sostenido a nivel del sector justicia","Mayor",IF(K50="El riesgo afecta la imagen de la entidad a nivel nacional, con efecto publicitarios sostenible a nivel país","Catastrófico",IF(K50="Impacto que afecte la ejecución presupuestal en un valor ≥0,5%.","Leve",IF(K50="Impacto que afecte la ejecución presupuestal en un valor ≥1%.","Menor",IF(K50="Impacto que afecte la ejecución presupuestal en un valor ≥5%.","Moderado",IF(K50="Impacto que afecte la ejecución presupuestal en un valor ≥20%.","Mayor",IF(K50="Impacto que afecte la ejecución presupuestal en un valor ≥50%.","Catastrófico",IF(K50="Incumplimiento máximo del 5% de la meta planeada","Leve",IF(K50="Incumplimiento máximo del 15% de la meta planeada","Menor",IF(K50="Incumplimiento máximo del 20% de la meta planeada","Moderado",IF(K50="Incumplimiento máximo del 50% de la meta planeada","Mayor",IF(K50="Incumplimiento máximo del 80% de la meta planeada","Catastrófico",IF(K50="Cualquier afectación a la violacion de los derechos de los ciudadanos se considera con consecuencias altas","Mayor",IF(K50="Cualquier afectación a la violacion de los derechos de los ciudadanos se considera con consecuencias desastrosas","Catastrófico",IF(K50="Afecta la Prestación del Servicio de Administración de Justicia en 5%","Leve",IF(K50="Afecta la Prestación del Servicio de Administración de Justicia en 10%","Menor",IF(K50="Afecta la Prestación del Servicio de Administración de Justicia en 15%","Moderado",IF(K50="Afecta la Prestación del Servicio de Administración de Justicia en 20%","Mayor",IF(K50="Afecta la Prestación del Servicio de Administración de Justicia en más del 50%","Catastrófico",IF(K50="Cualquier acto indebido de los servidores judiciales genera altas consecuencias para la entidad","Mayor",IF(K50="Cualquier acto indebido de los servidores judiciales genera consecuencias desastrosas para la entidad","Catastrófico",IF(K50="Si el hecho llegara a presentarse, tendría consecuencias o efectos mínimos sobre la entidad","Leve",IF(K50="Si el hecho llegara a presentarse, tendría bajo impacto o efecto sobre la entidad","Menor",IF(K50="Si el hecho llegara a presentarse, tendría medianas consecuencias o efectos sobre la entidad","Moderado",IF(K50="Si el hecho llegara a presentarse, tendría altas consecuencias o efectos sobre la entidad","Mayor",IF(K50="Si el hecho llegara a presentarse, tendría desastrosas consecuencias o efectos sobre la entidad","Catastrófico")))))))))))))))))))))))))))))</f>
        <v>0</v>
      </c>
      <c r="M50" s="298" t="b">
        <f>IF(K50="El riesgo afecta la imagen de alguna área de la organización","20%",IF(K50="El riesgo afecta la imagen de la entidad internamente, de conocimiento general, nivel interno, alta dirección, contratista y/o de provedores","40%",IF(K50="El riesgo afecta la imagen de la entidad con algunos usuarios de relevancia frente al logro de los objetivos","60%",IF(K50="El riesgo afecta la imagen de de la entidad con efecto publicitario sostenido a nivel del sector justicia","80%",IF(K50="El riesgo afecta la imagen de la entidad a nivel nacional, con efecto publicitarios sostenible a nivel país","100%",IF(K50="Impacto que afecte la ejecución presupuestal en un valor ≥0,5%.","20%",IF(K50="Impacto que afecte la ejecución presupuestal en un valor ≥1%.","40%",IF(K50="Impacto que afecte la ejecución presupuestal en un valor ≥5%.","60%",IF(K50="Impacto que afecte la ejecución presupuestal en un valor ≥20%.","80%",IF(K50="Impacto que afecte la ejecución presupuestal en un valor ≥50%.","100%",IF(K50="Incumplimiento máximo del 5% de la meta planeada","20%",IF(K50="Incumplimiento máximo del 15% de la meta planeada","40%",IF(K50="Incumplimiento máximo del 20% de la meta planeada","60%",IF(K50="Incumplimiento máximo del 50% de la meta planeada","80%",IF(K50="Incumplimiento máximo del 80% de la meta planeada","100%",IF(K50="Cualquier afectación a la violacion de los derechos de los ciudadanos se considera con consecuencias altas","80%",IF(K50="Cualquier afectación a la violacion de los derechos de los ciudadanos se considera con consecuencias desastrosas","100%",IF(K50="Afecta la Prestación del Servicio de Administración de Justicia en 5%","20%",IF(K50="Afecta la Prestación del Servicio de Administración de Justicia en 10%","40%",IF(K50="Afecta la Prestación del Servicio de Administración de Justicia en 15%","60%",IF(K50="Afecta la Prestación del Servicio de Administración de Justicia en 20%","80%",IF(K50="Afecta la Prestación del Servicio de Administración de Justicia en más del 50%","100%",IF(K50="Cualquier acto indebido de los servidores judiciales genera altas consecuencias para la entidad","80%",IF(K50="Cualquier acto indebido de los servidores judiciales genera consecuencias desastrosas para la entidad","100%",IF(K50="Si el hecho llegara a presentarse, tendría consecuencias o efectos mínimos sobre la entidad","20%",IF(K50="Si el hecho llegara a presentarse, tendría bajo impacto o efecto sobre la entidad","40%",IF(K50="Si el hecho llegara a presentarse, tendría medianas consecuencias o efectos sobre la entidad","60%",IF(K50="Si el hecho llegara a presentarse, tendría altas consecuencias o efectos sobre la entidad","80%",IF(K50="Si el hecho llegara a presentarse, tendría desastrosas consecuencias o efectos sobre la entidad","100%")))))))))))))))))))))))))))))</f>
        <v>0</v>
      </c>
      <c r="N50" s="298" t="e">
        <f>VLOOKUP((I50&amp;L50),Hoja1!$B$4:$C$28,2,0)</f>
        <v>#N/A</v>
      </c>
      <c r="O50" s="134">
        <v>1</v>
      </c>
      <c r="P50" s="152"/>
      <c r="Q50" s="134" t="b">
        <f t="shared" si="14"/>
        <v>0</v>
      </c>
      <c r="R50" s="134"/>
      <c r="S50" s="134"/>
      <c r="T50" s="135" t="e">
        <f>VLOOKUP(R50&amp;S50,Hoja1!$Q$4:$R$9,2,0)</f>
        <v>#N/A</v>
      </c>
      <c r="U50" s="134"/>
      <c r="V50" s="134"/>
      <c r="W50" s="134"/>
      <c r="X50" s="135" t="b">
        <f>IF(Q50="Probabilidad",($J$50*T50),IF(Q50="Impacto"," "))</f>
        <v>0</v>
      </c>
      <c r="Y50" s="135" t="b">
        <f>IF(Z50&lt;=20%,'Tabla probabilidad'!$B$5,IF(Z50&lt;=40%,'Tabla probabilidad'!$B$6,IF(Z50&lt;=60%,'Tabla probabilidad'!$B$7,IF(Z50&lt;=80%,'Tabla probabilidad'!$B$8,IF(Z50&lt;=100%,'Tabla probabilidad'!$B$9)))))</f>
        <v>0</v>
      </c>
      <c r="Z50" s="135" t="b">
        <f>IF(R50="Preventivo",(J50-(J50*T50)),IF(R50="Detectivo",(J50-(J50*T50)),IF(R50="Correctivo",(J50))))</f>
        <v>0</v>
      </c>
      <c r="AA50" s="300" t="e">
        <f>IF(AB50&lt;=20%,'Tabla probabilidad'!$B$5,IF(AB50&lt;=40%,'Tabla probabilidad'!$B$6,IF(AB50&lt;=60%,'Tabla probabilidad'!$B$7,IF(AB50&lt;=80%,'Tabla probabilidad'!$B$8,IF(AB50&lt;=100%,'Tabla probabilidad'!$B$9)))))</f>
        <v>#DIV/0!</v>
      </c>
      <c r="AB50" s="300" t="e">
        <f>AVERAGE(Z50:Z54)</f>
        <v>#DIV/0!</v>
      </c>
      <c r="AC50" s="135" t="b">
        <f t="shared" si="13"/>
        <v>0</v>
      </c>
      <c r="AD50" s="135" t="b">
        <f>IF(Q50="Probabilidad",(($M$50-0)),IF(Q50="Impacto",($M$50-($M$50*T50))))</f>
        <v>0</v>
      </c>
      <c r="AE50" s="300" t="e">
        <f>IF(AF50&lt;=20%,"Leve",IF(AF50&lt;=40%,"Menor",IF(AF50&lt;=60%,"Moderado",IF(AF50&lt;=80%,"Mayor",IF(AF50&lt;=100%,"Catastrófico")))))</f>
        <v>#DIV/0!</v>
      </c>
      <c r="AF50" s="300" t="e">
        <f>AVERAGE(AD50:AD54)</f>
        <v>#DIV/0!</v>
      </c>
      <c r="AG50" s="303" t="e">
        <f>VLOOKUP(AA50&amp;AE50,Hoja1!$B$4:$C$28,2,0)</f>
        <v>#DIV/0!</v>
      </c>
      <c r="AH50" s="298"/>
      <c r="AI50" s="306"/>
      <c r="AJ50" s="306"/>
      <c r="AK50" s="306"/>
      <c r="AL50" s="306"/>
      <c r="AM50" s="306"/>
      <c r="AN50" s="306"/>
    </row>
    <row r="51" spans="1:40">
      <c r="A51" s="298"/>
      <c r="B51" s="304"/>
      <c r="C51" s="298"/>
      <c r="D51" s="309"/>
      <c r="E51" s="298"/>
      <c r="F51" s="298"/>
      <c r="G51" s="298"/>
      <c r="H51" s="298"/>
      <c r="I51" s="296"/>
      <c r="J51" s="297"/>
      <c r="K51" s="298"/>
      <c r="L51" s="299"/>
      <c r="M51" s="299"/>
      <c r="N51" s="298"/>
      <c r="O51" s="134">
        <v>2</v>
      </c>
      <c r="P51" s="152"/>
      <c r="Q51" s="134" t="b">
        <f t="shared" si="14"/>
        <v>0</v>
      </c>
      <c r="R51" s="134"/>
      <c r="S51" s="134"/>
      <c r="T51" s="135" t="e">
        <f>VLOOKUP(R51&amp;S51,Hoja1!$Q$4:$R$9,2,0)</f>
        <v>#N/A</v>
      </c>
      <c r="U51" s="134"/>
      <c r="V51" s="134"/>
      <c r="W51" s="134"/>
      <c r="X51" s="135" t="b">
        <f t="shared" ref="X51:X54" si="21">IF(Q51="Probabilidad",($J$50*T51),IF(Q51="Impacto"," "))</f>
        <v>0</v>
      </c>
      <c r="Y51" s="135" t="b">
        <f>IF(Z51&lt;=20%,'Tabla probabilidad'!$B$5,IF(Z51&lt;=40%,'Tabla probabilidad'!$B$6,IF(Z51&lt;=60%,'Tabla probabilidad'!$B$7,IF(Z51&lt;=80%,'Tabla probabilidad'!$B$8,IF(Z51&lt;=100%,'Tabla probabilidad'!$B$9)))))</f>
        <v>0</v>
      </c>
      <c r="Z51" s="135" t="b">
        <f>IF(R51="Preventivo",(J50-(J50*T51)),IF(R51="Detectivo",(J50-(J50*T51)),IF(R51="Correctivo",(J50))))</f>
        <v>0</v>
      </c>
      <c r="AA51" s="301"/>
      <c r="AB51" s="301"/>
      <c r="AC51" s="135" t="b">
        <f t="shared" si="13"/>
        <v>0</v>
      </c>
      <c r="AD51" s="135" t="b">
        <f t="shared" ref="AD51:AD54" si="22">IF(Q51="Probabilidad",(($M$50-0)),IF(Q51="Impacto",($M$50-($M$50*T51))))</f>
        <v>0</v>
      </c>
      <c r="AE51" s="301"/>
      <c r="AF51" s="301"/>
      <c r="AG51" s="304"/>
      <c r="AH51" s="298"/>
      <c r="AI51" s="307"/>
      <c r="AJ51" s="307"/>
      <c r="AK51" s="307"/>
      <c r="AL51" s="307"/>
      <c r="AM51" s="307"/>
      <c r="AN51" s="307"/>
    </row>
    <row r="52" spans="1:40">
      <c r="A52" s="298"/>
      <c r="B52" s="304"/>
      <c r="C52" s="298"/>
      <c r="D52" s="309"/>
      <c r="E52" s="298"/>
      <c r="F52" s="298"/>
      <c r="G52" s="298"/>
      <c r="H52" s="298"/>
      <c r="I52" s="296"/>
      <c r="J52" s="297"/>
      <c r="K52" s="298"/>
      <c r="L52" s="299"/>
      <c r="M52" s="299"/>
      <c r="N52" s="298"/>
      <c r="O52" s="134">
        <v>3</v>
      </c>
      <c r="P52" s="152"/>
      <c r="Q52" s="134" t="b">
        <f t="shared" si="14"/>
        <v>0</v>
      </c>
      <c r="R52" s="134"/>
      <c r="S52" s="134"/>
      <c r="T52" s="135" t="e">
        <f>VLOOKUP(R52&amp;S52,Hoja1!$Q$4:$R$9,2,0)</f>
        <v>#N/A</v>
      </c>
      <c r="U52" s="134"/>
      <c r="V52" s="134"/>
      <c r="W52" s="134"/>
      <c r="X52" s="135" t="b">
        <f t="shared" si="21"/>
        <v>0</v>
      </c>
      <c r="Y52" s="135" t="b">
        <f>IF(Z52&lt;=20%,'Tabla probabilidad'!$B$5,IF(Z52&lt;=40%,'Tabla probabilidad'!$B$6,IF(Z52&lt;=60%,'Tabla probabilidad'!$B$7,IF(Z52&lt;=80%,'Tabla probabilidad'!$B$8,IF(Z52&lt;=100%,'Tabla probabilidad'!$B$9)))))</f>
        <v>0</v>
      </c>
      <c r="Z52" s="135" t="b">
        <f>IF(R52="Preventivo",(J50-(J50*T52)),IF(R52="Detectivo",(J50-(J50*T52)),IF(R52="Correctivo",(J50))))</f>
        <v>0</v>
      </c>
      <c r="AA52" s="301"/>
      <c r="AB52" s="301"/>
      <c r="AC52" s="135" t="b">
        <f t="shared" si="13"/>
        <v>0</v>
      </c>
      <c r="AD52" s="135" t="b">
        <f t="shared" si="22"/>
        <v>0</v>
      </c>
      <c r="AE52" s="301"/>
      <c r="AF52" s="301"/>
      <c r="AG52" s="304"/>
      <c r="AH52" s="298"/>
      <c r="AI52" s="307"/>
      <c r="AJ52" s="307"/>
      <c r="AK52" s="307"/>
      <c r="AL52" s="307"/>
      <c r="AM52" s="307"/>
      <c r="AN52" s="307"/>
    </row>
    <row r="53" spans="1:40">
      <c r="A53" s="298"/>
      <c r="B53" s="304"/>
      <c r="C53" s="298"/>
      <c r="D53" s="309"/>
      <c r="E53" s="298"/>
      <c r="F53" s="298"/>
      <c r="G53" s="298"/>
      <c r="H53" s="298"/>
      <c r="I53" s="296"/>
      <c r="J53" s="297"/>
      <c r="K53" s="298"/>
      <c r="L53" s="299"/>
      <c r="M53" s="299"/>
      <c r="N53" s="298"/>
      <c r="O53" s="134">
        <v>4</v>
      </c>
      <c r="P53" s="152"/>
      <c r="Q53" s="134" t="b">
        <f t="shared" si="14"/>
        <v>0</v>
      </c>
      <c r="R53" s="134"/>
      <c r="S53" s="134"/>
      <c r="T53" s="135" t="e">
        <f>VLOOKUP(R53&amp;S53,Hoja1!$Q$4:$R$9,2,0)</f>
        <v>#N/A</v>
      </c>
      <c r="U53" s="134"/>
      <c r="V53" s="134"/>
      <c r="W53" s="134"/>
      <c r="X53" s="135" t="b">
        <f t="shared" si="21"/>
        <v>0</v>
      </c>
      <c r="Y53" s="135" t="b">
        <f>IF(Z53&lt;=20%,'Tabla probabilidad'!$B$5,IF(Z53&lt;=40%,'Tabla probabilidad'!$B$6,IF(Z53&lt;=60%,'Tabla probabilidad'!$B$7,IF(Z53&lt;=80%,'Tabla probabilidad'!$B$8,IF(Z53&lt;=100%,'Tabla probabilidad'!$B$9)))))</f>
        <v>0</v>
      </c>
      <c r="Z53" s="135" t="b">
        <f>IF(R53="Preventivo",(J50-(J50*T53)),IF(R53="Detectivo",(J50-(J50*T53)),IF(R53="Correctivo",(J50))))</f>
        <v>0</v>
      </c>
      <c r="AA53" s="301"/>
      <c r="AB53" s="301"/>
      <c r="AC53" s="135" t="b">
        <f t="shared" si="13"/>
        <v>0</v>
      </c>
      <c r="AD53" s="135" t="b">
        <f t="shared" si="22"/>
        <v>0</v>
      </c>
      <c r="AE53" s="301"/>
      <c r="AF53" s="301"/>
      <c r="AG53" s="304"/>
      <c r="AH53" s="298"/>
      <c r="AI53" s="307"/>
      <c r="AJ53" s="307"/>
      <c r="AK53" s="307"/>
      <c r="AL53" s="307"/>
      <c r="AM53" s="307"/>
      <c r="AN53" s="307"/>
    </row>
    <row r="54" spans="1:40" ht="20.25" customHeight="1">
      <c r="A54" s="298"/>
      <c r="B54" s="305"/>
      <c r="C54" s="298"/>
      <c r="D54" s="309"/>
      <c r="E54" s="298"/>
      <c r="F54" s="298"/>
      <c r="G54" s="298"/>
      <c r="H54" s="298"/>
      <c r="I54" s="296"/>
      <c r="J54" s="297"/>
      <c r="K54" s="298"/>
      <c r="L54" s="299"/>
      <c r="M54" s="299"/>
      <c r="N54" s="298"/>
      <c r="O54" s="134">
        <v>5</v>
      </c>
      <c r="P54" s="153"/>
      <c r="Q54" s="134" t="b">
        <f t="shared" si="14"/>
        <v>0</v>
      </c>
      <c r="R54" s="134"/>
      <c r="S54" s="134"/>
      <c r="T54" s="135" t="e">
        <f>VLOOKUP(R54&amp;S54,Hoja1!$Q$4:$R$9,2,0)</f>
        <v>#N/A</v>
      </c>
      <c r="U54" s="134"/>
      <c r="V54" s="134"/>
      <c r="W54" s="134"/>
      <c r="X54" s="135" t="b">
        <f t="shared" si="21"/>
        <v>0</v>
      </c>
      <c r="Y54" s="135" t="b">
        <f>IF(Z54&lt;=20%,'Tabla probabilidad'!$B$5,IF(Z54&lt;=40%,'Tabla probabilidad'!$B$6,IF(Z54&lt;=60%,'Tabla probabilidad'!$B$7,IF(Z54&lt;=80%,'Tabla probabilidad'!$B$8,IF(Z54&lt;=100%,'Tabla probabilidad'!$B$9)))))</f>
        <v>0</v>
      </c>
      <c r="Z54" s="135" t="b">
        <f>IF(R54="Preventivo",(J50-(J50*T54)),IF(R54="Detectivo",(J50-(J50*T54)),IF(R54="Correctivo",(J50))))</f>
        <v>0</v>
      </c>
      <c r="AA54" s="302"/>
      <c r="AB54" s="302"/>
      <c r="AC54" s="135" t="b">
        <f t="shared" si="13"/>
        <v>0</v>
      </c>
      <c r="AD54" s="135" t="b">
        <f t="shared" si="22"/>
        <v>0</v>
      </c>
      <c r="AE54" s="302"/>
      <c r="AF54" s="302"/>
      <c r="AG54" s="305"/>
      <c r="AH54" s="298"/>
      <c r="AI54" s="308"/>
      <c r="AJ54" s="308"/>
      <c r="AK54" s="308"/>
      <c r="AL54" s="308"/>
      <c r="AM54" s="308"/>
      <c r="AN54" s="308"/>
    </row>
  </sheetData>
  <mergeCells count="280">
    <mergeCell ref="A15:A19"/>
    <mergeCell ref="C15:C19"/>
    <mergeCell ref="D15:D19"/>
    <mergeCell ref="E15:E19"/>
    <mergeCell ref="F15:F19"/>
    <mergeCell ref="B15:B19"/>
    <mergeCell ref="N25:N29"/>
    <mergeCell ref="AA25:AA29"/>
    <mergeCell ref="A25:A29"/>
    <mergeCell ref="A20:A24"/>
    <mergeCell ref="C20:C24"/>
    <mergeCell ref="D20:D24"/>
    <mergeCell ref="E20:E24"/>
    <mergeCell ref="F20:F24"/>
    <mergeCell ref="G20:G24"/>
    <mergeCell ref="H20:H24"/>
    <mergeCell ref="I20:I24"/>
    <mergeCell ref="D25:D29"/>
    <mergeCell ref="E25:E29"/>
    <mergeCell ref="F25:F29"/>
    <mergeCell ref="G25:G29"/>
    <mergeCell ref="H25:H29"/>
    <mergeCell ref="I25:I29"/>
    <mergeCell ref="J25:J29"/>
    <mergeCell ref="O7:W7"/>
    <mergeCell ref="D1:AK3"/>
    <mergeCell ref="AL1:AN3"/>
    <mergeCell ref="A4:C4"/>
    <mergeCell ref="D4:N4"/>
    <mergeCell ref="O4:Q4"/>
    <mergeCell ref="A1:C2"/>
    <mergeCell ref="A5:C5"/>
    <mergeCell ref="D5:N5"/>
    <mergeCell ref="A6:C6"/>
    <mergeCell ref="D6:N6"/>
    <mergeCell ref="A7:H7"/>
    <mergeCell ref="I7:N7"/>
    <mergeCell ref="AI7:AN7"/>
    <mergeCell ref="X7:AH7"/>
    <mergeCell ref="K8:K9"/>
    <mergeCell ref="L8:L9"/>
    <mergeCell ref="M8:M9"/>
    <mergeCell ref="A8:A9"/>
    <mergeCell ref="C8:C9"/>
    <mergeCell ref="D8:D9"/>
    <mergeCell ref="E8:E9"/>
    <mergeCell ref="F8:F9"/>
    <mergeCell ref="AK8:AK9"/>
    <mergeCell ref="G8:G9"/>
    <mergeCell ref="H8:H9"/>
    <mergeCell ref="I8:I9"/>
    <mergeCell ref="J8:J9"/>
    <mergeCell ref="O8:O9"/>
    <mergeCell ref="B8:B9"/>
    <mergeCell ref="AL8:AL9"/>
    <mergeCell ref="AM8:AM9"/>
    <mergeCell ref="AN8:AN9"/>
    <mergeCell ref="AI8:AI9"/>
    <mergeCell ref="AJ8:AJ9"/>
    <mergeCell ref="AG8:AG9"/>
    <mergeCell ref="AH8:AH9"/>
    <mergeCell ref="Z8:Z9"/>
    <mergeCell ref="N10:N14"/>
    <mergeCell ref="N8:N9"/>
    <mergeCell ref="X8:X9"/>
    <mergeCell ref="Q8:Q9"/>
    <mergeCell ref="R8:W8"/>
    <mergeCell ref="AH10:AH14"/>
    <mergeCell ref="Y8:Y9"/>
    <mergeCell ref="AC8:AC9"/>
    <mergeCell ref="AD8:AD9"/>
    <mergeCell ref="P8:P9"/>
    <mergeCell ref="AB10:AB14"/>
    <mergeCell ref="AA10:AA14"/>
    <mergeCell ref="AF10:AF14"/>
    <mergeCell ref="AE10:AE14"/>
    <mergeCell ref="AG10:AG14"/>
    <mergeCell ref="AN10:AN14"/>
    <mergeCell ref="A10:A14"/>
    <mergeCell ref="C10:C14"/>
    <mergeCell ref="D10:D14"/>
    <mergeCell ref="E10:E14"/>
    <mergeCell ref="F10:F14"/>
    <mergeCell ref="L10:L14"/>
    <mergeCell ref="M10:M14"/>
    <mergeCell ref="G10:G14"/>
    <mergeCell ref="H10:H14"/>
    <mergeCell ref="I10:I14"/>
    <mergeCell ref="J10:J14"/>
    <mergeCell ref="K10:K14"/>
    <mergeCell ref="B10:B14"/>
    <mergeCell ref="AJ10:AJ14"/>
    <mergeCell ref="AK10:AK14"/>
    <mergeCell ref="AL10:AL14"/>
    <mergeCell ref="AM10:AM14"/>
    <mergeCell ref="AM15:AM19"/>
    <mergeCell ref="AN15:AN19"/>
    <mergeCell ref="AE15:AE19"/>
    <mergeCell ref="AF15:AF19"/>
    <mergeCell ref="AG15:AG19"/>
    <mergeCell ref="AH15:AH19"/>
    <mergeCell ref="AI15:AI19"/>
    <mergeCell ref="AJ15:AJ19"/>
    <mergeCell ref="AK15:AK19"/>
    <mergeCell ref="AL15:AL19"/>
    <mergeCell ref="AI10:AI14"/>
    <mergeCell ref="G15:G19"/>
    <mergeCell ref="H15:H19"/>
    <mergeCell ref="I15:I19"/>
    <mergeCell ref="J15:J19"/>
    <mergeCell ref="K15:K19"/>
    <mergeCell ref="L15:L19"/>
    <mergeCell ref="M15:M19"/>
    <mergeCell ref="N15:N19"/>
    <mergeCell ref="AA15:AA19"/>
    <mergeCell ref="AN30:AN34"/>
    <mergeCell ref="AL35:AL39"/>
    <mergeCell ref="AM35:AM39"/>
    <mergeCell ref="AN35:AN39"/>
    <mergeCell ref="G30:G34"/>
    <mergeCell ref="H30:H34"/>
    <mergeCell ref="I30:I34"/>
    <mergeCell ref="AG25:AG29"/>
    <mergeCell ref="AB25:AB29"/>
    <mergeCell ref="AE25:AE29"/>
    <mergeCell ref="AF25:AF29"/>
    <mergeCell ref="K25:K29"/>
    <mergeCell ref="L25:L29"/>
    <mergeCell ref="M25:M29"/>
    <mergeCell ref="K30:K34"/>
    <mergeCell ref="L30:L34"/>
    <mergeCell ref="M30:M34"/>
    <mergeCell ref="AH30:AH34"/>
    <mergeCell ref="AI30:AI34"/>
    <mergeCell ref="AJ30:AJ34"/>
    <mergeCell ref="AG30:AG34"/>
    <mergeCell ref="AK30:AK34"/>
    <mergeCell ref="AL30:AL34"/>
    <mergeCell ref="AN25:AN29"/>
    <mergeCell ref="AH20:AH24"/>
    <mergeCell ref="AI20:AI24"/>
    <mergeCell ref="AJ20:AJ24"/>
    <mergeCell ref="AK20:AK24"/>
    <mergeCell ref="AL20:AL24"/>
    <mergeCell ref="AM20:AM24"/>
    <mergeCell ref="AN20:AN24"/>
    <mergeCell ref="AB15:AB19"/>
    <mergeCell ref="AG20:AG24"/>
    <mergeCell ref="AH25:AH29"/>
    <mergeCell ref="AI25:AI29"/>
    <mergeCell ref="AJ25:AJ29"/>
    <mergeCell ref="AK25:AK29"/>
    <mergeCell ref="AL25:AL29"/>
    <mergeCell ref="AM25:AM29"/>
    <mergeCell ref="A30:A34"/>
    <mergeCell ref="D30:D34"/>
    <mergeCell ref="E30:E34"/>
    <mergeCell ref="F30:F34"/>
    <mergeCell ref="C25:C29"/>
    <mergeCell ref="AM30:AM34"/>
    <mergeCell ref="AI35:AI39"/>
    <mergeCell ref="AJ35:AJ39"/>
    <mergeCell ref="AK35:AK39"/>
    <mergeCell ref="K35:K39"/>
    <mergeCell ref="L35:L39"/>
    <mergeCell ref="M35:M39"/>
    <mergeCell ref="N35:N39"/>
    <mergeCell ref="AA35:AA39"/>
    <mergeCell ref="AB35:AB39"/>
    <mergeCell ref="AE35:AE39"/>
    <mergeCell ref="AF35:AF39"/>
    <mergeCell ref="AG35:AG39"/>
    <mergeCell ref="A35:A39"/>
    <mergeCell ref="C35:C39"/>
    <mergeCell ref="D35:D39"/>
    <mergeCell ref="E35:E39"/>
    <mergeCell ref="F35:F39"/>
    <mergeCell ref="G35:G39"/>
    <mergeCell ref="AN40:AN44"/>
    <mergeCell ref="A45:A49"/>
    <mergeCell ref="C45:C49"/>
    <mergeCell ref="D45:D49"/>
    <mergeCell ref="E45:E49"/>
    <mergeCell ref="F45:F49"/>
    <mergeCell ref="G45:G49"/>
    <mergeCell ref="H45:H49"/>
    <mergeCell ref="I45:I49"/>
    <mergeCell ref="J45:J49"/>
    <mergeCell ref="K45:K49"/>
    <mergeCell ref="L45:L49"/>
    <mergeCell ref="M45:M49"/>
    <mergeCell ref="N45:N49"/>
    <mergeCell ref="AA45:AA49"/>
    <mergeCell ref="AB45:AB49"/>
    <mergeCell ref="AE45:AE49"/>
    <mergeCell ref="AF45:AF49"/>
    <mergeCell ref="A40:A44"/>
    <mergeCell ref="C40:C44"/>
    <mergeCell ref="D40:D44"/>
    <mergeCell ref="E40:E44"/>
    <mergeCell ref="AN45:AN49"/>
    <mergeCell ref="A50:A54"/>
    <mergeCell ref="C50:C54"/>
    <mergeCell ref="D50:D54"/>
    <mergeCell ref="E50:E54"/>
    <mergeCell ref="F50:F54"/>
    <mergeCell ref="G50:G54"/>
    <mergeCell ref="H50:H54"/>
    <mergeCell ref="I50:I54"/>
    <mergeCell ref="J50:J54"/>
    <mergeCell ref="AH50:AH54"/>
    <mergeCell ref="AI50:AI54"/>
    <mergeCell ref="AJ50:AJ54"/>
    <mergeCell ref="AK50:AK54"/>
    <mergeCell ref="AL50:AL54"/>
    <mergeCell ref="AM50:AM54"/>
    <mergeCell ref="AN50:AN54"/>
    <mergeCell ref="K50:K54"/>
    <mergeCell ref="B50:B54"/>
    <mergeCell ref="AE50:AE54"/>
    <mergeCell ref="K40:K44"/>
    <mergeCell ref="L40:L44"/>
    <mergeCell ref="M40:M44"/>
    <mergeCell ref="N40:N44"/>
    <mergeCell ref="AA40:AA44"/>
    <mergeCell ref="AB40:AB44"/>
    <mergeCell ref="AE40:AE44"/>
    <mergeCell ref="F40:F44"/>
    <mergeCell ref="G40:G44"/>
    <mergeCell ref="H40:H44"/>
    <mergeCell ref="I40:I44"/>
    <mergeCell ref="J40:J44"/>
    <mergeCell ref="AK45:AK49"/>
    <mergeCell ref="AL45:AL49"/>
    <mergeCell ref="AG45:AG49"/>
    <mergeCell ref="AH45:AH49"/>
    <mergeCell ref="AI45:AI49"/>
    <mergeCell ref="AM45:AM49"/>
    <mergeCell ref="B20:B24"/>
    <mergeCell ref="B25:B29"/>
    <mergeCell ref="B30:B34"/>
    <mergeCell ref="B35:B39"/>
    <mergeCell ref="B40:B44"/>
    <mergeCell ref="B45:B49"/>
    <mergeCell ref="H35:H39"/>
    <mergeCell ref="AH40:AH44"/>
    <mergeCell ref="AI40:AI44"/>
    <mergeCell ref="AJ40:AJ44"/>
    <mergeCell ref="AK40:AK44"/>
    <mergeCell ref="AL40:AL44"/>
    <mergeCell ref="AM40:AM44"/>
    <mergeCell ref="AB20:AB24"/>
    <mergeCell ref="AE20:AE24"/>
    <mergeCell ref="AF20:AF24"/>
    <mergeCell ref="J20:J24"/>
    <mergeCell ref="C30:C34"/>
    <mergeCell ref="I35:I39"/>
    <mergeCell ref="J35:J39"/>
    <mergeCell ref="K20:K24"/>
    <mergeCell ref="L20:L24"/>
    <mergeCell ref="M20:M24"/>
    <mergeCell ref="N20:N24"/>
    <mergeCell ref="AA20:AA24"/>
    <mergeCell ref="AG50:AG54"/>
    <mergeCell ref="AJ45:AJ49"/>
    <mergeCell ref="J30:J34"/>
    <mergeCell ref="N30:N34"/>
    <mergeCell ref="AA30:AA34"/>
    <mergeCell ref="AB30:AB34"/>
    <mergeCell ref="AE30:AE34"/>
    <mergeCell ref="AF30:AF34"/>
    <mergeCell ref="L50:L54"/>
    <mergeCell ref="M50:M54"/>
    <mergeCell ref="N50:N54"/>
    <mergeCell ref="AA50:AA54"/>
    <mergeCell ref="AB50:AB54"/>
    <mergeCell ref="AF50:AF54"/>
    <mergeCell ref="AF40:AF44"/>
    <mergeCell ref="AG40:AG44"/>
    <mergeCell ref="AH35:AH39"/>
  </mergeCells>
  <conditionalFormatting sqref="I10">
    <cfRule type="containsText" dxfId="2819" priority="698" operator="containsText" text="Muy Baja">
      <formula>NOT(ISERROR(SEARCH("Muy Baja",I10)))</formula>
    </cfRule>
    <cfRule type="containsText" dxfId="2818" priority="699" operator="containsText" text="Baja">
      <formula>NOT(ISERROR(SEARCH("Baja",I10)))</formula>
    </cfRule>
    <cfRule type="containsText" dxfId="2817" priority="823" operator="containsText" text="Muy Alta">
      <formula>NOT(ISERROR(SEARCH("Muy Alta",I10)))</formula>
    </cfRule>
    <cfRule type="containsText" dxfId="2816" priority="824" operator="containsText" text="Alta">
      <formula>NOT(ISERROR(SEARCH("Alta",I10)))</formula>
    </cfRule>
    <cfRule type="containsText" dxfId="2815" priority="825" operator="containsText" text="Media">
      <formula>NOT(ISERROR(SEARCH("Media",I10)))</formula>
    </cfRule>
    <cfRule type="containsText" dxfId="2814" priority="826" operator="containsText" text="Media">
      <formula>NOT(ISERROR(SEARCH("Media",I10)))</formula>
    </cfRule>
    <cfRule type="containsText" dxfId="2813" priority="827" operator="containsText" text="Media">
      <formula>NOT(ISERROR(SEARCH("Media",I10)))</formula>
    </cfRule>
    <cfRule type="containsText" dxfId="2812" priority="830" operator="containsText" text="Muy Baja">
      <formula>NOT(ISERROR(SEARCH("Muy Baja",I10)))</formula>
    </cfRule>
    <cfRule type="containsText" dxfId="2811" priority="831" operator="containsText" text="Baja">
      <formula>NOT(ISERROR(SEARCH("Baja",I10)))</formula>
    </cfRule>
    <cfRule type="containsText" dxfId="2810" priority="832" operator="containsText" text="Muy Baja">
      <formula>NOT(ISERROR(SEARCH("Muy Baja",I10)))</formula>
    </cfRule>
    <cfRule type="containsText" dxfId="2809" priority="833" operator="containsText" text="Muy Baja">
      <formula>NOT(ISERROR(SEARCH("Muy Baja",I10)))</formula>
    </cfRule>
    <cfRule type="containsText" dxfId="2808" priority="834" operator="containsText" text="Muy Baja">
      <formula>NOT(ISERROR(SEARCH("Muy Baja",I10)))</formula>
    </cfRule>
    <cfRule type="containsText" dxfId="2807" priority="835" operator="containsText" text="Muy Baja'Tabla probabilidad'!">
      <formula>NOT(ISERROR(SEARCH("Muy Baja'Tabla probabilidad'!",I10)))</formula>
    </cfRule>
    <cfRule type="containsText" dxfId="2806" priority="836" operator="containsText" text="Muy bajo">
      <formula>NOT(ISERROR(SEARCH("Muy bajo",I10)))</formula>
    </cfRule>
    <cfRule type="containsText" dxfId="2805" priority="845" operator="containsText" text="Alta">
      <formula>NOT(ISERROR(SEARCH("Alta",I10)))</formula>
    </cfRule>
    <cfRule type="containsText" dxfId="2804" priority="846" operator="containsText" text="Media">
      <formula>NOT(ISERROR(SEARCH("Media",I10)))</formula>
    </cfRule>
    <cfRule type="containsText" dxfId="2803" priority="847" operator="containsText" text="Baja">
      <formula>NOT(ISERROR(SEARCH("Baja",I10)))</formula>
    </cfRule>
    <cfRule type="containsText" dxfId="2802" priority="848" operator="containsText" text="Muy baja">
      <formula>NOT(ISERROR(SEARCH("Muy baja",I10)))</formula>
    </cfRule>
    <cfRule type="cellIs" dxfId="2801" priority="851" operator="between">
      <formula>1</formula>
      <formula>2</formula>
    </cfRule>
    <cfRule type="cellIs" dxfId="2800" priority="852" operator="between">
      <formula>0</formula>
      <formula>2</formula>
    </cfRule>
  </conditionalFormatting>
  <conditionalFormatting sqref="I10">
    <cfRule type="containsText" dxfId="2799" priority="701" operator="containsText" text="Muy Alta">
      <formula>NOT(ISERROR(SEARCH("Muy Alta",I10)))</formula>
    </cfRule>
  </conditionalFormatting>
  <conditionalFormatting sqref="L10 L15 L20 L25 L30 L35 L40 L45 L50">
    <cfRule type="containsText" dxfId="2798" priority="692" operator="containsText" text="Catastrófico">
      <formula>NOT(ISERROR(SEARCH("Catastrófico",L10)))</formula>
    </cfRule>
    <cfRule type="containsText" dxfId="2797" priority="693" operator="containsText" text="Mayor">
      <formula>NOT(ISERROR(SEARCH("Mayor",L10)))</formula>
    </cfRule>
    <cfRule type="containsText" dxfId="2796" priority="694" operator="containsText" text="Alta">
      <formula>NOT(ISERROR(SEARCH("Alta",L10)))</formula>
    </cfRule>
    <cfRule type="containsText" dxfId="2795" priority="695" operator="containsText" text="Moderado">
      <formula>NOT(ISERROR(SEARCH("Moderado",L10)))</formula>
    </cfRule>
    <cfRule type="containsText" dxfId="2794" priority="696" operator="containsText" text="Menor">
      <formula>NOT(ISERROR(SEARCH("Menor",L10)))</formula>
    </cfRule>
    <cfRule type="containsText" dxfId="2793" priority="697" operator="containsText" text="Leve">
      <formula>NOT(ISERROR(SEARCH("Leve",L10)))</formula>
    </cfRule>
  </conditionalFormatting>
  <conditionalFormatting sqref="N10 N15 N20">
    <cfRule type="containsText" dxfId="2792" priority="687" operator="containsText" text="Extremo">
      <formula>NOT(ISERROR(SEARCH("Extremo",N10)))</formula>
    </cfRule>
    <cfRule type="containsText" dxfId="2791" priority="688" operator="containsText" text="Alto">
      <formula>NOT(ISERROR(SEARCH("Alto",N10)))</formula>
    </cfRule>
    <cfRule type="containsText" dxfId="2790" priority="689" operator="containsText" text="Bajo">
      <formula>NOT(ISERROR(SEARCH("Bajo",N10)))</formula>
    </cfRule>
    <cfRule type="containsText" dxfId="2789" priority="690" operator="containsText" text="Moderado">
      <formula>NOT(ISERROR(SEARCH("Moderado",N10)))</formula>
    </cfRule>
    <cfRule type="containsText" dxfId="2788" priority="691" operator="containsText" text="Extremo">
      <formula>NOT(ISERROR(SEARCH("Extremo",N10)))</formula>
    </cfRule>
  </conditionalFormatting>
  <conditionalFormatting sqref="M10 M15 M20 M25 M30 M35 M40 M45 M50">
    <cfRule type="containsText" dxfId="2787" priority="681" operator="containsText" text="Catastrófico">
      <formula>NOT(ISERROR(SEARCH("Catastrófico",M10)))</formula>
    </cfRule>
    <cfRule type="containsText" dxfId="2786" priority="682" operator="containsText" text="Mayor">
      <formula>NOT(ISERROR(SEARCH("Mayor",M10)))</formula>
    </cfRule>
    <cfRule type="containsText" dxfId="2785" priority="683" operator="containsText" text="Alta">
      <formula>NOT(ISERROR(SEARCH("Alta",M10)))</formula>
    </cfRule>
    <cfRule type="containsText" dxfId="2784" priority="684" operator="containsText" text="Moderado">
      <formula>NOT(ISERROR(SEARCH("Moderado",M10)))</formula>
    </cfRule>
    <cfRule type="containsText" dxfId="2783" priority="685" operator="containsText" text="Menor">
      <formula>NOT(ISERROR(SEARCH("Menor",M10)))</formula>
    </cfRule>
    <cfRule type="containsText" dxfId="2782" priority="686" operator="containsText" text="Leve">
      <formula>NOT(ISERROR(SEARCH("Leve",M10)))</formula>
    </cfRule>
  </conditionalFormatting>
  <conditionalFormatting sqref="Y10:Y14">
    <cfRule type="containsText" dxfId="2781" priority="615" operator="containsText" text="Muy Alta">
      <formula>NOT(ISERROR(SEARCH("Muy Alta",Y10)))</formula>
    </cfRule>
    <cfRule type="containsText" dxfId="2780" priority="616" operator="containsText" text="Alta">
      <formula>NOT(ISERROR(SEARCH("Alta",Y10)))</formula>
    </cfRule>
    <cfRule type="containsText" dxfId="2779" priority="617" operator="containsText" text="Media">
      <formula>NOT(ISERROR(SEARCH("Media",Y10)))</formula>
    </cfRule>
    <cfRule type="containsText" dxfId="2778" priority="618" operator="containsText" text="Muy Baja">
      <formula>NOT(ISERROR(SEARCH("Muy Baja",Y10)))</formula>
    </cfRule>
    <cfRule type="containsText" dxfId="2777" priority="619" operator="containsText" text="Baja">
      <formula>NOT(ISERROR(SEARCH("Baja",Y10)))</formula>
    </cfRule>
    <cfRule type="containsText" dxfId="2776" priority="620" operator="containsText" text="Muy Baja">
      <formula>NOT(ISERROR(SEARCH("Muy Baja",Y10)))</formula>
    </cfRule>
  </conditionalFormatting>
  <conditionalFormatting sqref="AC10:AC14">
    <cfRule type="containsText" dxfId="2775" priority="610" operator="containsText" text="Catastrófico">
      <formula>NOT(ISERROR(SEARCH("Catastrófico",AC10)))</formula>
    </cfRule>
    <cfRule type="containsText" dxfId="2774" priority="611" operator="containsText" text="Mayor">
      <formula>NOT(ISERROR(SEARCH("Mayor",AC10)))</formula>
    </cfRule>
    <cfRule type="containsText" dxfId="2773" priority="612" operator="containsText" text="Moderado">
      <formula>NOT(ISERROR(SEARCH("Moderado",AC10)))</formula>
    </cfRule>
    <cfRule type="containsText" dxfId="2772" priority="613" operator="containsText" text="Menor">
      <formula>NOT(ISERROR(SEARCH("Menor",AC10)))</formula>
    </cfRule>
    <cfRule type="containsText" dxfId="2771" priority="614" operator="containsText" text="Leve">
      <formula>NOT(ISERROR(SEARCH("Leve",AC10)))</formula>
    </cfRule>
  </conditionalFormatting>
  <conditionalFormatting sqref="AG10">
    <cfRule type="containsText" dxfId="2770" priority="601" operator="containsText" text="Extremo">
      <formula>NOT(ISERROR(SEARCH("Extremo",AG10)))</formula>
    </cfRule>
    <cfRule type="containsText" dxfId="2769" priority="602" operator="containsText" text="Alto">
      <formula>NOT(ISERROR(SEARCH("Alto",AG10)))</formula>
    </cfRule>
    <cfRule type="containsText" dxfId="2768" priority="603" operator="containsText" text="Moderado">
      <formula>NOT(ISERROR(SEARCH("Moderado",AG10)))</formula>
    </cfRule>
    <cfRule type="containsText" dxfId="2767" priority="604" operator="containsText" text="Menor">
      <formula>NOT(ISERROR(SEARCH("Menor",AG10)))</formula>
    </cfRule>
    <cfRule type="containsText" dxfId="2766" priority="605" operator="containsText" text="Bajo">
      <formula>NOT(ISERROR(SEARCH("Bajo",AG10)))</formula>
    </cfRule>
    <cfRule type="containsText" dxfId="2765" priority="606" operator="containsText" text="Moderado">
      <formula>NOT(ISERROR(SEARCH("Moderado",AG10)))</formula>
    </cfRule>
    <cfRule type="containsText" dxfId="2764" priority="607" operator="containsText" text="Extremo">
      <formula>NOT(ISERROR(SEARCH("Extremo",AG10)))</formula>
    </cfRule>
    <cfRule type="containsText" dxfId="2763" priority="608" operator="containsText" text="Baja">
      <formula>NOT(ISERROR(SEARCH("Baja",AG10)))</formula>
    </cfRule>
    <cfRule type="containsText" dxfId="2762" priority="609" operator="containsText" text="Alto">
      <formula>NOT(ISERROR(SEARCH("Alto",AG10)))</formula>
    </cfRule>
  </conditionalFormatting>
  <conditionalFormatting sqref="AA10:AA54">
    <cfRule type="containsText" dxfId="2761" priority="1" operator="containsText" text="Muy Baja">
      <formula>NOT(ISERROR(SEARCH("Muy Baja",AA10)))</formula>
    </cfRule>
    <cfRule type="containsText" dxfId="2760" priority="590" operator="containsText" text="Muy Alta">
      <formula>NOT(ISERROR(SEARCH("Muy Alta",AA10)))</formula>
    </cfRule>
    <cfRule type="containsText" dxfId="2759" priority="591" operator="containsText" text="Alta">
      <formula>NOT(ISERROR(SEARCH("Alta",AA10)))</formula>
    </cfRule>
    <cfRule type="containsText" dxfId="2758" priority="592" operator="containsText" text="Media">
      <formula>NOT(ISERROR(SEARCH("Media",AA10)))</formula>
    </cfRule>
    <cfRule type="containsText" dxfId="2757" priority="593" operator="containsText" text="Baja">
      <formula>NOT(ISERROR(SEARCH("Baja",AA10)))</formula>
    </cfRule>
    <cfRule type="containsText" dxfId="2756" priority="594" operator="containsText" text="Muy Baja">
      <formula>NOT(ISERROR(SEARCH("Muy Baja",AA10)))</formula>
    </cfRule>
  </conditionalFormatting>
  <conditionalFormatting sqref="AE10:AE14">
    <cfRule type="containsText" dxfId="2755" priority="585" operator="containsText" text="Catastrófico">
      <formula>NOT(ISERROR(SEARCH("Catastrófico",AE10)))</formula>
    </cfRule>
    <cfRule type="containsText" dxfId="2754" priority="586" operator="containsText" text="Moderado">
      <formula>NOT(ISERROR(SEARCH("Moderado",AE10)))</formula>
    </cfRule>
    <cfRule type="containsText" dxfId="2753" priority="587" operator="containsText" text="Menor">
      <formula>NOT(ISERROR(SEARCH("Menor",AE10)))</formula>
    </cfRule>
    <cfRule type="containsText" dxfId="2752" priority="588" operator="containsText" text="Leve">
      <formula>NOT(ISERROR(SEARCH("Leve",AE10)))</formula>
    </cfRule>
    <cfRule type="containsText" dxfId="2751" priority="589" operator="containsText" text="Mayor">
      <formula>NOT(ISERROR(SEARCH("Mayor",AE10)))</formula>
    </cfRule>
  </conditionalFormatting>
  <conditionalFormatting sqref="I15 I20">
    <cfRule type="containsText" dxfId="2750" priority="562" operator="containsText" text="Muy Baja">
      <formula>NOT(ISERROR(SEARCH("Muy Baja",I15)))</formula>
    </cfRule>
    <cfRule type="containsText" dxfId="2749" priority="563" operator="containsText" text="Baja">
      <formula>NOT(ISERROR(SEARCH("Baja",I15)))</formula>
    </cfRule>
    <cfRule type="containsText" dxfId="2748" priority="565" operator="containsText" text="Muy Alta">
      <formula>NOT(ISERROR(SEARCH("Muy Alta",I15)))</formula>
    </cfRule>
    <cfRule type="containsText" dxfId="2747" priority="566" operator="containsText" text="Alta">
      <formula>NOT(ISERROR(SEARCH("Alta",I15)))</formula>
    </cfRule>
    <cfRule type="containsText" dxfId="2746" priority="567" operator="containsText" text="Media">
      <formula>NOT(ISERROR(SEARCH("Media",I15)))</formula>
    </cfRule>
    <cfRule type="containsText" dxfId="2745" priority="568" operator="containsText" text="Media">
      <formula>NOT(ISERROR(SEARCH("Media",I15)))</formula>
    </cfRule>
    <cfRule type="containsText" dxfId="2744" priority="569" operator="containsText" text="Media">
      <formula>NOT(ISERROR(SEARCH("Media",I15)))</formula>
    </cfRule>
    <cfRule type="containsText" dxfId="2743" priority="570" operator="containsText" text="Muy Baja">
      <formula>NOT(ISERROR(SEARCH("Muy Baja",I15)))</formula>
    </cfRule>
    <cfRule type="containsText" dxfId="2742" priority="571" operator="containsText" text="Baja">
      <formula>NOT(ISERROR(SEARCH("Baja",I15)))</formula>
    </cfRule>
    <cfRule type="containsText" dxfId="2741" priority="572" operator="containsText" text="Muy Baja">
      <formula>NOT(ISERROR(SEARCH("Muy Baja",I15)))</formula>
    </cfRule>
    <cfRule type="containsText" dxfId="2740" priority="573" operator="containsText" text="Muy Baja">
      <formula>NOT(ISERROR(SEARCH("Muy Baja",I15)))</formula>
    </cfRule>
    <cfRule type="containsText" dxfId="2739" priority="574" operator="containsText" text="Muy Baja">
      <formula>NOT(ISERROR(SEARCH("Muy Baja",I15)))</formula>
    </cfRule>
    <cfRule type="containsText" dxfId="2738" priority="575" operator="containsText" text="Muy Baja'Tabla probabilidad'!">
      <formula>NOT(ISERROR(SEARCH("Muy Baja'Tabla probabilidad'!",I15)))</formula>
    </cfRule>
    <cfRule type="containsText" dxfId="2737" priority="576" operator="containsText" text="Muy bajo">
      <formula>NOT(ISERROR(SEARCH("Muy bajo",I15)))</formula>
    </cfRule>
    <cfRule type="containsText" dxfId="2736" priority="577" operator="containsText" text="Alta">
      <formula>NOT(ISERROR(SEARCH("Alta",I15)))</formula>
    </cfRule>
    <cfRule type="containsText" dxfId="2735" priority="578" operator="containsText" text="Media">
      <formula>NOT(ISERROR(SEARCH("Media",I15)))</formula>
    </cfRule>
    <cfRule type="containsText" dxfId="2734" priority="579" operator="containsText" text="Baja">
      <formula>NOT(ISERROR(SEARCH("Baja",I15)))</formula>
    </cfRule>
    <cfRule type="containsText" dxfId="2733" priority="580" operator="containsText" text="Muy baja">
      <formula>NOT(ISERROR(SEARCH("Muy baja",I15)))</formula>
    </cfRule>
    <cfRule type="cellIs" dxfId="2732" priority="583" operator="between">
      <formula>1</formula>
      <formula>2</formula>
    </cfRule>
    <cfRule type="cellIs" dxfId="2731" priority="584" operator="between">
      <formula>0</formula>
      <formula>2</formula>
    </cfRule>
  </conditionalFormatting>
  <conditionalFormatting sqref="I15 I20">
    <cfRule type="containsText" dxfId="2730" priority="564" operator="containsText" text="Muy Alta">
      <formula>NOT(ISERROR(SEARCH("Muy Alta",I15)))</formula>
    </cfRule>
  </conditionalFormatting>
  <conditionalFormatting sqref="Y15:Y19">
    <cfRule type="containsText" dxfId="2729" priority="556" operator="containsText" text="Muy Alta">
      <formula>NOT(ISERROR(SEARCH("Muy Alta",Y15)))</formula>
    </cfRule>
    <cfRule type="containsText" dxfId="2728" priority="557" operator="containsText" text="Alta">
      <formula>NOT(ISERROR(SEARCH("Alta",Y15)))</formula>
    </cfRule>
    <cfRule type="containsText" dxfId="2727" priority="558" operator="containsText" text="Media">
      <formula>NOT(ISERROR(SEARCH("Media",Y15)))</formula>
    </cfRule>
    <cfRule type="containsText" dxfId="2726" priority="559" operator="containsText" text="Muy Baja">
      <formula>NOT(ISERROR(SEARCH("Muy Baja",Y15)))</formula>
    </cfRule>
    <cfRule type="containsText" dxfId="2725" priority="560" operator="containsText" text="Baja">
      <formula>NOT(ISERROR(SEARCH("Baja",Y15)))</formula>
    </cfRule>
    <cfRule type="containsText" dxfId="2724" priority="561" operator="containsText" text="Muy Baja">
      <formula>NOT(ISERROR(SEARCH("Muy Baja",Y15)))</formula>
    </cfRule>
  </conditionalFormatting>
  <conditionalFormatting sqref="AC15:AC19">
    <cfRule type="containsText" dxfId="2723" priority="551" operator="containsText" text="Catastrófico">
      <formula>NOT(ISERROR(SEARCH("Catastrófico",AC15)))</formula>
    </cfRule>
    <cfRule type="containsText" dxfId="2722" priority="552" operator="containsText" text="Mayor">
      <formula>NOT(ISERROR(SEARCH("Mayor",AC15)))</formula>
    </cfRule>
    <cfRule type="containsText" dxfId="2721" priority="553" operator="containsText" text="Moderado">
      <formula>NOT(ISERROR(SEARCH("Moderado",AC15)))</formula>
    </cfRule>
    <cfRule type="containsText" dxfId="2720" priority="554" operator="containsText" text="Menor">
      <formula>NOT(ISERROR(SEARCH("Menor",AC15)))</formula>
    </cfRule>
    <cfRule type="containsText" dxfId="2719" priority="555" operator="containsText" text="Leve">
      <formula>NOT(ISERROR(SEARCH("Leve",AC15)))</formula>
    </cfRule>
  </conditionalFormatting>
  <conditionalFormatting sqref="AG15">
    <cfRule type="containsText" dxfId="2718" priority="542" operator="containsText" text="Extremo">
      <formula>NOT(ISERROR(SEARCH("Extremo",AG15)))</formula>
    </cfRule>
    <cfRule type="containsText" dxfId="2717" priority="543" operator="containsText" text="Alto">
      <formula>NOT(ISERROR(SEARCH("Alto",AG15)))</formula>
    </cfRule>
    <cfRule type="containsText" dxfId="2716" priority="544" operator="containsText" text="Moderado">
      <formula>NOT(ISERROR(SEARCH("Moderado",AG15)))</formula>
    </cfRule>
    <cfRule type="containsText" dxfId="2715" priority="545" operator="containsText" text="Menor">
      <formula>NOT(ISERROR(SEARCH("Menor",AG15)))</formula>
    </cfRule>
    <cfRule type="containsText" dxfId="2714" priority="546" operator="containsText" text="Bajo">
      <formula>NOT(ISERROR(SEARCH("Bajo",AG15)))</formula>
    </cfRule>
    <cfRule type="containsText" dxfId="2713" priority="547" operator="containsText" text="Moderado">
      <formula>NOT(ISERROR(SEARCH("Moderado",AG15)))</formula>
    </cfRule>
    <cfRule type="containsText" dxfId="2712" priority="548" operator="containsText" text="Extremo">
      <formula>NOT(ISERROR(SEARCH("Extremo",AG15)))</formula>
    </cfRule>
    <cfRule type="containsText" dxfId="2711" priority="549" operator="containsText" text="Baja">
      <formula>NOT(ISERROR(SEARCH("Baja",AG15)))</formula>
    </cfRule>
    <cfRule type="containsText" dxfId="2710" priority="550" operator="containsText" text="Alto">
      <formula>NOT(ISERROR(SEARCH("Alto",AG15)))</formula>
    </cfRule>
  </conditionalFormatting>
  <conditionalFormatting sqref="AE15:AE19">
    <cfRule type="containsText" dxfId="2709" priority="532" operator="containsText" text="Catastrófico">
      <formula>NOT(ISERROR(SEARCH("Catastrófico",AE15)))</formula>
    </cfRule>
    <cfRule type="containsText" dxfId="2708" priority="533" operator="containsText" text="Moderado">
      <formula>NOT(ISERROR(SEARCH("Moderado",AE15)))</formula>
    </cfRule>
    <cfRule type="containsText" dxfId="2707" priority="534" operator="containsText" text="Menor">
      <formula>NOT(ISERROR(SEARCH("Menor",AE15)))</formula>
    </cfRule>
    <cfRule type="containsText" dxfId="2706" priority="535" operator="containsText" text="Leve">
      <formula>NOT(ISERROR(SEARCH("Leve",AE15)))</formula>
    </cfRule>
    <cfRule type="containsText" dxfId="2705" priority="536" operator="containsText" text="Mayor">
      <formula>NOT(ISERROR(SEARCH("Mayor",AE15)))</formula>
    </cfRule>
  </conditionalFormatting>
  <conditionalFormatting sqref="Y20:Y24">
    <cfRule type="containsText" dxfId="2704" priority="466" operator="containsText" text="Muy Alta">
      <formula>NOT(ISERROR(SEARCH("Muy Alta",Y20)))</formula>
    </cfRule>
    <cfRule type="containsText" dxfId="2703" priority="467" operator="containsText" text="Alta">
      <formula>NOT(ISERROR(SEARCH("Alta",Y20)))</formula>
    </cfRule>
    <cfRule type="containsText" dxfId="2702" priority="468" operator="containsText" text="Media">
      <formula>NOT(ISERROR(SEARCH("Media",Y20)))</formula>
    </cfRule>
    <cfRule type="containsText" dxfId="2701" priority="469" operator="containsText" text="Muy Baja">
      <formula>NOT(ISERROR(SEARCH("Muy Baja",Y20)))</formula>
    </cfRule>
    <cfRule type="containsText" dxfId="2700" priority="470" operator="containsText" text="Baja">
      <formula>NOT(ISERROR(SEARCH("Baja",Y20)))</formula>
    </cfRule>
    <cfRule type="containsText" dxfId="2699" priority="471" operator="containsText" text="Muy Baja">
      <formula>NOT(ISERROR(SEARCH("Muy Baja",Y20)))</formula>
    </cfRule>
  </conditionalFormatting>
  <conditionalFormatting sqref="AC20:AC24">
    <cfRule type="containsText" dxfId="2698" priority="461" operator="containsText" text="Catastrófico">
      <formula>NOT(ISERROR(SEARCH("Catastrófico",AC20)))</formula>
    </cfRule>
    <cfRule type="containsText" dxfId="2697" priority="462" operator="containsText" text="Mayor">
      <formula>NOT(ISERROR(SEARCH("Mayor",AC20)))</formula>
    </cfRule>
    <cfRule type="containsText" dxfId="2696" priority="463" operator="containsText" text="Moderado">
      <formula>NOT(ISERROR(SEARCH("Moderado",AC20)))</formula>
    </cfRule>
    <cfRule type="containsText" dxfId="2695" priority="464" operator="containsText" text="Menor">
      <formula>NOT(ISERROR(SEARCH("Menor",AC20)))</formula>
    </cfRule>
    <cfRule type="containsText" dxfId="2694" priority="465" operator="containsText" text="Leve">
      <formula>NOT(ISERROR(SEARCH("Leve",AC20)))</formula>
    </cfRule>
  </conditionalFormatting>
  <conditionalFormatting sqref="AG20">
    <cfRule type="containsText" dxfId="2693" priority="452" operator="containsText" text="Extremo">
      <formula>NOT(ISERROR(SEARCH("Extremo",AG20)))</formula>
    </cfRule>
    <cfRule type="containsText" dxfId="2692" priority="453" operator="containsText" text="Alto">
      <formula>NOT(ISERROR(SEARCH("Alto",AG20)))</formula>
    </cfRule>
    <cfRule type="containsText" dxfId="2691" priority="454" operator="containsText" text="Moderado">
      <formula>NOT(ISERROR(SEARCH("Moderado",AG20)))</formula>
    </cfRule>
    <cfRule type="containsText" dxfId="2690" priority="455" operator="containsText" text="Menor">
      <formula>NOT(ISERROR(SEARCH("Menor",AG20)))</formula>
    </cfRule>
    <cfRule type="containsText" dxfId="2689" priority="456" operator="containsText" text="Bajo">
      <formula>NOT(ISERROR(SEARCH("Bajo",AG20)))</formula>
    </cfRule>
    <cfRule type="containsText" dxfId="2688" priority="457" operator="containsText" text="Moderado">
      <formula>NOT(ISERROR(SEARCH("Moderado",AG20)))</formula>
    </cfRule>
    <cfRule type="containsText" dxfId="2687" priority="458" operator="containsText" text="Extremo">
      <formula>NOT(ISERROR(SEARCH("Extremo",AG20)))</formula>
    </cfRule>
    <cfRule type="containsText" dxfId="2686" priority="459" operator="containsText" text="Baja">
      <formula>NOT(ISERROR(SEARCH("Baja",AG20)))</formula>
    </cfRule>
    <cfRule type="containsText" dxfId="2685" priority="460" operator="containsText" text="Alto">
      <formula>NOT(ISERROR(SEARCH("Alto",AG20)))</formula>
    </cfRule>
  </conditionalFormatting>
  <conditionalFormatting sqref="AE20:AE24">
    <cfRule type="containsText" dxfId="2684" priority="442" operator="containsText" text="Catastrófico">
      <formula>NOT(ISERROR(SEARCH("Catastrófico",AE20)))</formula>
    </cfRule>
    <cfRule type="containsText" dxfId="2683" priority="443" operator="containsText" text="Moderado">
      <formula>NOT(ISERROR(SEARCH("Moderado",AE20)))</formula>
    </cfRule>
    <cfRule type="containsText" dxfId="2682" priority="444" operator="containsText" text="Menor">
      <formula>NOT(ISERROR(SEARCH("Menor",AE20)))</formula>
    </cfRule>
    <cfRule type="containsText" dxfId="2681" priority="445" operator="containsText" text="Leve">
      <formula>NOT(ISERROR(SEARCH("Leve",AE20)))</formula>
    </cfRule>
    <cfRule type="containsText" dxfId="2680" priority="446" operator="containsText" text="Mayor">
      <formula>NOT(ISERROR(SEARCH("Mayor",AE20)))</formula>
    </cfRule>
  </conditionalFormatting>
  <conditionalFormatting sqref="N25 N30">
    <cfRule type="containsText" dxfId="2679" priority="431" operator="containsText" text="Extremo">
      <formula>NOT(ISERROR(SEARCH("Extremo",N25)))</formula>
    </cfRule>
    <cfRule type="containsText" dxfId="2678" priority="432" operator="containsText" text="Alto">
      <formula>NOT(ISERROR(SEARCH("Alto",N25)))</formula>
    </cfRule>
    <cfRule type="containsText" dxfId="2677" priority="433" operator="containsText" text="Bajo">
      <formula>NOT(ISERROR(SEARCH("Bajo",N25)))</formula>
    </cfRule>
    <cfRule type="containsText" dxfId="2676" priority="434" operator="containsText" text="Moderado">
      <formula>NOT(ISERROR(SEARCH("Moderado",N25)))</formula>
    </cfRule>
    <cfRule type="containsText" dxfId="2675" priority="435" operator="containsText" text="Extremo">
      <formula>NOT(ISERROR(SEARCH("Extremo",N25)))</formula>
    </cfRule>
  </conditionalFormatting>
  <conditionalFormatting sqref="I25 I30 I35">
    <cfRule type="containsText" dxfId="2674" priority="402" operator="containsText" text="Muy Baja">
      <formula>NOT(ISERROR(SEARCH("Muy Baja",I25)))</formula>
    </cfRule>
    <cfRule type="containsText" dxfId="2673" priority="403" operator="containsText" text="Baja">
      <formula>NOT(ISERROR(SEARCH("Baja",I25)))</formula>
    </cfRule>
    <cfRule type="containsText" dxfId="2672" priority="405" operator="containsText" text="Muy Alta">
      <formula>NOT(ISERROR(SEARCH("Muy Alta",I25)))</formula>
    </cfRule>
    <cfRule type="containsText" dxfId="2671" priority="406" operator="containsText" text="Alta">
      <formula>NOT(ISERROR(SEARCH("Alta",I25)))</formula>
    </cfRule>
    <cfRule type="containsText" dxfId="2670" priority="407" operator="containsText" text="Media">
      <formula>NOT(ISERROR(SEARCH("Media",I25)))</formula>
    </cfRule>
    <cfRule type="containsText" dxfId="2669" priority="408" operator="containsText" text="Media">
      <formula>NOT(ISERROR(SEARCH("Media",I25)))</formula>
    </cfRule>
    <cfRule type="containsText" dxfId="2668" priority="409" operator="containsText" text="Media">
      <formula>NOT(ISERROR(SEARCH("Media",I25)))</formula>
    </cfRule>
    <cfRule type="containsText" dxfId="2667" priority="410" operator="containsText" text="Muy Baja">
      <formula>NOT(ISERROR(SEARCH("Muy Baja",I25)))</formula>
    </cfRule>
    <cfRule type="containsText" dxfId="2666" priority="411" operator="containsText" text="Baja">
      <formula>NOT(ISERROR(SEARCH("Baja",I25)))</formula>
    </cfRule>
    <cfRule type="containsText" dxfId="2665" priority="412" operator="containsText" text="Muy Baja">
      <formula>NOT(ISERROR(SEARCH("Muy Baja",I25)))</formula>
    </cfRule>
    <cfRule type="containsText" dxfId="2664" priority="413" operator="containsText" text="Muy Baja">
      <formula>NOT(ISERROR(SEARCH("Muy Baja",I25)))</formula>
    </cfRule>
    <cfRule type="containsText" dxfId="2663" priority="414" operator="containsText" text="Muy Baja">
      <formula>NOT(ISERROR(SEARCH("Muy Baja",I25)))</formula>
    </cfRule>
    <cfRule type="containsText" dxfId="2662" priority="415" operator="containsText" text="Muy Baja'Tabla probabilidad'!">
      <formula>NOT(ISERROR(SEARCH("Muy Baja'Tabla probabilidad'!",I25)))</formula>
    </cfRule>
    <cfRule type="containsText" dxfId="2661" priority="416" operator="containsText" text="Muy bajo">
      <formula>NOT(ISERROR(SEARCH("Muy bajo",I25)))</formula>
    </cfRule>
    <cfRule type="containsText" dxfId="2660" priority="417" operator="containsText" text="Alta">
      <formula>NOT(ISERROR(SEARCH("Alta",I25)))</formula>
    </cfRule>
    <cfRule type="containsText" dxfId="2659" priority="418" operator="containsText" text="Media">
      <formula>NOT(ISERROR(SEARCH("Media",I25)))</formula>
    </cfRule>
    <cfRule type="containsText" dxfId="2658" priority="419" operator="containsText" text="Baja">
      <formula>NOT(ISERROR(SEARCH("Baja",I25)))</formula>
    </cfRule>
    <cfRule type="containsText" dxfId="2657" priority="420" operator="containsText" text="Muy baja">
      <formula>NOT(ISERROR(SEARCH("Muy baja",I25)))</formula>
    </cfRule>
    <cfRule type="cellIs" dxfId="2656" priority="423" operator="between">
      <formula>1</formula>
      <formula>2</formula>
    </cfRule>
    <cfRule type="cellIs" dxfId="2655" priority="424" operator="between">
      <formula>0</formula>
      <formula>2</formula>
    </cfRule>
  </conditionalFormatting>
  <conditionalFormatting sqref="I25 I30 I35">
    <cfRule type="containsText" dxfId="2654" priority="404" operator="containsText" text="Muy Alta">
      <formula>NOT(ISERROR(SEARCH("Muy Alta",I25)))</formula>
    </cfRule>
  </conditionalFormatting>
  <conditionalFormatting sqref="Y25:Y29">
    <cfRule type="containsText" dxfId="2653" priority="396" operator="containsText" text="Muy Alta">
      <formula>NOT(ISERROR(SEARCH("Muy Alta",Y25)))</formula>
    </cfRule>
    <cfRule type="containsText" dxfId="2652" priority="397" operator="containsText" text="Alta">
      <formula>NOT(ISERROR(SEARCH("Alta",Y25)))</formula>
    </cfRule>
    <cfRule type="containsText" dxfId="2651" priority="398" operator="containsText" text="Media">
      <formula>NOT(ISERROR(SEARCH("Media",Y25)))</formula>
    </cfRule>
    <cfRule type="containsText" dxfId="2650" priority="399" operator="containsText" text="Muy Baja">
      <formula>NOT(ISERROR(SEARCH("Muy Baja",Y25)))</formula>
    </cfRule>
    <cfRule type="containsText" dxfId="2649" priority="400" operator="containsText" text="Baja">
      <formula>NOT(ISERROR(SEARCH("Baja",Y25)))</formula>
    </cfRule>
    <cfRule type="containsText" dxfId="2648" priority="401" operator="containsText" text="Muy Baja">
      <formula>NOT(ISERROR(SEARCH("Muy Baja",Y25)))</formula>
    </cfRule>
  </conditionalFormatting>
  <conditionalFormatting sqref="AC25:AC29">
    <cfRule type="containsText" dxfId="2647" priority="391" operator="containsText" text="Catastrófico">
      <formula>NOT(ISERROR(SEARCH("Catastrófico",AC25)))</formula>
    </cfRule>
    <cfRule type="containsText" dxfId="2646" priority="392" operator="containsText" text="Mayor">
      <formula>NOT(ISERROR(SEARCH("Mayor",AC25)))</formula>
    </cfRule>
    <cfRule type="containsText" dxfId="2645" priority="393" operator="containsText" text="Moderado">
      <formula>NOT(ISERROR(SEARCH("Moderado",AC25)))</formula>
    </cfRule>
    <cfRule type="containsText" dxfId="2644" priority="394" operator="containsText" text="Menor">
      <formula>NOT(ISERROR(SEARCH("Menor",AC25)))</formula>
    </cfRule>
    <cfRule type="containsText" dxfId="2643" priority="395" operator="containsText" text="Leve">
      <formula>NOT(ISERROR(SEARCH("Leve",AC25)))</formula>
    </cfRule>
  </conditionalFormatting>
  <conditionalFormatting sqref="AG25">
    <cfRule type="containsText" dxfId="2642" priority="382" operator="containsText" text="Extremo">
      <formula>NOT(ISERROR(SEARCH("Extremo",AG25)))</formula>
    </cfRule>
    <cfRule type="containsText" dxfId="2641" priority="383" operator="containsText" text="Alto">
      <formula>NOT(ISERROR(SEARCH("Alto",AG25)))</formula>
    </cfRule>
    <cfRule type="containsText" dxfId="2640" priority="384" operator="containsText" text="Moderado">
      <formula>NOT(ISERROR(SEARCH("Moderado",AG25)))</formula>
    </cfRule>
    <cfRule type="containsText" dxfId="2639" priority="385" operator="containsText" text="Menor">
      <formula>NOT(ISERROR(SEARCH("Menor",AG25)))</formula>
    </cfRule>
    <cfRule type="containsText" dxfId="2638" priority="386" operator="containsText" text="Bajo">
      <formula>NOT(ISERROR(SEARCH("Bajo",AG25)))</formula>
    </cfRule>
    <cfRule type="containsText" dxfId="2637" priority="387" operator="containsText" text="Moderado">
      <formula>NOT(ISERROR(SEARCH("Moderado",AG25)))</formula>
    </cfRule>
    <cfRule type="containsText" dxfId="2636" priority="388" operator="containsText" text="Extremo">
      <formula>NOT(ISERROR(SEARCH("Extremo",AG25)))</formula>
    </cfRule>
    <cfRule type="containsText" dxfId="2635" priority="389" operator="containsText" text="Baja">
      <formula>NOT(ISERROR(SEARCH("Baja",AG25)))</formula>
    </cfRule>
    <cfRule type="containsText" dxfId="2634" priority="390" operator="containsText" text="Alto">
      <formula>NOT(ISERROR(SEARCH("Alto",AG25)))</formula>
    </cfRule>
  </conditionalFormatting>
  <conditionalFormatting sqref="AE25:AE29">
    <cfRule type="containsText" dxfId="2633" priority="372" operator="containsText" text="Catastrófico">
      <formula>NOT(ISERROR(SEARCH("Catastrófico",AE25)))</formula>
    </cfRule>
    <cfRule type="containsText" dxfId="2632" priority="373" operator="containsText" text="Moderado">
      <formula>NOT(ISERROR(SEARCH("Moderado",AE25)))</formula>
    </cfRule>
    <cfRule type="containsText" dxfId="2631" priority="374" operator="containsText" text="Menor">
      <formula>NOT(ISERROR(SEARCH("Menor",AE25)))</formula>
    </cfRule>
    <cfRule type="containsText" dxfId="2630" priority="375" operator="containsText" text="Leve">
      <formula>NOT(ISERROR(SEARCH("Leve",AE25)))</formula>
    </cfRule>
    <cfRule type="containsText" dxfId="2629" priority="376" operator="containsText" text="Mayor">
      <formula>NOT(ISERROR(SEARCH("Mayor",AE25)))</formula>
    </cfRule>
  </conditionalFormatting>
  <conditionalFormatting sqref="Y30:Y34">
    <cfRule type="containsText" dxfId="2628" priority="306" operator="containsText" text="Muy Alta">
      <formula>NOT(ISERROR(SEARCH("Muy Alta",Y30)))</formula>
    </cfRule>
    <cfRule type="containsText" dxfId="2627" priority="307" operator="containsText" text="Alta">
      <formula>NOT(ISERROR(SEARCH("Alta",Y30)))</formula>
    </cfRule>
    <cfRule type="containsText" dxfId="2626" priority="308" operator="containsText" text="Media">
      <formula>NOT(ISERROR(SEARCH("Media",Y30)))</formula>
    </cfRule>
    <cfRule type="containsText" dxfId="2625" priority="309" operator="containsText" text="Muy Baja">
      <formula>NOT(ISERROR(SEARCH("Muy Baja",Y30)))</formula>
    </cfRule>
    <cfRule type="containsText" dxfId="2624" priority="310" operator="containsText" text="Baja">
      <formula>NOT(ISERROR(SEARCH("Baja",Y30)))</formula>
    </cfRule>
    <cfRule type="containsText" dxfId="2623" priority="311" operator="containsText" text="Muy Baja">
      <formula>NOT(ISERROR(SEARCH("Muy Baja",Y30)))</formula>
    </cfRule>
  </conditionalFormatting>
  <conditionalFormatting sqref="AC30:AC34">
    <cfRule type="containsText" dxfId="2622" priority="301" operator="containsText" text="Catastrófico">
      <formula>NOT(ISERROR(SEARCH("Catastrófico",AC30)))</formula>
    </cfRule>
    <cfRule type="containsText" dxfId="2621" priority="302" operator="containsText" text="Mayor">
      <formula>NOT(ISERROR(SEARCH("Mayor",AC30)))</formula>
    </cfRule>
    <cfRule type="containsText" dxfId="2620" priority="303" operator="containsText" text="Moderado">
      <formula>NOT(ISERROR(SEARCH("Moderado",AC30)))</formula>
    </cfRule>
    <cfRule type="containsText" dxfId="2619" priority="304" operator="containsText" text="Menor">
      <formula>NOT(ISERROR(SEARCH("Menor",AC30)))</formula>
    </cfRule>
    <cfRule type="containsText" dxfId="2618" priority="305" operator="containsText" text="Leve">
      <formula>NOT(ISERROR(SEARCH("Leve",AC30)))</formula>
    </cfRule>
  </conditionalFormatting>
  <conditionalFormatting sqref="AG30">
    <cfRule type="containsText" dxfId="2617" priority="292" operator="containsText" text="Extremo">
      <formula>NOT(ISERROR(SEARCH("Extremo",AG30)))</formula>
    </cfRule>
    <cfRule type="containsText" dxfId="2616" priority="293" operator="containsText" text="Alto">
      <formula>NOT(ISERROR(SEARCH("Alto",AG30)))</formula>
    </cfRule>
    <cfRule type="containsText" dxfId="2615" priority="294" operator="containsText" text="Moderado">
      <formula>NOT(ISERROR(SEARCH("Moderado",AG30)))</formula>
    </cfRule>
    <cfRule type="containsText" dxfId="2614" priority="295" operator="containsText" text="Menor">
      <formula>NOT(ISERROR(SEARCH("Menor",AG30)))</formula>
    </cfRule>
    <cfRule type="containsText" dxfId="2613" priority="296" operator="containsText" text="Bajo">
      <formula>NOT(ISERROR(SEARCH("Bajo",AG30)))</formula>
    </cfRule>
    <cfRule type="containsText" dxfId="2612" priority="297" operator="containsText" text="Moderado">
      <formula>NOT(ISERROR(SEARCH("Moderado",AG30)))</formula>
    </cfRule>
    <cfRule type="containsText" dxfId="2611" priority="298" operator="containsText" text="Extremo">
      <formula>NOT(ISERROR(SEARCH("Extremo",AG30)))</formula>
    </cfRule>
    <cfRule type="containsText" dxfId="2610" priority="299" operator="containsText" text="Baja">
      <formula>NOT(ISERROR(SEARCH("Baja",AG30)))</formula>
    </cfRule>
    <cfRule type="containsText" dxfId="2609" priority="300" operator="containsText" text="Alto">
      <formula>NOT(ISERROR(SEARCH("Alto",AG30)))</formula>
    </cfRule>
  </conditionalFormatting>
  <conditionalFormatting sqref="AE30:AE34">
    <cfRule type="containsText" dxfId="2608" priority="282" operator="containsText" text="Catastrófico">
      <formula>NOT(ISERROR(SEARCH("Catastrófico",AE30)))</formula>
    </cfRule>
    <cfRule type="containsText" dxfId="2607" priority="283" operator="containsText" text="Moderado">
      <formula>NOT(ISERROR(SEARCH("Moderado",AE30)))</formula>
    </cfRule>
    <cfRule type="containsText" dxfId="2606" priority="284" operator="containsText" text="Menor">
      <formula>NOT(ISERROR(SEARCH("Menor",AE30)))</formula>
    </cfRule>
    <cfRule type="containsText" dxfId="2605" priority="285" operator="containsText" text="Leve">
      <formula>NOT(ISERROR(SEARCH("Leve",AE30)))</formula>
    </cfRule>
    <cfRule type="containsText" dxfId="2604" priority="286" operator="containsText" text="Mayor">
      <formula>NOT(ISERROR(SEARCH("Mayor",AE30)))</formula>
    </cfRule>
  </conditionalFormatting>
  <conditionalFormatting sqref="N35">
    <cfRule type="containsText" dxfId="2603" priority="277" operator="containsText" text="Extremo">
      <formula>NOT(ISERROR(SEARCH("Extremo",N35)))</formula>
    </cfRule>
    <cfRule type="containsText" dxfId="2602" priority="278" operator="containsText" text="Alto">
      <formula>NOT(ISERROR(SEARCH("Alto",N35)))</formula>
    </cfRule>
    <cfRule type="containsText" dxfId="2601" priority="279" operator="containsText" text="Bajo">
      <formula>NOT(ISERROR(SEARCH("Bajo",N35)))</formula>
    </cfRule>
    <cfRule type="containsText" dxfId="2600" priority="280" operator="containsText" text="Moderado">
      <formula>NOT(ISERROR(SEARCH("Moderado",N35)))</formula>
    </cfRule>
    <cfRule type="containsText" dxfId="2599" priority="281" operator="containsText" text="Extremo">
      <formula>NOT(ISERROR(SEARCH("Extremo",N35)))</formula>
    </cfRule>
  </conditionalFormatting>
  <conditionalFormatting sqref="Y35:Y39">
    <cfRule type="containsText" dxfId="2598" priority="236" operator="containsText" text="Muy Alta">
      <formula>NOT(ISERROR(SEARCH("Muy Alta",Y35)))</formula>
    </cfRule>
    <cfRule type="containsText" dxfId="2597" priority="237" operator="containsText" text="Alta">
      <formula>NOT(ISERROR(SEARCH("Alta",Y35)))</formula>
    </cfRule>
    <cfRule type="containsText" dxfId="2596" priority="238" operator="containsText" text="Media">
      <formula>NOT(ISERROR(SEARCH("Media",Y35)))</formula>
    </cfRule>
    <cfRule type="containsText" dxfId="2595" priority="239" operator="containsText" text="Muy Baja">
      <formula>NOT(ISERROR(SEARCH("Muy Baja",Y35)))</formula>
    </cfRule>
    <cfRule type="containsText" dxfId="2594" priority="240" operator="containsText" text="Baja">
      <formula>NOT(ISERROR(SEARCH("Baja",Y35)))</formula>
    </cfRule>
    <cfRule type="containsText" dxfId="2593" priority="241" operator="containsText" text="Muy Baja">
      <formula>NOT(ISERROR(SEARCH("Muy Baja",Y35)))</formula>
    </cfRule>
  </conditionalFormatting>
  <conditionalFormatting sqref="AC35:AC39">
    <cfRule type="containsText" dxfId="2592" priority="231" operator="containsText" text="Catastrófico">
      <formula>NOT(ISERROR(SEARCH("Catastrófico",AC35)))</formula>
    </cfRule>
    <cfRule type="containsText" dxfId="2591" priority="232" operator="containsText" text="Mayor">
      <formula>NOT(ISERROR(SEARCH("Mayor",AC35)))</formula>
    </cfRule>
    <cfRule type="containsText" dxfId="2590" priority="233" operator="containsText" text="Moderado">
      <formula>NOT(ISERROR(SEARCH("Moderado",AC35)))</formula>
    </cfRule>
    <cfRule type="containsText" dxfId="2589" priority="234" operator="containsText" text="Menor">
      <formula>NOT(ISERROR(SEARCH("Menor",AC35)))</formula>
    </cfRule>
    <cfRule type="containsText" dxfId="2588" priority="235" operator="containsText" text="Leve">
      <formula>NOT(ISERROR(SEARCH("Leve",AC35)))</formula>
    </cfRule>
  </conditionalFormatting>
  <conditionalFormatting sqref="AG35">
    <cfRule type="containsText" dxfId="2587" priority="222" operator="containsText" text="Extremo">
      <formula>NOT(ISERROR(SEARCH("Extremo",AG35)))</formula>
    </cfRule>
    <cfRule type="containsText" dxfId="2586" priority="223" operator="containsText" text="Alto">
      <formula>NOT(ISERROR(SEARCH("Alto",AG35)))</formula>
    </cfRule>
    <cfRule type="containsText" dxfId="2585" priority="224" operator="containsText" text="Moderado">
      <formula>NOT(ISERROR(SEARCH("Moderado",AG35)))</formula>
    </cfRule>
    <cfRule type="containsText" dxfId="2584" priority="225" operator="containsText" text="Menor">
      <formula>NOT(ISERROR(SEARCH("Menor",AG35)))</formula>
    </cfRule>
    <cfRule type="containsText" dxfId="2583" priority="226" operator="containsText" text="Bajo">
      <formula>NOT(ISERROR(SEARCH("Bajo",AG35)))</formula>
    </cfRule>
    <cfRule type="containsText" dxfId="2582" priority="227" operator="containsText" text="Moderado">
      <formula>NOT(ISERROR(SEARCH("Moderado",AG35)))</formula>
    </cfRule>
    <cfRule type="containsText" dxfId="2581" priority="228" operator="containsText" text="Extremo">
      <formula>NOT(ISERROR(SEARCH("Extremo",AG35)))</formula>
    </cfRule>
    <cfRule type="containsText" dxfId="2580" priority="229" operator="containsText" text="Baja">
      <formula>NOT(ISERROR(SEARCH("Baja",AG35)))</formula>
    </cfRule>
    <cfRule type="containsText" dxfId="2579" priority="230" operator="containsText" text="Alto">
      <formula>NOT(ISERROR(SEARCH("Alto",AG35)))</formula>
    </cfRule>
  </conditionalFormatting>
  <conditionalFormatting sqref="AE35:AE39">
    <cfRule type="containsText" dxfId="2578" priority="212" operator="containsText" text="Catastrófico">
      <formula>NOT(ISERROR(SEARCH("Catastrófico",AE35)))</formula>
    </cfRule>
    <cfRule type="containsText" dxfId="2577" priority="213" operator="containsText" text="Moderado">
      <formula>NOT(ISERROR(SEARCH("Moderado",AE35)))</formula>
    </cfRule>
    <cfRule type="containsText" dxfId="2576" priority="214" operator="containsText" text="Menor">
      <formula>NOT(ISERROR(SEARCH("Menor",AE35)))</formula>
    </cfRule>
    <cfRule type="containsText" dxfId="2575" priority="215" operator="containsText" text="Leve">
      <formula>NOT(ISERROR(SEARCH("Leve",AE35)))</formula>
    </cfRule>
    <cfRule type="containsText" dxfId="2574" priority="216" operator="containsText" text="Mayor">
      <formula>NOT(ISERROR(SEARCH("Mayor",AE35)))</formula>
    </cfRule>
  </conditionalFormatting>
  <conditionalFormatting sqref="N40">
    <cfRule type="containsText" dxfId="2573" priority="207" operator="containsText" text="Extremo">
      <formula>NOT(ISERROR(SEARCH("Extremo",N40)))</formula>
    </cfRule>
    <cfRule type="containsText" dxfId="2572" priority="208" operator="containsText" text="Alto">
      <formula>NOT(ISERROR(SEARCH("Alto",N40)))</formula>
    </cfRule>
    <cfRule type="containsText" dxfId="2571" priority="209" operator="containsText" text="Bajo">
      <formula>NOT(ISERROR(SEARCH("Bajo",N40)))</formula>
    </cfRule>
    <cfRule type="containsText" dxfId="2570" priority="210" operator="containsText" text="Moderado">
      <formula>NOT(ISERROR(SEARCH("Moderado",N40)))</formula>
    </cfRule>
    <cfRule type="containsText" dxfId="2569" priority="211" operator="containsText" text="Extremo">
      <formula>NOT(ISERROR(SEARCH("Extremo",N40)))</formula>
    </cfRule>
  </conditionalFormatting>
  <conditionalFormatting sqref="I40">
    <cfRule type="containsText" dxfId="2568" priority="184" operator="containsText" text="Muy Baja">
      <formula>NOT(ISERROR(SEARCH("Muy Baja",I40)))</formula>
    </cfRule>
    <cfRule type="containsText" dxfId="2567" priority="185" operator="containsText" text="Baja">
      <formula>NOT(ISERROR(SEARCH("Baja",I40)))</formula>
    </cfRule>
    <cfRule type="containsText" dxfId="2566" priority="187" operator="containsText" text="Muy Alta">
      <formula>NOT(ISERROR(SEARCH("Muy Alta",I40)))</formula>
    </cfRule>
    <cfRule type="containsText" dxfId="2565" priority="188" operator="containsText" text="Alta">
      <formula>NOT(ISERROR(SEARCH("Alta",I40)))</formula>
    </cfRule>
    <cfRule type="containsText" dxfId="2564" priority="189" operator="containsText" text="Media">
      <formula>NOT(ISERROR(SEARCH("Media",I40)))</formula>
    </cfRule>
    <cfRule type="containsText" dxfId="2563" priority="190" operator="containsText" text="Media">
      <formula>NOT(ISERROR(SEARCH("Media",I40)))</formula>
    </cfRule>
    <cfRule type="containsText" dxfId="2562" priority="191" operator="containsText" text="Media">
      <formula>NOT(ISERROR(SEARCH("Media",I40)))</formula>
    </cfRule>
    <cfRule type="containsText" dxfId="2561" priority="192" operator="containsText" text="Muy Baja">
      <formula>NOT(ISERROR(SEARCH("Muy Baja",I40)))</formula>
    </cfRule>
    <cfRule type="containsText" dxfId="2560" priority="193" operator="containsText" text="Baja">
      <formula>NOT(ISERROR(SEARCH("Baja",I40)))</formula>
    </cfRule>
    <cfRule type="containsText" dxfId="2559" priority="194" operator="containsText" text="Muy Baja">
      <formula>NOT(ISERROR(SEARCH("Muy Baja",I40)))</formula>
    </cfRule>
    <cfRule type="containsText" dxfId="2558" priority="195" operator="containsText" text="Muy Baja">
      <formula>NOT(ISERROR(SEARCH("Muy Baja",I40)))</formula>
    </cfRule>
    <cfRule type="containsText" dxfId="2557" priority="196" operator="containsText" text="Muy Baja">
      <formula>NOT(ISERROR(SEARCH("Muy Baja",I40)))</formula>
    </cfRule>
    <cfRule type="containsText" dxfId="2556" priority="197" operator="containsText" text="Muy Baja'Tabla probabilidad'!">
      <formula>NOT(ISERROR(SEARCH("Muy Baja'Tabla probabilidad'!",I40)))</formula>
    </cfRule>
    <cfRule type="containsText" dxfId="2555" priority="198" operator="containsText" text="Muy bajo">
      <formula>NOT(ISERROR(SEARCH("Muy bajo",I40)))</formula>
    </cfRule>
    <cfRule type="containsText" dxfId="2554" priority="199" operator="containsText" text="Alta">
      <formula>NOT(ISERROR(SEARCH("Alta",I40)))</formula>
    </cfRule>
    <cfRule type="containsText" dxfId="2553" priority="200" operator="containsText" text="Media">
      <formula>NOT(ISERROR(SEARCH("Media",I40)))</formula>
    </cfRule>
    <cfRule type="containsText" dxfId="2552" priority="201" operator="containsText" text="Baja">
      <formula>NOT(ISERROR(SEARCH("Baja",I40)))</formula>
    </cfRule>
    <cfRule type="containsText" dxfId="2551" priority="202" operator="containsText" text="Muy baja">
      <formula>NOT(ISERROR(SEARCH("Muy baja",I40)))</formula>
    </cfRule>
    <cfRule type="cellIs" dxfId="2550" priority="205" operator="between">
      <formula>1</formula>
      <formula>2</formula>
    </cfRule>
    <cfRule type="cellIs" dxfId="2549" priority="206" operator="between">
      <formula>0</formula>
      <formula>2</formula>
    </cfRule>
  </conditionalFormatting>
  <conditionalFormatting sqref="I40">
    <cfRule type="containsText" dxfId="2548" priority="186" operator="containsText" text="Muy Alta">
      <formula>NOT(ISERROR(SEARCH("Muy Alta",I40)))</formula>
    </cfRule>
  </conditionalFormatting>
  <conditionalFormatting sqref="Y40:Y44">
    <cfRule type="containsText" dxfId="2547" priority="166" operator="containsText" text="Muy Alta">
      <formula>NOT(ISERROR(SEARCH("Muy Alta",Y40)))</formula>
    </cfRule>
    <cfRule type="containsText" dxfId="2546" priority="167" operator="containsText" text="Alta">
      <formula>NOT(ISERROR(SEARCH("Alta",Y40)))</formula>
    </cfRule>
    <cfRule type="containsText" dxfId="2545" priority="168" operator="containsText" text="Media">
      <formula>NOT(ISERROR(SEARCH("Media",Y40)))</formula>
    </cfRule>
    <cfRule type="containsText" dxfId="2544" priority="169" operator="containsText" text="Muy Baja">
      <formula>NOT(ISERROR(SEARCH("Muy Baja",Y40)))</formula>
    </cfRule>
    <cfRule type="containsText" dxfId="2543" priority="170" operator="containsText" text="Baja">
      <formula>NOT(ISERROR(SEARCH("Baja",Y40)))</formula>
    </cfRule>
    <cfRule type="containsText" dxfId="2542" priority="171" operator="containsText" text="Muy Baja">
      <formula>NOT(ISERROR(SEARCH("Muy Baja",Y40)))</formula>
    </cfRule>
  </conditionalFormatting>
  <conditionalFormatting sqref="AC40:AC44">
    <cfRule type="containsText" dxfId="2541" priority="161" operator="containsText" text="Catastrófico">
      <formula>NOT(ISERROR(SEARCH("Catastrófico",AC40)))</formula>
    </cfRule>
    <cfRule type="containsText" dxfId="2540" priority="162" operator="containsText" text="Mayor">
      <formula>NOT(ISERROR(SEARCH("Mayor",AC40)))</formula>
    </cfRule>
    <cfRule type="containsText" dxfId="2539" priority="163" operator="containsText" text="Moderado">
      <formula>NOT(ISERROR(SEARCH("Moderado",AC40)))</formula>
    </cfRule>
    <cfRule type="containsText" dxfId="2538" priority="164" operator="containsText" text="Menor">
      <formula>NOT(ISERROR(SEARCH("Menor",AC40)))</formula>
    </cfRule>
    <cfRule type="containsText" dxfId="2537" priority="165" operator="containsText" text="Leve">
      <formula>NOT(ISERROR(SEARCH("Leve",AC40)))</formula>
    </cfRule>
  </conditionalFormatting>
  <conditionalFormatting sqref="AG40">
    <cfRule type="containsText" dxfId="2536" priority="152" operator="containsText" text="Extremo">
      <formula>NOT(ISERROR(SEARCH("Extremo",AG40)))</formula>
    </cfRule>
    <cfRule type="containsText" dxfId="2535" priority="153" operator="containsText" text="Alto">
      <formula>NOT(ISERROR(SEARCH("Alto",AG40)))</formula>
    </cfRule>
    <cfRule type="containsText" dxfId="2534" priority="154" operator="containsText" text="Moderado">
      <formula>NOT(ISERROR(SEARCH("Moderado",AG40)))</formula>
    </cfRule>
    <cfRule type="containsText" dxfId="2533" priority="155" operator="containsText" text="Menor">
      <formula>NOT(ISERROR(SEARCH("Menor",AG40)))</formula>
    </cfRule>
    <cfRule type="containsText" dxfId="2532" priority="156" operator="containsText" text="Bajo">
      <formula>NOT(ISERROR(SEARCH("Bajo",AG40)))</formula>
    </cfRule>
    <cfRule type="containsText" dxfId="2531" priority="157" operator="containsText" text="Moderado">
      <formula>NOT(ISERROR(SEARCH("Moderado",AG40)))</formula>
    </cfRule>
    <cfRule type="containsText" dxfId="2530" priority="158" operator="containsText" text="Extremo">
      <formula>NOT(ISERROR(SEARCH("Extremo",AG40)))</formula>
    </cfRule>
    <cfRule type="containsText" dxfId="2529" priority="159" operator="containsText" text="Baja">
      <formula>NOT(ISERROR(SEARCH("Baja",AG40)))</formula>
    </cfRule>
    <cfRule type="containsText" dxfId="2528" priority="160" operator="containsText" text="Alto">
      <formula>NOT(ISERROR(SEARCH("Alto",AG40)))</formula>
    </cfRule>
  </conditionalFormatting>
  <conditionalFormatting sqref="AE40:AE44">
    <cfRule type="containsText" dxfId="2527" priority="142" operator="containsText" text="Catastrófico">
      <formula>NOT(ISERROR(SEARCH("Catastrófico",AE40)))</formula>
    </cfRule>
    <cfRule type="containsText" dxfId="2526" priority="143" operator="containsText" text="Moderado">
      <formula>NOT(ISERROR(SEARCH("Moderado",AE40)))</formula>
    </cfRule>
    <cfRule type="containsText" dxfId="2525" priority="144" operator="containsText" text="Menor">
      <formula>NOT(ISERROR(SEARCH("Menor",AE40)))</formula>
    </cfRule>
    <cfRule type="containsText" dxfId="2524" priority="145" operator="containsText" text="Leve">
      <formula>NOT(ISERROR(SEARCH("Leve",AE40)))</formula>
    </cfRule>
    <cfRule type="containsText" dxfId="2523" priority="146" operator="containsText" text="Mayor">
      <formula>NOT(ISERROR(SEARCH("Mayor",AE40)))</formula>
    </cfRule>
  </conditionalFormatting>
  <conditionalFormatting sqref="N45">
    <cfRule type="containsText" dxfId="2522" priority="137" operator="containsText" text="Extremo">
      <formula>NOT(ISERROR(SEARCH("Extremo",N45)))</formula>
    </cfRule>
    <cfRule type="containsText" dxfId="2521" priority="138" operator="containsText" text="Alto">
      <formula>NOT(ISERROR(SEARCH("Alto",N45)))</formula>
    </cfRule>
    <cfRule type="containsText" dxfId="2520" priority="139" operator="containsText" text="Bajo">
      <formula>NOT(ISERROR(SEARCH("Bajo",N45)))</formula>
    </cfRule>
    <cfRule type="containsText" dxfId="2519" priority="140" operator="containsText" text="Moderado">
      <formula>NOT(ISERROR(SEARCH("Moderado",N45)))</formula>
    </cfRule>
    <cfRule type="containsText" dxfId="2518" priority="141" operator="containsText" text="Extremo">
      <formula>NOT(ISERROR(SEARCH("Extremo",N45)))</formula>
    </cfRule>
  </conditionalFormatting>
  <conditionalFormatting sqref="I45">
    <cfRule type="containsText" dxfId="2517" priority="114" operator="containsText" text="Muy Baja">
      <formula>NOT(ISERROR(SEARCH("Muy Baja",I45)))</formula>
    </cfRule>
    <cfRule type="containsText" dxfId="2516" priority="115" operator="containsText" text="Baja">
      <formula>NOT(ISERROR(SEARCH("Baja",I45)))</formula>
    </cfRule>
    <cfRule type="containsText" dxfId="2515" priority="117" operator="containsText" text="Muy Alta">
      <formula>NOT(ISERROR(SEARCH("Muy Alta",I45)))</formula>
    </cfRule>
    <cfRule type="containsText" dxfId="2514" priority="118" operator="containsText" text="Alta">
      <formula>NOT(ISERROR(SEARCH("Alta",I45)))</formula>
    </cfRule>
    <cfRule type="containsText" dxfId="2513" priority="119" operator="containsText" text="Media">
      <formula>NOT(ISERROR(SEARCH("Media",I45)))</formula>
    </cfRule>
    <cfRule type="containsText" dxfId="2512" priority="120" operator="containsText" text="Media">
      <formula>NOT(ISERROR(SEARCH("Media",I45)))</formula>
    </cfRule>
    <cfRule type="containsText" dxfId="2511" priority="121" operator="containsText" text="Media">
      <formula>NOT(ISERROR(SEARCH("Media",I45)))</formula>
    </cfRule>
    <cfRule type="containsText" dxfId="2510" priority="122" operator="containsText" text="Muy Baja">
      <formula>NOT(ISERROR(SEARCH("Muy Baja",I45)))</formula>
    </cfRule>
    <cfRule type="containsText" dxfId="2509" priority="123" operator="containsText" text="Baja">
      <formula>NOT(ISERROR(SEARCH("Baja",I45)))</formula>
    </cfRule>
    <cfRule type="containsText" dxfId="2508" priority="124" operator="containsText" text="Muy Baja">
      <formula>NOT(ISERROR(SEARCH("Muy Baja",I45)))</formula>
    </cfRule>
    <cfRule type="containsText" dxfId="2507" priority="125" operator="containsText" text="Muy Baja">
      <formula>NOT(ISERROR(SEARCH("Muy Baja",I45)))</formula>
    </cfRule>
    <cfRule type="containsText" dxfId="2506" priority="126" operator="containsText" text="Muy Baja">
      <formula>NOT(ISERROR(SEARCH("Muy Baja",I45)))</formula>
    </cfRule>
    <cfRule type="containsText" dxfId="2505" priority="127" operator="containsText" text="Muy Baja'Tabla probabilidad'!">
      <formula>NOT(ISERROR(SEARCH("Muy Baja'Tabla probabilidad'!",I45)))</formula>
    </cfRule>
    <cfRule type="containsText" dxfId="2504" priority="128" operator="containsText" text="Muy bajo">
      <formula>NOT(ISERROR(SEARCH("Muy bajo",I45)))</formula>
    </cfRule>
    <cfRule type="containsText" dxfId="2503" priority="129" operator="containsText" text="Alta">
      <formula>NOT(ISERROR(SEARCH("Alta",I45)))</formula>
    </cfRule>
    <cfRule type="containsText" dxfId="2502" priority="130" operator="containsText" text="Media">
      <formula>NOT(ISERROR(SEARCH("Media",I45)))</formula>
    </cfRule>
    <cfRule type="containsText" dxfId="2501" priority="131" operator="containsText" text="Baja">
      <formula>NOT(ISERROR(SEARCH("Baja",I45)))</formula>
    </cfRule>
    <cfRule type="containsText" dxfId="2500" priority="132" operator="containsText" text="Muy baja">
      <formula>NOT(ISERROR(SEARCH("Muy baja",I45)))</formula>
    </cfRule>
    <cfRule type="cellIs" dxfId="2499" priority="135" operator="between">
      <formula>1</formula>
      <formula>2</formula>
    </cfRule>
    <cfRule type="cellIs" dxfId="2498" priority="136" operator="between">
      <formula>0</formula>
      <formula>2</formula>
    </cfRule>
  </conditionalFormatting>
  <conditionalFormatting sqref="I45">
    <cfRule type="containsText" dxfId="2497" priority="116" operator="containsText" text="Muy Alta">
      <formula>NOT(ISERROR(SEARCH("Muy Alta",I45)))</formula>
    </cfRule>
  </conditionalFormatting>
  <conditionalFormatting sqref="Y45:Y49">
    <cfRule type="containsText" dxfId="2496" priority="96" operator="containsText" text="Muy Alta">
      <formula>NOT(ISERROR(SEARCH("Muy Alta",Y45)))</formula>
    </cfRule>
    <cfRule type="containsText" dxfId="2495" priority="97" operator="containsText" text="Alta">
      <formula>NOT(ISERROR(SEARCH("Alta",Y45)))</formula>
    </cfRule>
    <cfRule type="containsText" dxfId="2494" priority="98" operator="containsText" text="Media">
      <formula>NOT(ISERROR(SEARCH("Media",Y45)))</formula>
    </cfRule>
    <cfRule type="containsText" dxfId="2493" priority="99" operator="containsText" text="Muy Baja">
      <formula>NOT(ISERROR(SEARCH("Muy Baja",Y45)))</formula>
    </cfRule>
    <cfRule type="containsText" dxfId="2492" priority="100" operator="containsText" text="Baja">
      <formula>NOT(ISERROR(SEARCH("Baja",Y45)))</formula>
    </cfRule>
    <cfRule type="containsText" dxfId="2491" priority="101" operator="containsText" text="Muy Baja">
      <formula>NOT(ISERROR(SEARCH("Muy Baja",Y45)))</formula>
    </cfRule>
  </conditionalFormatting>
  <conditionalFormatting sqref="AC45:AC49">
    <cfRule type="containsText" dxfId="2490" priority="91" operator="containsText" text="Catastrófico">
      <formula>NOT(ISERROR(SEARCH("Catastrófico",AC45)))</formula>
    </cfRule>
    <cfRule type="containsText" dxfId="2489" priority="92" operator="containsText" text="Mayor">
      <formula>NOT(ISERROR(SEARCH("Mayor",AC45)))</formula>
    </cfRule>
    <cfRule type="containsText" dxfId="2488" priority="93" operator="containsText" text="Moderado">
      <formula>NOT(ISERROR(SEARCH("Moderado",AC45)))</formula>
    </cfRule>
    <cfRule type="containsText" dxfId="2487" priority="94" operator="containsText" text="Menor">
      <formula>NOT(ISERROR(SEARCH("Menor",AC45)))</formula>
    </cfRule>
    <cfRule type="containsText" dxfId="2486" priority="95" operator="containsText" text="Leve">
      <formula>NOT(ISERROR(SEARCH("Leve",AC45)))</formula>
    </cfRule>
  </conditionalFormatting>
  <conditionalFormatting sqref="AG45">
    <cfRule type="containsText" dxfId="2485" priority="82" operator="containsText" text="Extremo">
      <formula>NOT(ISERROR(SEARCH("Extremo",AG45)))</formula>
    </cfRule>
    <cfRule type="containsText" dxfId="2484" priority="83" operator="containsText" text="Alto">
      <formula>NOT(ISERROR(SEARCH("Alto",AG45)))</formula>
    </cfRule>
    <cfRule type="containsText" dxfId="2483" priority="84" operator="containsText" text="Moderado">
      <formula>NOT(ISERROR(SEARCH("Moderado",AG45)))</formula>
    </cfRule>
    <cfRule type="containsText" dxfId="2482" priority="85" operator="containsText" text="Menor">
      <formula>NOT(ISERROR(SEARCH("Menor",AG45)))</formula>
    </cfRule>
    <cfRule type="containsText" dxfId="2481" priority="86" operator="containsText" text="Bajo">
      <formula>NOT(ISERROR(SEARCH("Bajo",AG45)))</formula>
    </cfRule>
    <cfRule type="containsText" dxfId="2480" priority="87" operator="containsText" text="Moderado">
      <formula>NOT(ISERROR(SEARCH("Moderado",AG45)))</formula>
    </cfRule>
    <cfRule type="containsText" dxfId="2479" priority="88" operator="containsText" text="Extremo">
      <formula>NOT(ISERROR(SEARCH("Extremo",AG45)))</formula>
    </cfRule>
    <cfRule type="containsText" dxfId="2478" priority="89" operator="containsText" text="Baja">
      <formula>NOT(ISERROR(SEARCH("Baja",AG45)))</formula>
    </cfRule>
    <cfRule type="containsText" dxfId="2477" priority="90" operator="containsText" text="Alto">
      <formula>NOT(ISERROR(SEARCH("Alto",AG45)))</formula>
    </cfRule>
  </conditionalFormatting>
  <conditionalFormatting sqref="AE45:AE49">
    <cfRule type="containsText" dxfId="2476" priority="72" operator="containsText" text="Catastrófico">
      <formula>NOT(ISERROR(SEARCH("Catastrófico",AE45)))</formula>
    </cfRule>
    <cfRule type="containsText" dxfId="2475" priority="73" operator="containsText" text="Moderado">
      <formula>NOT(ISERROR(SEARCH("Moderado",AE45)))</formula>
    </cfRule>
    <cfRule type="containsText" dxfId="2474" priority="74" operator="containsText" text="Menor">
      <formula>NOT(ISERROR(SEARCH("Menor",AE45)))</formula>
    </cfRule>
    <cfRule type="containsText" dxfId="2473" priority="75" operator="containsText" text="Leve">
      <formula>NOT(ISERROR(SEARCH("Leve",AE45)))</formula>
    </cfRule>
    <cfRule type="containsText" dxfId="2472" priority="76" operator="containsText" text="Mayor">
      <formula>NOT(ISERROR(SEARCH("Mayor",AE45)))</formula>
    </cfRule>
  </conditionalFormatting>
  <conditionalFormatting sqref="N50">
    <cfRule type="containsText" dxfId="2471" priority="67" operator="containsText" text="Extremo">
      <formula>NOT(ISERROR(SEARCH("Extremo",N50)))</formula>
    </cfRule>
    <cfRule type="containsText" dxfId="2470" priority="68" operator="containsText" text="Alto">
      <formula>NOT(ISERROR(SEARCH("Alto",N50)))</formula>
    </cfRule>
    <cfRule type="containsText" dxfId="2469" priority="69" operator="containsText" text="Bajo">
      <formula>NOT(ISERROR(SEARCH("Bajo",N50)))</formula>
    </cfRule>
    <cfRule type="containsText" dxfId="2468" priority="70" operator="containsText" text="Moderado">
      <formula>NOT(ISERROR(SEARCH("Moderado",N50)))</formula>
    </cfRule>
    <cfRule type="containsText" dxfId="2467" priority="71" operator="containsText" text="Extremo">
      <formula>NOT(ISERROR(SEARCH("Extremo",N50)))</formula>
    </cfRule>
  </conditionalFormatting>
  <conditionalFormatting sqref="I50">
    <cfRule type="containsText" dxfId="2466" priority="44" operator="containsText" text="Muy Baja">
      <formula>NOT(ISERROR(SEARCH("Muy Baja",I50)))</formula>
    </cfRule>
    <cfRule type="containsText" dxfId="2465" priority="45" operator="containsText" text="Baja">
      <formula>NOT(ISERROR(SEARCH("Baja",I50)))</formula>
    </cfRule>
    <cfRule type="containsText" dxfId="2464" priority="47" operator="containsText" text="Muy Alta">
      <formula>NOT(ISERROR(SEARCH("Muy Alta",I50)))</formula>
    </cfRule>
    <cfRule type="containsText" dxfId="2463" priority="48" operator="containsText" text="Alta">
      <formula>NOT(ISERROR(SEARCH("Alta",I50)))</formula>
    </cfRule>
    <cfRule type="containsText" dxfId="2462" priority="49" operator="containsText" text="Media">
      <formula>NOT(ISERROR(SEARCH("Media",I50)))</formula>
    </cfRule>
    <cfRule type="containsText" dxfId="2461" priority="50" operator="containsText" text="Media">
      <formula>NOT(ISERROR(SEARCH("Media",I50)))</formula>
    </cfRule>
    <cfRule type="containsText" dxfId="2460" priority="51" operator="containsText" text="Media">
      <formula>NOT(ISERROR(SEARCH("Media",I50)))</formula>
    </cfRule>
    <cfRule type="containsText" dxfId="2459" priority="52" operator="containsText" text="Muy Baja">
      <formula>NOT(ISERROR(SEARCH("Muy Baja",I50)))</formula>
    </cfRule>
    <cfRule type="containsText" dxfId="2458" priority="53" operator="containsText" text="Baja">
      <formula>NOT(ISERROR(SEARCH("Baja",I50)))</formula>
    </cfRule>
    <cfRule type="containsText" dxfId="2457" priority="54" operator="containsText" text="Muy Baja">
      <formula>NOT(ISERROR(SEARCH("Muy Baja",I50)))</formula>
    </cfRule>
    <cfRule type="containsText" dxfId="2456" priority="55" operator="containsText" text="Muy Baja">
      <formula>NOT(ISERROR(SEARCH("Muy Baja",I50)))</formula>
    </cfRule>
    <cfRule type="containsText" dxfId="2455" priority="56" operator="containsText" text="Muy Baja">
      <formula>NOT(ISERROR(SEARCH("Muy Baja",I50)))</formula>
    </cfRule>
    <cfRule type="containsText" dxfId="2454" priority="57" operator="containsText" text="Muy Baja'Tabla probabilidad'!">
      <formula>NOT(ISERROR(SEARCH("Muy Baja'Tabla probabilidad'!",I50)))</formula>
    </cfRule>
    <cfRule type="containsText" dxfId="2453" priority="58" operator="containsText" text="Muy bajo">
      <formula>NOT(ISERROR(SEARCH("Muy bajo",I50)))</formula>
    </cfRule>
    <cfRule type="containsText" dxfId="2452" priority="59" operator="containsText" text="Alta">
      <formula>NOT(ISERROR(SEARCH("Alta",I50)))</formula>
    </cfRule>
    <cfRule type="containsText" dxfId="2451" priority="60" operator="containsText" text="Media">
      <formula>NOT(ISERROR(SEARCH("Media",I50)))</formula>
    </cfRule>
    <cfRule type="containsText" dxfId="2450" priority="61" operator="containsText" text="Baja">
      <formula>NOT(ISERROR(SEARCH("Baja",I50)))</formula>
    </cfRule>
    <cfRule type="containsText" dxfId="2449" priority="62" operator="containsText" text="Muy baja">
      <formula>NOT(ISERROR(SEARCH("Muy baja",I50)))</formula>
    </cfRule>
    <cfRule type="cellIs" dxfId="2448" priority="65" operator="between">
      <formula>1</formula>
      <formula>2</formula>
    </cfRule>
    <cfRule type="cellIs" dxfId="2447" priority="66" operator="between">
      <formula>0</formula>
      <formula>2</formula>
    </cfRule>
  </conditionalFormatting>
  <conditionalFormatting sqref="I50">
    <cfRule type="containsText" dxfId="2446" priority="46" operator="containsText" text="Muy Alta">
      <formula>NOT(ISERROR(SEARCH("Muy Alta",I50)))</formula>
    </cfRule>
  </conditionalFormatting>
  <conditionalFormatting sqref="Y50:Y54">
    <cfRule type="containsText" dxfId="2445" priority="26" operator="containsText" text="Muy Alta">
      <formula>NOT(ISERROR(SEARCH("Muy Alta",Y50)))</formula>
    </cfRule>
    <cfRule type="containsText" dxfId="2444" priority="27" operator="containsText" text="Alta">
      <formula>NOT(ISERROR(SEARCH("Alta",Y50)))</formula>
    </cfRule>
    <cfRule type="containsText" dxfId="2443" priority="28" operator="containsText" text="Media">
      <formula>NOT(ISERROR(SEARCH("Media",Y50)))</formula>
    </cfRule>
    <cfRule type="containsText" dxfId="2442" priority="29" operator="containsText" text="Muy Baja">
      <formula>NOT(ISERROR(SEARCH("Muy Baja",Y50)))</formula>
    </cfRule>
    <cfRule type="containsText" dxfId="2441" priority="30" operator="containsText" text="Baja">
      <formula>NOT(ISERROR(SEARCH("Baja",Y50)))</formula>
    </cfRule>
    <cfRule type="containsText" dxfId="2440" priority="31" operator="containsText" text="Muy Baja">
      <formula>NOT(ISERROR(SEARCH("Muy Baja",Y50)))</formula>
    </cfRule>
  </conditionalFormatting>
  <conditionalFormatting sqref="AC50:AC54">
    <cfRule type="containsText" dxfId="2439" priority="21" operator="containsText" text="Catastrófico">
      <formula>NOT(ISERROR(SEARCH("Catastrófico",AC50)))</formula>
    </cfRule>
    <cfRule type="containsText" dxfId="2438" priority="22" operator="containsText" text="Mayor">
      <formula>NOT(ISERROR(SEARCH("Mayor",AC50)))</formula>
    </cfRule>
    <cfRule type="containsText" dxfId="2437" priority="23" operator="containsText" text="Moderado">
      <formula>NOT(ISERROR(SEARCH("Moderado",AC50)))</formula>
    </cfRule>
    <cfRule type="containsText" dxfId="2436" priority="24" operator="containsText" text="Menor">
      <formula>NOT(ISERROR(SEARCH("Menor",AC50)))</formula>
    </cfRule>
    <cfRule type="containsText" dxfId="2435" priority="25" operator="containsText" text="Leve">
      <formula>NOT(ISERROR(SEARCH("Leve",AC50)))</formula>
    </cfRule>
  </conditionalFormatting>
  <conditionalFormatting sqref="AG50">
    <cfRule type="containsText" dxfId="2434" priority="12" operator="containsText" text="Extremo">
      <formula>NOT(ISERROR(SEARCH("Extremo",AG50)))</formula>
    </cfRule>
    <cfRule type="containsText" dxfId="2433" priority="13" operator="containsText" text="Alto">
      <formula>NOT(ISERROR(SEARCH("Alto",AG50)))</formula>
    </cfRule>
    <cfRule type="containsText" dxfId="2432" priority="14" operator="containsText" text="Moderado">
      <formula>NOT(ISERROR(SEARCH("Moderado",AG50)))</formula>
    </cfRule>
    <cfRule type="containsText" dxfId="2431" priority="15" operator="containsText" text="Menor">
      <formula>NOT(ISERROR(SEARCH("Menor",AG50)))</formula>
    </cfRule>
    <cfRule type="containsText" dxfId="2430" priority="16" operator="containsText" text="Bajo">
      <formula>NOT(ISERROR(SEARCH("Bajo",AG50)))</formula>
    </cfRule>
    <cfRule type="containsText" dxfId="2429" priority="17" operator="containsText" text="Moderado">
      <formula>NOT(ISERROR(SEARCH("Moderado",AG50)))</formula>
    </cfRule>
    <cfRule type="containsText" dxfId="2428" priority="18" operator="containsText" text="Extremo">
      <formula>NOT(ISERROR(SEARCH("Extremo",AG50)))</formula>
    </cfRule>
    <cfRule type="containsText" dxfId="2427" priority="19" operator="containsText" text="Baja">
      <formula>NOT(ISERROR(SEARCH("Baja",AG50)))</formula>
    </cfRule>
    <cfRule type="containsText" dxfId="2426" priority="20" operator="containsText" text="Alto">
      <formula>NOT(ISERROR(SEARCH("Alto",AG50)))</formula>
    </cfRule>
  </conditionalFormatting>
  <conditionalFormatting sqref="AE50:AE54">
    <cfRule type="containsText" dxfId="2425" priority="2" operator="containsText" text="Catastrófico">
      <formula>NOT(ISERROR(SEARCH("Catastrófico",AE50)))</formula>
    </cfRule>
    <cfRule type="containsText" dxfId="2424" priority="3" operator="containsText" text="Moderado">
      <formula>NOT(ISERROR(SEARCH("Moderado",AE50)))</formula>
    </cfRule>
    <cfRule type="containsText" dxfId="2423" priority="4" operator="containsText" text="Menor">
      <formula>NOT(ISERROR(SEARCH("Menor",AE50)))</formula>
    </cfRule>
    <cfRule type="containsText" dxfId="2422" priority="5" operator="containsText" text="Leve">
      <formula>NOT(ISERROR(SEARCH("Leve",AE50)))</formula>
    </cfRule>
    <cfRule type="containsText" dxfId="2421" priority="6" operator="containsText" text="Mayor">
      <formula>NOT(ISERROR(SEARCH("Mayor",AE50)))</formula>
    </cfRule>
  </conditionalFormatting>
  <dataValidations count="1">
    <dataValidation allowBlank="1" showInputMessage="1" showErrorMessage="1" prompt="Enunciar cuál es el control" sqref="P13 P10:P11 P15:P18" xr:uid="{61608951-B30F-46D6-9B55-58D8D41F5FD9}"/>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849" operator="containsText" id="{85F911A9-FF11-4B11-A4CC-F406EAB53E70}">
            <xm:f>NOT(ISERROR(SEARCH('Tabla probabilidad'!$B$5,I10)))</xm:f>
            <xm:f>'Tabla probabilidad'!$B$5</xm:f>
            <x14:dxf>
              <font>
                <color rgb="FF006100"/>
              </font>
              <fill>
                <patternFill>
                  <bgColor rgb="FFC6EFCE"/>
                </patternFill>
              </fill>
            </x14:dxf>
          </x14:cfRule>
          <x14:cfRule type="containsText" priority="850" operator="containsText" id="{C222FDBF-3C08-4113-9351-76033CF06434}">
            <xm:f>NOT(ISERROR(SEARCH('Tabla probabilidad'!$B$5,I10)))</xm:f>
            <xm:f>'Tabla probabilidad'!$B$5</xm:f>
            <x14:dxf>
              <font>
                <color rgb="FF9C0006"/>
              </font>
              <fill>
                <patternFill>
                  <bgColor rgb="FFFFC7CE"/>
                </patternFill>
              </fill>
            </x14:dxf>
          </x14:cfRule>
          <xm:sqref>I10</xm:sqref>
        </x14:conditionalFormatting>
        <x14:conditionalFormatting xmlns:xm="http://schemas.microsoft.com/office/excel/2006/main">
          <x14:cfRule type="containsText" priority="581" operator="containsText" id="{130BBF8F-6F36-4C1F-BB40-DA538C9DA4BA}">
            <xm:f>NOT(ISERROR(SEARCH('Tabla probabilidad'!$B$5,I15)))</xm:f>
            <xm:f>'Tabla probabilidad'!$B$5</xm:f>
            <x14:dxf>
              <font>
                <color rgb="FF006100"/>
              </font>
              <fill>
                <patternFill>
                  <bgColor rgb="FFC6EFCE"/>
                </patternFill>
              </fill>
            </x14:dxf>
          </x14:cfRule>
          <x14:cfRule type="containsText" priority="582" operator="containsText" id="{0DBD8F32-72F4-47FE-A8E8-92CA123A277C}">
            <xm:f>NOT(ISERROR(SEARCH('Tabla probabilidad'!$B$5,I15)))</xm:f>
            <xm:f>'Tabla probabilidad'!$B$5</xm:f>
            <x14:dxf>
              <font>
                <color rgb="FF9C0006"/>
              </font>
              <fill>
                <patternFill>
                  <bgColor rgb="FFFFC7CE"/>
                </patternFill>
              </fill>
            </x14:dxf>
          </x14:cfRule>
          <xm:sqref>I15 I20</xm:sqref>
        </x14:conditionalFormatting>
        <x14:conditionalFormatting xmlns:xm="http://schemas.microsoft.com/office/excel/2006/main">
          <x14:cfRule type="containsText" priority="421" operator="containsText" id="{DF7D542B-1BF1-4317-8F9F-9E217298398A}">
            <xm:f>NOT(ISERROR(SEARCH('Tabla probabilidad'!$B$5,I25)))</xm:f>
            <xm:f>'Tabla probabilidad'!$B$5</xm:f>
            <x14:dxf>
              <font>
                <color rgb="FF006100"/>
              </font>
              <fill>
                <patternFill>
                  <bgColor rgb="FFC6EFCE"/>
                </patternFill>
              </fill>
            </x14:dxf>
          </x14:cfRule>
          <x14:cfRule type="containsText" priority="422" operator="containsText" id="{588CF624-76F0-4DA9-B250-68F531E8679C}">
            <xm:f>NOT(ISERROR(SEARCH('Tabla probabilidad'!$B$5,I25)))</xm:f>
            <xm:f>'Tabla probabilidad'!$B$5</xm:f>
            <x14:dxf>
              <font>
                <color rgb="FF9C0006"/>
              </font>
              <fill>
                <patternFill>
                  <bgColor rgb="FFFFC7CE"/>
                </patternFill>
              </fill>
            </x14:dxf>
          </x14:cfRule>
          <xm:sqref>I25 I30 I35</xm:sqref>
        </x14:conditionalFormatting>
        <x14:conditionalFormatting xmlns:xm="http://schemas.microsoft.com/office/excel/2006/main">
          <x14:cfRule type="containsText" priority="203" operator="containsText" id="{D71E484F-FE07-4D18-8E45-7EB7DDE70E2C}">
            <xm:f>NOT(ISERROR(SEARCH('Tabla probabilidad'!$B$5,I40)))</xm:f>
            <xm:f>'Tabla probabilidad'!$B$5</xm:f>
            <x14:dxf>
              <font>
                <color rgb="FF006100"/>
              </font>
              <fill>
                <patternFill>
                  <bgColor rgb="FFC6EFCE"/>
                </patternFill>
              </fill>
            </x14:dxf>
          </x14:cfRule>
          <x14:cfRule type="containsText" priority="204" operator="containsText" id="{DC4E61ED-7433-4BAB-A2FA-262F21FE4597}">
            <xm:f>NOT(ISERROR(SEARCH('Tabla probabilidad'!$B$5,I40)))</xm:f>
            <xm:f>'Tabla probabilidad'!$B$5</xm:f>
            <x14:dxf>
              <font>
                <color rgb="FF9C0006"/>
              </font>
              <fill>
                <patternFill>
                  <bgColor rgb="FFFFC7CE"/>
                </patternFill>
              </fill>
            </x14:dxf>
          </x14:cfRule>
          <xm:sqref>I40</xm:sqref>
        </x14:conditionalFormatting>
        <x14:conditionalFormatting xmlns:xm="http://schemas.microsoft.com/office/excel/2006/main">
          <x14:cfRule type="containsText" priority="133" operator="containsText" id="{91325732-CCEB-40E7-9A2C-98900CB15E77}">
            <xm:f>NOT(ISERROR(SEARCH('Tabla probabilidad'!$B$5,I45)))</xm:f>
            <xm:f>'Tabla probabilidad'!$B$5</xm:f>
            <x14:dxf>
              <font>
                <color rgb="FF006100"/>
              </font>
              <fill>
                <patternFill>
                  <bgColor rgb="FFC6EFCE"/>
                </patternFill>
              </fill>
            </x14:dxf>
          </x14:cfRule>
          <x14:cfRule type="containsText" priority="134" operator="containsText" id="{36243104-5BAC-4A7B-8705-D48F4AC59121}">
            <xm:f>NOT(ISERROR(SEARCH('Tabla probabilidad'!$B$5,I45)))</xm:f>
            <xm:f>'Tabla probabilidad'!$B$5</xm:f>
            <x14:dxf>
              <font>
                <color rgb="FF9C0006"/>
              </font>
              <fill>
                <patternFill>
                  <bgColor rgb="FFFFC7CE"/>
                </patternFill>
              </fill>
            </x14:dxf>
          </x14:cfRule>
          <xm:sqref>I45</xm:sqref>
        </x14:conditionalFormatting>
        <x14:conditionalFormatting xmlns:xm="http://schemas.microsoft.com/office/excel/2006/main">
          <x14:cfRule type="containsText" priority="63" operator="containsText" id="{3498E6D8-7225-4046-93C9-2583E1784B5A}">
            <xm:f>NOT(ISERROR(SEARCH('Tabla probabilidad'!$B$5,I50)))</xm:f>
            <xm:f>'Tabla probabilidad'!$B$5</xm:f>
            <x14:dxf>
              <font>
                <color rgb="FF006100"/>
              </font>
              <fill>
                <patternFill>
                  <bgColor rgb="FFC6EFCE"/>
                </patternFill>
              </fill>
            </x14:dxf>
          </x14:cfRule>
          <x14:cfRule type="containsText" priority="64" operator="containsText" id="{E63BDDF0-19FD-41FB-A743-3056F46EF7F2}">
            <xm:f>NOT(ISERROR(SEARCH('Tabla probabilidad'!$B$5,I50)))</xm:f>
            <xm:f>'Tabla probabilidad'!$B$5</xm:f>
            <x14:dxf>
              <font>
                <color rgb="FF9C0006"/>
              </font>
              <fill>
                <patternFill>
                  <bgColor rgb="FFFFC7CE"/>
                </patternFill>
              </fill>
            </x14:dxf>
          </x14:cfRule>
          <xm:sqref>I50</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F6152631-F681-4C4E-BD91-BCB01166AE87}">
          <x14:formula1>
            <xm:f>LISTA!$J$3:$J$4</xm:f>
          </x14:formula1>
          <xm:sqref>AN10 AN15 AN20 AN25 AN30 AN35 AN40 AN45 AN50</xm:sqref>
        </x14:dataValidation>
        <x14:dataValidation type="list" allowBlank="1" showInputMessage="1" showErrorMessage="1" xr:uid="{270C6AF1-470F-403E-AB6A-1DF3F7D25A9D}">
          <x14:formula1>
            <xm:f>LISTA!$K$3:$K$6</xm:f>
          </x14:formula1>
          <xm:sqref>AH10 AH15 AH20 AH25 AH30 AH35 AH40 AH45 AH50</xm:sqref>
        </x14:dataValidation>
        <x14:dataValidation type="list" allowBlank="1" showInputMessage="1" showErrorMessage="1" xr:uid="{94376D5C-53F0-4688-9515-A14D1E0F7D9F}">
          <x14:formula1>
            <xm:f>LISTA!$F$3:$F$4</xm:f>
          </x14:formula1>
          <xm:sqref>S10:S54</xm:sqref>
        </x14:dataValidation>
        <x14:dataValidation type="list" allowBlank="1" showInputMessage="1" showErrorMessage="1" xr:uid="{B499CAED-1749-4DA2-99B1-B5FB19D917D8}">
          <x14:formula1>
            <xm:f>LISTA!$G$3:$G$4</xm:f>
          </x14:formula1>
          <xm:sqref>U10:U54</xm:sqref>
        </x14:dataValidation>
        <x14:dataValidation type="list" allowBlank="1" showInputMessage="1" showErrorMessage="1" xr:uid="{829348BB-3BA9-4F51-A95A-54A0B35C6704}">
          <x14:formula1>
            <xm:f>LISTA!$H$3:$H$4</xm:f>
          </x14:formula1>
          <xm:sqref>V10:V54</xm:sqref>
        </x14:dataValidation>
        <x14:dataValidation type="list" allowBlank="1" showInputMessage="1" showErrorMessage="1" xr:uid="{68E9454F-9727-41CD-95D8-6CCA21FDBA47}">
          <x14:formula1>
            <xm:f>LISTA!$I$3:$I$4</xm:f>
          </x14:formula1>
          <xm:sqref>W10:W54</xm:sqref>
        </x14:dataValidation>
        <x14:dataValidation type="list" allowBlank="1" showInputMessage="1" showErrorMessage="1" xr:uid="{3F1B1000-8CD2-4732-A507-20A58C38F3E8}">
          <x14:formula1>
            <xm:f>LISTA!$C$3:$C$10</xm:f>
          </x14:formula1>
          <xm:sqref>G10:G54</xm:sqref>
        </x14:dataValidation>
        <x14:dataValidation type="list" allowBlank="1" showInputMessage="1" showErrorMessage="1" xr:uid="{3C9F1541-7D6F-40D4-9706-FE4CB23C2382}">
          <x14:formula1>
            <xm:f>LISTA!$D$3:$D$31</xm:f>
          </x14:formula1>
          <xm:sqref>K10:K54</xm:sqref>
        </x14:dataValidation>
        <x14:dataValidation type="list" allowBlank="1" showInputMessage="1" showErrorMessage="1" xr:uid="{90AA8A76-33C7-489A-9B88-625243A4135E}">
          <x14:formula1>
            <xm:f>LISTA!$B$3:$B$9</xm:f>
          </x14:formula1>
          <xm:sqref>C10:C54</xm:sqref>
        </x14:dataValidation>
        <x14:dataValidation type="list" allowBlank="1" showInputMessage="1" showErrorMessage="1" xr:uid="{55F41AD7-F2FF-47D8-8429-7EF993D60E0F}">
          <x14:formula1>
            <xm:f>LISTA!$E$3:$E$5</xm:f>
          </x14:formula1>
          <xm:sqref>R10:R33 R35:R54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83721-0FF2-4607-A9F1-DCF8BA3148B7}">
  <sheetPr>
    <tabColor theme="9" tint="0.39997558519241921"/>
  </sheetPr>
  <dimension ref="A3:I7"/>
  <sheetViews>
    <sheetView topLeftCell="D1" zoomScale="69" zoomScaleNormal="69" workbookViewId="0">
      <selection activeCell="G9" sqref="G9"/>
    </sheetView>
  </sheetViews>
  <sheetFormatPr baseColWidth="10" defaultColWidth="11.42578125" defaultRowHeight="15"/>
  <cols>
    <col min="1" max="1" width="27.42578125" style="7" customWidth="1"/>
    <col min="2" max="2" width="33.28515625" style="7" customWidth="1"/>
    <col min="3" max="3" width="70.5703125" style="7" customWidth="1"/>
    <col min="4" max="4" width="46.5703125" style="7" customWidth="1"/>
    <col min="5" max="5" width="40.42578125" style="7" customWidth="1"/>
    <col min="6" max="6" width="41.28515625" style="7" customWidth="1"/>
    <col min="7" max="7" width="47.7109375" style="7" customWidth="1"/>
    <col min="8" max="8" width="42.85546875" style="7" customWidth="1"/>
    <col min="9" max="9" width="34" style="7" customWidth="1"/>
    <col min="10" max="16384" width="11.42578125" style="7"/>
  </cols>
  <sheetData>
    <row r="3" spans="1:9">
      <c r="A3" s="355" t="s">
        <v>126</v>
      </c>
      <c r="B3" s="355"/>
      <c r="C3" s="355"/>
      <c r="D3" s="355"/>
      <c r="E3" s="355"/>
      <c r="F3" s="355"/>
      <c r="G3" s="355"/>
      <c r="H3" s="355"/>
    </row>
    <row r="4" spans="1:9">
      <c r="A4" s="355"/>
      <c r="B4" s="355"/>
      <c r="C4" s="355"/>
      <c r="D4" s="355"/>
      <c r="E4" s="355"/>
      <c r="F4" s="355"/>
      <c r="G4" s="355"/>
      <c r="H4" s="355"/>
    </row>
    <row r="5" spans="1:9" ht="34.5" thickBot="1">
      <c r="A5" s="19"/>
      <c r="B5" s="19"/>
      <c r="C5" s="19"/>
      <c r="D5" s="19"/>
      <c r="E5" s="19"/>
      <c r="F5" s="19"/>
      <c r="G5" s="19"/>
      <c r="H5" s="19"/>
    </row>
    <row r="6" spans="1:9" ht="71.25" customHeight="1" thickBot="1">
      <c r="A6" s="356" t="s">
        <v>126</v>
      </c>
      <c r="B6" s="84" t="s">
        <v>277</v>
      </c>
      <c r="C6" s="85" t="s">
        <v>278</v>
      </c>
      <c r="D6" s="85" t="s">
        <v>279</v>
      </c>
      <c r="E6" s="85" t="s">
        <v>280</v>
      </c>
      <c r="F6" s="85" t="s">
        <v>281</v>
      </c>
      <c r="G6" s="156" t="s">
        <v>282</v>
      </c>
      <c r="H6" s="84" t="s">
        <v>283</v>
      </c>
      <c r="I6" s="84" t="s">
        <v>284</v>
      </c>
    </row>
    <row r="7" spans="1:9" ht="265.5" customHeight="1" thickBot="1">
      <c r="A7" s="357"/>
      <c r="B7" s="20" t="s">
        <v>285</v>
      </c>
      <c r="C7" s="20" t="s">
        <v>286</v>
      </c>
      <c r="D7" s="20" t="s">
        <v>287</v>
      </c>
      <c r="E7" s="20" t="s">
        <v>288</v>
      </c>
      <c r="F7" s="20" t="s">
        <v>289</v>
      </c>
      <c r="G7" s="21" t="s">
        <v>290</v>
      </c>
      <c r="H7" s="173" t="s">
        <v>291</v>
      </c>
      <c r="I7" s="173" t="s">
        <v>292</v>
      </c>
    </row>
  </sheetData>
  <mergeCells count="2">
    <mergeCell ref="A3:H4"/>
    <mergeCell ref="A6:A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10667-3AFD-47FD-9605-A490F90675A5}">
  <sheetPr>
    <tabColor rgb="FF00B0F0"/>
  </sheetPr>
  <dimension ref="A1:EG735"/>
  <sheetViews>
    <sheetView topLeftCell="A4" zoomScale="90" zoomScaleNormal="90" workbookViewId="0">
      <selection activeCell="C9" sqref="C9"/>
    </sheetView>
  </sheetViews>
  <sheetFormatPr baseColWidth="10" defaultColWidth="11.42578125" defaultRowHeight="15"/>
  <cols>
    <col min="2" max="2" width="24.140625" customWidth="1"/>
    <col min="3" max="3" width="75.7109375" customWidth="1"/>
    <col min="4" max="4" width="29.85546875" customWidth="1"/>
    <col min="32" max="137" width="11.42578125" style="7"/>
  </cols>
  <sheetData>
    <row r="1" spans="1:31" s="7" customFormat="1"/>
    <row r="2" spans="1:31" ht="23.25">
      <c r="A2" s="7"/>
      <c r="B2" s="358" t="s">
        <v>293</v>
      </c>
      <c r="C2" s="358"/>
      <c r="D2" s="358"/>
      <c r="E2" s="7"/>
      <c r="F2" s="7"/>
      <c r="G2" s="7"/>
      <c r="H2" s="7"/>
      <c r="I2" s="7"/>
      <c r="J2" s="7"/>
      <c r="K2" s="7"/>
      <c r="L2" s="7"/>
      <c r="M2" s="7"/>
      <c r="N2" s="7"/>
      <c r="O2" s="7"/>
      <c r="P2" s="7"/>
      <c r="Q2" s="7"/>
      <c r="R2" s="7"/>
      <c r="S2" s="7"/>
      <c r="T2" s="7"/>
      <c r="U2" s="7"/>
      <c r="V2" s="7"/>
      <c r="W2" s="7"/>
      <c r="X2" s="7"/>
      <c r="Y2" s="7"/>
      <c r="Z2" s="7"/>
      <c r="AA2" s="7"/>
      <c r="AB2" s="7"/>
      <c r="AC2" s="7"/>
      <c r="AD2" s="7"/>
      <c r="AE2" s="7"/>
    </row>
    <row r="3" spans="1:31">
      <c r="A3" s="7"/>
      <c r="B3" s="108"/>
      <c r="C3" s="108"/>
      <c r="D3" s="108"/>
      <c r="E3" s="7"/>
      <c r="F3" s="7"/>
      <c r="G3" s="7"/>
      <c r="H3" s="7"/>
      <c r="I3" s="7"/>
      <c r="J3" s="7"/>
      <c r="K3" s="7"/>
      <c r="L3" s="7"/>
      <c r="M3" s="7"/>
      <c r="N3" s="7"/>
      <c r="O3" s="7"/>
      <c r="P3" s="7"/>
      <c r="Q3" s="7"/>
      <c r="R3" s="7"/>
      <c r="S3" s="7"/>
      <c r="T3" s="7"/>
      <c r="U3" s="7"/>
      <c r="V3" s="7"/>
      <c r="W3" s="7"/>
      <c r="X3" s="7"/>
      <c r="Y3" s="7"/>
      <c r="Z3" s="7"/>
      <c r="AA3" s="7"/>
      <c r="AB3" s="7"/>
      <c r="AC3" s="7"/>
      <c r="AD3" s="7"/>
      <c r="AE3" s="7"/>
    </row>
    <row r="4" spans="1:31" ht="23.25">
      <c r="A4" s="7"/>
      <c r="B4" s="22"/>
      <c r="C4" s="119" t="s">
        <v>294</v>
      </c>
      <c r="D4" s="119" t="s">
        <v>266</v>
      </c>
      <c r="E4" s="7"/>
      <c r="F4" s="7"/>
      <c r="G4" s="7"/>
      <c r="H4" s="7"/>
      <c r="I4" s="7"/>
      <c r="J4" s="7"/>
      <c r="K4" s="7"/>
      <c r="L4" s="7"/>
      <c r="M4" s="7"/>
      <c r="N4" s="7"/>
      <c r="O4" s="7"/>
      <c r="P4" s="7"/>
      <c r="Q4" s="7"/>
      <c r="R4" s="7"/>
      <c r="S4" s="7"/>
      <c r="T4" s="7"/>
      <c r="U4" s="7"/>
      <c r="V4" s="7"/>
      <c r="W4" s="7"/>
      <c r="X4" s="7"/>
      <c r="Y4" s="7"/>
      <c r="Z4" s="7"/>
      <c r="AA4" s="7"/>
      <c r="AB4" s="7"/>
      <c r="AC4" s="7"/>
      <c r="AD4" s="7"/>
      <c r="AE4" s="7"/>
    </row>
    <row r="5" spans="1:31" ht="46.5">
      <c r="A5" s="7"/>
      <c r="B5" s="120" t="s">
        <v>295</v>
      </c>
      <c r="C5" s="121" t="s">
        <v>296</v>
      </c>
      <c r="D5" s="122">
        <v>0.2</v>
      </c>
      <c r="E5" s="7"/>
      <c r="F5" s="7"/>
      <c r="G5" s="7"/>
      <c r="H5" s="7"/>
      <c r="I5" s="7"/>
      <c r="J5" s="7"/>
      <c r="K5" s="7"/>
      <c r="L5" s="7"/>
      <c r="M5" s="7"/>
      <c r="N5" s="7"/>
      <c r="O5" s="7"/>
      <c r="P5" s="7"/>
      <c r="Q5" s="7"/>
      <c r="R5" s="7"/>
      <c r="S5" s="7"/>
      <c r="T5" s="7"/>
      <c r="U5" s="7"/>
      <c r="V5" s="7"/>
      <c r="W5" s="7"/>
      <c r="X5" s="7"/>
      <c r="Y5" s="7"/>
      <c r="Z5" s="7"/>
      <c r="AA5" s="7"/>
      <c r="AB5" s="7"/>
      <c r="AC5" s="7"/>
      <c r="AD5" s="7"/>
      <c r="AE5" s="7"/>
    </row>
    <row r="6" spans="1:31" ht="46.5">
      <c r="A6" s="7"/>
      <c r="B6" s="123" t="s">
        <v>297</v>
      </c>
      <c r="C6" s="124" t="s">
        <v>298</v>
      </c>
      <c r="D6" s="125">
        <v>0.4</v>
      </c>
      <c r="E6" s="7"/>
      <c r="F6" s="7"/>
      <c r="G6" s="7"/>
      <c r="H6" s="7"/>
      <c r="I6" s="7"/>
      <c r="J6" s="7"/>
      <c r="K6" s="7"/>
      <c r="L6" s="7"/>
      <c r="M6" s="7"/>
      <c r="N6" s="7"/>
      <c r="O6" s="7"/>
      <c r="P6" s="7"/>
      <c r="Q6" s="7"/>
      <c r="R6" s="7"/>
      <c r="S6" s="7"/>
      <c r="T6" s="7"/>
      <c r="U6" s="7"/>
      <c r="V6" s="7"/>
      <c r="W6" s="7"/>
      <c r="X6" s="7"/>
      <c r="Y6" s="7"/>
      <c r="Z6" s="7"/>
      <c r="AA6" s="7"/>
      <c r="AB6" s="7"/>
      <c r="AC6" s="7"/>
      <c r="AD6" s="7"/>
      <c r="AE6" s="7"/>
    </row>
    <row r="7" spans="1:31" ht="46.5">
      <c r="A7" s="7"/>
      <c r="B7" s="126" t="s">
        <v>299</v>
      </c>
      <c r="C7" s="124" t="s">
        <v>300</v>
      </c>
      <c r="D7" s="125">
        <v>0.6</v>
      </c>
      <c r="E7" s="7"/>
      <c r="F7" s="7"/>
      <c r="G7" s="7"/>
      <c r="H7" s="7"/>
      <c r="I7" s="7"/>
      <c r="J7" s="7"/>
      <c r="K7" s="7"/>
      <c r="L7" s="7"/>
      <c r="M7" s="7"/>
      <c r="N7" s="7"/>
      <c r="O7" s="7"/>
      <c r="P7" s="7"/>
      <c r="Q7" s="7"/>
      <c r="R7" s="7"/>
      <c r="S7" s="7"/>
      <c r="T7" s="7"/>
      <c r="U7" s="7"/>
      <c r="V7" s="7"/>
      <c r="W7" s="7"/>
      <c r="X7" s="7"/>
      <c r="Y7" s="7"/>
      <c r="Z7" s="7"/>
      <c r="AA7" s="7"/>
      <c r="AB7" s="7"/>
      <c r="AC7" s="7"/>
      <c r="AD7" s="7"/>
      <c r="AE7" s="7"/>
    </row>
    <row r="8" spans="1:31" ht="69.75">
      <c r="A8" s="7"/>
      <c r="B8" s="127" t="s">
        <v>301</v>
      </c>
      <c r="C8" s="124" t="s">
        <v>302</v>
      </c>
      <c r="D8" s="125">
        <v>0.8</v>
      </c>
      <c r="E8" s="7"/>
      <c r="F8" s="7"/>
      <c r="G8" s="7"/>
      <c r="H8" s="7"/>
      <c r="I8" s="7"/>
      <c r="J8" s="7"/>
      <c r="K8" s="7"/>
      <c r="L8" s="7"/>
      <c r="M8" s="7"/>
      <c r="N8" s="7"/>
      <c r="O8" s="7"/>
      <c r="P8" s="7"/>
      <c r="Q8" s="7"/>
      <c r="R8" s="7"/>
      <c r="S8" s="7"/>
      <c r="T8" s="7"/>
      <c r="U8" s="7"/>
      <c r="V8" s="7"/>
      <c r="W8" s="7"/>
      <c r="X8" s="7"/>
      <c r="Y8" s="7"/>
      <c r="Z8" s="7"/>
      <c r="AA8" s="7"/>
      <c r="AB8" s="7"/>
      <c r="AC8" s="7"/>
      <c r="AD8" s="7"/>
      <c r="AE8" s="7"/>
    </row>
    <row r="9" spans="1:31" ht="46.5">
      <c r="A9" s="7"/>
      <c r="B9" s="128" t="s">
        <v>303</v>
      </c>
      <c r="C9" s="124" t="s">
        <v>304</v>
      </c>
      <c r="D9" s="125">
        <v>1</v>
      </c>
      <c r="E9" s="7"/>
      <c r="F9" s="7"/>
      <c r="G9" s="7"/>
      <c r="H9" s="7"/>
      <c r="I9" s="7"/>
      <c r="J9" s="7"/>
      <c r="K9" s="7"/>
      <c r="L9" s="7"/>
      <c r="M9" s="7"/>
      <c r="N9" s="7"/>
      <c r="O9" s="7"/>
      <c r="P9" s="7"/>
      <c r="Q9" s="7"/>
      <c r="R9" s="7"/>
      <c r="S9" s="7"/>
      <c r="T9" s="7"/>
      <c r="U9" s="7"/>
      <c r="V9" s="7"/>
      <c r="W9" s="7"/>
      <c r="X9" s="7"/>
      <c r="Y9" s="7"/>
      <c r="Z9" s="7"/>
      <c r="AA9" s="7"/>
      <c r="AB9" s="7"/>
      <c r="AC9" s="7"/>
      <c r="AD9" s="7"/>
      <c r="AE9" s="7"/>
    </row>
    <row r="10" spans="1:31">
      <c r="A10" s="7"/>
      <c r="B10" s="23"/>
      <c r="C10" s="23"/>
      <c r="D10" s="23"/>
      <c r="E10" s="7"/>
      <c r="F10" s="7"/>
      <c r="G10" s="7"/>
      <c r="H10" s="7"/>
      <c r="I10" s="7"/>
      <c r="J10" s="7"/>
      <c r="K10" s="7"/>
      <c r="L10" s="7"/>
      <c r="M10" s="7"/>
      <c r="N10" s="7"/>
      <c r="O10" s="7"/>
      <c r="P10" s="7"/>
      <c r="Q10" s="7"/>
      <c r="R10" s="7"/>
      <c r="S10" s="7"/>
      <c r="T10" s="7"/>
      <c r="U10" s="7"/>
      <c r="V10" s="7"/>
      <c r="W10" s="7"/>
      <c r="X10" s="7"/>
      <c r="Y10" s="7"/>
      <c r="Z10" s="7"/>
      <c r="AA10" s="7"/>
      <c r="AB10" s="7"/>
      <c r="AC10" s="7"/>
      <c r="AD10" s="7"/>
      <c r="AE10" s="7"/>
    </row>
    <row r="11" spans="1:31" ht="16.5">
      <c r="A11" s="7"/>
      <c r="B11" s="24"/>
      <c r="C11" s="23"/>
      <c r="D11" s="23"/>
      <c r="E11" s="7"/>
      <c r="F11" s="7"/>
      <c r="G11" s="7"/>
      <c r="H11" s="7"/>
      <c r="I11" s="7"/>
      <c r="J11" s="7"/>
      <c r="K11" s="7"/>
      <c r="L11" s="7"/>
      <c r="M11" s="7"/>
      <c r="N11" s="7"/>
      <c r="O11" s="7"/>
      <c r="P11" s="7"/>
      <c r="Q11" s="7"/>
      <c r="R11" s="7"/>
      <c r="S11" s="7"/>
      <c r="T11" s="7"/>
      <c r="U11" s="7"/>
      <c r="V11" s="7"/>
      <c r="W11" s="7"/>
      <c r="X11" s="7"/>
      <c r="Y11" s="7"/>
      <c r="Z11" s="7"/>
      <c r="AA11" s="7"/>
      <c r="AB11" s="7"/>
      <c r="AC11" s="7"/>
      <c r="AD11" s="7"/>
      <c r="AE11" s="7"/>
    </row>
    <row r="12" spans="1:31">
      <c r="A12" s="7"/>
      <c r="B12" s="23"/>
      <c r="C12" s="23"/>
      <c r="D12" s="23"/>
      <c r="E12" s="7"/>
      <c r="F12" s="7"/>
      <c r="G12" s="7"/>
      <c r="H12" s="7"/>
      <c r="I12" s="7"/>
      <c r="J12" s="7"/>
      <c r="K12" s="7"/>
      <c r="L12" s="7"/>
      <c r="M12" s="7"/>
      <c r="N12" s="7"/>
      <c r="O12" s="7"/>
      <c r="P12" s="7"/>
      <c r="Q12" s="7"/>
      <c r="R12" s="7"/>
      <c r="S12" s="7"/>
      <c r="T12" s="7"/>
      <c r="U12" s="7"/>
      <c r="V12" s="7"/>
      <c r="W12" s="7"/>
      <c r="X12" s="7"/>
      <c r="Y12" s="7"/>
      <c r="Z12" s="7"/>
      <c r="AA12" s="7"/>
      <c r="AB12" s="7"/>
      <c r="AC12" s="7"/>
      <c r="AD12" s="7"/>
      <c r="AE12" s="7"/>
    </row>
    <row r="13" spans="1:31">
      <c r="A13" s="7"/>
      <c r="B13" s="23"/>
      <c r="C13" s="23"/>
      <c r="D13" s="23"/>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1">
      <c r="A14" s="7"/>
      <c r="B14" s="23"/>
      <c r="C14" s="23"/>
      <c r="D14" s="23"/>
      <c r="E14" s="7"/>
      <c r="F14" s="7"/>
      <c r="G14" s="7"/>
      <c r="H14" s="7"/>
      <c r="I14" s="7"/>
      <c r="J14" s="7"/>
      <c r="K14" s="7"/>
      <c r="L14" s="7"/>
      <c r="M14" s="7"/>
      <c r="N14" s="7"/>
      <c r="O14" s="7"/>
      <c r="P14" s="7"/>
      <c r="Q14" s="7"/>
      <c r="R14" s="7"/>
      <c r="S14" s="7"/>
      <c r="T14" s="7"/>
      <c r="U14" s="7"/>
      <c r="V14" s="7"/>
      <c r="W14" s="7"/>
      <c r="X14" s="7"/>
      <c r="Y14" s="7"/>
      <c r="Z14" s="7"/>
      <c r="AA14" s="7"/>
      <c r="AB14" s="7"/>
      <c r="AC14" s="7"/>
      <c r="AD14" s="7"/>
      <c r="AE14" s="7"/>
    </row>
    <row r="15" spans="1:31">
      <c r="A15" s="7"/>
      <c r="B15" s="23"/>
      <c r="C15" s="23"/>
      <c r="D15" s="23"/>
      <c r="E15" s="7"/>
      <c r="F15" s="7"/>
      <c r="G15" s="7"/>
      <c r="H15" s="7"/>
      <c r="I15" s="7"/>
      <c r="J15" s="7"/>
      <c r="K15" s="7"/>
      <c r="L15" s="7"/>
      <c r="M15" s="7"/>
      <c r="N15" s="7"/>
      <c r="O15" s="7"/>
      <c r="P15" s="7"/>
      <c r="Q15" s="7"/>
      <c r="R15" s="7"/>
      <c r="S15" s="7"/>
      <c r="T15" s="7"/>
      <c r="U15" s="7"/>
      <c r="V15" s="7"/>
      <c r="W15" s="7"/>
      <c r="X15" s="7"/>
      <c r="Y15" s="7"/>
      <c r="Z15" s="7"/>
      <c r="AA15" s="7"/>
      <c r="AB15" s="7"/>
      <c r="AC15" s="7"/>
      <c r="AD15" s="7"/>
      <c r="AE15" s="7"/>
    </row>
    <row r="16" spans="1:31">
      <c r="A16" s="7"/>
      <c r="B16" s="23"/>
      <c r="C16" s="23"/>
      <c r="D16" s="23"/>
      <c r="E16" s="7"/>
      <c r="F16" s="7"/>
      <c r="G16" s="7"/>
      <c r="H16" s="7"/>
      <c r="I16" s="7"/>
      <c r="J16" s="7"/>
      <c r="K16" s="7"/>
      <c r="L16" s="7"/>
      <c r="M16" s="7"/>
      <c r="N16" s="7"/>
      <c r="O16" s="7"/>
      <c r="P16" s="7"/>
      <c r="Q16" s="7"/>
      <c r="R16" s="7"/>
      <c r="S16" s="7"/>
      <c r="T16" s="7"/>
      <c r="U16" s="7"/>
      <c r="V16" s="7"/>
      <c r="W16" s="7"/>
      <c r="X16" s="7"/>
      <c r="Y16" s="7"/>
      <c r="Z16" s="7"/>
      <c r="AA16" s="7"/>
      <c r="AB16" s="7"/>
      <c r="AC16" s="7"/>
      <c r="AD16" s="7"/>
      <c r="AE16" s="7"/>
    </row>
    <row r="17" spans="1:31">
      <c r="A17" s="7"/>
      <c r="B17" s="23"/>
      <c r="C17" s="23"/>
      <c r="D17" s="23"/>
      <c r="E17" s="7"/>
      <c r="F17" s="7"/>
      <c r="G17" s="7"/>
      <c r="H17" s="7"/>
      <c r="I17" s="7"/>
      <c r="J17" s="7"/>
      <c r="K17" s="7"/>
      <c r="L17" s="7"/>
      <c r="M17" s="7"/>
      <c r="N17" s="7"/>
      <c r="O17" s="7"/>
      <c r="P17" s="7"/>
      <c r="Q17" s="7"/>
      <c r="R17" s="7"/>
      <c r="S17" s="7"/>
      <c r="T17" s="7"/>
      <c r="U17" s="7"/>
      <c r="V17" s="7"/>
      <c r="W17" s="7"/>
      <c r="X17" s="7"/>
      <c r="Y17" s="7"/>
      <c r="Z17" s="7"/>
      <c r="AA17" s="7"/>
      <c r="AB17" s="7"/>
      <c r="AC17" s="7"/>
      <c r="AD17" s="7"/>
      <c r="AE17" s="7"/>
    </row>
    <row r="18" spans="1:31">
      <c r="A18" s="7"/>
      <c r="B18" s="23"/>
      <c r="C18" s="23"/>
      <c r="D18" s="23"/>
      <c r="E18" s="7"/>
      <c r="F18" s="7"/>
      <c r="G18" s="7"/>
      <c r="H18" s="7"/>
      <c r="I18" s="7"/>
      <c r="J18" s="7"/>
      <c r="K18" s="7"/>
      <c r="L18" s="7"/>
      <c r="M18" s="7"/>
      <c r="N18" s="7"/>
      <c r="O18" s="7"/>
      <c r="P18" s="7"/>
      <c r="Q18" s="7"/>
      <c r="R18" s="7"/>
      <c r="S18" s="7"/>
      <c r="T18" s="7"/>
      <c r="U18" s="7"/>
      <c r="V18" s="7"/>
      <c r="W18" s="7"/>
      <c r="X18" s="7"/>
      <c r="Y18" s="7"/>
      <c r="Z18" s="7"/>
      <c r="AA18" s="7"/>
      <c r="AB18" s="7"/>
      <c r="AC18" s="7"/>
      <c r="AD18" s="7"/>
      <c r="AE18" s="7"/>
    </row>
    <row r="19" spans="1:31">
      <c r="A19" s="7"/>
      <c r="B19" s="23"/>
      <c r="C19" s="23"/>
      <c r="D19" s="23"/>
      <c r="E19" s="7"/>
      <c r="F19" s="7"/>
      <c r="G19" s="7"/>
      <c r="H19" s="7"/>
      <c r="I19" s="7"/>
      <c r="J19" s="7"/>
      <c r="K19" s="7"/>
      <c r="L19" s="7"/>
      <c r="M19" s="7"/>
      <c r="N19" s="7"/>
      <c r="O19" s="7"/>
      <c r="P19" s="7"/>
      <c r="Q19" s="7"/>
      <c r="R19" s="7"/>
      <c r="S19" s="7"/>
      <c r="T19" s="7"/>
      <c r="U19" s="7"/>
      <c r="V19" s="7"/>
      <c r="W19" s="7"/>
      <c r="X19" s="7"/>
      <c r="Y19" s="7"/>
      <c r="Z19" s="7"/>
      <c r="AA19" s="7"/>
      <c r="AB19" s="7"/>
      <c r="AC19" s="7"/>
      <c r="AD19" s="7"/>
      <c r="AE19" s="7"/>
    </row>
    <row r="20" spans="1:31">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row>
    <row r="21" spans="1:31">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row>
    <row r="22" spans="1:31">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row>
    <row r="23" spans="1:3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row>
    <row r="24" spans="1:31">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row>
    <row r="25" spans="1:3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row>
    <row r="26" spans="1:31">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row>
    <row r="27" spans="1:31">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row>
    <row r="28" spans="1:31">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row>
    <row r="29" spans="1:31">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row>
    <row r="30" spans="1:31">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row>
    <row r="31" spans="1:31">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row>
    <row r="32" spans="1:31">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row>
    <row r="33" spans="1:31">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row>
    <row r="34" spans="1:31" s="7" customFormat="1"/>
    <row r="35" spans="1:31" s="7" customFormat="1"/>
    <row r="36" spans="1:31" s="7" customFormat="1"/>
    <row r="37" spans="1:31" s="7" customFormat="1"/>
    <row r="38" spans="1:31" s="7" customFormat="1"/>
    <row r="39" spans="1:31" s="7" customFormat="1"/>
    <row r="40" spans="1:31" s="7" customFormat="1"/>
    <row r="41" spans="1:31" s="7" customFormat="1"/>
    <row r="42" spans="1:31" s="7" customFormat="1"/>
    <row r="43" spans="1:31" s="7" customFormat="1"/>
    <row r="44" spans="1:31" s="7" customFormat="1"/>
    <row r="45" spans="1:31" s="7" customFormat="1"/>
    <row r="46" spans="1:31" s="7" customFormat="1"/>
    <row r="47" spans="1:31" s="7" customFormat="1"/>
    <row r="48" spans="1:31" s="7" customFormat="1"/>
    <row r="49" s="7" customFormat="1"/>
    <row r="50" s="7" customFormat="1"/>
    <row r="51" s="7" customFormat="1"/>
    <row r="52" s="7" customFormat="1"/>
    <row r="53" s="7" customFormat="1"/>
    <row r="54" s="7" customFormat="1"/>
    <row r="55" s="7" customFormat="1"/>
    <row r="56" s="7" customFormat="1"/>
    <row r="57" s="7" customFormat="1"/>
    <row r="58" s="7" customFormat="1"/>
    <row r="59" s="7" customFormat="1"/>
    <row r="60" s="7" customFormat="1"/>
    <row r="61" s="7" customFormat="1"/>
    <row r="62" s="7" customFormat="1"/>
    <row r="63" s="7" customFormat="1"/>
    <row r="64" s="7" customFormat="1"/>
    <row r="65" s="7" customFormat="1"/>
    <row r="66" s="7" customFormat="1"/>
    <row r="67" s="7" customFormat="1"/>
    <row r="68" s="7" customFormat="1"/>
    <row r="69" s="7" customFormat="1"/>
    <row r="70" s="7" customFormat="1"/>
    <row r="71" s="7" customFormat="1"/>
    <row r="72" s="7" customFormat="1"/>
    <row r="73" s="7" customFormat="1"/>
    <row r="74" s="7" customFormat="1"/>
    <row r="75" s="7" customFormat="1"/>
    <row r="76" s="7" customFormat="1"/>
    <row r="77" s="7" customFormat="1"/>
    <row r="78" s="7" customFormat="1"/>
    <row r="79" s="7" customFormat="1"/>
    <row r="80" s="7" customFormat="1"/>
    <row r="81" s="7" customFormat="1"/>
    <row r="82" s="7" customFormat="1"/>
    <row r="83" s="7" customFormat="1"/>
    <row r="84" s="7" customFormat="1"/>
    <row r="85" s="7" customFormat="1"/>
    <row r="86" s="7" customFormat="1"/>
    <row r="87" s="7" customFormat="1"/>
    <row r="88" s="7" customFormat="1"/>
    <row r="89" s="7" customFormat="1"/>
    <row r="90" s="7" customFormat="1"/>
    <row r="91" s="7" customFormat="1"/>
    <row r="92" s="7" customFormat="1"/>
    <row r="93" s="7" customFormat="1"/>
    <row r="94" s="7" customFormat="1"/>
    <row r="95" s="7" customFormat="1"/>
    <row r="96" s="7" customFormat="1"/>
    <row r="97" s="7" customFormat="1"/>
    <row r="98" s="7" customFormat="1"/>
    <row r="99" s="7" customFormat="1"/>
    <row r="100" s="7" customFormat="1"/>
    <row r="101" s="7" customFormat="1"/>
    <row r="102" s="7" customFormat="1"/>
    <row r="103" s="7" customFormat="1"/>
    <row r="104" s="7" customFormat="1"/>
    <row r="105" s="7" customFormat="1"/>
    <row r="106" s="7" customFormat="1"/>
    <row r="107" s="7" customFormat="1"/>
    <row r="108" s="7" customFormat="1"/>
    <row r="109" s="7" customFormat="1"/>
    <row r="110" s="7" customFormat="1"/>
    <row r="111" s="7" customFormat="1"/>
    <row r="112" s="7" customFormat="1"/>
    <row r="113" s="7" customFormat="1"/>
    <row r="114" s="7" customFormat="1"/>
    <row r="115" s="7" customForma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row r="227" s="7" customFormat="1"/>
    <row r="228" s="7" customFormat="1"/>
    <row r="229" s="7" customFormat="1"/>
    <row r="230" s="7" customFormat="1"/>
    <row r="231" s="7" customFormat="1"/>
    <row r="232" s="7" customFormat="1"/>
    <row r="233" s="7" customFormat="1"/>
    <row r="234" s="7" customFormat="1"/>
    <row r="235" s="7" customFormat="1"/>
    <row r="236" s="7" customFormat="1"/>
    <row r="237" s="7" customFormat="1"/>
    <row r="238" s="7" customFormat="1"/>
    <row r="239" s="7" customFormat="1"/>
    <row r="240" s="7" customFormat="1"/>
    <row r="241" s="7" customFormat="1"/>
    <row r="242" s="7" customFormat="1"/>
    <row r="243" s="7" customFormat="1"/>
    <row r="244" s="7" customFormat="1"/>
    <row r="245" s="7" customFormat="1"/>
    <row r="246" s="7" customFormat="1"/>
    <row r="247" s="7" customFormat="1"/>
    <row r="248" s="7" customFormat="1"/>
    <row r="249" s="7" customFormat="1"/>
    <row r="250" s="7" customFormat="1"/>
    <row r="251" s="7" customFormat="1"/>
    <row r="252" s="7" customFormat="1"/>
    <row r="253" s="7" customFormat="1"/>
    <row r="254" s="7" customFormat="1"/>
    <row r="255" s="7" customFormat="1"/>
    <row r="256" s="7" customFormat="1"/>
    <row r="257" s="7" customFormat="1"/>
    <row r="258" s="7" customFormat="1"/>
    <row r="259" s="7" customFormat="1"/>
    <row r="260" s="7" customFormat="1"/>
    <row r="261" s="7" customFormat="1"/>
    <row r="262" s="7" customFormat="1"/>
    <row r="263" s="7" customFormat="1"/>
    <row r="264" s="7" customFormat="1"/>
    <row r="265" s="7" customFormat="1"/>
    <row r="266" s="7" customFormat="1"/>
    <row r="267" s="7" customFormat="1"/>
    <row r="268" s="7" customFormat="1"/>
    <row r="269" s="7" customFormat="1"/>
    <row r="270" s="7" customFormat="1"/>
    <row r="271" s="7" customFormat="1"/>
    <row r="272" s="7" customFormat="1"/>
    <row r="273" s="7" customFormat="1"/>
    <row r="274" s="7" customFormat="1"/>
    <row r="275" s="7" customFormat="1"/>
    <row r="276" s="7" customFormat="1"/>
    <row r="277" s="7" customFormat="1"/>
    <row r="278" s="7" customFormat="1"/>
    <row r="279" s="7" customFormat="1"/>
    <row r="280" s="7" customFormat="1"/>
    <row r="281" s="7" customFormat="1"/>
    <row r="282" s="7" customFormat="1"/>
    <row r="283" s="7" customFormat="1"/>
    <row r="284" s="7" customFormat="1"/>
    <row r="285" s="7" customFormat="1"/>
    <row r="286" s="7" customFormat="1"/>
    <row r="287" s="7" customFormat="1"/>
    <row r="288" s="7" customFormat="1"/>
    <row r="289" s="7" customFormat="1"/>
    <row r="290" s="7" customFormat="1"/>
    <row r="291" s="7" customFormat="1"/>
    <row r="292" s="7" customFormat="1"/>
    <row r="293" s="7" customFormat="1"/>
    <row r="294" s="7" customFormat="1"/>
    <row r="295" s="7" customFormat="1"/>
    <row r="296" s="7" customFormat="1"/>
    <row r="297" s="7" customFormat="1"/>
    <row r="298" s="7" customFormat="1"/>
    <row r="299" s="7" customFormat="1"/>
    <row r="300" s="7" customFormat="1"/>
    <row r="301" s="7" customFormat="1"/>
    <row r="302" s="7" customFormat="1"/>
    <row r="303" s="7" customFormat="1"/>
    <row r="304" s="7" customFormat="1"/>
    <row r="305" s="7" customFormat="1"/>
    <row r="306" s="7" customFormat="1"/>
    <row r="307" s="7" customFormat="1"/>
    <row r="308" s="7" customFormat="1"/>
    <row r="309" s="7" customFormat="1"/>
    <row r="310" s="7" customFormat="1"/>
    <row r="311" s="7" customFormat="1"/>
    <row r="312" s="7" customFormat="1"/>
    <row r="313" s="7" customFormat="1"/>
    <row r="314" s="7" customFormat="1"/>
    <row r="315" s="7" customFormat="1"/>
    <row r="316" s="7" customFormat="1"/>
    <row r="317" s="7" customFormat="1"/>
    <row r="318" s="7" customFormat="1"/>
    <row r="319" s="7" customFormat="1"/>
    <row r="320" s="7" customFormat="1"/>
    <row r="321" s="7" customFormat="1"/>
    <row r="322" s="7" customFormat="1"/>
    <row r="323" s="7" customFormat="1"/>
    <row r="324" s="7" customFormat="1"/>
    <row r="325" s="7" customFormat="1"/>
    <row r="326" s="7" customFormat="1"/>
    <row r="327" s="7" customFormat="1"/>
    <row r="328" s="7" customFormat="1"/>
    <row r="329" s="7" customFormat="1"/>
    <row r="330" s="7" customFormat="1"/>
    <row r="331" s="7" customFormat="1"/>
    <row r="332" s="7" customFormat="1"/>
    <row r="333" s="7" customFormat="1"/>
    <row r="334" s="7" customFormat="1"/>
    <row r="335" s="7" customFormat="1"/>
    <row r="336" s="7" customFormat="1"/>
    <row r="337" s="7" customFormat="1"/>
    <row r="338" s="7" customFormat="1"/>
    <row r="339" s="7" customFormat="1"/>
    <row r="340" s="7" customFormat="1"/>
    <row r="341" s="7" customFormat="1"/>
    <row r="342" s="7" customFormat="1"/>
    <row r="343" s="7" customFormat="1"/>
    <row r="344" s="7" customFormat="1"/>
    <row r="345" s="7" customFormat="1"/>
    <row r="346" s="7" customFormat="1"/>
    <row r="347" s="7" customFormat="1"/>
    <row r="348" s="7" customFormat="1"/>
    <row r="349" s="7" customFormat="1"/>
    <row r="350" s="7" customFormat="1"/>
    <row r="351" s="7" customFormat="1"/>
    <row r="352" s="7" customFormat="1"/>
    <row r="353" s="7" customFormat="1"/>
    <row r="354" s="7" customFormat="1"/>
    <row r="355" s="7" customFormat="1"/>
    <row r="356" s="7" customFormat="1"/>
    <row r="357" s="7" customFormat="1"/>
    <row r="358" s="7" customFormat="1"/>
    <row r="359" s="7" customFormat="1"/>
    <row r="360" s="7" customFormat="1"/>
    <row r="361" s="7" customFormat="1"/>
    <row r="362" s="7" customFormat="1"/>
    <row r="363" s="7" customFormat="1"/>
    <row r="364" s="7" customFormat="1"/>
    <row r="365" s="7" customFormat="1"/>
    <row r="366" s="7" customFormat="1"/>
    <row r="367" s="7" customFormat="1"/>
    <row r="368" s="7" customFormat="1"/>
    <row r="369" s="7" customFormat="1"/>
    <row r="370" s="7" customFormat="1"/>
    <row r="371" s="7" customFormat="1"/>
    <row r="372" s="7" customFormat="1"/>
    <row r="373" s="7" customFormat="1"/>
    <row r="374" s="7" customFormat="1"/>
    <row r="375" s="7" customFormat="1"/>
    <row r="376" s="7" customFormat="1"/>
    <row r="377" s="7" customFormat="1"/>
    <row r="378" s="7" customFormat="1"/>
    <row r="379" s="7" customFormat="1"/>
    <row r="380" s="7" customFormat="1"/>
    <row r="381" s="7" customFormat="1"/>
    <row r="382" s="7" customFormat="1"/>
    <row r="383" s="7" customFormat="1"/>
    <row r="384" s="7" customFormat="1"/>
    <row r="385" s="7" customFormat="1"/>
    <row r="386" s="7" customFormat="1"/>
    <row r="387" s="7" customFormat="1"/>
    <row r="388" s="7" customFormat="1"/>
    <row r="389" s="7" customFormat="1"/>
    <row r="390" s="7" customFormat="1"/>
    <row r="391" s="7" customFormat="1"/>
    <row r="392" s="7" customFormat="1"/>
    <row r="393" s="7" customFormat="1"/>
    <row r="394" s="7" customFormat="1"/>
    <row r="395" s="7" customFormat="1"/>
    <row r="396" s="7" customFormat="1"/>
    <row r="397" s="7" customFormat="1"/>
    <row r="398" s="7" customFormat="1"/>
    <row r="399" s="7" customFormat="1"/>
    <row r="400" s="7" customFormat="1"/>
    <row r="401" s="7" customFormat="1"/>
    <row r="402" s="7" customFormat="1"/>
    <row r="403" s="7" customFormat="1"/>
    <row r="404" s="7" customFormat="1"/>
    <row r="405" s="7" customFormat="1"/>
    <row r="406" s="7" customFormat="1"/>
    <row r="407" s="7" customFormat="1"/>
    <row r="408" s="7" customFormat="1"/>
    <row r="409" s="7" customFormat="1"/>
    <row r="410" s="7" customFormat="1"/>
    <row r="411" s="7" customFormat="1"/>
    <row r="412" s="7" customFormat="1"/>
    <row r="413" s="7" customFormat="1"/>
    <row r="414" s="7" customFormat="1"/>
    <row r="415" s="7" customFormat="1"/>
    <row r="416" s="7" customFormat="1"/>
    <row r="417" s="7" customFormat="1"/>
    <row r="418" s="7" customFormat="1"/>
    <row r="419" s="7" customFormat="1"/>
    <row r="420" s="7" customFormat="1"/>
    <row r="421" s="7" customFormat="1"/>
    <row r="422" s="7" customFormat="1"/>
    <row r="423" s="7" customFormat="1"/>
    <row r="424" s="7" customFormat="1"/>
    <row r="425" s="7" customFormat="1"/>
    <row r="426" s="7" customFormat="1"/>
    <row r="427" s="7" customFormat="1"/>
    <row r="428" s="7" customFormat="1"/>
    <row r="429" s="7" customFormat="1"/>
    <row r="430" s="7" customFormat="1"/>
    <row r="431" s="7" customFormat="1"/>
    <row r="432" s="7" customFormat="1"/>
    <row r="433" s="7" customFormat="1"/>
    <row r="434" s="7" customFormat="1"/>
    <row r="435" s="7" customFormat="1"/>
    <row r="436" s="7" customFormat="1"/>
    <row r="437" s="7" customFormat="1"/>
    <row r="438" s="7" customFormat="1"/>
    <row r="439" s="7" customFormat="1"/>
    <row r="440" s="7" customFormat="1"/>
    <row r="441" s="7" customFormat="1"/>
    <row r="442" s="7" customFormat="1"/>
    <row r="443" s="7" customFormat="1"/>
    <row r="444" s="7" customFormat="1"/>
    <row r="445" s="7" customFormat="1"/>
    <row r="446" s="7" customFormat="1"/>
    <row r="447" s="7" customFormat="1"/>
    <row r="448" s="7" customFormat="1"/>
    <row r="449" s="7" customFormat="1"/>
    <row r="450" s="7" customFormat="1"/>
    <row r="451" s="7" customFormat="1"/>
    <row r="452" s="7" customFormat="1"/>
    <row r="453" s="7" customFormat="1"/>
    <row r="454" s="7" customFormat="1"/>
    <row r="455" s="7" customFormat="1"/>
    <row r="456" s="7" customFormat="1"/>
    <row r="457" s="7" customFormat="1"/>
    <row r="458" s="7" customFormat="1"/>
    <row r="459" s="7" customFormat="1"/>
    <row r="460" s="7" customFormat="1"/>
    <row r="461" s="7" customFormat="1"/>
    <row r="462" s="7" customFormat="1"/>
    <row r="463" s="7" customFormat="1"/>
    <row r="464" s="7" customFormat="1"/>
    <row r="465" s="7" customFormat="1"/>
    <row r="466" s="7" customFormat="1"/>
    <row r="467" s="7" customFormat="1"/>
    <row r="468" s="7" customFormat="1"/>
    <row r="469" s="7" customFormat="1"/>
    <row r="470" s="7" customFormat="1"/>
    <row r="471" s="7" customFormat="1"/>
    <row r="472" s="7" customFormat="1"/>
    <row r="473" s="7" customFormat="1"/>
    <row r="474" s="7" customFormat="1"/>
    <row r="475" s="7" customFormat="1"/>
    <row r="476" s="7" customFormat="1"/>
    <row r="477" s="7" customFormat="1"/>
    <row r="478" s="7" customFormat="1"/>
    <row r="479" s="7" customFormat="1"/>
    <row r="480" s="7" customFormat="1"/>
    <row r="481" s="7" customFormat="1"/>
    <row r="482" s="7" customFormat="1"/>
    <row r="483" s="7" customFormat="1"/>
    <row r="484" s="7" customFormat="1"/>
    <row r="485" s="7" customFormat="1"/>
    <row r="486" s="7" customFormat="1"/>
    <row r="487" s="7" customFormat="1"/>
    <row r="488" s="7" customFormat="1"/>
    <row r="489" s="7" customFormat="1"/>
    <row r="490" s="7" customFormat="1"/>
    <row r="491" s="7" customFormat="1"/>
    <row r="492" s="7" customFormat="1"/>
    <row r="493" s="7" customFormat="1"/>
    <row r="494" s="7" customFormat="1"/>
    <row r="495" s="7" customFormat="1"/>
    <row r="496" s="7" customFormat="1"/>
    <row r="497" s="7" customFormat="1"/>
    <row r="498" s="7" customFormat="1"/>
    <row r="499" s="7" customFormat="1"/>
    <row r="500" s="7" customFormat="1"/>
    <row r="501" s="7" customFormat="1"/>
    <row r="502" s="7" customFormat="1"/>
    <row r="503" s="7" customFormat="1"/>
    <row r="504" s="7" customFormat="1"/>
    <row r="505" s="7" customFormat="1"/>
    <row r="506" s="7" customFormat="1"/>
    <row r="507" s="7" customFormat="1"/>
    <row r="508" s="7" customFormat="1"/>
    <row r="509" s="7" customFormat="1"/>
    <row r="510" s="7" customFormat="1"/>
    <row r="511" s="7" customFormat="1"/>
    <row r="512" s="7" customFormat="1"/>
    <row r="513" s="7" customFormat="1"/>
    <row r="514" s="7" customFormat="1"/>
    <row r="515" s="7" customFormat="1"/>
    <row r="516" s="7" customFormat="1"/>
    <row r="517" s="7" customFormat="1"/>
    <row r="518" s="7" customFormat="1"/>
    <row r="519" s="7" customFormat="1"/>
    <row r="520" s="7" customFormat="1"/>
    <row r="521" s="7" customFormat="1"/>
    <row r="522" s="7" customFormat="1"/>
    <row r="523" s="7" customFormat="1"/>
    <row r="524" s="7" customFormat="1"/>
    <row r="525" s="7" customFormat="1"/>
    <row r="526" s="7" customFormat="1"/>
    <row r="527" s="7" customFormat="1"/>
    <row r="528" s="7" customFormat="1"/>
    <row r="529" s="7" customFormat="1"/>
    <row r="530" s="7" customFormat="1"/>
    <row r="531" s="7" customFormat="1"/>
    <row r="532" s="7" customFormat="1"/>
    <row r="533" s="7" customFormat="1"/>
    <row r="534" s="7" customFormat="1"/>
    <row r="535" s="7" customFormat="1"/>
    <row r="536" s="7" customFormat="1"/>
    <row r="537" s="7" customFormat="1"/>
    <row r="538" s="7" customFormat="1"/>
    <row r="539" s="7" customFormat="1"/>
    <row r="540" s="7" customFormat="1"/>
    <row r="541" s="7" customFormat="1"/>
    <row r="542" s="7" customFormat="1"/>
    <row r="543" s="7" customFormat="1"/>
    <row r="544" s="7" customFormat="1"/>
    <row r="545" s="7" customFormat="1"/>
    <row r="546" s="7" customFormat="1"/>
    <row r="547" s="7" customFormat="1"/>
    <row r="548" s="7" customFormat="1"/>
    <row r="549" s="7" customFormat="1"/>
    <row r="550" s="7" customFormat="1"/>
    <row r="551" s="7" customFormat="1"/>
    <row r="552" s="7" customFormat="1"/>
    <row r="553" s="7" customFormat="1"/>
    <row r="554" s="7" customFormat="1"/>
    <row r="555" s="7" customFormat="1"/>
    <row r="556" s="7" customFormat="1"/>
    <row r="557" s="7" customFormat="1"/>
    <row r="558" s="7" customFormat="1"/>
    <row r="559" s="7" customFormat="1"/>
    <row r="560" s="7" customFormat="1"/>
    <row r="561" s="7" customFormat="1"/>
    <row r="562" s="7" customFormat="1"/>
    <row r="563" s="7" customFormat="1"/>
    <row r="564" s="7" customFormat="1"/>
    <row r="565" s="7" customFormat="1"/>
    <row r="566" s="7" customFormat="1"/>
    <row r="567" s="7" customFormat="1"/>
    <row r="568" s="7" customFormat="1"/>
    <row r="569" s="7" customFormat="1"/>
    <row r="570" s="7" customFormat="1"/>
    <row r="571" s="7" customFormat="1"/>
    <row r="572" s="7" customFormat="1"/>
    <row r="573" s="7" customFormat="1"/>
    <row r="574" s="7" customFormat="1"/>
    <row r="575" s="7" customFormat="1"/>
    <row r="576" s="7" customFormat="1"/>
    <row r="577" s="7" customFormat="1"/>
    <row r="578" s="7" customFormat="1"/>
    <row r="579" s="7" customFormat="1"/>
    <row r="580" s="7" customFormat="1"/>
    <row r="581" s="7" customFormat="1"/>
    <row r="582" s="7" customFormat="1"/>
    <row r="583" s="7" customFormat="1"/>
    <row r="584" s="7" customFormat="1"/>
    <row r="585" s="7" customFormat="1"/>
    <row r="586" s="7" customFormat="1"/>
    <row r="587" s="7" customFormat="1"/>
    <row r="588" s="7" customFormat="1"/>
    <row r="589" s="7" customFormat="1"/>
    <row r="590" s="7" customFormat="1"/>
    <row r="591" s="7" customFormat="1"/>
    <row r="592" s="7" customFormat="1"/>
    <row r="593" s="7" customFormat="1"/>
    <row r="594" s="7" customFormat="1"/>
    <row r="595" s="7" customFormat="1"/>
    <row r="596" s="7" customFormat="1"/>
    <row r="597" s="7" customFormat="1"/>
    <row r="598" s="7" customFormat="1"/>
    <row r="599" s="7" customFormat="1"/>
    <row r="600" s="7" customFormat="1"/>
    <row r="601" s="7" customFormat="1"/>
    <row r="602" s="7" customFormat="1"/>
    <row r="603" s="7" customFormat="1"/>
    <row r="604" s="7" customFormat="1"/>
    <row r="605" s="7" customFormat="1"/>
    <row r="606" s="7" customFormat="1"/>
    <row r="607" s="7" customFormat="1"/>
    <row r="608" s="7" customFormat="1"/>
    <row r="609" s="7" customFormat="1"/>
    <row r="610" s="7" customFormat="1"/>
    <row r="611" s="7" customFormat="1"/>
    <row r="612" s="7" customFormat="1"/>
    <row r="613" s="7" customFormat="1"/>
    <row r="614" s="7" customFormat="1"/>
    <row r="615" s="7" customFormat="1"/>
    <row r="616" s="7" customFormat="1"/>
    <row r="617" s="7" customFormat="1"/>
    <row r="618" s="7" customFormat="1"/>
    <row r="619" s="7" customFormat="1"/>
    <row r="620" s="7" customFormat="1"/>
    <row r="621" s="7" customFormat="1"/>
    <row r="622" s="7" customFormat="1"/>
    <row r="623" s="7" customFormat="1"/>
    <row r="624" s="7" customFormat="1"/>
    <row r="625" s="7" customFormat="1"/>
    <row r="626" s="7" customFormat="1"/>
    <row r="627" s="7" customFormat="1"/>
    <row r="628" s="7" customFormat="1"/>
    <row r="629" s="7" customFormat="1"/>
    <row r="630" s="7" customFormat="1"/>
    <row r="631" s="7" customFormat="1"/>
    <row r="632" s="7" customFormat="1"/>
    <row r="633" s="7" customFormat="1"/>
    <row r="634" s="7" customFormat="1"/>
    <row r="635" s="7" customFormat="1"/>
    <row r="636" s="7" customFormat="1"/>
    <row r="637" s="7" customFormat="1"/>
    <row r="638" s="7" customFormat="1"/>
    <row r="639" s="7" customFormat="1"/>
    <row r="640" s="7" customFormat="1"/>
    <row r="641" s="7" customFormat="1"/>
    <row r="642" s="7" customFormat="1"/>
    <row r="643" s="7" customFormat="1"/>
    <row r="644" s="7" customFormat="1"/>
    <row r="645" s="7" customFormat="1"/>
    <row r="646" s="7" customFormat="1"/>
    <row r="647" s="7" customFormat="1"/>
    <row r="648" s="7" customFormat="1"/>
    <row r="649" s="7" customFormat="1"/>
    <row r="650" s="7" customFormat="1"/>
    <row r="651" s="7" customFormat="1"/>
    <row r="652" s="7" customFormat="1"/>
    <row r="653" s="7" customFormat="1"/>
    <row r="654" s="7" customFormat="1"/>
    <row r="655" s="7" customFormat="1"/>
    <row r="656" s="7" customFormat="1"/>
    <row r="657" s="7" customFormat="1"/>
    <row r="658" s="7" customFormat="1"/>
    <row r="659" s="7" customFormat="1"/>
    <row r="660" s="7" customFormat="1"/>
    <row r="661" s="7" customFormat="1"/>
    <row r="662" s="7" customFormat="1"/>
    <row r="663" s="7" customFormat="1"/>
    <row r="664" s="7" customFormat="1"/>
    <row r="665" s="7" customFormat="1"/>
    <row r="666" s="7" customFormat="1"/>
    <row r="667" s="7" customFormat="1"/>
    <row r="668" s="7" customFormat="1"/>
    <row r="669" s="7" customFormat="1"/>
    <row r="670" s="7" customFormat="1"/>
    <row r="671" s="7" customFormat="1"/>
    <row r="672" s="7" customFormat="1"/>
    <row r="673" s="7" customFormat="1"/>
    <row r="674" s="7" customFormat="1"/>
    <row r="675" s="7" customFormat="1"/>
    <row r="676" s="7" customFormat="1"/>
    <row r="677" s="7" customFormat="1"/>
    <row r="678" s="7" customFormat="1"/>
    <row r="679" s="7" customFormat="1"/>
    <row r="680" s="7" customFormat="1"/>
    <row r="681" s="7" customFormat="1"/>
    <row r="682" s="7" customFormat="1"/>
    <row r="683" s="7" customFormat="1"/>
    <row r="684" s="7" customFormat="1"/>
    <row r="685" s="7" customFormat="1"/>
    <row r="686" s="7" customFormat="1"/>
    <row r="687" s="7" customFormat="1"/>
    <row r="688" s="7" customFormat="1"/>
    <row r="689" s="7" customFormat="1"/>
    <row r="690" s="7" customFormat="1"/>
    <row r="691" s="7" customFormat="1"/>
    <row r="692" s="7" customFormat="1"/>
    <row r="693" s="7" customFormat="1"/>
    <row r="694" s="7" customFormat="1"/>
    <row r="695" s="7" customFormat="1"/>
    <row r="696" s="7" customFormat="1"/>
    <row r="697" s="7" customFormat="1"/>
    <row r="698" s="7" customFormat="1"/>
    <row r="699" s="7" customFormat="1"/>
    <row r="700" s="7" customFormat="1"/>
    <row r="701" s="7" customFormat="1"/>
    <row r="702" s="7" customFormat="1"/>
    <row r="703" s="7" customFormat="1"/>
    <row r="704" s="7" customFormat="1"/>
    <row r="705" s="7" customFormat="1"/>
    <row r="706" s="7" customFormat="1"/>
    <row r="707" s="7" customFormat="1"/>
    <row r="708" s="7" customFormat="1"/>
    <row r="709" s="7" customFormat="1"/>
    <row r="710" s="7" customFormat="1"/>
    <row r="711" s="7" customFormat="1"/>
    <row r="712" s="7" customFormat="1"/>
    <row r="713" s="7" customFormat="1"/>
    <row r="714" s="7" customFormat="1"/>
    <row r="715" s="7" customFormat="1"/>
    <row r="716" s="7" customFormat="1"/>
    <row r="717" s="7" customFormat="1"/>
    <row r="718" s="7" customFormat="1"/>
    <row r="719" s="7" customFormat="1"/>
    <row r="720" s="7" customFormat="1"/>
    <row r="721" s="7" customFormat="1"/>
    <row r="722" s="7" customFormat="1"/>
    <row r="723" s="7" customFormat="1"/>
    <row r="724" s="7" customFormat="1"/>
    <row r="725" s="7" customFormat="1"/>
    <row r="726" s="7" customFormat="1"/>
    <row r="727" s="7" customFormat="1"/>
    <row r="728" s="7" customFormat="1"/>
    <row r="729" s="7" customFormat="1"/>
    <row r="730" s="7" customFormat="1"/>
    <row r="731" s="7" customFormat="1"/>
    <row r="732" s="7" customFormat="1"/>
    <row r="733" s="7" customFormat="1"/>
    <row r="734" s="7" customFormat="1"/>
    <row r="735" s="7" customFormat="1"/>
  </sheetData>
  <mergeCells count="1">
    <mergeCell ref="B2:D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B1EB0-7586-4CE4-9312-DADB5B6831E3}">
  <sheetPr>
    <tabColor theme="6" tint="-0.249977111117893"/>
  </sheetPr>
  <dimension ref="A1:IX260"/>
  <sheetViews>
    <sheetView topLeftCell="A25" zoomScale="67" zoomScaleNormal="67" workbookViewId="0">
      <selection activeCell="D62" sqref="D62"/>
    </sheetView>
  </sheetViews>
  <sheetFormatPr baseColWidth="10" defaultColWidth="11.42578125" defaultRowHeight="15"/>
  <cols>
    <col min="2" max="2" width="40.42578125" customWidth="1"/>
    <col min="3" max="3" width="74.85546875" hidden="1" customWidth="1"/>
    <col min="4" max="4" width="147.85546875" customWidth="1"/>
    <col min="5" max="5" width="26.140625" style="129" customWidth="1"/>
    <col min="11" max="258" width="11.42578125" style="7"/>
  </cols>
  <sheetData>
    <row r="1" spans="1:10" s="7" customFormat="1">
      <c r="E1" s="136"/>
    </row>
    <row r="2" spans="1:10" ht="33.75">
      <c r="A2" s="7"/>
      <c r="B2" s="359" t="s">
        <v>305</v>
      </c>
      <c r="C2" s="359"/>
      <c r="D2" s="359"/>
      <c r="E2" s="359"/>
      <c r="F2" s="7"/>
      <c r="G2" s="7"/>
      <c r="H2" s="7"/>
      <c r="I2" s="7"/>
      <c r="J2" s="7"/>
    </row>
    <row r="3" spans="1:10">
      <c r="A3" s="7"/>
      <c r="B3" s="108"/>
      <c r="C3" s="108"/>
      <c r="D3" s="108"/>
      <c r="E3" s="136"/>
      <c r="F3" s="7"/>
      <c r="G3" s="7"/>
      <c r="H3" s="7"/>
      <c r="I3" s="7"/>
      <c r="J3" s="7"/>
    </row>
    <row r="4" spans="1:10" ht="60">
      <c r="A4" s="7"/>
      <c r="B4" s="25"/>
      <c r="C4" s="109" t="s">
        <v>306</v>
      </c>
      <c r="D4" s="109" t="s">
        <v>307</v>
      </c>
      <c r="E4" s="136"/>
      <c r="F4" s="7"/>
      <c r="G4" s="7"/>
      <c r="H4" s="7"/>
      <c r="I4" s="7"/>
      <c r="J4" s="7"/>
    </row>
    <row r="5" spans="1:10" ht="76.5" customHeight="1">
      <c r="A5" s="26" t="s">
        <v>308</v>
      </c>
      <c r="B5" s="110" t="s">
        <v>309</v>
      </c>
      <c r="C5" s="111" t="s">
        <v>310</v>
      </c>
      <c r="D5" s="112" t="s">
        <v>272</v>
      </c>
      <c r="E5" s="137">
        <v>0.2</v>
      </c>
      <c r="F5" s="7"/>
      <c r="G5" s="7"/>
      <c r="H5" s="7"/>
      <c r="I5" s="7"/>
      <c r="J5" s="7"/>
    </row>
    <row r="6" spans="1:10" ht="99">
      <c r="A6" s="26" t="s">
        <v>311</v>
      </c>
      <c r="B6" s="113" t="s">
        <v>311</v>
      </c>
      <c r="C6" s="114" t="s">
        <v>312</v>
      </c>
      <c r="D6" s="115" t="s">
        <v>313</v>
      </c>
      <c r="E6" s="137">
        <v>0.4</v>
      </c>
      <c r="F6" s="7"/>
      <c r="G6" s="7"/>
      <c r="H6" s="7"/>
      <c r="I6" s="7"/>
      <c r="J6" s="7"/>
    </row>
    <row r="7" spans="1:10" ht="66">
      <c r="A7" s="26" t="s">
        <v>314</v>
      </c>
      <c r="B7" s="116" t="s">
        <v>315</v>
      </c>
      <c r="C7" s="114" t="s">
        <v>316</v>
      </c>
      <c r="D7" s="115" t="s">
        <v>317</v>
      </c>
      <c r="E7" s="137">
        <v>0.6</v>
      </c>
      <c r="F7" s="7"/>
      <c r="G7" s="7"/>
      <c r="H7" s="7"/>
      <c r="I7" s="7"/>
      <c r="J7" s="7"/>
    </row>
    <row r="8" spans="1:10" ht="66">
      <c r="A8" s="26" t="s">
        <v>318</v>
      </c>
      <c r="B8" s="117" t="s">
        <v>319</v>
      </c>
      <c r="C8" s="114" t="s">
        <v>320</v>
      </c>
      <c r="D8" s="115" t="s">
        <v>321</v>
      </c>
      <c r="E8" s="137">
        <v>0.8</v>
      </c>
      <c r="F8" s="7"/>
      <c r="G8" s="7"/>
      <c r="H8" s="7"/>
      <c r="I8" s="7"/>
      <c r="J8" s="7"/>
    </row>
    <row r="9" spans="1:10" ht="66">
      <c r="A9" s="26" t="s">
        <v>322</v>
      </c>
      <c r="B9" s="118" t="s">
        <v>323</v>
      </c>
      <c r="C9" s="114" t="s">
        <v>324</v>
      </c>
      <c r="D9" s="115" t="s">
        <v>325</v>
      </c>
      <c r="E9" s="137">
        <v>1</v>
      </c>
      <c r="F9" s="7"/>
      <c r="G9" s="7"/>
      <c r="H9" s="7"/>
      <c r="I9" s="7"/>
      <c r="J9" s="7"/>
    </row>
    <row r="10" spans="1:10" ht="20.25">
      <c r="A10" s="26"/>
      <c r="B10" s="26"/>
      <c r="C10" s="27"/>
      <c r="D10" s="27"/>
      <c r="E10" s="136"/>
      <c r="F10" s="7"/>
      <c r="G10" s="7"/>
      <c r="H10" s="7"/>
      <c r="I10" s="7"/>
      <c r="J10" s="7"/>
    </row>
    <row r="11" spans="1:10" ht="60">
      <c r="A11" s="26"/>
      <c r="B11" s="25"/>
      <c r="C11" s="109" t="s">
        <v>306</v>
      </c>
      <c r="D11" s="109" t="s">
        <v>326</v>
      </c>
      <c r="E11" s="136"/>
      <c r="F11" s="7"/>
      <c r="G11" s="7"/>
      <c r="H11" s="7"/>
      <c r="I11" s="7"/>
      <c r="J11" s="7"/>
    </row>
    <row r="12" spans="1:10" ht="79.5" customHeight="1">
      <c r="A12" s="26"/>
      <c r="B12" s="110" t="s">
        <v>309</v>
      </c>
      <c r="C12" s="111" t="s">
        <v>310</v>
      </c>
      <c r="D12" s="145" t="s">
        <v>327</v>
      </c>
      <c r="E12" s="137">
        <v>0.2</v>
      </c>
      <c r="F12" s="7"/>
      <c r="G12" s="7"/>
      <c r="H12" s="7"/>
      <c r="I12" s="7"/>
      <c r="J12" s="7"/>
    </row>
    <row r="13" spans="1:10" ht="33">
      <c r="A13" s="26"/>
      <c r="B13" s="113" t="s">
        <v>311</v>
      </c>
      <c r="C13" s="114" t="s">
        <v>312</v>
      </c>
      <c r="D13" s="145" t="s">
        <v>328</v>
      </c>
      <c r="E13" s="137">
        <v>0.4</v>
      </c>
      <c r="F13" s="7"/>
      <c r="G13" s="7"/>
      <c r="H13" s="7"/>
      <c r="I13" s="7"/>
      <c r="J13" s="7"/>
    </row>
    <row r="14" spans="1:10" ht="33">
      <c r="A14" s="26"/>
      <c r="B14" s="116" t="s">
        <v>315</v>
      </c>
      <c r="C14" s="114" t="s">
        <v>316</v>
      </c>
      <c r="D14" s="145" t="s">
        <v>329</v>
      </c>
      <c r="E14" s="137">
        <v>0.6</v>
      </c>
      <c r="F14" s="7"/>
      <c r="G14" s="7"/>
      <c r="H14" s="7"/>
      <c r="I14" s="7"/>
      <c r="J14" s="7"/>
    </row>
    <row r="15" spans="1:10" ht="33">
      <c r="A15" s="26"/>
      <c r="B15" s="117" t="s">
        <v>319</v>
      </c>
      <c r="C15" s="114" t="s">
        <v>320</v>
      </c>
      <c r="D15" s="145" t="s">
        <v>330</v>
      </c>
      <c r="E15" s="137">
        <v>0.8</v>
      </c>
      <c r="F15" s="7"/>
      <c r="G15" s="7"/>
      <c r="H15" s="7"/>
      <c r="I15" s="7"/>
      <c r="J15" s="7"/>
    </row>
    <row r="16" spans="1:10" ht="46.5" customHeight="1">
      <c r="A16" s="26"/>
      <c r="B16" s="118" t="s">
        <v>323</v>
      </c>
      <c r="C16" s="114" t="s">
        <v>324</v>
      </c>
      <c r="D16" s="145" t="s">
        <v>331</v>
      </c>
      <c r="E16" s="137">
        <v>1</v>
      </c>
      <c r="F16" s="7"/>
      <c r="G16" s="7"/>
      <c r="H16" s="7"/>
      <c r="I16" s="7"/>
      <c r="J16" s="7"/>
    </row>
    <row r="17" spans="1:10" ht="20.25">
      <c r="A17" s="26"/>
      <c r="B17" s="26"/>
      <c r="C17" s="27"/>
      <c r="D17" s="27"/>
      <c r="E17" s="136"/>
      <c r="F17" s="7"/>
      <c r="G17" s="7"/>
      <c r="H17" s="7"/>
      <c r="I17" s="7"/>
      <c r="J17" s="7"/>
    </row>
    <row r="18" spans="1:10" ht="16.5">
      <c r="A18" s="26"/>
      <c r="B18" s="28"/>
      <c r="C18" s="28"/>
      <c r="D18" s="28"/>
      <c r="E18" s="136"/>
      <c r="F18" s="7"/>
      <c r="G18" s="7"/>
      <c r="H18" s="7"/>
      <c r="I18" s="7"/>
      <c r="J18" s="7"/>
    </row>
    <row r="19" spans="1:10" ht="60">
      <c r="A19" s="26"/>
      <c r="B19" s="25"/>
      <c r="C19" s="109" t="s">
        <v>306</v>
      </c>
      <c r="D19" s="109" t="s">
        <v>332</v>
      </c>
      <c r="E19" s="136"/>
      <c r="F19" s="7"/>
      <c r="G19" s="7"/>
      <c r="H19" s="7"/>
      <c r="I19" s="7"/>
      <c r="J19" s="7"/>
    </row>
    <row r="20" spans="1:10" ht="57.75" customHeight="1">
      <c r="A20" s="26"/>
      <c r="B20" s="110" t="s">
        <v>309</v>
      </c>
      <c r="C20" s="111" t="s">
        <v>310</v>
      </c>
      <c r="D20" s="145" t="s">
        <v>333</v>
      </c>
      <c r="E20" s="137">
        <v>0.2</v>
      </c>
      <c r="F20" s="7"/>
      <c r="G20" s="7"/>
      <c r="H20" s="7"/>
      <c r="I20" s="7"/>
      <c r="J20" s="7"/>
    </row>
    <row r="21" spans="1:10" ht="54" customHeight="1">
      <c r="A21" s="26"/>
      <c r="B21" s="113" t="s">
        <v>311</v>
      </c>
      <c r="C21" s="114" t="s">
        <v>312</v>
      </c>
      <c r="D21" s="145" t="s">
        <v>334</v>
      </c>
      <c r="E21" s="137">
        <v>0.4</v>
      </c>
      <c r="F21" s="7"/>
      <c r="G21" s="7"/>
      <c r="H21" s="7"/>
      <c r="I21" s="7"/>
      <c r="J21" s="7"/>
    </row>
    <row r="22" spans="1:10" ht="64.5" customHeight="1">
      <c r="A22" s="26"/>
      <c r="B22" s="116" t="s">
        <v>315</v>
      </c>
      <c r="C22" s="114" t="s">
        <v>316</v>
      </c>
      <c r="D22" s="145" t="s">
        <v>335</v>
      </c>
      <c r="E22" s="137">
        <v>0.6</v>
      </c>
      <c r="F22" s="7"/>
      <c r="G22" s="7"/>
      <c r="H22" s="7"/>
      <c r="I22" s="7"/>
      <c r="J22" s="7"/>
    </row>
    <row r="23" spans="1:10" ht="51.75" customHeight="1">
      <c r="A23" s="26"/>
      <c r="B23" s="117" t="s">
        <v>319</v>
      </c>
      <c r="C23" s="114" t="s">
        <v>320</v>
      </c>
      <c r="D23" s="145" t="s">
        <v>336</v>
      </c>
      <c r="E23" s="137">
        <v>0.8</v>
      </c>
      <c r="F23" s="7"/>
      <c r="G23" s="7"/>
      <c r="H23" s="7"/>
      <c r="I23" s="7"/>
      <c r="J23" s="7"/>
    </row>
    <row r="24" spans="1:10" ht="51.75" customHeight="1">
      <c r="A24" s="26"/>
      <c r="B24" s="118" t="s">
        <v>323</v>
      </c>
      <c r="C24" s="114" t="s">
        <v>324</v>
      </c>
      <c r="D24" s="145" t="s">
        <v>337</v>
      </c>
      <c r="E24" s="137">
        <v>1</v>
      </c>
      <c r="F24" s="7"/>
      <c r="G24" s="7"/>
      <c r="H24" s="7"/>
      <c r="I24" s="7"/>
      <c r="J24" s="7"/>
    </row>
    <row r="25" spans="1:10" ht="16.5">
      <c r="A25" s="26"/>
      <c r="B25" s="28"/>
      <c r="C25" s="28"/>
      <c r="D25" s="28"/>
      <c r="E25" s="136"/>
      <c r="F25" s="7"/>
      <c r="G25" s="7"/>
      <c r="H25" s="7"/>
      <c r="I25" s="7"/>
      <c r="J25" s="7"/>
    </row>
    <row r="26" spans="1:10" ht="16.5">
      <c r="A26" s="26"/>
      <c r="B26" s="28"/>
      <c r="C26" s="28"/>
      <c r="D26" s="28"/>
      <c r="E26" s="136"/>
      <c r="F26" s="7"/>
      <c r="G26" s="7"/>
      <c r="H26" s="7"/>
      <c r="I26" s="7"/>
      <c r="J26" s="7"/>
    </row>
    <row r="27" spans="1:10" ht="16.5">
      <c r="A27" s="26"/>
      <c r="B27" s="28"/>
      <c r="C27" s="28"/>
      <c r="D27" s="28"/>
      <c r="E27" s="136"/>
      <c r="F27" s="7"/>
      <c r="G27" s="7"/>
      <c r="H27" s="7"/>
      <c r="I27" s="7"/>
      <c r="J27" s="7"/>
    </row>
    <row r="28" spans="1:10" ht="16.5">
      <c r="A28" s="26"/>
      <c r="B28" s="28"/>
      <c r="C28" s="28"/>
      <c r="D28" s="28"/>
      <c r="E28" s="136"/>
      <c r="F28" s="7"/>
      <c r="G28" s="7"/>
      <c r="H28" s="7"/>
      <c r="I28" s="7"/>
      <c r="J28" s="7"/>
    </row>
    <row r="29" spans="1:10" ht="60">
      <c r="A29" s="26"/>
      <c r="B29" s="25"/>
      <c r="C29" s="109" t="s">
        <v>306</v>
      </c>
      <c r="D29" s="109" t="s">
        <v>338</v>
      </c>
      <c r="E29" s="136"/>
      <c r="F29" s="7"/>
      <c r="G29" s="7"/>
      <c r="H29" s="7"/>
      <c r="I29" s="7"/>
      <c r="J29" s="7"/>
    </row>
    <row r="30" spans="1:10" ht="75.75" customHeight="1">
      <c r="A30" s="26"/>
      <c r="B30" s="110" t="s">
        <v>309</v>
      </c>
      <c r="C30" s="111" t="s">
        <v>310</v>
      </c>
      <c r="D30" s="145" t="s">
        <v>339</v>
      </c>
      <c r="E30" s="137">
        <v>0.2</v>
      </c>
      <c r="F30" s="7"/>
      <c r="G30" s="7"/>
      <c r="H30" s="7"/>
      <c r="I30" s="7"/>
      <c r="J30" s="7"/>
    </row>
    <row r="31" spans="1:10" ht="65.25" customHeight="1">
      <c r="A31" s="26"/>
      <c r="B31" s="113" t="s">
        <v>311</v>
      </c>
      <c r="C31" s="114" t="s">
        <v>312</v>
      </c>
      <c r="D31" s="145" t="s">
        <v>340</v>
      </c>
      <c r="E31" s="137">
        <v>0.4</v>
      </c>
      <c r="F31" s="7"/>
      <c r="G31" s="7"/>
      <c r="H31" s="7"/>
      <c r="I31" s="7"/>
      <c r="J31" s="7"/>
    </row>
    <row r="32" spans="1:10" ht="57" customHeight="1">
      <c r="A32" s="26"/>
      <c r="B32" s="116" t="s">
        <v>315</v>
      </c>
      <c r="C32" s="114" t="s">
        <v>316</v>
      </c>
      <c r="D32" s="145" t="s">
        <v>341</v>
      </c>
      <c r="E32" s="137">
        <v>0.6</v>
      </c>
      <c r="F32" s="7"/>
      <c r="G32" s="7"/>
      <c r="H32" s="7"/>
      <c r="I32" s="7"/>
      <c r="J32" s="7"/>
    </row>
    <row r="33" spans="1:10" ht="66.75" customHeight="1">
      <c r="A33" s="26"/>
      <c r="B33" s="117" t="s">
        <v>319</v>
      </c>
      <c r="C33" s="114" t="s">
        <v>320</v>
      </c>
      <c r="D33" s="145" t="s">
        <v>342</v>
      </c>
      <c r="E33" s="137">
        <v>0.8</v>
      </c>
      <c r="F33" s="7"/>
      <c r="G33" s="7"/>
      <c r="H33" s="7"/>
      <c r="I33" s="7"/>
      <c r="J33" s="7"/>
    </row>
    <row r="34" spans="1:10" ht="79.5" customHeight="1">
      <c r="A34" s="26"/>
      <c r="B34" s="118" t="s">
        <v>323</v>
      </c>
      <c r="C34" s="114" t="s">
        <v>324</v>
      </c>
      <c r="D34" s="145" t="s">
        <v>343</v>
      </c>
      <c r="E34" s="137">
        <v>1</v>
      </c>
      <c r="F34" s="7"/>
      <c r="G34" s="7"/>
      <c r="H34" s="7"/>
      <c r="I34" s="7"/>
      <c r="J34" s="7"/>
    </row>
    <row r="35" spans="1:10">
      <c r="A35" s="26"/>
      <c r="B35" s="26"/>
      <c r="C35" s="26" t="s">
        <v>344</v>
      </c>
      <c r="D35" s="26" t="s">
        <v>345</v>
      </c>
      <c r="E35" s="136"/>
      <c r="F35" s="7"/>
      <c r="G35" s="7"/>
      <c r="H35" s="7"/>
      <c r="I35" s="7"/>
      <c r="J35" s="7"/>
    </row>
    <row r="36" spans="1:10">
      <c r="A36" s="26"/>
      <c r="B36" s="26"/>
      <c r="C36" s="26"/>
      <c r="D36" s="26"/>
      <c r="E36" s="136"/>
      <c r="F36" s="7"/>
      <c r="G36" s="7"/>
      <c r="H36" s="7"/>
      <c r="I36" s="7"/>
      <c r="J36" s="7"/>
    </row>
    <row r="37" spans="1:10">
      <c r="A37" s="26"/>
      <c r="B37" s="26"/>
      <c r="C37" s="26"/>
      <c r="D37" s="26"/>
      <c r="E37" s="136"/>
      <c r="F37" s="7"/>
      <c r="G37" s="7"/>
      <c r="H37" s="7"/>
      <c r="I37" s="7"/>
      <c r="J37" s="7"/>
    </row>
    <row r="38" spans="1:10" ht="60">
      <c r="A38" s="26"/>
      <c r="B38" s="25"/>
      <c r="C38" s="109" t="s">
        <v>306</v>
      </c>
      <c r="D38" s="109" t="s">
        <v>346</v>
      </c>
      <c r="E38" s="136"/>
      <c r="F38" s="7"/>
      <c r="G38" s="7"/>
      <c r="H38" s="7"/>
      <c r="I38" s="7"/>
      <c r="J38" s="7"/>
    </row>
    <row r="39" spans="1:10" ht="99">
      <c r="A39" s="26"/>
      <c r="B39" s="110" t="s">
        <v>309</v>
      </c>
      <c r="C39" s="111" t="s">
        <v>310</v>
      </c>
      <c r="D39" s="146" t="s">
        <v>347</v>
      </c>
      <c r="E39" s="137">
        <v>0.2</v>
      </c>
      <c r="F39" s="7"/>
      <c r="G39" s="7"/>
      <c r="H39" s="7"/>
      <c r="I39" s="7"/>
      <c r="J39" s="7"/>
    </row>
    <row r="40" spans="1:10" ht="99">
      <c r="A40" s="26"/>
      <c r="B40" s="113" t="s">
        <v>311</v>
      </c>
      <c r="C40" s="114" t="s">
        <v>312</v>
      </c>
      <c r="D40" s="146" t="s">
        <v>348</v>
      </c>
      <c r="E40" s="137">
        <v>0.4</v>
      </c>
      <c r="F40" s="7"/>
      <c r="G40" s="7"/>
      <c r="H40" s="7"/>
      <c r="I40" s="7"/>
      <c r="J40" s="7"/>
    </row>
    <row r="41" spans="1:10" ht="99">
      <c r="A41" s="26"/>
      <c r="B41" s="116" t="s">
        <v>315</v>
      </c>
      <c r="C41" s="114" t="s">
        <v>316</v>
      </c>
      <c r="D41" s="146" t="s">
        <v>349</v>
      </c>
      <c r="E41" s="137">
        <v>0.6</v>
      </c>
      <c r="F41" s="7"/>
      <c r="G41" s="7"/>
      <c r="H41" s="7"/>
      <c r="I41" s="7"/>
      <c r="J41" s="7"/>
    </row>
    <row r="42" spans="1:10" ht="99">
      <c r="A42" s="26"/>
      <c r="B42" s="117" t="s">
        <v>319</v>
      </c>
      <c r="C42" s="114" t="s">
        <v>320</v>
      </c>
      <c r="D42" s="146" t="s">
        <v>350</v>
      </c>
      <c r="E42" s="137">
        <v>0.8</v>
      </c>
      <c r="F42" s="7"/>
      <c r="G42" s="7"/>
      <c r="H42" s="7"/>
      <c r="I42" s="7"/>
      <c r="J42" s="7"/>
    </row>
    <row r="43" spans="1:10" ht="99">
      <c r="A43" s="26"/>
      <c r="B43" s="118" t="s">
        <v>323</v>
      </c>
      <c r="C43" s="114" t="s">
        <v>324</v>
      </c>
      <c r="D43" s="146" t="s">
        <v>351</v>
      </c>
      <c r="E43" s="137">
        <v>1</v>
      </c>
      <c r="F43" s="7"/>
      <c r="G43" s="7"/>
      <c r="H43" s="7"/>
      <c r="I43" s="7"/>
      <c r="J43" s="7"/>
    </row>
    <row r="44" spans="1:10">
      <c r="A44" s="26"/>
      <c r="B44" s="26"/>
      <c r="C44" s="26"/>
      <c r="D44" s="26"/>
      <c r="E44" s="136"/>
      <c r="F44" s="7"/>
      <c r="G44" s="7"/>
      <c r="H44" s="7"/>
      <c r="I44" s="7"/>
      <c r="J44" s="7"/>
    </row>
    <row r="45" spans="1:10" ht="56.25" customHeight="1">
      <c r="A45" s="26"/>
      <c r="B45" s="26"/>
      <c r="C45" s="26"/>
      <c r="D45" s="109" t="s">
        <v>352</v>
      </c>
      <c r="E45" s="136"/>
      <c r="F45" s="7"/>
      <c r="G45" s="7"/>
      <c r="H45" s="7"/>
      <c r="I45" s="7"/>
      <c r="J45" s="7"/>
    </row>
    <row r="46" spans="1:10" ht="94.5" customHeight="1">
      <c r="A46" s="26"/>
      <c r="B46" s="117" t="s">
        <v>319</v>
      </c>
      <c r="C46" s="26"/>
      <c r="D46" s="115" t="s">
        <v>353</v>
      </c>
      <c r="E46" s="137">
        <v>0.8</v>
      </c>
      <c r="F46" s="7"/>
      <c r="G46" s="7"/>
      <c r="H46" s="7"/>
      <c r="I46" s="7"/>
      <c r="J46" s="7"/>
    </row>
    <row r="47" spans="1:10" ht="105.75" customHeight="1">
      <c r="A47" s="26"/>
      <c r="B47" s="118" t="s">
        <v>323</v>
      </c>
      <c r="C47" s="27"/>
      <c r="D47" s="115" t="s">
        <v>354</v>
      </c>
      <c r="E47" s="137">
        <v>1</v>
      </c>
      <c r="F47" s="7"/>
      <c r="G47" s="7"/>
      <c r="H47" s="7"/>
      <c r="I47" s="7"/>
      <c r="J47" s="7"/>
    </row>
    <row r="48" spans="1:10">
      <c r="A48" s="26"/>
      <c r="B48" s="23"/>
      <c r="C48" s="23"/>
      <c r="D48" s="23"/>
      <c r="E48" s="136"/>
      <c r="F48" s="7"/>
      <c r="G48" s="7"/>
      <c r="H48" s="7"/>
      <c r="I48" s="7"/>
      <c r="J48" s="7"/>
    </row>
    <row r="49" spans="1:10">
      <c r="A49" s="26"/>
      <c r="B49" s="23"/>
      <c r="C49" s="23"/>
      <c r="D49" s="23"/>
      <c r="E49" s="136"/>
      <c r="F49" s="7"/>
      <c r="G49" s="7"/>
      <c r="H49" s="7"/>
      <c r="I49" s="7"/>
      <c r="J49" s="7"/>
    </row>
    <row r="50" spans="1:10" ht="20.25">
      <c r="A50" s="26"/>
      <c r="B50" s="26"/>
      <c r="C50" s="27"/>
      <c r="D50" s="27"/>
      <c r="E50" s="136"/>
      <c r="F50" s="7"/>
      <c r="G50" s="7"/>
      <c r="H50" s="7"/>
      <c r="I50" s="7"/>
      <c r="J50" s="7"/>
    </row>
    <row r="51" spans="1:10" ht="46.5" customHeight="1">
      <c r="A51" s="26"/>
      <c r="B51" s="26"/>
      <c r="C51" s="26"/>
      <c r="D51" s="109" t="s">
        <v>355</v>
      </c>
      <c r="E51" s="136"/>
      <c r="F51" s="7"/>
      <c r="G51" s="7"/>
      <c r="H51" s="7"/>
      <c r="I51" s="7"/>
      <c r="J51" s="7"/>
    </row>
    <row r="52" spans="1:10" ht="90" customHeight="1">
      <c r="A52" s="26"/>
      <c r="B52" s="117" t="s">
        <v>319</v>
      </c>
      <c r="C52" s="26"/>
      <c r="D52" s="115" t="s">
        <v>356</v>
      </c>
      <c r="E52" s="137">
        <v>0.8</v>
      </c>
      <c r="F52" s="7"/>
      <c r="G52" s="7"/>
      <c r="H52" s="7"/>
      <c r="I52" s="7"/>
      <c r="J52" s="7"/>
    </row>
    <row r="53" spans="1:10" ht="66">
      <c r="A53" s="26"/>
      <c r="B53" s="118" t="s">
        <v>323</v>
      </c>
      <c r="C53" s="27"/>
      <c r="D53" s="115" t="s">
        <v>357</v>
      </c>
      <c r="E53" s="137">
        <v>1</v>
      </c>
      <c r="F53" s="7"/>
      <c r="G53" s="7"/>
      <c r="H53" s="7"/>
      <c r="I53" s="7"/>
      <c r="J53" s="7"/>
    </row>
    <row r="54" spans="1:10" ht="20.25">
      <c r="A54" s="26"/>
      <c r="B54" s="26"/>
      <c r="C54" s="27"/>
      <c r="D54" s="27"/>
      <c r="E54" s="136"/>
      <c r="F54" s="7"/>
      <c r="G54" s="7"/>
      <c r="H54" s="7"/>
      <c r="I54" s="7"/>
      <c r="J54" s="7"/>
    </row>
    <row r="55" spans="1:10" ht="20.25">
      <c r="A55" s="26"/>
      <c r="B55" s="26"/>
      <c r="C55" s="27"/>
      <c r="D55" s="27"/>
      <c r="E55" s="136"/>
      <c r="F55" s="7"/>
      <c r="G55" s="7"/>
      <c r="H55" s="7"/>
      <c r="I55" s="7"/>
      <c r="J55" s="7"/>
    </row>
    <row r="56" spans="1:10" ht="20.25">
      <c r="A56" s="26"/>
      <c r="B56" s="26"/>
      <c r="C56" s="27"/>
      <c r="D56" s="27"/>
      <c r="E56" s="136"/>
      <c r="F56" s="7"/>
      <c r="G56" s="7"/>
      <c r="H56" s="7"/>
      <c r="I56" s="7"/>
      <c r="J56" s="7"/>
    </row>
    <row r="57" spans="1:10" ht="20.25">
      <c r="A57" s="26"/>
      <c r="B57" s="26"/>
      <c r="C57" s="27"/>
      <c r="D57" s="27"/>
      <c r="E57" s="136"/>
      <c r="F57" s="7"/>
      <c r="G57" s="7"/>
      <c r="H57" s="7"/>
      <c r="I57" s="7"/>
      <c r="J57" s="7"/>
    </row>
    <row r="58" spans="1:10" ht="20.25">
      <c r="A58" s="26"/>
      <c r="B58" s="26"/>
      <c r="C58" s="27"/>
      <c r="D58" s="27"/>
      <c r="E58" s="136"/>
      <c r="F58" s="7"/>
      <c r="G58" s="7"/>
      <c r="H58" s="7"/>
      <c r="I58" s="7"/>
      <c r="J58" s="7"/>
    </row>
    <row r="59" spans="1:10" ht="20.25">
      <c r="A59" s="26"/>
      <c r="B59" s="26"/>
      <c r="C59" s="27"/>
      <c r="D59" s="27"/>
      <c r="E59" s="136"/>
      <c r="F59" s="7"/>
      <c r="G59" s="7"/>
      <c r="H59" s="7"/>
      <c r="I59" s="7"/>
      <c r="J59" s="7"/>
    </row>
    <row r="60" spans="1:10" ht="20.25">
      <c r="A60" s="26"/>
      <c r="B60" s="26"/>
      <c r="C60" s="27"/>
      <c r="D60" s="27"/>
      <c r="E60" s="136"/>
      <c r="F60" s="7"/>
      <c r="G60" s="7"/>
      <c r="H60" s="7"/>
      <c r="I60" s="7"/>
      <c r="J60" s="7"/>
    </row>
    <row r="61" spans="1:10" ht="20.25">
      <c r="A61" s="26"/>
      <c r="B61" s="26"/>
      <c r="C61" s="27"/>
      <c r="D61" s="27"/>
      <c r="E61" s="136"/>
      <c r="F61" s="7"/>
      <c r="G61" s="7"/>
      <c r="H61" s="7"/>
      <c r="I61" s="7"/>
      <c r="J61" s="7"/>
    </row>
    <row r="62" spans="1:10" ht="20.25">
      <c r="A62" s="26"/>
      <c r="B62" s="26"/>
      <c r="C62" s="27"/>
      <c r="D62" s="27"/>
      <c r="E62" s="136"/>
      <c r="F62" s="7"/>
      <c r="G62" s="7"/>
      <c r="H62" s="7"/>
      <c r="I62" s="7"/>
      <c r="J62" s="7"/>
    </row>
    <row r="63" spans="1:10" ht="20.25">
      <c r="A63" s="26"/>
      <c r="B63" s="26"/>
      <c r="C63" s="27"/>
      <c r="D63" s="27"/>
      <c r="E63" s="136"/>
      <c r="F63" s="7"/>
      <c r="G63" s="7"/>
      <c r="H63" s="7"/>
      <c r="I63" s="7"/>
      <c r="J63" s="7"/>
    </row>
    <row r="64" spans="1:10" ht="20.25">
      <c r="A64" s="26"/>
      <c r="B64" s="26"/>
      <c r="C64" s="27"/>
      <c r="D64" s="27"/>
      <c r="E64" s="136"/>
      <c r="F64" s="7"/>
      <c r="G64" s="7"/>
      <c r="H64" s="7"/>
      <c r="I64" s="7"/>
      <c r="J64" s="7"/>
    </row>
    <row r="65" spans="1:10" ht="20.25">
      <c r="A65" s="26"/>
      <c r="B65" s="26"/>
      <c r="C65" s="27"/>
      <c r="D65" s="27"/>
      <c r="E65" s="136"/>
      <c r="F65" s="7"/>
      <c r="G65" s="7"/>
      <c r="H65" s="7"/>
      <c r="I65" s="7"/>
      <c r="J65" s="7"/>
    </row>
    <row r="66" spans="1:10" ht="20.25">
      <c r="A66" s="26"/>
      <c r="B66" s="26"/>
      <c r="C66" s="27"/>
      <c r="D66" s="27"/>
      <c r="E66" s="136"/>
      <c r="F66" s="7"/>
      <c r="G66" s="7"/>
      <c r="H66" s="7"/>
      <c r="I66" s="7"/>
      <c r="J66" s="7"/>
    </row>
    <row r="67" spans="1:10" ht="20.25">
      <c r="A67" s="26"/>
      <c r="B67" s="26"/>
      <c r="C67" s="27"/>
      <c r="D67" s="27"/>
      <c r="E67" s="136"/>
      <c r="F67" s="7"/>
      <c r="G67" s="7"/>
      <c r="H67" s="7"/>
      <c r="I67" s="7"/>
      <c r="J67" s="7"/>
    </row>
    <row r="68" spans="1:10" ht="20.25">
      <c r="A68" s="26"/>
      <c r="B68" s="26"/>
      <c r="C68" s="27"/>
      <c r="D68" s="27"/>
      <c r="E68" s="136"/>
      <c r="F68" s="7"/>
      <c r="G68" s="7"/>
      <c r="H68" s="7"/>
      <c r="I68" s="7"/>
      <c r="J68" s="7"/>
    </row>
    <row r="69" spans="1:10" ht="20.25">
      <c r="A69" s="26"/>
      <c r="B69" s="26"/>
      <c r="C69" s="27"/>
      <c r="D69" s="27"/>
      <c r="E69" s="136"/>
      <c r="F69" s="7"/>
      <c r="G69" s="7"/>
      <c r="H69" s="7"/>
      <c r="I69" s="7"/>
      <c r="J69" s="7"/>
    </row>
    <row r="70" spans="1:10" ht="20.25">
      <c r="A70" s="26"/>
      <c r="B70" s="26"/>
      <c r="C70" s="27"/>
      <c r="D70" s="27"/>
      <c r="E70" s="136"/>
      <c r="F70" s="7"/>
      <c r="G70" s="7"/>
      <c r="H70" s="7"/>
      <c r="I70" s="7"/>
      <c r="J70" s="7"/>
    </row>
    <row r="71" spans="1:10" ht="20.25">
      <c r="A71" s="26"/>
      <c r="B71" s="26"/>
      <c r="C71" s="27"/>
      <c r="D71" s="27"/>
      <c r="E71" s="136"/>
      <c r="F71" s="7"/>
      <c r="G71" s="7"/>
      <c r="H71" s="7"/>
      <c r="I71" s="7"/>
      <c r="J71" s="7"/>
    </row>
    <row r="72" spans="1:10" ht="20.25">
      <c r="A72" s="26"/>
      <c r="B72" s="26"/>
      <c r="C72" s="27"/>
      <c r="D72" s="27"/>
      <c r="E72" s="136"/>
      <c r="F72" s="7"/>
      <c r="G72" s="7"/>
      <c r="H72" s="7"/>
      <c r="I72" s="7"/>
      <c r="J72" s="7"/>
    </row>
    <row r="73" spans="1:10" ht="20.25">
      <c r="A73" s="26"/>
      <c r="B73" s="26"/>
      <c r="C73" s="27"/>
      <c r="D73" s="27"/>
      <c r="E73" s="136"/>
      <c r="F73" s="7"/>
      <c r="G73" s="7"/>
      <c r="H73" s="7"/>
      <c r="I73" s="7"/>
      <c r="J73" s="7"/>
    </row>
    <row r="74" spans="1:10" ht="20.25">
      <c r="A74" s="26"/>
      <c r="B74" s="26"/>
      <c r="C74" s="27"/>
      <c r="D74" s="27"/>
      <c r="E74" s="136"/>
      <c r="F74" s="7"/>
      <c r="G74" s="7"/>
      <c r="H74" s="7"/>
      <c r="I74" s="7"/>
      <c r="J74" s="7"/>
    </row>
    <row r="75" spans="1:10" ht="20.25">
      <c r="A75" s="26"/>
      <c r="B75" s="26"/>
      <c r="C75" s="27"/>
      <c r="D75" s="27"/>
      <c r="E75" s="136"/>
      <c r="F75" s="7"/>
      <c r="G75" s="7"/>
      <c r="H75" s="7"/>
      <c r="I75" s="7"/>
      <c r="J75" s="7"/>
    </row>
    <row r="76" spans="1:10" ht="20.25">
      <c r="A76" s="26"/>
      <c r="B76" s="26"/>
      <c r="C76" s="27"/>
      <c r="D76" s="27"/>
      <c r="E76" s="136"/>
      <c r="F76" s="7"/>
      <c r="G76" s="7"/>
      <c r="H76" s="7"/>
      <c r="I76" s="7"/>
      <c r="J76" s="7"/>
    </row>
    <row r="77" spans="1:10" ht="20.25">
      <c r="A77" s="26"/>
      <c r="B77" s="26"/>
      <c r="C77" s="27"/>
      <c r="D77" s="27"/>
      <c r="E77" s="136"/>
      <c r="F77" s="7"/>
      <c r="G77" s="7"/>
      <c r="H77" s="7"/>
      <c r="I77" s="7"/>
      <c r="J77" s="7"/>
    </row>
    <row r="78" spans="1:10" ht="20.25">
      <c r="A78" s="26"/>
      <c r="B78" s="26"/>
      <c r="C78" s="27"/>
      <c r="D78" s="27"/>
      <c r="E78" s="136"/>
      <c r="F78" s="7"/>
      <c r="G78" s="7"/>
      <c r="H78" s="7"/>
      <c r="I78" s="7"/>
      <c r="J78" s="7"/>
    </row>
    <row r="79" spans="1:10" ht="20.25">
      <c r="A79" s="26"/>
      <c r="B79" s="26"/>
      <c r="C79" s="27"/>
      <c r="D79" s="27"/>
      <c r="E79" s="136"/>
      <c r="F79" s="7"/>
      <c r="G79" s="7"/>
      <c r="H79" s="7"/>
      <c r="I79" s="7"/>
      <c r="J79" s="7"/>
    </row>
    <row r="80" spans="1:10" s="7" customFormat="1" ht="20.25">
      <c r="A80" s="26"/>
      <c r="B80" s="26"/>
      <c r="C80" s="27"/>
      <c r="D80" s="27"/>
      <c r="E80" s="136"/>
    </row>
    <row r="81" spans="1:5" s="7" customFormat="1" ht="20.25">
      <c r="A81" s="26"/>
      <c r="B81" s="26"/>
      <c r="C81" s="27"/>
      <c r="D81" s="27"/>
      <c r="E81" s="136"/>
    </row>
    <row r="82" spans="1:5" s="7" customFormat="1" ht="20.25">
      <c r="A82" s="26"/>
      <c r="B82" s="26"/>
      <c r="C82" s="27"/>
      <c r="D82" s="27"/>
      <c r="E82" s="136"/>
    </row>
    <row r="83" spans="1:5" s="7" customFormat="1" ht="20.25">
      <c r="A83" s="26"/>
      <c r="B83" s="26"/>
      <c r="C83" s="27"/>
      <c r="D83" s="27"/>
      <c r="E83" s="136"/>
    </row>
    <row r="84" spans="1:5" s="7" customFormat="1" ht="20.25">
      <c r="A84" s="26"/>
      <c r="B84" s="26"/>
      <c r="C84" s="27"/>
      <c r="D84" s="27"/>
      <c r="E84" s="136"/>
    </row>
    <row r="85" spans="1:5" s="7" customFormat="1" ht="20.25">
      <c r="A85" s="26"/>
      <c r="B85" s="26"/>
      <c r="C85" s="27"/>
      <c r="D85" s="27"/>
      <c r="E85" s="136"/>
    </row>
    <row r="86" spans="1:5" s="7" customFormat="1" ht="20.25">
      <c r="A86" s="26"/>
      <c r="B86" s="26"/>
      <c r="C86" s="27"/>
      <c r="D86" s="27"/>
      <c r="E86" s="136"/>
    </row>
    <row r="87" spans="1:5" s="7" customFormat="1" ht="20.25">
      <c r="A87" s="26"/>
      <c r="B87" s="26"/>
      <c r="C87" s="27"/>
      <c r="D87" s="27"/>
      <c r="E87" s="136"/>
    </row>
    <row r="88" spans="1:5" s="7" customFormat="1" ht="20.25">
      <c r="A88" s="26"/>
      <c r="B88" s="26"/>
      <c r="C88" s="27"/>
      <c r="D88" s="27"/>
      <c r="E88" s="136"/>
    </row>
    <row r="89" spans="1:5" s="7" customFormat="1" ht="20.25">
      <c r="A89" s="26"/>
      <c r="B89" s="26"/>
      <c r="C89" s="27"/>
      <c r="D89" s="27"/>
      <c r="E89" s="136"/>
    </row>
    <row r="90" spans="1:5" s="7" customFormat="1" ht="20.25">
      <c r="A90" s="26"/>
      <c r="B90" s="26"/>
      <c r="C90" s="27"/>
      <c r="D90" s="27"/>
      <c r="E90" s="136"/>
    </row>
    <row r="91" spans="1:5" s="7" customFormat="1" ht="20.25">
      <c r="A91" s="26"/>
      <c r="B91" s="26"/>
      <c r="C91" s="27"/>
      <c r="D91" s="27"/>
      <c r="E91" s="136"/>
    </row>
    <row r="92" spans="1:5" s="7" customFormat="1" ht="20.25">
      <c r="A92" s="26"/>
      <c r="B92" s="26"/>
      <c r="C92" s="27"/>
      <c r="D92" s="27"/>
      <c r="E92" s="136"/>
    </row>
    <row r="93" spans="1:5" s="7" customFormat="1" ht="20.25">
      <c r="A93" s="26"/>
      <c r="B93" s="26"/>
      <c r="C93" s="27"/>
      <c r="D93" s="27"/>
      <c r="E93" s="136"/>
    </row>
    <row r="94" spans="1:5" s="7" customFormat="1" ht="20.25">
      <c r="A94" s="26"/>
      <c r="B94" s="26"/>
      <c r="C94" s="27"/>
      <c r="D94" s="27"/>
      <c r="E94" s="136"/>
    </row>
    <row r="95" spans="1:5" s="7" customFormat="1" ht="20.25">
      <c r="A95" s="26"/>
      <c r="B95" s="26"/>
      <c r="C95" s="27"/>
      <c r="D95" s="27"/>
      <c r="E95" s="136"/>
    </row>
    <row r="96" spans="1:5" s="7" customFormat="1" ht="20.25">
      <c r="A96" s="26"/>
      <c r="B96" s="26"/>
      <c r="C96" s="27"/>
      <c r="D96" s="27"/>
      <c r="E96" s="136"/>
    </row>
    <row r="97" spans="1:5" s="7" customFormat="1" ht="20.25">
      <c r="A97" s="26"/>
      <c r="B97" s="26"/>
      <c r="C97" s="27"/>
      <c r="D97" s="27"/>
      <c r="E97" s="136"/>
    </row>
    <row r="98" spans="1:5" s="7" customFormat="1" ht="20.25">
      <c r="A98" s="26"/>
      <c r="B98" s="26"/>
      <c r="C98" s="27"/>
      <c r="D98" s="27"/>
      <c r="E98" s="136"/>
    </row>
    <row r="99" spans="1:5" s="7" customFormat="1" ht="20.25">
      <c r="A99" s="26"/>
      <c r="B99" s="26"/>
      <c r="C99" s="27"/>
      <c r="D99" s="27"/>
      <c r="E99" s="136"/>
    </row>
    <row r="100" spans="1:5" s="7" customFormat="1" ht="20.25">
      <c r="A100" s="26"/>
      <c r="B100" s="26"/>
      <c r="C100" s="27"/>
      <c r="D100" s="27"/>
      <c r="E100" s="136"/>
    </row>
    <row r="101" spans="1:5" s="7" customFormat="1" ht="20.25">
      <c r="A101" s="26"/>
      <c r="B101" s="26"/>
      <c r="C101" s="27"/>
      <c r="D101" s="27"/>
      <c r="E101" s="136"/>
    </row>
    <row r="102" spans="1:5" s="7" customFormat="1" ht="20.25">
      <c r="A102" s="26"/>
      <c r="B102" s="26"/>
      <c r="C102" s="27"/>
      <c r="D102" s="27"/>
      <c r="E102" s="136"/>
    </row>
    <row r="103" spans="1:5" s="7" customFormat="1" ht="20.25">
      <c r="A103" s="26"/>
      <c r="B103" s="26"/>
      <c r="C103" s="27"/>
      <c r="D103" s="27"/>
      <c r="E103" s="136"/>
    </row>
    <row r="104" spans="1:5" s="7" customFormat="1" ht="20.25">
      <c r="A104" s="26"/>
      <c r="B104" s="26"/>
      <c r="C104" s="27"/>
      <c r="D104" s="27"/>
      <c r="E104" s="136"/>
    </row>
    <row r="105" spans="1:5" s="7" customFormat="1" ht="20.25">
      <c r="A105" s="26"/>
      <c r="B105" s="26"/>
      <c r="C105" s="27"/>
      <c r="D105" s="27"/>
      <c r="E105" s="136"/>
    </row>
    <row r="106" spans="1:5" s="7" customFormat="1" ht="20.25">
      <c r="A106" s="26"/>
      <c r="B106" s="26"/>
      <c r="C106" s="27"/>
      <c r="D106" s="27"/>
      <c r="E106" s="136"/>
    </row>
    <row r="107" spans="1:5" s="7" customFormat="1" ht="20.25">
      <c r="A107" s="26"/>
      <c r="B107" s="26"/>
      <c r="C107" s="27"/>
      <c r="D107" s="27"/>
      <c r="E107" s="136"/>
    </row>
    <row r="108" spans="1:5" s="7" customFormat="1" ht="20.25">
      <c r="A108" s="26"/>
      <c r="B108" s="26"/>
      <c r="C108" s="27"/>
      <c r="D108" s="27"/>
      <c r="E108" s="136"/>
    </row>
    <row r="109" spans="1:5" s="7" customFormat="1" ht="20.25">
      <c r="A109" s="26"/>
      <c r="B109" s="26"/>
      <c r="C109" s="27"/>
      <c r="D109" s="27"/>
      <c r="E109" s="136"/>
    </row>
    <row r="110" spans="1:5" s="7" customFormat="1" ht="20.25">
      <c r="A110" s="26"/>
      <c r="B110" s="26"/>
      <c r="C110" s="27"/>
      <c r="D110" s="27"/>
      <c r="E110" s="136"/>
    </row>
    <row r="111" spans="1:5" s="7" customFormat="1" ht="20.25">
      <c r="A111" s="26"/>
      <c r="B111" s="26"/>
      <c r="C111" s="27"/>
      <c r="D111" s="27"/>
      <c r="E111" s="136"/>
    </row>
    <row r="112" spans="1:5" s="7" customFormat="1" ht="20.25">
      <c r="A112" s="26"/>
      <c r="B112" s="26"/>
      <c r="C112" s="27"/>
      <c r="D112" s="27"/>
      <c r="E112" s="136"/>
    </row>
    <row r="113" spans="1:5" s="7" customFormat="1" ht="20.25">
      <c r="A113" s="26"/>
      <c r="B113" s="26"/>
      <c r="C113" s="27"/>
      <c r="D113" s="27"/>
      <c r="E113" s="136"/>
    </row>
    <row r="114" spans="1:5" s="7" customFormat="1" ht="20.25">
      <c r="A114" s="26"/>
      <c r="B114" s="26"/>
      <c r="C114" s="27"/>
      <c r="D114" s="27"/>
      <c r="E114" s="136"/>
    </row>
    <row r="115" spans="1:5" s="7" customFormat="1" ht="20.25">
      <c r="A115" s="26"/>
      <c r="B115" s="26"/>
      <c r="C115" s="27"/>
      <c r="D115" s="27"/>
      <c r="E115" s="136"/>
    </row>
    <row r="116" spans="1:5" s="7" customFormat="1" ht="20.25">
      <c r="A116" s="26"/>
      <c r="B116" s="26"/>
      <c r="C116" s="27"/>
      <c r="D116" s="27"/>
      <c r="E116" s="136"/>
    </row>
    <row r="117" spans="1:5" s="7" customFormat="1" ht="20.25">
      <c r="A117" s="26"/>
      <c r="B117" s="26"/>
      <c r="C117" s="27"/>
      <c r="D117" s="27"/>
      <c r="E117" s="136"/>
    </row>
    <row r="118" spans="1:5" s="7" customFormat="1" ht="20.25">
      <c r="A118" s="26"/>
      <c r="B118" s="26"/>
      <c r="C118" s="27"/>
      <c r="D118" s="27"/>
      <c r="E118" s="136"/>
    </row>
    <row r="119" spans="1:5" s="7" customFormat="1" ht="20.25">
      <c r="A119" s="26"/>
      <c r="B119" s="26"/>
      <c r="C119" s="27"/>
      <c r="D119" s="27"/>
      <c r="E119" s="136"/>
    </row>
    <row r="120" spans="1:5" s="7" customFormat="1" ht="20.25">
      <c r="A120" s="26"/>
      <c r="B120" s="26"/>
      <c r="C120" s="27"/>
      <c r="D120" s="27"/>
      <c r="E120" s="136"/>
    </row>
    <row r="121" spans="1:5" s="7" customFormat="1" ht="20.25">
      <c r="A121" s="26"/>
      <c r="B121" s="26"/>
      <c r="C121" s="27"/>
      <c r="D121" s="27"/>
      <c r="E121" s="136"/>
    </row>
    <row r="122" spans="1:5" s="7" customFormat="1" ht="20.25">
      <c r="A122" s="26"/>
      <c r="B122" s="26"/>
      <c r="C122" s="27"/>
      <c r="D122" s="27"/>
      <c r="E122" s="136"/>
    </row>
    <row r="123" spans="1:5" s="7" customFormat="1" ht="20.25">
      <c r="A123" s="26"/>
      <c r="B123" s="26"/>
      <c r="C123" s="27"/>
      <c r="D123" s="27"/>
      <c r="E123" s="136"/>
    </row>
    <row r="124" spans="1:5" s="7" customFormat="1" ht="20.25">
      <c r="A124" s="26"/>
      <c r="B124" s="26"/>
      <c r="C124" s="27"/>
      <c r="D124" s="27"/>
      <c r="E124" s="136"/>
    </row>
    <row r="125" spans="1:5" s="7" customFormat="1" ht="20.25">
      <c r="A125" s="26"/>
      <c r="B125" s="26"/>
      <c r="C125" s="27"/>
      <c r="D125" s="27"/>
      <c r="E125" s="136"/>
    </row>
    <row r="126" spans="1:5" s="7" customFormat="1" ht="20.25">
      <c r="A126" s="26"/>
      <c r="B126" s="26"/>
      <c r="C126" s="27"/>
      <c r="D126" s="27"/>
      <c r="E126" s="136"/>
    </row>
    <row r="127" spans="1:5" s="7" customFormat="1" ht="20.25">
      <c r="A127" s="26"/>
      <c r="B127" s="26"/>
      <c r="C127" s="27"/>
      <c r="D127" s="27"/>
      <c r="E127" s="136"/>
    </row>
    <row r="128" spans="1:5" s="7" customFormat="1" ht="20.25">
      <c r="A128" s="26"/>
      <c r="B128" s="26"/>
      <c r="C128" s="27"/>
      <c r="D128" s="27"/>
      <c r="E128" s="136"/>
    </row>
    <row r="129" spans="1:5" s="7" customFormat="1" ht="20.25">
      <c r="A129" s="26"/>
      <c r="B129" s="26"/>
      <c r="C129" s="27"/>
      <c r="D129" s="27"/>
      <c r="E129" s="136"/>
    </row>
    <row r="130" spans="1:5" s="7" customFormat="1" ht="20.25">
      <c r="A130" s="26"/>
      <c r="B130" s="26"/>
      <c r="C130" s="27"/>
      <c r="D130" s="27"/>
      <c r="E130" s="136"/>
    </row>
    <row r="131" spans="1:5" s="7" customFormat="1" ht="20.25">
      <c r="A131" s="26"/>
      <c r="B131" s="26"/>
      <c r="C131" s="27"/>
      <c r="D131" s="27"/>
      <c r="E131" s="136"/>
    </row>
    <row r="132" spans="1:5" s="7" customFormat="1" ht="20.25">
      <c r="A132" s="26"/>
      <c r="B132" s="26"/>
      <c r="C132" s="27"/>
      <c r="D132" s="27"/>
      <c r="E132" s="136"/>
    </row>
    <row r="133" spans="1:5" s="7" customFormat="1" ht="20.25">
      <c r="A133" s="26"/>
      <c r="B133" s="26"/>
      <c r="C133" s="27"/>
      <c r="D133" s="27"/>
      <c r="E133" s="136"/>
    </row>
    <row r="134" spans="1:5" s="7" customFormat="1" ht="20.25">
      <c r="A134" s="26"/>
      <c r="B134" s="26"/>
      <c r="C134" s="27"/>
      <c r="D134" s="27"/>
      <c r="E134" s="136"/>
    </row>
    <row r="135" spans="1:5" s="7" customFormat="1" ht="20.25">
      <c r="A135" s="26"/>
      <c r="B135" s="26"/>
      <c r="C135" s="27"/>
      <c r="D135" s="27"/>
      <c r="E135" s="136"/>
    </row>
    <row r="136" spans="1:5" s="7" customFormat="1" ht="20.25">
      <c r="A136" s="26"/>
      <c r="B136" s="26"/>
      <c r="C136" s="27"/>
      <c r="D136" s="27"/>
      <c r="E136" s="136"/>
    </row>
    <row r="137" spans="1:5" s="7" customFormat="1" ht="20.25">
      <c r="A137" s="26"/>
      <c r="B137" s="26"/>
      <c r="C137" s="27"/>
      <c r="D137" s="27"/>
      <c r="E137" s="136"/>
    </row>
    <row r="138" spans="1:5" s="7" customFormat="1" ht="20.25">
      <c r="A138" s="26"/>
      <c r="B138" s="26"/>
      <c r="C138" s="27"/>
      <c r="D138" s="27"/>
      <c r="E138" s="136"/>
    </row>
    <row r="139" spans="1:5" s="7" customFormat="1" ht="20.25">
      <c r="A139" s="26"/>
      <c r="B139" s="26"/>
      <c r="C139" s="27"/>
      <c r="D139" s="27"/>
      <c r="E139" s="136"/>
    </row>
    <row r="140" spans="1:5" s="7" customFormat="1" ht="20.25">
      <c r="A140" s="26"/>
      <c r="B140" s="26"/>
      <c r="C140" s="27"/>
      <c r="D140" s="27"/>
      <c r="E140" s="136"/>
    </row>
    <row r="141" spans="1:5" s="7" customFormat="1" ht="20.25">
      <c r="A141" s="26"/>
      <c r="B141" s="26"/>
      <c r="C141" s="27"/>
      <c r="D141" s="27"/>
      <c r="E141" s="136"/>
    </row>
    <row r="142" spans="1:5" s="7" customFormat="1" ht="20.25">
      <c r="A142" s="26"/>
      <c r="B142" s="26"/>
      <c r="C142" s="27"/>
      <c r="D142" s="27"/>
      <c r="E142" s="136"/>
    </row>
    <row r="143" spans="1:5" s="7" customFormat="1" ht="20.25">
      <c r="A143" s="26"/>
      <c r="B143" s="26"/>
      <c r="C143" s="27"/>
      <c r="D143" s="27"/>
      <c r="E143" s="136"/>
    </row>
    <row r="144" spans="1:5" s="7" customFormat="1" ht="20.25">
      <c r="A144" s="26"/>
      <c r="B144" s="26"/>
      <c r="C144" s="27"/>
      <c r="D144" s="27"/>
      <c r="E144" s="136"/>
    </row>
    <row r="145" spans="1:5" s="7" customFormat="1" ht="20.25">
      <c r="A145" s="26"/>
      <c r="B145" s="26"/>
      <c r="C145" s="27"/>
      <c r="D145" s="27"/>
      <c r="E145" s="136"/>
    </row>
    <row r="146" spans="1:5" s="7" customFormat="1" ht="20.25">
      <c r="A146" s="26"/>
      <c r="B146" s="26"/>
      <c r="C146" s="27"/>
      <c r="D146" s="27"/>
      <c r="E146" s="136"/>
    </row>
    <row r="147" spans="1:5" s="7" customFormat="1" ht="20.25">
      <c r="A147" s="26"/>
      <c r="B147" s="26"/>
      <c r="C147" s="27"/>
      <c r="D147" s="27"/>
      <c r="E147" s="136"/>
    </row>
    <row r="148" spans="1:5" s="7" customFormat="1" ht="20.25">
      <c r="A148" s="26"/>
      <c r="B148" s="26"/>
      <c r="C148" s="27"/>
      <c r="D148" s="27"/>
      <c r="E148" s="136"/>
    </row>
    <row r="149" spans="1:5" s="7" customFormat="1" ht="20.25">
      <c r="A149" s="26"/>
      <c r="B149" s="26"/>
      <c r="C149" s="27"/>
      <c r="D149" s="27"/>
      <c r="E149" s="136"/>
    </row>
    <row r="150" spans="1:5" s="7" customFormat="1" ht="20.25">
      <c r="A150" s="26"/>
      <c r="B150" s="26"/>
      <c r="C150" s="27"/>
      <c r="D150" s="27"/>
      <c r="E150" s="136"/>
    </row>
    <row r="151" spans="1:5" s="7" customFormat="1" ht="20.25">
      <c r="A151" s="26"/>
      <c r="B151" s="26"/>
      <c r="C151" s="27"/>
      <c r="D151" s="27"/>
      <c r="E151" s="136"/>
    </row>
    <row r="152" spans="1:5" s="7" customFormat="1" ht="20.25">
      <c r="A152" s="26"/>
      <c r="B152" s="26"/>
      <c r="C152" s="27"/>
      <c r="D152" s="27"/>
      <c r="E152" s="136"/>
    </row>
    <row r="153" spans="1:5" s="7" customFormat="1" ht="20.25">
      <c r="A153" s="26"/>
      <c r="B153" s="26"/>
      <c r="C153" s="27"/>
      <c r="D153" s="27"/>
      <c r="E153" s="136"/>
    </row>
    <row r="154" spans="1:5" s="7" customFormat="1" ht="20.25">
      <c r="A154" s="26"/>
      <c r="B154" s="26"/>
      <c r="C154" s="27"/>
      <c r="D154" s="27"/>
      <c r="E154" s="136"/>
    </row>
    <row r="155" spans="1:5" s="7" customFormat="1" ht="20.25">
      <c r="A155" s="26"/>
      <c r="B155" s="26"/>
      <c r="C155" s="27"/>
      <c r="D155" s="27"/>
      <c r="E155" s="136"/>
    </row>
    <row r="156" spans="1:5" s="7" customFormat="1" ht="20.25">
      <c r="A156" s="26"/>
      <c r="B156" s="26"/>
      <c r="C156" s="27"/>
      <c r="D156" s="27"/>
      <c r="E156" s="136"/>
    </row>
    <row r="157" spans="1:5" s="7" customFormat="1" ht="20.25">
      <c r="A157" s="26"/>
      <c r="B157" s="26"/>
      <c r="C157" s="27"/>
      <c r="D157" s="27"/>
      <c r="E157" s="136"/>
    </row>
    <row r="158" spans="1:5" s="7" customFormat="1" ht="20.25">
      <c r="A158" s="26"/>
      <c r="B158" s="26"/>
      <c r="C158" s="27"/>
      <c r="D158" s="27"/>
      <c r="E158" s="136"/>
    </row>
    <row r="159" spans="1:5" s="7" customFormat="1" ht="20.25">
      <c r="A159" s="26"/>
      <c r="B159" s="26"/>
      <c r="C159" s="27"/>
      <c r="D159" s="27"/>
      <c r="E159" s="136"/>
    </row>
    <row r="160" spans="1:5" s="7" customFormat="1" ht="20.25">
      <c r="A160" s="26"/>
      <c r="B160" s="26"/>
      <c r="C160" s="27"/>
      <c r="D160" s="27"/>
      <c r="E160" s="136"/>
    </row>
    <row r="161" spans="1:5" s="7" customFormat="1" ht="20.25">
      <c r="A161" s="26"/>
      <c r="B161" s="26"/>
      <c r="C161" s="27"/>
      <c r="D161" s="27"/>
      <c r="E161" s="136"/>
    </row>
    <row r="162" spans="1:5" s="7" customFormat="1" ht="20.25">
      <c r="A162" s="26"/>
      <c r="B162" s="26"/>
      <c r="C162" s="27"/>
      <c r="D162" s="27"/>
      <c r="E162" s="136"/>
    </row>
    <row r="163" spans="1:5" s="7" customFormat="1" ht="20.25">
      <c r="A163" s="26"/>
      <c r="B163" s="26"/>
      <c r="C163" s="27"/>
      <c r="D163" s="27"/>
      <c r="E163" s="136"/>
    </row>
    <row r="164" spans="1:5" s="7" customFormat="1" ht="20.25">
      <c r="A164" s="26"/>
      <c r="B164" s="26"/>
      <c r="C164" s="27"/>
      <c r="D164" s="27"/>
      <c r="E164" s="136"/>
    </row>
    <row r="165" spans="1:5" s="7" customFormat="1" ht="20.25">
      <c r="A165" s="26"/>
      <c r="B165" s="26"/>
      <c r="C165" s="27"/>
      <c r="D165" s="27"/>
      <c r="E165" s="136"/>
    </row>
    <row r="166" spans="1:5" s="7" customFormat="1" ht="20.25">
      <c r="A166" s="26"/>
      <c r="B166" s="26"/>
      <c r="C166" s="27"/>
      <c r="D166" s="27"/>
      <c r="E166" s="136"/>
    </row>
    <row r="167" spans="1:5" s="7" customFormat="1" ht="20.25">
      <c r="A167" s="26"/>
      <c r="B167" s="26"/>
      <c r="C167" s="27"/>
      <c r="D167" s="27"/>
      <c r="E167" s="136"/>
    </row>
    <row r="168" spans="1:5" s="7" customFormat="1" ht="20.25">
      <c r="A168" s="26"/>
      <c r="B168" s="26"/>
      <c r="C168" s="27"/>
      <c r="D168" s="27"/>
      <c r="E168" s="136"/>
    </row>
    <row r="169" spans="1:5" s="7" customFormat="1" ht="20.25">
      <c r="A169" s="26"/>
      <c r="B169" s="26"/>
      <c r="C169" s="27"/>
      <c r="D169" s="27"/>
      <c r="E169" s="136"/>
    </row>
    <row r="170" spans="1:5" s="7" customFormat="1" ht="20.25">
      <c r="A170" s="26"/>
      <c r="B170" s="26"/>
      <c r="C170" s="27"/>
      <c r="D170" s="27"/>
      <c r="E170" s="136"/>
    </row>
    <row r="171" spans="1:5" s="7" customFormat="1" ht="20.25">
      <c r="A171" s="26"/>
      <c r="B171" s="26"/>
      <c r="C171" s="27"/>
      <c r="D171" s="27"/>
      <c r="E171" s="136"/>
    </row>
    <row r="172" spans="1:5" s="7" customFormat="1" ht="20.25">
      <c r="A172" s="26"/>
      <c r="B172" s="26"/>
      <c r="C172" s="27"/>
      <c r="D172" s="27"/>
      <c r="E172" s="136"/>
    </row>
    <row r="173" spans="1:5" s="7" customFormat="1" ht="20.25">
      <c r="A173" s="26"/>
      <c r="B173" s="26"/>
      <c r="C173" s="27"/>
      <c r="D173" s="27"/>
      <c r="E173" s="136"/>
    </row>
    <row r="174" spans="1:5" s="7" customFormat="1" ht="20.25">
      <c r="A174" s="26"/>
      <c r="B174" s="26"/>
      <c r="C174" s="27"/>
      <c r="D174" s="27"/>
      <c r="E174" s="136"/>
    </row>
    <row r="175" spans="1:5" s="7" customFormat="1" ht="20.25">
      <c r="A175" s="26"/>
      <c r="B175" s="26"/>
      <c r="C175" s="27"/>
      <c r="D175" s="27"/>
      <c r="E175" s="136"/>
    </row>
    <row r="176" spans="1:5" s="7" customFormat="1" ht="20.25">
      <c r="A176" s="26"/>
      <c r="B176" s="26"/>
      <c r="C176" s="27"/>
      <c r="D176" s="27"/>
      <c r="E176" s="136"/>
    </row>
    <row r="177" spans="1:5" s="7" customFormat="1" ht="20.25">
      <c r="A177" s="26"/>
      <c r="B177" s="26"/>
      <c r="C177" s="27"/>
      <c r="D177" s="27"/>
      <c r="E177" s="136"/>
    </row>
    <row r="178" spans="1:5" s="7" customFormat="1" ht="20.25">
      <c r="A178" s="26"/>
      <c r="B178" s="26"/>
      <c r="C178" s="27"/>
      <c r="D178" s="27"/>
      <c r="E178" s="136"/>
    </row>
    <row r="179" spans="1:5" s="7" customFormat="1" ht="20.25">
      <c r="A179" s="26"/>
      <c r="B179" s="26"/>
      <c r="C179" s="27"/>
      <c r="D179" s="27"/>
      <c r="E179" s="136"/>
    </row>
    <row r="180" spans="1:5" s="7" customFormat="1" ht="20.25">
      <c r="A180" s="26"/>
      <c r="B180" s="26"/>
      <c r="C180" s="27"/>
      <c r="D180" s="27"/>
      <c r="E180" s="136"/>
    </row>
    <row r="181" spans="1:5" s="7" customFormat="1" ht="20.25">
      <c r="A181" s="26"/>
      <c r="B181" s="26"/>
      <c r="C181" s="27"/>
      <c r="D181" s="27"/>
      <c r="E181" s="136"/>
    </row>
    <row r="182" spans="1:5" s="7" customFormat="1" ht="20.25">
      <c r="A182" s="26"/>
      <c r="B182" s="26"/>
      <c r="C182" s="27"/>
      <c r="D182" s="27"/>
      <c r="E182" s="136"/>
    </row>
    <row r="183" spans="1:5" s="7" customFormat="1" ht="20.25">
      <c r="A183" s="26"/>
      <c r="B183" s="26"/>
      <c r="C183" s="27"/>
      <c r="D183" s="27"/>
      <c r="E183" s="136"/>
    </row>
    <row r="184" spans="1:5" s="7" customFormat="1" ht="20.25">
      <c r="A184" s="26"/>
      <c r="B184" s="26"/>
      <c r="C184" s="27"/>
      <c r="D184" s="27"/>
      <c r="E184" s="136"/>
    </row>
    <row r="185" spans="1:5" s="7" customFormat="1" ht="20.25">
      <c r="A185" s="26"/>
      <c r="B185" s="26"/>
      <c r="C185" s="27"/>
      <c r="D185" s="27"/>
      <c r="E185" s="136"/>
    </row>
    <row r="186" spans="1:5" s="7" customFormat="1" ht="20.25">
      <c r="A186" s="26"/>
      <c r="B186" s="26"/>
      <c r="C186" s="27"/>
      <c r="D186" s="27"/>
      <c r="E186" s="136"/>
    </row>
    <row r="187" spans="1:5" s="7" customFormat="1" ht="20.25">
      <c r="A187" s="26"/>
      <c r="B187" s="26"/>
      <c r="C187" s="27"/>
      <c r="D187" s="27"/>
      <c r="E187" s="136"/>
    </row>
    <row r="188" spans="1:5" s="7" customFormat="1" ht="20.25">
      <c r="A188" s="26"/>
      <c r="B188" s="26"/>
      <c r="C188" s="27"/>
      <c r="D188" s="27"/>
      <c r="E188" s="136"/>
    </row>
    <row r="189" spans="1:5" s="7" customFormat="1" ht="20.25">
      <c r="A189" s="26"/>
      <c r="B189" s="26"/>
      <c r="C189" s="27"/>
      <c r="D189" s="27"/>
      <c r="E189" s="136"/>
    </row>
    <row r="190" spans="1:5" s="7" customFormat="1" ht="20.25">
      <c r="A190" s="26"/>
      <c r="B190" s="26"/>
      <c r="C190" s="27"/>
      <c r="D190" s="27"/>
      <c r="E190" s="136"/>
    </row>
    <row r="191" spans="1:5" s="7" customFormat="1" ht="20.25">
      <c r="A191" s="26"/>
      <c r="B191" s="26"/>
      <c r="C191" s="27"/>
      <c r="D191" s="27"/>
      <c r="E191" s="136"/>
    </row>
    <row r="192" spans="1:5" s="7" customFormat="1" ht="20.25">
      <c r="A192" s="26"/>
      <c r="B192" s="26"/>
      <c r="C192" s="27"/>
      <c r="D192" s="27"/>
      <c r="E192" s="136"/>
    </row>
    <row r="193" spans="1:5" s="7" customFormat="1" ht="20.25">
      <c r="A193" s="26"/>
      <c r="B193" s="26"/>
      <c r="C193" s="27"/>
      <c r="D193" s="27"/>
      <c r="E193" s="136"/>
    </row>
    <row r="194" spans="1:5" s="7" customFormat="1" ht="20.25">
      <c r="A194" s="26"/>
      <c r="B194" s="26"/>
      <c r="C194" s="27"/>
      <c r="D194" s="27"/>
      <c r="E194" s="136"/>
    </row>
    <row r="195" spans="1:5" s="7" customFormat="1" ht="20.25">
      <c r="A195" s="26"/>
      <c r="B195" s="26"/>
      <c r="C195" s="27"/>
      <c r="D195" s="27"/>
      <c r="E195" s="136"/>
    </row>
    <row r="196" spans="1:5" s="7" customFormat="1" ht="20.25">
      <c r="A196" s="26"/>
      <c r="B196" s="26"/>
      <c r="C196" s="27"/>
      <c r="D196" s="27"/>
      <c r="E196" s="136"/>
    </row>
    <row r="197" spans="1:5" s="7" customFormat="1" ht="20.25">
      <c r="A197" s="26"/>
      <c r="B197" s="26"/>
      <c r="C197" s="27"/>
      <c r="D197" s="27"/>
      <c r="E197" s="136"/>
    </row>
    <row r="198" spans="1:5" s="7" customFormat="1" ht="20.25">
      <c r="A198" s="26"/>
      <c r="B198" s="26"/>
      <c r="C198" s="27"/>
      <c r="D198" s="27"/>
      <c r="E198" s="136"/>
    </row>
    <row r="199" spans="1:5" s="7" customFormat="1" ht="20.25">
      <c r="A199" s="26"/>
      <c r="B199" s="26"/>
      <c r="C199" s="27"/>
      <c r="D199" s="27"/>
      <c r="E199" s="136"/>
    </row>
    <row r="200" spans="1:5" s="7" customFormat="1" ht="20.25">
      <c r="A200" s="26"/>
      <c r="B200" s="26"/>
      <c r="C200" s="27"/>
      <c r="D200" s="27"/>
      <c r="E200" s="136"/>
    </row>
    <row r="201" spans="1:5" s="7" customFormat="1" ht="20.25">
      <c r="A201" s="26"/>
      <c r="B201" s="26"/>
      <c r="C201" s="27"/>
      <c r="D201" s="27"/>
      <c r="E201" s="136"/>
    </row>
    <row r="202" spans="1:5" s="7" customFormat="1" ht="20.25">
      <c r="A202" s="26"/>
      <c r="B202" s="26"/>
      <c r="C202" s="27"/>
      <c r="D202" s="27"/>
      <c r="E202" s="136"/>
    </row>
    <row r="203" spans="1:5" s="7" customFormat="1" ht="20.25">
      <c r="A203" s="26"/>
      <c r="B203" s="26"/>
      <c r="C203" s="27"/>
      <c r="D203" s="27"/>
      <c r="E203" s="136"/>
    </row>
    <row r="204" spans="1:5" s="7" customFormat="1" ht="20.25">
      <c r="A204" s="26"/>
      <c r="B204" s="26"/>
      <c r="C204" s="27"/>
      <c r="D204" s="27"/>
      <c r="E204" s="136"/>
    </row>
    <row r="205" spans="1:5" s="7" customFormat="1" ht="20.25">
      <c r="A205" s="26"/>
      <c r="B205" s="26"/>
      <c r="C205" s="27"/>
      <c r="D205" s="27"/>
      <c r="E205" s="136"/>
    </row>
    <row r="206" spans="1:5" s="7" customFormat="1" ht="20.25">
      <c r="A206" s="26"/>
      <c r="B206" s="26"/>
      <c r="C206" s="27"/>
      <c r="D206" s="27"/>
      <c r="E206" s="136"/>
    </row>
    <row r="207" spans="1:5" s="7" customFormat="1" ht="20.25">
      <c r="A207" s="26"/>
      <c r="B207" s="26"/>
      <c r="C207" s="27"/>
      <c r="D207" s="27"/>
      <c r="E207" s="136"/>
    </row>
    <row r="208" spans="1:5" s="7" customFormat="1" ht="20.25">
      <c r="A208" s="26"/>
      <c r="B208" s="26"/>
      <c r="C208" s="27"/>
      <c r="D208" s="27"/>
      <c r="E208" s="136"/>
    </row>
    <row r="209" spans="1:5" s="7" customFormat="1" ht="20.25">
      <c r="A209" s="26"/>
      <c r="B209" s="26"/>
      <c r="C209" s="27"/>
      <c r="D209" s="27"/>
      <c r="E209" s="136"/>
    </row>
    <row r="210" spans="1:5" s="7" customFormat="1" ht="20.25">
      <c r="A210" s="26"/>
      <c r="B210" s="26"/>
      <c r="C210" s="27"/>
      <c r="D210" s="27"/>
      <c r="E210" s="136"/>
    </row>
    <row r="211" spans="1:5" s="7" customFormat="1" ht="20.25">
      <c r="A211" s="26"/>
      <c r="B211" s="26"/>
      <c r="C211" s="27"/>
      <c r="D211" s="27"/>
      <c r="E211" s="136"/>
    </row>
    <row r="212" spans="1:5" s="7" customFormat="1" ht="20.25">
      <c r="A212" s="26"/>
      <c r="B212" s="26"/>
      <c r="C212" s="27"/>
      <c r="D212" s="27"/>
      <c r="E212" s="136"/>
    </row>
    <row r="213" spans="1:5" s="7" customFormat="1" ht="20.25">
      <c r="A213" s="26"/>
      <c r="B213" s="26"/>
      <c r="C213" s="27"/>
      <c r="D213" s="27"/>
      <c r="E213" s="136"/>
    </row>
    <row r="214" spans="1:5" s="7" customFormat="1" ht="20.25">
      <c r="A214" s="26"/>
      <c r="B214" s="26"/>
      <c r="C214" s="27"/>
      <c r="D214" s="27"/>
      <c r="E214" s="136"/>
    </row>
    <row r="215" spans="1:5" s="7" customFormat="1" ht="20.25">
      <c r="A215" s="26"/>
      <c r="B215" s="26"/>
      <c r="C215" s="27"/>
      <c r="D215" s="27"/>
      <c r="E215" s="136"/>
    </row>
    <row r="216" spans="1:5" s="7" customFormat="1" ht="20.25">
      <c r="A216" s="26"/>
      <c r="B216" s="26"/>
      <c r="C216" s="27"/>
      <c r="D216" s="27"/>
      <c r="E216" s="136"/>
    </row>
    <row r="217" spans="1:5" s="7" customFormat="1" ht="20.25">
      <c r="A217" s="26"/>
      <c r="B217" s="26"/>
      <c r="C217" s="27"/>
      <c r="D217" s="27"/>
      <c r="E217" s="136"/>
    </row>
    <row r="218" spans="1:5" s="7" customFormat="1" ht="20.25">
      <c r="A218" s="26"/>
      <c r="B218" s="26"/>
      <c r="C218" s="27"/>
      <c r="D218" s="27"/>
      <c r="E218" s="136"/>
    </row>
    <row r="219" spans="1:5" s="7" customFormat="1" ht="20.25">
      <c r="A219" s="26"/>
      <c r="B219" s="26"/>
      <c r="C219" s="27"/>
      <c r="D219" s="27"/>
      <c r="E219" s="136"/>
    </row>
    <row r="220" spans="1:5" s="7" customFormat="1" ht="20.25">
      <c r="A220" s="26"/>
      <c r="B220" s="26"/>
      <c r="C220" s="27"/>
      <c r="D220" s="27"/>
      <c r="E220" s="136"/>
    </row>
    <row r="221" spans="1:5" s="7" customFormat="1" ht="20.25">
      <c r="A221" s="26"/>
      <c r="B221" s="26"/>
      <c r="C221" s="27"/>
      <c r="D221" s="27"/>
      <c r="E221" s="136"/>
    </row>
    <row r="222" spans="1:5" s="7" customFormat="1" ht="20.25">
      <c r="A222" s="26"/>
      <c r="B222" s="26"/>
      <c r="C222" s="27"/>
      <c r="D222" s="27"/>
      <c r="E222" s="136"/>
    </row>
    <row r="223" spans="1:5" s="7" customFormat="1" ht="20.25">
      <c r="A223" s="26"/>
      <c r="B223" s="26"/>
      <c r="C223" s="27"/>
      <c r="D223" s="27"/>
      <c r="E223" s="136"/>
    </row>
    <row r="224" spans="1:5" s="7" customFormat="1" ht="20.25">
      <c r="A224" s="26"/>
      <c r="B224" s="26"/>
      <c r="C224" s="27"/>
      <c r="D224" s="27"/>
      <c r="E224" s="136"/>
    </row>
    <row r="225" spans="1:7" s="7" customFormat="1" ht="20.25">
      <c r="A225" s="26"/>
      <c r="B225" s="26"/>
      <c r="C225" s="27"/>
      <c r="D225" s="27"/>
      <c r="E225" s="136"/>
    </row>
    <row r="226" spans="1:7" s="7" customFormat="1" ht="20.25">
      <c r="A226" s="26"/>
      <c r="B226" s="26"/>
      <c r="C226" s="27"/>
      <c r="D226" s="27"/>
      <c r="E226" s="136"/>
    </row>
    <row r="227" spans="1:7" s="7" customFormat="1" ht="20.25">
      <c r="A227" s="26"/>
      <c r="B227" s="26"/>
      <c r="C227" s="27"/>
      <c r="D227" s="27"/>
      <c r="E227" s="136"/>
    </row>
    <row r="228" spans="1:7" s="7" customFormat="1" ht="20.25">
      <c r="A228" s="26"/>
      <c r="B228" s="26"/>
      <c r="C228" s="27"/>
      <c r="D228" s="27"/>
      <c r="E228" s="136"/>
    </row>
    <row r="229" spans="1:7" s="7" customFormat="1" ht="20.25">
      <c r="A229" s="26"/>
      <c r="B229" s="26"/>
      <c r="C229" s="27"/>
      <c r="D229" s="27"/>
      <c r="E229" s="136"/>
    </row>
    <row r="230" spans="1:7" s="7" customFormat="1" ht="20.25">
      <c r="A230" s="26"/>
      <c r="B230" s="26"/>
      <c r="C230" s="27"/>
      <c r="D230" s="27"/>
      <c r="E230" s="136"/>
    </row>
    <row r="231" spans="1:7" ht="20.25">
      <c r="A231" s="26"/>
      <c r="B231" s="29"/>
      <c r="C231" s="30"/>
      <c r="D231" s="30"/>
    </row>
    <row r="232" spans="1:7" ht="20.25">
      <c r="A232" s="26"/>
      <c r="B232" s="29"/>
      <c r="C232" s="30"/>
      <c r="D232" s="30"/>
    </row>
    <row r="233" spans="1:7" ht="20.25">
      <c r="A233" s="26"/>
      <c r="B233" s="29"/>
      <c r="C233" s="30"/>
      <c r="D233" s="30"/>
    </row>
    <row r="234" spans="1:7" ht="20.25">
      <c r="A234" s="26"/>
      <c r="B234" s="29"/>
      <c r="C234" s="30"/>
      <c r="D234" s="30"/>
    </row>
    <row r="235" spans="1:7" ht="20.25">
      <c r="A235" s="26"/>
      <c r="B235" s="29"/>
      <c r="C235" s="30"/>
      <c r="D235" s="30"/>
    </row>
    <row r="236" spans="1:7">
      <c r="A236" s="7"/>
      <c r="B236" s="29"/>
      <c r="C236" s="29"/>
      <c r="D236" s="29"/>
    </row>
    <row r="237" spans="1:7" ht="20.25">
      <c r="A237" s="7"/>
      <c r="B237" s="31" t="s">
        <v>358</v>
      </c>
      <c r="C237" s="31" t="s">
        <v>359</v>
      </c>
      <c r="D237" t="s">
        <v>358</v>
      </c>
      <c r="E237" s="129" t="s">
        <v>359</v>
      </c>
    </row>
    <row r="238" spans="1:7" ht="21">
      <c r="A238" s="7"/>
      <c r="B238" s="32" t="s">
        <v>360</v>
      </c>
      <c r="C238" s="32" t="s">
        <v>361</v>
      </c>
      <c r="D238" t="s">
        <v>360</v>
      </c>
      <c r="F238" t="s">
        <v>360</v>
      </c>
      <c r="G238" t="e">
        <f>IF(NOT(ISERROR(MATCH(F238,_xlfn.ANCHORARRAY(B249),0))),#REF!&amp;"Por favor no seleccionar los criterios de impacto",F238)</f>
        <v>#REF!</v>
      </c>
    </row>
    <row r="239" spans="1:7" ht="21">
      <c r="A239" s="7"/>
      <c r="B239" s="32" t="s">
        <v>360</v>
      </c>
      <c r="C239" s="32" t="s">
        <v>312</v>
      </c>
      <c r="E239" s="129" t="s">
        <v>361</v>
      </c>
    </row>
    <row r="240" spans="1:7" ht="21">
      <c r="A240" s="7"/>
      <c r="B240" s="32" t="s">
        <v>360</v>
      </c>
      <c r="C240" s="32" t="s">
        <v>316</v>
      </c>
      <c r="E240" s="129" t="s">
        <v>312</v>
      </c>
    </row>
    <row r="241" spans="1:5" ht="21">
      <c r="A241" s="7"/>
      <c r="B241" s="32" t="s">
        <v>360</v>
      </c>
      <c r="C241" s="32" t="s">
        <v>320</v>
      </c>
      <c r="E241" s="129" t="s">
        <v>316</v>
      </c>
    </row>
    <row r="242" spans="1:5" ht="21">
      <c r="A242" s="7"/>
      <c r="B242" s="32" t="s">
        <v>360</v>
      </c>
      <c r="C242" s="32" t="s">
        <v>324</v>
      </c>
      <c r="E242" s="129" t="s">
        <v>320</v>
      </c>
    </row>
    <row r="243" spans="1:5" ht="21">
      <c r="A243" s="7"/>
      <c r="B243" s="32" t="s">
        <v>307</v>
      </c>
      <c r="C243" s="32" t="s">
        <v>272</v>
      </c>
      <c r="E243" s="129" t="s">
        <v>324</v>
      </c>
    </row>
    <row r="244" spans="1:5" ht="21">
      <c r="A244" s="7"/>
      <c r="B244" s="32" t="s">
        <v>307</v>
      </c>
      <c r="C244" s="32" t="s">
        <v>362</v>
      </c>
      <c r="D244" t="s">
        <v>307</v>
      </c>
    </row>
    <row r="245" spans="1:5" ht="21">
      <c r="A245" s="7"/>
      <c r="B245" s="32" t="s">
        <v>307</v>
      </c>
      <c r="C245" s="32" t="s">
        <v>317</v>
      </c>
      <c r="E245" s="129" t="s">
        <v>272</v>
      </c>
    </row>
    <row r="246" spans="1:5" ht="21">
      <c r="A246" s="7"/>
      <c r="B246" s="32" t="s">
        <v>307</v>
      </c>
      <c r="C246" s="32" t="s">
        <v>363</v>
      </c>
      <c r="E246" s="129" t="s">
        <v>362</v>
      </c>
    </row>
    <row r="247" spans="1:5" ht="21">
      <c r="A247" s="7"/>
      <c r="B247" s="32" t="s">
        <v>307</v>
      </c>
      <c r="C247" s="32" t="s">
        <v>325</v>
      </c>
      <c r="E247" s="129" t="s">
        <v>317</v>
      </c>
    </row>
    <row r="248" spans="1:5">
      <c r="A248" s="7"/>
      <c r="B248" s="33"/>
      <c r="C248" s="33"/>
      <c r="E248" s="129" t="s">
        <v>363</v>
      </c>
    </row>
    <row r="249" spans="1:5">
      <c r="A249" s="7"/>
      <c r="B249" s="33" t="str" cm="1">
        <f t="array" ref="B249:B251">_xlfn.UNIQUE(Tabla1[[#All],[Criterios]])</f>
        <v>Criterios</v>
      </c>
      <c r="C249" s="33"/>
      <c r="E249" s="129" t="s">
        <v>325</v>
      </c>
    </row>
    <row r="250" spans="1:5">
      <c r="A250" s="7"/>
      <c r="B250" s="33" t="str">
        <v>Afectación Económica o presupuestal</v>
      </c>
      <c r="C250" s="33"/>
    </row>
    <row r="251" spans="1:5">
      <c r="B251" s="33" t="str">
        <v>Pérdida Reputacional</v>
      </c>
      <c r="C251" s="33"/>
    </row>
    <row r="252" spans="1:5">
      <c r="B252" s="34"/>
      <c r="C252" s="34"/>
    </row>
    <row r="253" spans="1:5">
      <c r="B253" s="34"/>
      <c r="C253" s="34"/>
    </row>
    <row r="254" spans="1:5">
      <c r="B254" s="34"/>
      <c r="C254" s="34"/>
    </row>
    <row r="255" spans="1:5">
      <c r="B255" s="34"/>
      <c r="C255" s="34"/>
      <c r="D255" s="34"/>
    </row>
    <row r="256" spans="1:5">
      <c r="B256" s="34"/>
      <c r="C256" s="34"/>
      <c r="D256" s="34"/>
    </row>
    <row r="257" spans="2:4">
      <c r="B257" s="34"/>
      <c r="C257" s="34"/>
      <c r="D257" s="34"/>
    </row>
    <row r="258" spans="2:4">
      <c r="B258" s="34"/>
      <c r="C258" s="34"/>
      <c r="D258" s="34"/>
    </row>
    <row r="259" spans="2:4">
      <c r="B259" s="34"/>
      <c r="C259" s="34"/>
      <c r="D259" s="34"/>
    </row>
    <row r="260" spans="2:4">
      <c r="B260" s="34"/>
      <c r="C260" s="34"/>
      <c r="D260" s="34"/>
    </row>
  </sheetData>
  <mergeCells count="1">
    <mergeCell ref="B2:E2"/>
  </mergeCells>
  <dataValidations count="1">
    <dataValidation type="list" allowBlank="1" showInputMessage="1" showErrorMessage="1" sqref="F238" xr:uid="{24353438-7048-4715-884E-B0C003FC0C6C}">
      <formula1>#REF!</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C85EA-AF03-4714-AB50-BD708A18A97B}">
  <sheetPr>
    <tabColor theme="7" tint="-0.249977111117893"/>
  </sheetPr>
  <dimension ref="B1:K16"/>
  <sheetViews>
    <sheetView topLeftCell="B1" workbookViewId="0">
      <selection activeCell="I7" sqref="I7"/>
    </sheetView>
  </sheetViews>
  <sheetFormatPr baseColWidth="10" defaultColWidth="14.28515625" defaultRowHeight="12.75"/>
  <cols>
    <col min="1" max="2" width="14.28515625" style="35"/>
    <col min="3" max="3" width="17" style="35" customWidth="1"/>
    <col min="4" max="4" width="14.28515625" style="35"/>
    <col min="5" max="5" width="46" style="35" customWidth="1"/>
    <col min="6" max="16384" width="14.28515625" style="35"/>
  </cols>
  <sheetData>
    <row r="1" spans="2:11" ht="24" customHeight="1" thickBot="1">
      <c r="B1" s="361" t="s">
        <v>364</v>
      </c>
      <c r="C1" s="362"/>
      <c r="D1" s="362"/>
      <c r="E1" s="362"/>
      <c r="F1" s="363"/>
    </row>
    <row r="2" spans="2:11" ht="16.5" thickBot="1">
      <c r="B2" s="36"/>
      <c r="C2" s="36"/>
      <c r="D2" s="36"/>
      <c r="E2" s="36"/>
      <c r="F2" s="36"/>
      <c r="I2" s="139"/>
      <c r="J2" s="155" t="s">
        <v>215</v>
      </c>
      <c r="K2" s="155" t="s">
        <v>209</v>
      </c>
    </row>
    <row r="3" spans="2:11" ht="16.5" thickBot="1">
      <c r="B3" s="364" t="s">
        <v>365</v>
      </c>
      <c r="C3" s="365"/>
      <c r="D3" s="365"/>
      <c r="E3" s="37" t="s">
        <v>366</v>
      </c>
      <c r="F3" s="38" t="s">
        <v>367</v>
      </c>
      <c r="I3" s="154" t="s">
        <v>208</v>
      </c>
      <c r="J3" s="143">
        <v>0.5</v>
      </c>
      <c r="K3" s="143">
        <v>0.45</v>
      </c>
    </row>
    <row r="4" spans="2:11" ht="31.5">
      <c r="B4" s="366" t="s">
        <v>368</v>
      </c>
      <c r="C4" s="368" t="s">
        <v>193</v>
      </c>
      <c r="D4" s="39" t="s">
        <v>208</v>
      </c>
      <c r="E4" s="40" t="s">
        <v>369</v>
      </c>
      <c r="F4" s="41">
        <v>0.25</v>
      </c>
      <c r="I4" s="155" t="s">
        <v>240</v>
      </c>
      <c r="J4" s="143">
        <v>0.4</v>
      </c>
      <c r="K4" s="143">
        <v>0.35</v>
      </c>
    </row>
    <row r="5" spans="2:11" ht="47.25">
      <c r="B5" s="367"/>
      <c r="C5" s="369"/>
      <c r="D5" s="42" t="s">
        <v>240</v>
      </c>
      <c r="E5" s="43" t="s">
        <v>370</v>
      </c>
      <c r="F5" s="44">
        <v>0.15</v>
      </c>
      <c r="I5" s="155" t="s">
        <v>248</v>
      </c>
      <c r="J5" s="143">
        <v>0.35</v>
      </c>
      <c r="K5" s="143">
        <v>0.3</v>
      </c>
    </row>
    <row r="6" spans="2:11" ht="47.25">
      <c r="B6" s="367"/>
      <c r="C6" s="369"/>
      <c r="D6" s="42" t="s">
        <v>248</v>
      </c>
      <c r="E6" s="43" t="s">
        <v>371</v>
      </c>
      <c r="F6" s="44">
        <v>0.1</v>
      </c>
    </row>
    <row r="7" spans="2:11" ht="63">
      <c r="B7" s="367"/>
      <c r="C7" s="369" t="s">
        <v>194</v>
      </c>
      <c r="D7" s="42" t="s">
        <v>215</v>
      </c>
      <c r="E7" s="43" t="s">
        <v>372</v>
      </c>
      <c r="F7" s="44">
        <v>0.25</v>
      </c>
      <c r="G7" s="140"/>
    </row>
    <row r="8" spans="2:11" ht="31.5">
      <c r="B8" s="367"/>
      <c r="C8" s="369"/>
      <c r="D8" s="42" t="s">
        <v>209</v>
      </c>
      <c r="E8" s="43" t="s">
        <v>373</v>
      </c>
      <c r="F8" s="44">
        <v>0.2</v>
      </c>
      <c r="G8" s="140"/>
    </row>
    <row r="9" spans="2:11" ht="47.25">
      <c r="B9" s="367" t="s">
        <v>374</v>
      </c>
      <c r="C9" s="369" t="s">
        <v>196</v>
      </c>
      <c r="D9" s="42" t="s">
        <v>210</v>
      </c>
      <c r="E9" s="43" t="s">
        <v>375</v>
      </c>
      <c r="F9" s="45" t="s">
        <v>376</v>
      </c>
    </row>
    <row r="10" spans="2:11" ht="63">
      <c r="B10" s="367"/>
      <c r="C10" s="369"/>
      <c r="D10" s="42" t="s">
        <v>377</v>
      </c>
      <c r="E10" s="43" t="s">
        <v>378</v>
      </c>
      <c r="F10" s="45" t="s">
        <v>376</v>
      </c>
    </row>
    <row r="11" spans="2:11" ht="47.25">
      <c r="B11" s="367"/>
      <c r="C11" s="369" t="s">
        <v>197</v>
      </c>
      <c r="D11" s="42" t="s">
        <v>211</v>
      </c>
      <c r="E11" s="43" t="s">
        <v>379</v>
      </c>
      <c r="F11" s="45" t="s">
        <v>376</v>
      </c>
    </row>
    <row r="12" spans="2:11" ht="47.25">
      <c r="B12" s="367"/>
      <c r="C12" s="369"/>
      <c r="D12" s="42" t="s">
        <v>380</v>
      </c>
      <c r="E12" s="43" t="s">
        <v>381</v>
      </c>
      <c r="F12" s="45" t="s">
        <v>376</v>
      </c>
    </row>
    <row r="13" spans="2:11" ht="31.5">
      <c r="B13" s="367"/>
      <c r="C13" s="369" t="s">
        <v>198</v>
      </c>
      <c r="D13" s="42" t="s">
        <v>212</v>
      </c>
      <c r="E13" s="43" t="s">
        <v>382</v>
      </c>
      <c r="F13" s="45" t="s">
        <v>376</v>
      </c>
    </row>
    <row r="14" spans="2:11" ht="32.25" thickBot="1">
      <c r="B14" s="370"/>
      <c r="C14" s="371"/>
      <c r="D14" s="46" t="s">
        <v>383</v>
      </c>
      <c r="E14" s="47" t="s">
        <v>384</v>
      </c>
      <c r="F14" s="48" t="s">
        <v>376</v>
      </c>
    </row>
    <row r="15" spans="2:11" ht="49.5" customHeight="1">
      <c r="B15" s="360" t="s">
        <v>385</v>
      </c>
      <c r="C15" s="360"/>
      <c r="D15" s="360"/>
      <c r="E15" s="360"/>
      <c r="F15" s="360"/>
    </row>
    <row r="16" spans="2:11" ht="27" customHeight="1">
      <c r="B16" s="49"/>
    </row>
  </sheetData>
  <mergeCells count="10">
    <mergeCell ref="B15:F15"/>
    <mergeCell ref="B1:F1"/>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4B8F7-C406-4A33-98CC-92DF6FA1ED75}">
  <sheetPr>
    <tabColor rgb="FF7030A0"/>
  </sheetPr>
  <dimension ref="B4:AU63"/>
  <sheetViews>
    <sheetView topLeftCell="E14" workbookViewId="0">
      <selection activeCell="AT50" sqref="AT50"/>
    </sheetView>
  </sheetViews>
  <sheetFormatPr baseColWidth="10" defaultColWidth="11.42578125" defaultRowHeight="15"/>
  <cols>
    <col min="1" max="1" width="3.7109375" style="7" customWidth="1"/>
    <col min="2" max="2" width="6.7109375" style="7" customWidth="1"/>
    <col min="3" max="3" width="0.5703125" style="7" hidden="1" customWidth="1"/>
    <col min="4" max="4" width="11.42578125" style="7" hidden="1" customWidth="1"/>
    <col min="5" max="5" width="9.85546875" style="7" customWidth="1"/>
    <col min="6" max="8" width="11.42578125" style="7" hidden="1" customWidth="1"/>
    <col min="9" max="9" width="8.42578125" style="7" customWidth="1"/>
    <col min="10" max="11" width="11.42578125" style="7"/>
    <col min="12" max="12" width="0.140625" style="7" customWidth="1"/>
    <col min="13" max="13" width="0.28515625" style="7" hidden="1" customWidth="1"/>
    <col min="14" max="15" width="11.42578125" style="7" hidden="1" customWidth="1"/>
    <col min="16" max="16" width="11.42578125" style="7"/>
    <col min="17" max="17" width="10.28515625" style="7" customWidth="1"/>
    <col min="18" max="18" width="11.42578125" style="7" hidden="1" customWidth="1"/>
    <col min="19" max="19" width="0.85546875" style="7" hidden="1" customWidth="1"/>
    <col min="20" max="20" width="11.42578125" style="7" hidden="1" customWidth="1"/>
    <col min="21" max="21" width="0.140625" style="7" hidden="1" customWidth="1"/>
    <col min="22" max="22" width="11.42578125" style="7"/>
    <col min="23" max="23" width="10.140625" style="7" customWidth="1"/>
    <col min="24" max="24" width="3.85546875" style="7" hidden="1" customWidth="1"/>
    <col min="25" max="25" width="4.42578125" style="7" hidden="1" customWidth="1"/>
    <col min="26" max="27" width="11.42578125" style="7" hidden="1" customWidth="1"/>
    <col min="28" max="28" width="11.42578125" style="7"/>
    <col min="29" max="29" width="9.7109375" style="7" customWidth="1"/>
    <col min="30" max="30" width="1.5703125" style="7" hidden="1" customWidth="1"/>
    <col min="31" max="32" width="11.42578125" style="7" hidden="1" customWidth="1"/>
    <col min="33" max="33" width="0.85546875" style="7" hidden="1" customWidth="1"/>
    <col min="34" max="34" width="11.42578125" style="7"/>
    <col min="35" max="35" width="13" style="7" customWidth="1"/>
    <col min="36" max="37" width="1.5703125" style="7" hidden="1" customWidth="1"/>
    <col min="38" max="38" width="1" style="7" customWidth="1"/>
    <col min="39" max="40" width="11.42578125" style="7"/>
    <col min="41" max="41" width="4.5703125" style="7" customWidth="1"/>
    <col min="42" max="42" width="2.42578125" style="7" hidden="1" customWidth="1"/>
    <col min="43" max="45" width="11.42578125" style="7" hidden="1" customWidth="1"/>
    <col min="46" max="46" width="11.42578125" style="7"/>
    <col min="47" max="47" width="15.7109375" style="7" customWidth="1"/>
    <col min="48" max="16384" width="11.42578125" style="7"/>
  </cols>
  <sheetData>
    <row r="4" spans="2:47">
      <c r="B4" s="372" t="s">
        <v>386</v>
      </c>
      <c r="C4" s="372"/>
      <c r="D4" s="372"/>
      <c r="E4" s="372"/>
      <c r="F4" s="372"/>
      <c r="G4" s="372"/>
      <c r="H4" s="372"/>
      <c r="I4" s="372"/>
      <c r="J4" s="373" t="s">
        <v>118</v>
      </c>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T4" s="374" t="s">
        <v>152</v>
      </c>
      <c r="AU4" s="374"/>
    </row>
    <row r="5" spans="2:47">
      <c r="B5" s="372"/>
      <c r="C5" s="372"/>
      <c r="D5" s="372"/>
      <c r="E5" s="372"/>
      <c r="F5" s="372"/>
      <c r="G5" s="372"/>
      <c r="H5" s="372"/>
      <c r="I5" s="372"/>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3"/>
      <c r="AL5" s="373"/>
      <c r="AT5" s="374"/>
      <c r="AU5" s="374"/>
    </row>
    <row r="6" spans="2:47">
      <c r="B6" s="372"/>
      <c r="C6" s="372"/>
      <c r="D6" s="372"/>
      <c r="E6" s="372"/>
      <c r="F6" s="372"/>
      <c r="G6" s="372"/>
      <c r="H6" s="372"/>
      <c r="I6" s="372"/>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T6" s="374"/>
      <c r="AU6" s="374"/>
    </row>
    <row r="7" spans="2:47" ht="15.75" thickBot="1"/>
    <row r="8" spans="2:47" ht="15.75">
      <c r="B8" s="375" t="s">
        <v>266</v>
      </c>
      <c r="C8" s="375"/>
      <c r="D8" s="376"/>
      <c r="E8" s="377" t="s">
        <v>387</v>
      </c>
      <c r="F8" s="378"/>
      <c r="G8" s="378"/>
      <c r="H8" s="378"/>
      <c r="I8" s="379"/>
      <c r="J8" s="50" t="s">
        <v>388</v>
      </c>
      <c r="K8" s="51" t="s">
        <v>388</v>
      </c>
      <c r="L8" s="51" t="s">
        <v>388</v>
      </c>
      <c r="M8" s="51" t="s">
        <v>388</v>
      </c>
      <c r="N8" s="51" t="s">
        <v>388</v>
      </c>
      <c r="O8" s="52" t="s">
        <v>388</v>
      </c>
      <c r="P8" s="50" t="s">
        <v>388</v>
      </c>
      <c r="Q8" s="51" t="s">
        <v>388</v>
      </c>
      <c r="R8" s="51" t="s">
        <v>388</v>
      </c>
      <c r="S8" s="51" t="s">
        <v>388</v>
      </c>
      <c r="T8" s="51" t="s">
        <v>388</v>
      </c>
      <c r="U8" s="52" t="s">
        <v>388</v>
      </c>
      <c r="V8" s="50" t="s">
        <v>388</v>
      </c>
      <c r="W8" s="51" t="s">
        <v>388</v>
      </c>
      <c r="X8" s="51" t="s">
        <v>388</v>
      </c>
      <c r="Y8" s="51" t="s">
        <v>388</v>
      </c>
      <c r="Z8" s="51" t="s">
        <v>388</v>
      </c>
      <c r="AA8" s="52" t="s">
        <v>388</v>
      </c>
      <c r="AB8" s="50" t="s">
        <v>388</v>
      </c>
      <c r="AC8" s="51" t="s">
        <v>388</v>
      </c>
      <c r="AD8" s="51" t="s">
        <v>388</v>
      </c>
      <c r="AE8" s="51" t="s">
        <v>388</v>
      </c>
      <c r="AF8" s="51" t="s">
        <v>388</v>
      </c>
      <c r="AG8" s="52" t="s">
        <v>388</v>
      </c>
      <c r="AH8" s="53" t="s">
        <v>388</v>
      </c>
      <c r="AI8" s="54" t="s">
        <v>388</v>
      </c>
      <c r="AJ8" s="54" t="s">
        <v>388</v>
      </c>
      <c r="AK8" s="54" t="s">
        <v>388</v>
      </c>
      <c r="AL8" s="54" t="s">
        <v>388</v>
      </c>
      <c r="AN8" s="386" t="s">
        <v>389</v>
      </c>
      <c r="AO8" s="387"/>
      <c r="AP8" s="387"/>
      <c r="AQ8" s="387"/>
      <c r="AR8" s="387"/>
      <c r="AS8" s="388"/>
      <c r="AT8" s="395" t="s">
        <v>390</v>
      </c>
      <c r="AU8" s="395"/>
    </row>
    <row r="9" spans="2:47" ht="15.75">
      <c r="B9" s="375"/>
      <c r="C9" s="375"/>
      <c r="D9" s="376"/>
      <c r="E9" s="380"/>
      <c r="F9" s="381"/>
      <c r="G9" s="381"/>
      <c r="H9" s="381"/>
      <c r="I9" s="382"/>
      <c r="J9" s="55" t="s">
        <v>388</v>
      </c>
      <c r="K9" s="56" t="s">
        <v>388</v>
      </c>
      <c r="L9" s="56" t="s">
        <v>388</v>
      </c>
      <c r="M9" s="56" t="s">
        <v>388</v>
      </c>
      <c r="N9" s="56" t="s">
        <v>388</v>
      </c>
      <c r="O9" s="57" t="s">
        <v>388</v>
      </c>
      <c r="P9" s="55" t="s">
        <v>388</v>
      </c>
      <c r="Q9" s="56" t="s">
        <v>388</v>
      </c>
      <c r="R9" s="56" t="s">
        <v>388</v>
      </c>
      <c r="S9" s="56" t="s">
        <v>388</v>
      </c>
      <c r="T9" s="56" t="s">
        <v>388</v>
      </c>
      <c r="U9" s="57" t="s">
        <v>388</v>
      </c>
      <c r="V9" s="55" t="s">
        <v>388</v>
      </c>
      <c r="W9" s="56" t="s">
        <v>388</v>
      </c>
      <c r="X9" s="56" t="s">
        <v>388</v>
      </c>
      <c r="Y9" s="56" t="s">
        <v>388</v>
      </c>
      <c r="Z9" s="56" t="s">
        <v>388</v>
      </c>
      <c r="AA9" s="57" t="s">
        <v>388</v>
      </c>
      <c r="AB9" s="55" t="s">
        <v>388</v>
      </c>
      <c r="AC9" s="56" t="s">
        <v>388</v>
      </c>
      <c r="AD9" s="56" t="s">
        <v>388</v>
      </c>
      <c r="AE9" s="56" t="s">
        <v>388</v>
      </c>
      <c r="AF9" s="56" t="s">
        <v>388</v>
      </c>
      <c r="AG9" s="57" t="s">
        <v>388</v>
      </c>
      <c r="AH9" s="58" t="s">
        <v>388</v>
      </c>
      <c r="AI9" s="59" t="s">
        <v>388</v>
      </c>
      <c r="AJ9" s="59" t="s">
        <v>388</v>
      </c>
      <c r="AK9" s="59" t="s">
        <v>388</v>
      </c>
      <c r="AL9" s="59" t="s">
        <v>388</v>
      </c>
      <c r="AN9" s="389"/>
      <c r="AO9" s="390"/>
      <c r="AP9" s="390"/>
      <c r="AQ9" s="390"/>
      <c r="AR9" s="390"/>
      <c r="AS9" s="391"/>
      <c r="AT9" s="395"/>
      <c r="AU9" s="395"/>
    </row>
    <row r="10" spans="2:47" ht="15.75">
      <c r="B10" s="375"/>
      <c r="C10" s="375"/>
      <c r="D10" s="376"/>
      <c r="E10" s="380"/>
      <c r="F10" s="381"/>
      <c r="G10" s="381"/>
      <c r="H10" s="381"/>
      <c r="I10" s="382"/>
      <c r="J10" s="55" t="s">
        <v>388</v>
      </c>
      <c r="K10" s="56" t="s">
        <v>388</v>
      </c>
      <c r="L10" s="56" t="s">
        <v>388</v>
      </c>
      <c r="M10" s="56" t="s">
        <v>388</v>
      </c>
      <c r="N10" s="56" t="s">
        <v>388</v>
      </c>
      <c r="O10" s="57" t="s">
        <v>388</v>
      </c>
      <c r="P10" s="55" t="s">
        <v>388</v>
      </c>
      <c r="Q10" s="56" t="s">
        <v>388</v>
      </c>
      <c r="R10" s="56" t="s">
        <v>388</v>
      </c>
      <c r="S10" s="56" t="s">
        <v>388</v>
      </c>
      <c r="T10" s="56" t="s">
        <v>388</v>
      </c>
      <c r="U10" s="57" t="s">
        <v>388</v>
      </c>
      <c r="V10" s="55" t="s">
        <v>388</v>
      </c>
      <c r="W10" s="56" t="s">
        <v>388</v>
      </c>
      <c r="X10" s="56" t="s">
        <v>388</v>
      </c>
      <c r="Y10" s="56" t="s">
        <v>388</v>
      </c>
      <c r="Z10" s="56" t="s">
        <v>388</v>
      </c>
      <c r="AA10" s="57" t="s">
        <v>388</v>
      </c>
      <c r="AB10" s="55" t="s">
        <v>388</v>
      </c>
      <c r="AC10" s="56" t="s">
        <v>388</v>
      </c>
      <c r="AD10" s="56" t="s">
        <v>388</v>
      </c>
      <c r="AE10" s="56" t="s">
        <v>388</v>
      </c>
      <c r="AF10" s="56" t="s">
        <v>388</v>
      </c>
      <c r="AG10" s="57" t="s">
        <v>388</v>
      </c>
      <c r="AH10" s="58" t="s">
        <v>388</v>
      </c>
      <c r="AI10" s="59" t="s">
        <v>388</v>
      </c>
      <c r="AJ10" s="59" t="s">
        <v>388</v>
      </c>
      <c r="AK10" s="59" t="s">
        <v>388</v>
      </c>
      <c r="AL10" s="59" t="s">
        <v>388</v>
      </c>
      <c r="AN10" s="389"/>
      <c r="AO10" s="390"/>
      <c r="AP10" s="390"/>
      <c r="AQ10" s="390"/>
      <c r="AR10" s="390"/>
      <c r="AS10" s="391"/>
      <c r="AT10" s="395"/>
      <c r="AU10" s="395"/>
    </row>
    <row r="11" spans="2:47" ht="15.75">
      <c r="B11" s="375"/>
      <c r="C11" s="375"/>
      <c r="D11" s="376"/>
      <c r="E11" s="380"/>
      <c r="F11" s="381"/>
      <c r="G11" s="381"/>
      <c r="H11" s="381"/>
      <c r="I11" s="382"/>
      <c r="J11" s="55" t="s">
        <v>388</v>
      </c>
      <c r="K11" s="56" t="s">
        <v>388</v>
      </c>
      <c r="L11" s="56" t="s">
        <v>388</v>
      </c>
      <c r="M11" s="56" t="s">
        <v>388</v>
      </c>
      <c r="N11" s="56" t="s">
        <v>388</v>
      </c>
      <c r="O11" s="57" t="s">
        <v>388</v>
      </c>
      <c r="P11" s="55" t="s">
        <v>388</v>
      </c>
      <c r="Q11" s="56" t="s">
        <v>388</v>
      </c>
      <c r="R11" s="56" t="s">
        <v>388</v>
      </c>
      <c r="S11" s="56" t="s">
        <v>388</v>
      </c>
      <c r="T11" s="56" t="s">
        <v>388</v>
      </c>
      <c r="U11" s="57" t="s">
        <v>388</v>
      </c>
      <c r="V11" s="55" t="s">
        <v>388</v>
      </c>
      <c r="W11" s="56" t="s">
        <v>388</v>
      </c>
      <c r="X11" s="56" t="s">
        <v>388</v>
      </c>
      <c r="Y11" s="56" t="s">
        <v>388</v>
      </c>
      <c r="Z11" s="56" t="s">
        <v>388</v>
      </c>
      <c r="AA11" s="57" t="s">
        <v>388</v>
      </c>
      <c r="AB11" s="55" t="s">
        <v>388</v>
      </c>
      <c r="AC11" s="56" t="s">
        <v>388</v>
      </c>
      <c r="AD11" s="56" t="s">
        <v>388</v>
      </c>
      <c r="AE11" s="56" t="s">
        <v>388</v>
      </c>
      <c r="AF11" s="56" t="s">
        <v>388</v>
      </c>
      <c r="AG11" s="57" t="s">
        <v>388</v>
      </c>
      <c r="AH11" s="58" t="s">
        <v>388</v>
      </c>
      <c r="AI11" s="59" t="s">
        <v>388</v>
      </c>
      <c r="AJ11" s="59" t="s">
        <v>388</v>
      </c>
      <c r="AK11" s="59" t="s">
        <v>388</v>
      </c>
      <c r="AL11" s="59" t="s">
        <v>388</v>
      </c>
      <c r="AN11" s="389"/>
      <c r="AO11" s="390"/>
      <c r="AP11" s="390"/>
      <c r="AQ11" s="390"/>
      <c r="AR11" s="390"/>
      <c r="AS11" s="391"/>
      <c r="AT11" s="395"/>
      <c r="AU11" s="395"/>
    </row>
    <row r="12" spans="2:47" ht="15.75">
      <c r="B12" s="375"/>
      <c r="C12" s="375"/>
      <c r="D12" s="376"/>
      <c r="E12" s="380"/>
      <c r="F12" s="381"/>
      <c r="G12" s="381"/>
      <c r="H12" s="381"/>
      <c r="I12" s="382"/>
      <c r="J12" s="55" t="s">
        <v>388</v>
      </c>
      <c r="K12" s="56" t="s">
        <v>388</v>
      </c>
      <c r="L12" s="56" t="s">
        <v>388</v>
      </c>
      <c r="M12" s="56" t="s">
        <v>388</v>
      </c>
      <c r="N12" s="56" t="s">
        <v>388</v>
      </c>
      <c r="O12" s="57" t="s">
        <v>388</v>
      </c>
      <c r="P12" s="55" t="s">
        <v>388</v>
      </c>
      <c r="Q12" s="56" t="s">
        <v>388</v>
      </c>
      <c r="R12" s="56" t="s">
        <v>388</v>
      </c>
      <c r="S12" s="56" t="s">
        <v>388</v>
      </c>
      <c r="T12" s="56" t="s">
        <v>388</v>
      </c>
      <c r="U12" s="57" t="s">
        <v>388</v>
      </c>
      <c r="V12" s="55" t="s">
        <v>388</v>
      </c>
      <c r="W12" s="56" t="s">
        <v>388</v>
      </c>
      <c r="X12" s="56" t="s">
        <v>388</v>
      </c>
      <c r="Y12" s="56" t="s">
        <v>388</v>
      </c>
      <c r="Z12" s="56" t="s">
        <v>388</v>
      </c>
      <c r="AA12" s="57" t="s">
        <v>388</v>
      </c>
      <c r="AB12" s="55" t="s">
        <v>388</v>
      </c>
      <c r="AC12" s="56" t="s">
        <v>388</v>
      </c>
      <c r="AD12" s="56" t="s">
        <v>388</v>
      </c>
      <c r="AE12" s="56" t="s">
        <v>388</v>
      </c>
      <c r="AF12" s="56" t="s">
        <v>388</v>
      </c>
      <c r="AG12" s="57" t="s">
        <v>388</v>
      </c>
      <c r="AH12" s="58" t="s">
        <v>388</v>
      </c>
      <c r="AI12" s="59" t="s">
        <v>388</v>
      </c>
      <c r="AJ12" s="59" t="s">
        <v>388</v>
      </c>
      <c r="AK12" s="59" t="s">
        <v>388</v>
      </c>
      <c r="AL12" s="59" t="s">
        <v>388</v>
      </c>
      <c r="AN12" s="389"/>
      <c r="AO12" s="390"/>
      <c r="AP12" s="390"/>
      <c r="AQ12" s="390"/>
      <c r="AR12" s="390"/>
      <c r="AS12" s="391"/>
      <c r="AT12" s="395"/>
      <c r="AU12" s="395"/>
    </row>
    <row r="13" spans="2:47" ht="15.75">
      <c r="B13" s="375"/>
      <c r="C13" s="375"/>
      <c r="D13" s="376"/>
      <c r="E13" s="380"/>
      <c r="F13" s="381"/>
      <c r="G13" s="381"/>
      <c r="H13" s="381"/>
      <c r="I13" s="382"/>
      <c r="J13" s="55" t="s">
        <v>388</v>
      </c>
      <c r="K13" s="56" t="s">
        <v>388</v>
      </c>
      <c r="L13" s="56" t="s">
        <v>388</v>
      </c>
      <c r="M13" s="56" t="s">
        <v>388</v>
      </c>
      <c r="N13" s="56" t="s">
        <v>388</v>
      </c>
      <c r="O13" s="57" t="s">
        <v>388</v>
      </c>
      <c r="P13" s="55" t="s">
        <v>388</v>
      </c>
      <c r="Q13" s="56" t="s">
        <v>388</v>
      </c>
      <c r="R13" s="56" t="s">
        <v>388</v>
      </c>
      <c r="S13" s="56" t="s">
        <v>388</v>
      </c>
      <c r="T13" s="56" t="s">
        <v>388</v>
      </c>
      <c r="U13" s="57" t="s">
        <v>388</v>
      </c>
      <c r="V13" s="55" t="s">
        <v>388</v>
      </c>
      <c r="W13" s="56" t="s">
        <v>388</v>
      </c>
      <c r="X13" s="56" t="s">
        <v>388</v>
      </c>
      <c r="Y13" s="56" t="s">
        <v>388</v>
      </c>
      <c r="Z13" s="56" t="s">
        <v>388</v>
      </c>
      <c r="AA13" s="57" t="s">
        <v>388</v>
      </c>
      <c r="AB13" s="55" t="s">
        <v>388</v>
      </c>
      <c r="AC13" s="56" t="s">
        <v>388</v>
      </c>
      <c r="AD13" s="56" t="s">
        <v>388</v>
      </c>
      <c r="AE13" s="56" t="s">
        <v>388</v>
      </c>
      <c r="AF13" s="56" t="s">
        <v>388</v>
      </c>
      <c r="AG13" s="57" t="s">
        <v>388</v>
      </c>
      <c r="AH13" s="58" t="s">
        <v>388</v>
      </c>
      <c r="AI13" s="59" t="s">
        <v>388</v>
      </c>
      <c r="AJ13" s="59" t="s">
        <v>388</v>
      </c>
      <c r="AK13" s="59" t="s">
        <v>388</v>
      </c>
      <c r="AL13" s="59" t="s">
        <v>388</v>
      </c>
      <c r="AN13" s="389"/>
      <c r="AO13" s="390"/>
      <c r="AP13" s="390"/>
      <c r="AQ13" s="390"/>
      <c r="AR13" s="390"/>
      <c r="AS13" s="391"/>
      <c r="AT13" s="395"/>
      <c r="AU13" s="395"/>
    </row>
    <row r="14" spans="2:47" ht="5.25" customHeight="1" thickBot="1">
      <c r="B14" s="375"/>
      <c r="C14" s="375"/>
      <c r="D14" s="376"/>
      <c r="E14" s="380"/>
      <c r="F14" s="381"/>
      <c r="G14" s="381"/>
      <c r="H14" s="381"/>
      <c r="I14" s="382"/>
      <c r="J14" s="55" t="s">
        <v>388</v>
      </c>
      <c r="K14" s="56" t="s">
        <v>388</v>
      </c>
      <c r="L14" s="56" t="s">
        <v>388</v>
      </c>
      <c r="M14" s="56" t="s">
        <v>388</v>
      </c>
      <c r="N14" s="56" t="s">
        <v>388</v>
      </c>
      <c r="O14" s="57" t="s">
        <v>388</v>
      </c>
      <c r="P14" s="55" t="s">
        <v>388</v>
      </c>
      <c r="Q14" s="56" t="s">
        <v>388</v>
      </c>
      <c r="R14" s="56" t="s">
        <v>388</v>
      </c>
      <c r="S14" s="56" t="s">
        <v>388</v>
      </c>
      <c r="T14" s="56" t="s">
        <v>388</v>
      </c>
      <c r="U14" s="57" t="s">
        <v>388</v>
      </c>
      <c r="V14" s="55" t="s">
        <v>388</v>
      </c>
      <c r="W14" s="56" t="s">
        <v>388</v>
      </c>
      <c r="X14" s="56" t="s">
        <v>388</v>
      </c>
      <c r="Y14" s="56" t="s">
        <v>388</v>
      </c>
      <c r="Z14" s="56" t="s">
        <v>388</v>
      </c>
      <c r="AA14" s="57" t="s">
        <v>388</v>
      </c>
      <c r="AB14" s="55" t="s">
        <v>388</v>
      </c>
      <c r="AC14" s="56" t="s">
        <v>388</v>
      </c>
      <c r="AD14" s="56" t="s">
        <v>388</v>
      </c>
      <c r="AE14" s="56" t="s">
        <v>388</v>
      </c>
      <c r="AF14" s="56" t="s">
        <v>388</v>
      </c>
      <c r="AG14" s="57" t="s">
        <v>388</v>
      </c>
      <c r="AH14" s="58" t="s">
        <v>388</v>
      </c>
      <c r="AI14" s="59" t="s">
        <v>388</v>
      </c>
      <c r="AJ14" s="59" t="s">
        <v>388</v>
      </c>
      <c r="AK14" s="59" t="s">
        <v>388</v>
      </c>
      <c r="AL14" s="59" t="s">
        <v>388</v>
      </c>
      <c r="AN14" s="389"/>
      <c r="AO14" s="390"/>
      <c r="AP14" s="390"/>
      <c r="AQ14" s="390"/>
      <c r="AR14" s="390"/>
      <c r="AS14" s="391"/>
      <c r="AT14" s="395"/>
      <c r="AU14" s="395"/>
    </row>
    <row r="15" spans="2:47" ht="16.5" hidden="1" thickBot="1">
      <c r="B15" s="375"/>
      <c r="C15" s="375"/>
      <c r="D15" s="376"/>
      <c r="E15" s="380"/>
      <c r="F15" s="381"/>
      <c r="G15" s="381"/>
      <c r="H15" s="381"/>
      <c r="I15" s="382"/>
      <c r="J15" s="55" t="s">
        <v>388</v>
      </c>
      <c r="K15" s="56" t="s">
        <v>388</v>
      </c>
      <c r="L15" s="56" t="s">
        <v>388</v>
      </c>
      <c r="M15" s="56" t="s">
        <v>388</v>
      </c>
      <c r="N15" s="56" t="s">
        <v>388</v>
      </c>
      <c r="O15" s="57" t="s">
        <v>388</v>
      </c>
      <c r="P15" s="55" t="s">
        <v>388</v>
      </c>
      <c r="Q15" s="56" t="s">
        <v>388</v>
      </c>
      <c r="R15" s="56" t="s">
        <v>388</v>
      </c>
      <c r="S15" s="56" t="s">
        <v>388</v>
      </c>
      <c r="T15" s="56" t="s">
        <v>388</v>
      </c>
      <c r="U15" s="57" t="s">
        <v>388</v>
      </c>
      <c r="V15" s="55" t="s">
        <v>388</v>
      </c>
      <c r="W15" s="56" t="s">
        <v>388</v>
      </c>
      <c r="X15" s="56" t="s">
        <v>388</v>
      </c>
      <c r="Y15" s="56" t="s">
        <v>388</v>
      </c>
      <c r="Z15" s="56" t="s">
        <v>388</v>
      </c>
      <c r="AA15" s="57" t="s">
        <v>388</v>
      </c>
      <c r="AB15" s="55" t="s">
        <v>388</v>
      </c>
      <c r="AC15" s="56" t="s">
        <v>388</v>
      </c>
      <c r="AD15" s="56" t="s">
        <v>388</v>
      </c>
      <c r="AE15" s="56" t="s">
        <v>388</v>
      </c>
      <c r="AF15" s="56" t="s">
        <v>388</v>
      </c>
      <c r="AG15" s="57" t="s">
        <v>388</v>
      </c>
      <c r="AH15" s="58" t="s">
        <v>388</v>
      </c>
      <c r="AI15" s="59" t="s">
        <v>388</v>
      </c>
      <c r="AJ15" s="59" t="s">
        <v>388</v>
      </c>
      <c r="AK15" s="59" t="s">
        <v>388</v>
      </c>
      <c r="AL15" s="59" t="s">
        <v>388</v>
      </c>
      <c r="AN15" s="389"/>
      <c r="AO15" s="390"/>
      <c r="AP15" s="390"/>
      <c r="AQ15" s="390"/>
      <c r="AR15" s="390"/>
      <c r="AS15" s="391"/>
      <c r="AT15" s="36"/>
      <c r="AU15" s="36"/>
    </row>
    <row r="16" spans="2:47" ht="16.5" hidden="1" thickBot="1">
      <c r="B16" s="375"/>
      <c r="C16" s="375"/>
      <c r="D16" s="376"/>
      <c r="E16" s="380"/>
      <c r="F16" s="381"/>
      <c r="G16" s="381"/>
      <c r="H16" s="381"/>
      <c r="I16" s="382"/>
      <c r="J16" s="55" t="s">
        <v>388</v>
      </c>
      <c r="K16" s="56" t="s">
        <v>388</v>
      </c>
      <c r="L16" s="56" t="s">
        <v>388</v>
      </c>
      <c r="M16" s="56" t="s">
        <v>388</v>
      </c>
      <c r="N16" s="56" t="s">
        <v>388</v>
      </c>
      <c r="O16" s="57" t="s">
        <v>388</v>
      </c>
      <c r="P16" s="55" t="s">
        <v>388</v>
      </c>
      <c r="Q16" s="56" t="s">
        <v>388</v>
      </c>
      <c r="R16" s="56" t="s">
        <v>388</v>
      </c>
      <c r="S16" s="56" t="s">
        <v>388</v>
      </c>
      <c r="T16" s="56" t="s">
        <v>388</v>
      </c>
      <c r="U16" s="57" t="s">
        <v>388</v>
      </c>
      <c r="V16" s="55" t="s">
        <v>388</v>
      </c>
      <c r="W16" s="56" t="s">
        <v>388</v>
      </c>
      <c r="X16" s="56" t="s">
        <v>388</v>
      </c>
      <c r="Y16" s="56" t="s">
        <v>388</v>
      </c>
      <c r="Z16" s="56" t="s">
        <v>388</v>
      </c>
      <c r="AA16" s="57" t="s">
        <v>388</v>
      </c>
      <c r="AB16" s="55" t="s">
        <v>388</v>
      </c>
      <c r="AC16" s="56" t="s">
        <v>388</v>
      </c>
      <c r="AD16" s="56" t="s">
        <v>388</v>
      </c>
      <c r="AE16" s="56" t="s">
        <v>388</v>
      </c>
      <c r="AF16" s="56" t="s">
        <v>388</v>
      </c>
      <c r="AG16" s="57" t="s">
        <v>388</v>
      </c>
      <c r="AH16" s="58" t="s">
        <v>388</v>
      </c>
      <c r="AI16" s="59" t="s">
        <v>388</v>
      </c>
      <c r="AJ16" s="59" t="s">
        <v>388</v>
      </c>
      <c r="AK16" s="59" t="s">
        <v>388</v>
      </c>
      <c r="AL16" s="59" t="s">
        <v>388</v>
      </c>
      <c r="AN16" s="389"/>
      <c r="AO16" s="390"/>
      <c r="AP16" s="390"/>
      <c r="AQ16" s="390"/>
      <c r="AR16" s="390"/>
      <c r="AS16" s="391"/>
      <c r="AT16" s="36"/>
      <c r="AU16" s="36"/>
    </row>
    <row r="17" spans="2:47" ht="16.5" hidden="1" thickBot="1">
      <c r="B17" s="375"/>
      <c r="C17" s="375"/>
      <c r="D17" s="376"/>
      <c r="E17" s="383"/>
      <c r="F17" s="384"/>
      <c r="G17" s="384"/>
      <c r="H17" s="384"/>
      <c r="I17" s="385"/>
      <c r="J17" s="60" t="s">
        <v>388</v>
      </c>
      <c r="K17" s="61" t="s">
        <v>388</v>
      </c>
      <c r="L17" s="61" t="s">
        <v>388</v>
      </c>
      <c r="M17" s="61" t="s">
        <v>388</v>
      </c>
      <c r="N17" s="61" t="s">
        <v>388</v>
      </c>
      <c r="O17" s="62" t="s">
        <v>388</v>
      </c>
      <c r="P17" s="55" t="s">
        <v>388</v>
      </c>
      <c r="Q17" s="56" t="s">
        <v>388</v>
      </c>
      <c r="R17" s="56" t="s">
        <v>388</v>
      </c>
      <c r="S17" s="56" t="s">
        <v>388</v>
      </c>
      <c r="T17" s="56" t="s">
        <v>388</v>
      </c>
      <c r="U17" s="57" t="s">
        <v>388</v>
      </c>
      <c r="V17" s="60" t="s">
        <v>388</v>
      </c>
      <c r="W17" s="61" t="s">
        <v>388</v>
      </c>
      <c r="X17" s="61" t="s">
        <v>388</v>
      </c>
      <c r="Y17" s="61" t="s">
        <v>388</v>
      </c>
      <c r="Z17" s="61" t="s">
        <v>388</v>
      </c>
      <c r="AA17" s="62" t="s">
        <v>388</v>
      </c>
      <c r="AB17" s="55" t="s">
        <v>388</v>
      </c>
      <c r="AC17" s="56" t="s">
        <v>388</v>
      </c>
      <c r="AD17" s="56" t="s">
        <v>388</v>
      </c>
      <c r="AE17" s="56" t="s">
        <v>388</v>
      </c>
      <c r="AF17" s="56" t="s">
        <v>388</v>
      </c>
      <c r="AG17" s="57" t="s">
        <v>388</v>
      </c>
      <c r="AH17" s="63" t="s">
        <v>388</v>
      </c>
      <c r="AI17" s="64" t="s">
        <v>388</v>
      </c>
      <c r="AJ17" s="64" t="s">
        <v>388</v>
      </c>
      <c r="AK17" s="64" t="s">
        <v>388</v>
      </c>
      <c r="AL17" s="64" t="s">
        <v>388</v>
      </c>
      <c r="AN17" s="392"/>
      <c r="AO17" s="393"/>
      <c r="AP17" s="393"/>
      <c r="AQ17" s="393"/>
      <c r="AR17" s="393"/>
      <c r="AS17" s="394"/>
      <c r="AT17" s="36"/>
      <c r="AU17" s="36"/>
    </row>
    <row r="18" spans="2:47" ht="15.75" customHeight="1">
      <c r="B18" s="375"/>
      <c r="C18" s="375"/>
      <c r="D18" s="376"/>
      <c r="E18" s="377" t="s">
        <v>391</v>
      </c>
      <c r="F18" s="378"/>
      <c r="G18" s="378"/>
      <c r="H18" s="378"/>
      <c r="I18" s="378"/>
      <c r="J18" s="192" t="s">
        <v>388</v>
      </c>
      <c r="K18" s="193" t="s">
        <v>388</v>
      </c>
      <c r="L18" s="193" t="s">
        <v>388</v>
      </c>
      <c r="M18" s="193" t="s">
        <v>388</v>
      </c>
      <c r="N18" s="193" t="s">
        <v>388</v>
      </c>
      <c r="O18" s="194" t="s">
        <v>388</v>
      </c>
      <c r="P18" s="192" t="s">
        <v>388</v>
      </c>
      <c r="Q18" s="193" t="s">
        <v>388</v>
      </c>
      <c r="R18" s="65" t="s">
        <v>388</v>
      </c>
      <c r="S18" s="65" t="s">
        <v>388</v>
      </c>
      <c r="T18" s="65" t="s">
        <v>388</v>
      </c>
      <c r="U18" s="66" t="s">
        <v>388</v>
      </c>
      <c r="V18" s="50" t="s">
        <v>388</v>
      </c>
      <c r="W18" s="51" t="s">
        <v>388</v>
      </c>
      <c r="X18" s="51" t="s">
        <v>388</v>
      </c>
      <c r="Y18" s="51" t="s">
        <v>388</v>
      </c>
      <c r="Z18" s="51" t="s">
        <v>388</v>
      </c>
      <c r="AA18" s="52" t="s">
        <v>388</v>
      </c>
      <c r="AB18" s="50" t="s">
        <v>388</v>
      </c>
      <c r="AC18" s="51" t="s">
        <v>388</v>
      </c>
      <c r="AD18" s="51" t="s">
        <v>388</v>
      </c>
      <c r="AE18" s="51" t="s">
        <v>388</v>
      </c>
      <c r="AF18" s="51" t="s">
        <v>388</v>
      </c>
      <c r="AG18" s="52" t="s">
        <v>388</v>
      </c>
      <c r="AH18" s="53" t="s">
        <v>388</v>
      </c>
      <c r="AI18" s="54" t="s">
        <v>388</v>
      </c>
      <c r="AJ18" s="54" t="s">
        <v>388</v>
      </c>
      <c r="AK18" s="54" t="s">
        <v>388</v>
      </c>
      <c r="AL18" s="54" t="s">
        <v>388</v>
      </c>
      <c r="AN18" s="397" t="s">
        <v>392</v>
      </c>
      <c r="AO18" s="398"/>
      <c r="AP18" s="398"/>
      <c r="AQ18" s="398"/>
      <c r="AR18" s="398"/>
      <c r="AS18" s="398"/>
      <c r="AT18" s="403" t="s">
        <v>393</v>
      </c>
      <c r="AU18" s="404"/>
    </row>
    <row r="19" spans="2:47" ht="15.75" customHeight="1">
      <c r="B19" s="375"/>
      <c r="C19" s="375"/>
      <c r="D19" s="376"/>
      <c r="E19" s="396"/>
      <c r="F19" s="381"/>
      <c r="G19" s="381"/>
      <c r="H19" s="381"/>
      <c r="I19" s="381"/>
      <c r="J19" s="195" t="s">
        <v>388</v>
      </c>
      <c r="K19" s="196" t="s">
        <v>388</v>
      </c>
      <c r="L19" s="196" t="s">
        <v>388</v>
      </c>
      <c r="M19" s="196" t="s">
        <v>388</v>
      </c>
      <c r="N19" s="196" t="s">
        <v>388</v>
      </c>
      <c r="O19" s="197" t="s">
        <v>388</v>
      </c>
      <c r="P19" s="195" t="s">
        <v>388</v>
      </c>
      <c r="Q19" s="196" t="s">
        <v>388</v>
      </c>
      <c r="R19" s="68" t="s">
        <v>388</v>
      </c>
      <c r="S19" s="68" t="s">
        <v>388</v>
      </c>
      <c r="T19" s="68" t="s">
        <v>388</v>
      </c>
      <c r="U19" s="69" t="s">
        <v>388</v>
      </c>
      <c r="V19" s="55" t="s">
        <v>388</v>
      </c>
      <c r="W19" s="56" t="s">
        <v>388</v>
      </c>
      <c r="X19" s="56" t="s">
        <v>388</v>
      </c>
      <c r="Y19" s="56" t="s">
        <v>388</v>
      </c>
      <c r="Z19" s="56" t="s">
        <v>388</v>
      </c>
      <c r="AA19" s="57" t="s">
        <v>388</v>
      </c>
      <c r="AB19" s="55" t="s">
        <v>388</v>
      </c>
      <c r="AC19" s="56" t="s">
        <v>388</v>
      </c>
      <c r="AD19" s="56" t="s">
        <v>388</v>
      </c>
      <c r="AE19" s="56" t="s">
        <v>388</v>
      </c>
      <c r="AF19" s="56" t="s">
        <v>388</v>
      </c>
      <c r="AG19" s="57" t="s">
        <v>388</v>
      </c>
      <c r="AH19" s="58" t="s">
        <v>388</v>
      </c>
      <c r="AI19" s="59" t="s">
        <v>388</v>
      </c>
      <c r="AJ19" s="59" t="s">
        <v>388</v>
      </c>
      <c r="AK19" s="59" t="s">
        <v>388</v>
      </c>
      <c r="AL19" s="59" t="s">
        <v>388</v>
      </c>
      <c r="AN19" s="399"/>
      <c r="AO19" s="400"/>
      <c r="AP19" s="400"/>
      <c r="AQ19" s="400"/>
      <c r="AR19" s="400"/>
      <c r="AS19" s="400"/>
      <c r="AT19" s="405"/>
      <c r="AU19" s="406"/>
    </row>
    <row r="20" spans="2:47" ht="15.75" customHeight="1">
      <c r="B20" s="375"/>
      <c r="C20" s="375"/>
      <c r="D20" s="376"/>
      <c r="E20" s="380"/>
      <c r="F20" s="381"/>
      <c r="G20" s="381"/>
      <c r="H20" s="381"/>
      <c r="I20" s="381"/>
      <c r="J20" s="195" t="s">
        <v>388</v>
      </c>
      <c r="K20" s="196" t="s">
        <v>388</v>
      </c>
      <c r="L20" s="196" t="s">
        <v>388</v>
      </c>
      <c r="M20" s="196" t="s">
        <v>388</v>
      </c>
      <c r="N20" s="196" t="s">
        <v>388</v>
      </c>
      <c r="O20" s="197" t="s">
        <v>388</v>
      </c>
      <c r="P20" s="195" t="s">
        <v>388</v>
      </c>
      <c r="Q20" s="196" t="s">
        <v>388</v>
      </c>
      <c r="R20" s="68" t="s">
        <v>388</v>
      </c>
      <c r="S20" s="68" t="s">
        <v>388</v>
      </c>
      <c r="T20" s="68" t="s">
        <v>388</v>
      </c>
      <c r="U20" s="69" t="s">
        <v>388</v>
      </c>
      <c r="V20" s="55" t="s">
        <v>388</v>
      </c>
      <c r="W20" s="56" t="s">
        <v>388</v>
      </c>
      <c r="X20" s="56" t="s">
        <v>388</v>
      </c>
      <c r="Y20" s="56" t="s">
        <v>388</v>
      </c>
      <c r="Z20" s="56" t="s">
        <v>388</v>
      </c>
      <c r="AA20" s="57" t="s">
        <v>388</v>
      </c>
      <c r="AB20" s="55" t="s">
        <v>388</v>
      </c>
      <c r="AC20" s="56" t="s">
        <v>388</v>
      </c>
      <c r="AD20" s="56" t="s">
        <v>388</v>
      </c>
      <c r="AE20" s="56" t="s">
        <v>388</v>
      </c>
      <c r="AF20" s="56" t="s">
        <v>388</v>
      </c>
      <c r="AG20" s="57" t="s">
        <v>388</v>
      </c>
      <c r="AH20" s="58" t="s">
        <v>388</v>
      </c>
      <c r="AI20" s="59" t="s">
        <v>388</v>
      </c>
      <c r="AJ20" s="59" t="s">
        <v>388</v>
      </c>
      <c r="AK20" s="59" t="s">
        <v>388</v>
      </c>
      <c r="AL20" s="59" t="s">
        <v>388</v>
      </c>
      <c r="AN20" s="399"/>
      <c r="AO20" s="400"/>
      <c r="AP20" s="400"/>
      <c r="AQ20" s="400"/>
      <c r="AR20" s="400"/>
      <c r="AS20" s="400"/>
      <c r="AT20" s="405"/>
      <c r="AU20" s="406"/>
    </row>
    <row r="21" spans="2:47" ht="15.75" customHeight="1">
      <c r="B21" s="375"/>
      <c r="C21" s="375"/>
      <c r="D21" s="376"/>
      <c r="E21" s="380"/>
      <c r="F21" s="381"/>
      <c r="G21" s="381"/>
      <c r="H21" s="381"/>
      <c r="I21" s="381"/>
      <c r="J21" s="195" t="s">
        <v>388</v>
      </c>
      <c r="K21" s="196" t="s">
        <v>388</v>
      </c>
      <c r="L21" s="196" t="s">
        <v>388</v>
      </c>
      <c r="M21" s="196" t="s">
        <v>388</v>
      </c>
      <c r="N21" s="196" t="s">
        <v>388</v>
      </c>
      <c r="O21" s="197" t="s">
        <v>388</v>
      </c>
      <c r="P21" s="195" t="s">
        <v>388</v>
      </c>
      <c r="Q21" s="196" t="s">
        <v>388</v>
      </c>
      <c r="R21" s="68" t="s">
        <v>388</v>
      </c>
      <c r="S21" s="68" t="s">
        <v>388</v>
      </c>
      <c r="T21" s="68" t="s">
        <v>388</v>
      </c>
      <c r="U21" s="69" t="s">
        <v>388</v>
      </c>
      <c r="V21" s="55" t="s">
        <v>388</v>
      </c>
      <c r="W21" s="56" t="s">
        <v>388</v>
      </c>
      <c r="X21" s="56" t="s">
        <v>388</v>
      </c>
      <c r="Y21" s="56" t="s">
        <v>388</v>
      </c>
      <c r="Z21" s="56" t="s">
        <v>388</v>
      </c>
      <c r="AA21" s="57" t="s">
        <v>388</v>
      </c>
      <c r="AB21" s="55" t="s">
        <v>388</v>
      </c>
      <c r="AC21" s="56" t="s">
        <v>388</v>
      </c>
      <c r="AD21" s="56" t="s">
        <v>388</v>
      </c>
      <c r="AE21" s="56" t="s">
        <v>388</v>
      </c>
      <c r="AF21" s="56" t="s">
        <v>388</v>
      </c>
      <c r="AG21" s="57" t="s">
        <v>388</v>
      </c>
      <c r="AH21" s="58" t="s">
        <v>388</v>
      </c>
      <c r="AI21" s="59" t="s">
        <v>388</v>
      </c>
      <c r="AJ21" s="59" t="s">
        <v>388</v>
      </c>
      <c r="AK21" s="59" t="s">
        <v>388</v>
      </c>
      <c r="AL21" s="59" t="s">
        <v>388</v>
      </c>
      <c r="AN21" s="399"/>
      <c r="AO21" s="400"/>
      <c r="AP21" s="400"/>
      <c r="AQ21" s="400"/>
      <c r="AR21" s="400"/>
      <c r="AS21" s="400"/>
      <c r="AT21" s="405"/>
      <c r="AU21" s="406"/>
    </row>
    <row r="22" spans="2:47" ht="15.75" customHeight="1">
      <c r="B22" s="375"/>
      <c r="C22" s="375"/>
      <c r="D22" s="376"/>
      <c r="E22" s="380"/>
      <c r="F22" s="381"/>
      <c r="G22" s="381"/>
      <c r="H22" s="381"/>
      <c r="I22" s="381"/>
      <c r="J22" s="195" t="s">
        <v>388</v>
      </c>
      <c r="K22" s="196" t="s">
        <v>388</v>
      </c>
      <c r="L22" s="196" t="s">
        <v>388</v>
      </c>
      <c r="M22" s="196" t="s">
        <v>388</v>
      </c>
      <c r="N22" s="196" t="s">
        <v>388</v>
      </c>
      <c r="O22" s="197" t="s">
        <v>388</v>
      </c>
      <c r="P22" s="195" t="s">
        <v>388</v>
      </c>
      <c r="Q22" s="196" t="s">
        <v>388</v>
      </c>
      <c r="R22" s="68" t="s">
        <v>388</v>
      </c>
      <c r="S22" s="68" t="s">
        <v>388</v>
      </c>
      <c r="T22" s="68" t="s">
        <v>388</v>
      </c>
      <c r="U22" s="69" t="s">
        <v>388</v>
      </c>
      <c r="V22" s="55" t="s">
        <v>388</v>
      </c>
      <c r="W22" s="56" t="s">
        <v>388</v>
      </c>
      <c r="X22" s="56" t="s">
        <v>388</v>
      </c>
      <c r="Y22" s="56" t="s">
        <v>388</v>
      </c>
      <c r="Z22" s="56" t="s">
        <v>388</v>
      </c>
      <c r="AA22" s="57" t="s">
        <v>388</v>
      </c>
      <c r="AB22" s="55" t="s">
        <v>388</v>
      </c>
      <c r="AC22" s="56" t="s">
        <v>388</v>
      </c>
      <c r="AD22" s="56" t="s">
        <v>388</v>
      </c>
      <c r="AE22" s="56" t="s">
        <v>388</v>
      </c>
      <c r="AF22" s="56" t="s">
        <v>388</v>
      </c>
      <c r="AG22" s="57" t="s">
        <v>388</v>
      </c>
      <c r="AH22" s="58" t="s">
        <v>388</v>
      </c>
      <c r="AI22" s="59" t="s">
        <v>388</v>
      </c>
      <c r="AJ22" s="59" t="s">
        <v>388</v>
      </c>
      <c r="AK22" s="59" t="s">
        <v>388</v>
      </c>
      <c r="AL22" s="59" t="s">
        <v>388</v>
      </c>
      <c r="AN22" s="399"/>
      <c r="AO22" s="400"/>
      <c r="AP22" s="400"/>
      <c r="AQ22" s="400"/>
      <c r="AR22" s="400"/>
      <c r="AS22" s="400"/>
      <c r="AT22" s="405"/>
      <c r="AU22" s="406"/>
    </row>
    <row r="23" spans="2:47" ht="0.75" customHeight="1">
      <c r="B23" s="375"/>
      <c r="C23" s="375"/>
      <c r="D23" s="376"/>
      <c r="E23" s="380"/>
      <c r="F23" s="381"/>
      <c r="G23" s="381"/>
      <c r="H23" s="381"/>
      <c r="I23" s="381"/>
      <c r="J23" s="195" t="s">
        <v>388</v>
      </c>
      <c r="K23" s="196" t="s">
        <v>388</v>
      </c>
      <c r="L23" s="196" t="s">
        <v>388</v>
      </c>
      <c r="M23" s="196" t="s">
        <v>388</v>
      </c>
      <c r="N23" s="196" t="s">
        <v>388</v>
      </c>
      <c r="O23" s="197" t="s">
        <v>388</v>
      </c>
      <c r="P23" s="195" t="s">
        <v>388</v>
      </c>
      <c r="Q23" s="196" t="s">
        <v>388</v>
      </c>
      <c r="R23" s="68" t="s">
        <v>388</v>
      </c>
      <c r="S23" s="68" t="s">
        <v>388</v>
      </c>
      <c r="T23" s="68" t="s">
        <v>388</v>
      </c>
      <c r="U23" s="69" t="s">
        <v>388</v>
      </c>
      <c r="V23" s="55" t="s">
        <v>388</v>
      </c>
      <c r="W23" s="56" t="s">
        <v>388</v>
      </c>
      <c r="X23" s="56" t="s">
        <v>388</v>
      </c>
      <c r="Y23" s="56" t="s">
        <v>388</v>
      </c>
      <c r="Z23" s="56" t="s">
        <v>388</v>
      </c>
      <c r="AA23" s="57" t="s">
        <v>388</v>
      </c>
      <c r="AB23" s="55" t="s">
        <v>388</v>
      </c>
      <c r="AC23" s="56" t="s">
        <v>388</v>
      </c>
      <c r="AD23" s="56" t="s">
        <v>388</v>
      </c>
      <c r="AE23" s="56" t="s">
        <v>388</v>
      </c>
      <c r="AF23" s="56" t="s">
        <v>388</v>
      </c>
      <c r="AG23" s="57" t="s">
        <v>388</v>
      </c>
      <c r="AH23" s="58" t="s">
        <v>388</v>
      </c>
      <c r="AI23" s="59" t="s">
        <v>388</v>
      </c>
      <c r="AJ23" s="59" t="s">
        <v>388</v>
      </c>
      <c r="AK23" s="59" t="s">
        <v>388</v>
      </c>
      <c r="AL23" s="59" t="s">
        <v>388</v>
      </c>
      <c r="AN23" s="399"/>
      <c r="AO23" s="400"/>
      <c r="AP23" s="400"/>
      <c r="AQ23" s="400"/>
      <c r="AR23" s="400"/>
      <c r="AS23" s="400"/>
      <c r="AT23" s="405"/>
      <c r="AU23" s="406"/>
    </row>
    <row r="24" spans="2:47" ht="15.75" hidden="1" customHeight="1">
      <c r="B24" s="375"/>
      <c r="C24" s="375"/>
      <c r="D24" s="376"/>
      <c r="E24" s="380"/>
      <c r="F24" s="381"/>
      <c r="G24" s="381"/>
      <c r="H24" s="381"/>
      <c r="I24" s="381"/>
      <c r="J24" s="195" t="s">
        <v>388</v>
      </c>
      <c r="K24" s="196" t="s">
        <v>388</v>
      </c>
      <c r="L24" s="196" t="s">
        <v>388</v>
      </c>
      <c r="M24" s="196" t="s">
        <v>388</v>
      </c>
      <c r="N24" s="196" t="s">
        <v>388</v>
      </c>
      <c r="O24" s="197" t="s">
        <v>388</v>
      </c>
      <c r="P24" s="195" t="s">
        <v>388</v>
      </c>
      <c r="Q24" s="196" t="s">
        <v>388</v>
      </c>
      <c r="R24" s="68" t="s">
        <v>388</v>
      </c>
      <c r="S24" s="68" t="s">
        <v>388</v>
      </c>
      <c r="T24" s="68" t="s">
        <v>388</v>
      </c>
      <c r="U24" s="69" t="s">
        <v>388</v>
      </c>
      <c r="V24" s="55" t="s">
        <v>388</v>
      </c>
      <c r="W24" s="56" t="s">
        <v>388</v>
      </c>
      <c r="X24" s="56" t="s">
        <v>388</v>
      </c>
      <c r="Y24" s="56" t="s">
        <v>388</v>
      </c>
      <c r="Z24" s="56" t="s">
        <v>388</v>
      </c>
      <c r="AA24" s="57" t="s">
        <v>388</v>
      </c>
      <c r="AB24" s="55" t="s">
        <v>388</v>
      </c>
      <c r="AC24" s="56" t="s">
        <v>388</v>
      </c>
      <c r="AD24" s="56" t="s">
        <v>388</v>
      </c>
      <c r="AE24" s="56" t="s">
        <v>388</v>
      </c>
      <c r="AF24" s="56" t="s">
        <v>388</v>
      </c>
      <c r="AG24" s="57" t="s">
        <v>388</v>
      </c>
      <c r="AH24" s="58" t="s">
        <v>388</v>
      </c>
      <c r="AI24" s="59" t="s">
        <v>388</v>
      </c>
      <c r="AJ24" s="59" t="s">
        <v>388</v>
      </c>
      <c r="AK24" s="59" t="s">
        <v>388</v>
      </c>
      <c r="AL24" s="59" t="s">
        <v>388</v>
      </c>
      <c r="AN24" s="399"/>
      <c r="AO24" s="400"/>
      <c r="AP24" s="400"/>
      <c r="AQ24" s="400"/>
      <c r="AR24" s="400"/>
      <c r="AS24" s="400"/>
      <c r="AT24" s="405"/>
      <c r="AU24" s="406"/>
    </row>
    <row r="25" spans="2:47" ht="15.75" hidden="1" customHeight="1" thickBot="1">
      <c r="B25" s="375"/>
      <c r="C25" s="375"/>
      <c r="D25" s="376"/>
      <c r="E25" s="380"/>
      <c r="F25" s="381"/>
      <c r="G25" s="381"/>
      <c r="H25" s="381"/>
      <c r="I25" s="381"/>
      <c r="J25" s="195" t="s">
        <v>388</v>
      </c>
      <c r="K25" s="196" t="s">
        <v>388</v>
      </c>
      <c r="L25" s="196" t="s">
        <v>388</v>
      </c>
      <c r="M25" s="196" t="s">
        <v>388</v>
      </c>
      <c r="N25" s="196" t="s">
        <v>388</v>
      </c>
      <c r="O25" s="197" t="s">
        <v>388</v>
      </c>
      <c r="P25" s="195" t="s">
        <v>388</v>
      </c>
      <c r="Q25" s="196" t="s">
        <v>388</v>
      </c>
      <c r="R25" s="68" t="s">
        <v>388</v>
      </c>
      <c r="S25" s="68" t="s">
        <v>388</v>
      </c>
      <c r="T25" s="68" t="s">
        <v>388</v>
      </c>
      <c r="U25" s="69" t="s">
        <v>388</v>
      </c>
      <c r="V25" s="55" t="s">
        <v>388</v>
      </c>
      <c r="W25" s="56" t="s">
        <v>388</v>
      </c>
      <c r="X25" s="56" t="s">
        <v>388</v>
      </c>
      <c r="Y25" s="56" t="s">
        <v>388</v>
      </c>
      <c r="Z25" s="56" t="s">
        <v>388</v>
      </c>
      <c r="AA25" s="57" t="s">
        <v>388</v>
      </c>
      <c r="AB25" s="55" t="s">
        <v>388</v>
      </c>
      <c r="AC25" s="56" t="s">
        <v>388</v>
      </c>
      <c r="AD25" s="56" t="s">
        <v>388</v>
      </c>
      <c r="AE25" s="56" t="s">
        <v>388</v>
      </c>
      <c r="AF25" s="56" t="s">
        <v>388</v>
      </c>
      <c r="AG25" s="57" t="s">
        <v>388</v>
      </c>
      <c r="AH25" s="58" t="s">
        <v>388</v>
      </c>
      <c r="AI25" s="59" t="s">
        <v>388</v>
      </c>
      <c r="AJ25" s="59" t="s">
        <v>388</v>
      </c>
      <c r="AK25" s="59" t="s">
        <v>388</v>
      </c>
      <c r="AL25" s="59" t="s">
        <v>388</v>
      </c>
      <c r="AN25" s="399"/>
      <c r="AO25" s="400"/>
      <c r="AP25" s="400"/>
      <c r="AQ25" s="400"/>
      <c r="AR25" s="400"/>
      <c r="AS25" s="400"/>
      <c r="AT25" s="405"/>
      <c r="AU25" s="406"/>
    </row>
    <row r="26" spans="2:47" ht="15.75" hidden="1" customHeight="1" thickBot="1">
      <c r="B26" s="375"/>
      <c r="C26" s="375"/>
      <c r="D26" s="376"/>
      <c r="E26" s="380"/>
      <c r="F26" s="381"/>
      <c r="G26" s="381"/>
      <c r="H26" s="381"/>
      <c r="I26" s="381"/>
      <c r="J26" s="195" t="s">
        <v>388</v>
      </c>
      <c r="K26" s="196" t="s">
        <v>388</v>
      </c>
      <c r="L26" s="196" t="s">
        <v>388</v>
      </c>
      <c r="M26" s="196" t="s">
        <v>388</v>
      </c>
      <c r="N26" s="196" t="s">
        <v>388</v>
      </c>
      <c r="O26" s="197" t="s">
        <v>388</v>
      </c>
      <c r="P26" s="195" t="s">
        <v>388</v>
      </c>
      <c r="Q26" s="196" t="s">
        <v>388</v>
      </c>
      <c r="R26" s="68" t="s">
        <v>388</v>
      </c>
      <c r="S26" s="68" t="s">
        <v>388</v>
      </c>
      <c r="T26" s="68" t="s">
        <v>388</v>
      </c>
      <c r="U26" s="69" t="s">
        <v>388</v>
      </c>
      <c r="V26" s="55" t="s">
        <v>388</v>
      </c>
      <c r="W26" s="56" t="s">
        <v>388</v>
      </c>
      <c r="X26" s="56" t="s">
        <v>388</v>
      </c>
      <c r="Y26" s="56" t="s">
        <v>388</v>
      </c>
      <c r="Z26" s="56" t="s">
        <v>388</v>
      </c>
      <c r="AA26" s="57" t="s">
        <v>388</v>
      </c>
      <c r="AB26" s="55" t="s">
        <v>388</v>
      </c>
      <c r="AC26" s="56" t="s">
        <v>388</v>
      </c>
      <c r="AD26" s="56" t="s">
        <v>388</v>
      </c>
      <c r="AE26" s="56" t="s">
        <v>388</v>
      </c>
      <c r="AF26" s="56" t="s">
        <v>388</v>
      </c>
      <c r="AG26" s="57" t="s">
        <v>388</v>
      </c>
      <c r="AH26" s="58" t="s">
        <v>388</v>
      </c>
      <c r="AI26" s="59" t="s">
        <v>388</v>
      </c>
      <c r="AJ26" s="59" t="s">
        <v>388</v>
      </c>
      <c r="AK26" s="59" t="s">
        <v>388</v>
      </c>
      <c r="AL26" s="59" t="s">
        <v>388</v>
      </c>
      <c r="AN26" s="399"/>
      <c r="AO26" s="400"/>
      <c r="AP26" s="400"/>
      <c r="AQ26" s="400"/>
      <c r="AR26" s="400"/>
      <c r="AS26" s="400"/>
      <c r="AT26" s="405"/>
      <c r="AU26" s="406"/>
    </row>
    <row r="27" spans="2:47" ht="21" customHeight="1" thickBot="1">
      <c r="B27" s="375"/>
      <c r="C27" s="375"/>
      <c r="D27" s="376"/>
      <c r="E27" s="383"/>
      <c r="F27" s="384"/>
      <c r="G27" s="384"/>
      <c r="H27" s="384"/>
      <c r="I27" s="384"/>
      <c r="J27" s="198" t="s">
        <v>388</v>
      </c>
      <c r="K27" s="199" t="s">
        <v>388</v>
      </c>
      <c r="L27" s="199" t="s">
        <v>388</v>
      </c>
      <c r="M27" s="199" t="s">
        <v>388</v>
      </c>
      <c r="N27" s="199" t="s">
        <v>388</v>
      </c>
      <c r="O27" s="200" t="s">
        <v>388</v>
      </c>
      <c r="P27" s="198" t="s">
        <v>388</v>
      </c>
      <c r="Q27" s="199" t="s">
        <v>388</v>
      </c>
      <c r="R27" s="71" t="s">
        <v>388</v>
      </c>
      <c r="S27" s="71" t="s">
        <v>388</v>
      </c>
      <c r="T27" s="71" t="s">
        <v>388</v>
      </c>
      <c r="U27" s="72" t="s">
        <v>388</v>
      </c>
      <c r="V27" s="60" t="s">
        <v>388</v>
      </c>
      <c r="W27" s="61" t="s">
        <v>388</v>
      </c>
      <c r="X27" s="61" t="s">
        <v>388</v>
      </c>
      <c r="Y27" s="61" t="s">
        <v>388</v>
      </c>
      <c r="Z27" s="61" t="s">
        <v>388</v>
      </c>
      <c r="AA27" s="62" t="s">
        <v>388</v>
      </c>
      <c r="AB27" s="60" t="s">
        <v>388</v>
      </c>
      <c r="AC27" s="61" t="s">
        <v>388</v>
      </c>
      <c r="AD27" s="61" t="s">
        <v>388</v>
      </c>
      <c r="AE27" s="61" t="s">
        <v>388</v>
      </c>
      <c r="AF27" s="61" t="s">
        <v>388</v>
      </c>
      <c r="AG27" s="62" t="s">
        <v>388</v>
      </c>
      <c r="AH27" s="63" t="s">
        <v>388</v>
      </c>
      <c r="AI27" s="64" t="s">
        <v>388</v>
      </c>
      <c r="AJ27" s="64" t="s">
        <v>388</v>
      </c>
      <c r="AK27" s="64" t="s">
        <v>388</v>
      </c>
      <c r="AL27" s="64" t="s">
        <v>388</v>
      </c>
      <c r="AN27" s="401"/>
      <c r="AO27" s="402"/>
      <c r="AP27" s="402"/>
      <c r="AQ27" s="402"/>
      <c r="AR27" s="402"/>
      <c r="AS27" s="402"/>
      <c r="AT27" s="407"/>
      <c r="AU27" s="408"/>
    </row>
    <row r="28" spans="2:47" ht="15.75" customHeight="1">
      <c r="B28" s="375"/>
      <c r="C28" s="375"/>
      <c r="D28" s="376"/>
      <c r="E28" s="377" t="s">
        <v>394</v>
      </c>
      <c r="F28" s="378"/>
      <c r="G28" s="378"/>
      <c r="H28" s="378"/>
      <c r="I28" s="379"/>
      <c r="J28" s="192" t="s">
        <v>388</v>
      </c>
      <c r="K28" s="193" t="s">
        <v>388</v>
      </c>
      <c r="L28" s="193" t="s">
        <v>388</v>
      </c>
      <c r="M28" s="193" t="s">
        <v>388</v>
      </c>
      <c r="N28" s="193" t="s">
        <v>388</v>
      </c>
      <c r="O28" s="194" t="s">
        <v>388</v>
      </c>
      <c r="P28" s="192" t="s">
        <v>388</v>
      </c>
      <c r="Q28" s="193" t="s">
        <v>388</v>
      </c>
      <c r="R28" s="193" t="s">
        <v>388</v>
      </c>
      <c r="S28" s="193" t="s">
        <v>388</v>
      </c>
      <c r="T28" s="193" t="s">
        <v>388</v>
      </c>
      <c r="U28" s="194" t="s">
        <v>388</v>
      </c>
      <c r="V28" s="192" t="s">
        <v>388</v>
      </c>
      <c r="W28" s="193" t="s">
        <v>388</v>
      </c>
      <c r="X28" s="65" t="s">
        <v>388</v>
      </c>
      <c r="Y28" s="65" t="s">
        <v>388</v>
      </c>
      <c r="Z28" s="65" t="s">
        <v>388</v>
      </c>
      <c r="AA28" s="66" t="s">
        <v>388</v>
      </c>
      <c r="AB28" s="50" t="s">
        <v>388</v>
      </c>
      <c r="AC28" s="51" t="s">
        <v>388</v>
      </c>
      <c r="AD28" s="51" t="s">
        <v>388</v>
      </c>
      <c r="AE28" s="51" t="s">
        <v>388</v>
      </c>
      <c r="AF28" s="51" t="s">
        <v>388</v>
      </c>
      <c r="AG28" s="52" t="s">
        <v>388</v>
      </c>
      <c r="AH28" s="53" t="s">
        <v>388</v>
      </c>
      <c r="AI28" s="54" t="s">
        <v>388</v>
      </c>
      <c r="AJ28" s="54" t="s">
        <v>388</v>
      </c>
      <c r="AK28" s="54" t="s">
        <v>388</v>
      </c>
      <c r="AL28" s="54" t="s">
        <v>388</v>
      </c>
      <c r="AN28" s="409" t="s">
        <v>314</v>
      </c>
      <c r="AO28" s="410"/>
      <c r="AP28" s="410"/>
      <c r="AQ28" s="410"/>
      <c r="AR28" s="410"/>
      <c r="AS28" s="410"/>
      <c r="AT28" s="395" t="s">
        <v>395</v>
      </c>
      <c r="AU28" s="395"/>
    </row>
    <row r="29" spans="2:47" ht="15.75">
      <c r="B29" s="375"/>
      <c r="C29" s="375"/>
      <c r="D29" s="376"/>
      <c r="E29" s="396"/>
      <c r="F29" s="381"/>
      <c r="G29" s="381"/>
      <c r="H29" s="381"/>
      <c r="I29" s="382"/>
      <c r="J29" s="195" t="s">
        <v>388</v>
      </c>
      <c r="K29" s="196" t="s">
        <v>388</v>
      </c>
      <c r="L29" s="196" t="s">
        <v>388</v>
      </c>
      <c r="M29" s="196" t="s">
        <v>388</v>
      </c>
      <c r="N29" s="196" t="s">
        <v>388</v>
      </c>
      <c r="O29" s="197" t="s">
        <v>388</v>
      </c>
      <c r="P29" s="195" t="s">
        <v>388</v>
      </c>
      <c r="Q29" s="196" t="s">
        <v>388</v>
      </c>
      <c r="R29" s="196" t="s">
        <v>388</v>
      </c>
      <c r="S29" s="196" t="s">
        <v>388</v>
      </c>
      <c r="T29" s="196" t="s">
        <v>388</v>
      </c>
      <c r="U29" s="197" t="s">
        <v>388</v>
      </c>
      <c r="V29" s="195" t="s">
        <v>388</v>
      </c>
      <c r="W29" s="196" t="s">
        <v>388</v>
      </c>
      <c r="X29" s="68" t="s">
        <v>388</v>
      </c>
      <c r="Y29" s="68" t="s">
        <v>388</v>
      </c>
      <c r="Z29" s="68" t="s">
        <v>388</v>
      </c>
      <c r="AA29" s="69" t="s">
        <v>388</v>
      </c>
      <c r="AB29" s="55" t="s">
        <v>388</v>
      </c>
      <c r="AC29" s="56" t="s">
        <v>388</v>
      </c>
      <c r="AD29" s="56" t="s">
        <v>388</v>
      </c>
      <c r="AE29" s="56" t="s">
        <v>388</v>
      </c>
      <c r="AF29" s="56" t="s">
        <v>388</v>
      </c>
      <c r="AG29" s="57" t="s">
        <v>388</v>
      </c>
      <c r="AH29" s="58" t="s">
        <v>388</v>
      </c>
      <c r="AI29" s="59" t="s">
        <v>388</v>
      </c>
      <c r="AJ29" s="59" t="s">
        <v>388</v>
      </c>
      <c r="AK29" s="59" t="s">
        <v>388</v>
      </c>
      <c r="AL29" s="59" t="s">
        <v>388</v>
      </c>
      <c r="AN29" s="411"/>
      <c r="AO29" s="412"/>
      <c r="AP29" s="412"/>
      <c r="AQ29" s="412"/>
      <c r="AR29" s="412"/>
      <c r="AS29" s="412"/>
      <c r="AT29" s="395"/>
      <c r="AU29" s="395"/>
    </row>
    <row r="30" spans="2:47" ht="15.75">
      <c r="B30" s="375"/>
      <c r="C30" s="375"/>
      <c r="D30" s="376"/>
      <c r="E30" s="380"/>
      <c r="F30" s="381"/>
      <c r="G30" s="381"/>
      <c r="H30" s="381"/>
      <c r="I30" s="382"/>
      <c r="J30" s="195" t="s">
        <v>388</v>
      </c>
      <c r="K30" s="196" t="s">
        <v>388</v>
      </c>
      <c r="L30" s="196" t="s">
        <v>388</v>
      </c>
      <c r="M30" s="196" t="s">
        <v>388</v>
      </c>
      <c r="N30" s="196" t="s">
        <v>388</v>
      </c>
      <c r="O30" s="197" t="s">
        <v>388</v>
      </c>
      <c r="P30" s="195" t="s">
        <v>388</v>
      </c>
      <c r="Q30" s="196" t="s">
        <v>388</v>
      </c>
      <c r="R30" s="196" t="s">
        <v>388</v>
      </c>
      <c r="S30" s="196" t="s">
        <v>388</v>
      </c>
      <c r="T30" s="196" t="s">
        <v>388</v>
      </c>
      <c r="U30" s="197" t="s">
        <v>388</v>
      </c>
      <c r="V30" s="195" t="s">
        <v>388</v>
      </c>
      <c r="W30" s="196" t="s">
        <v>388</v>
      </c>
      <c r="X30" s="68" t="s">
        <v>388</v>
      </c>
      <c r="Y30" s="68" t="s">
        <v>388</v>
      </c>
      <c r="Z30" s="68" t="s">
        <v>388</v>
      </c>
      <c r="AA30" s="69" t="s">
        <v>388</v>
      </c>
      <c r="AB30" s="55" t="s">
        <v>388</v>
      </c>
      <c r="AC30" s="56" t="s">
        <v>388</v>
      </c>
      <c r="AD30" s="56" t="s">
        <v>388</v>
      </c>
      <c r="AE30" s="56" t="s">
        <v>388</v>
      </c>
      <c r="AF30" s="56" t="s">
        <v>388</v>
      </c>
      <c r="AG30" s="57" t="s">
        <v>388</v>
      </c>
      <c r="AH30" s="58" t="s">
        <v>388</v>
      </c>
      <c r="AI30" s="59" t="s">
        <v>388</v>
      </c>
      <c r="AJ30" s="59" t="s">
        <v>388</v>
      </c>
      <c r="AK30" s="59" t="s">
        <v>388</v>
      </c>
      <c r="AL30" s="59" t="s">
        <v>388</v>
      </c>
      <c r="AN30" s="411"/>
      <c r="AO30" s="412"/>
      <c r="AP30" s="412"/>
      <c r="AQ30" s="412"/>
      <c r="AR30" s="412"/>
      <c r="AS30" s="412"/>
      <c r="AT30" s="395"/>
      <c r="AU30" s="395"/>
    </row>
    <row r="31" spans="2:47" ht="15.75">
      <c r="B31" s="375"/>
      <c r="C31" s="375"/>
      <c r="D31" s="376"/>
      <c r="E31" s="380"/>
      <c r="F31" s="381"/>
      <c r="G31" s="381"/>
      <c r="H31" s="381"/>
      <c r="I31" s="382"/>
      <c r="J31" s="195" t="s">
        <v>388</v>
      </c>
      <c r="K31" s="196" t="s">
        <v>388</v>
      </c>
      <c r="L31" s="196" t="s">
        <v>388</v>
      </c>
      <c r="M31" s="196" t="s">
        <v>388</v>
      </c>
      <c r="N31" s="196" t="s">
        <v>388</v>
      </c>
      <c r="O31" s="197" t="s">
        <v>388</v>
      </c>
      <c r="P31" s="195" t="s">
        <v>388</v>
      </c>
      <c r="Q31" s="196" t="s">
        <v>388</v>
      </c>
      <c r="R31" s="196" t="s">
        <v>388</v>
      </c>
      <c r="S31" s="196" t="s">
        <v>388</v>
      </c>
      <c r="T31" s="196" t="s">
        <v>388</v>
      </c>
      <c r="U31" s="197" t="s">
        <v>388</v>
      </c>
      <c r="V31" s="195" t="s">
        <v>388</v>
      </c>
      <c r="W31" s="196" t="s">
        <v>388</v>
      </c>
      <c r="X31" s="68" t="s">
        <v>388</v>
      </c>
      <c r="Y31" s="68" t="s">
        <v>388</v>
      </c>
      <c r="Z31" s="68" t="s">
        <v>388</v>
      </c>
      <c r="AA31" s="69" t="s">
        <v>388</v>
      </c>
      <c r="AB31" s="55" t="s">
        <v>388</v>
      </c>
      <c r="AC31" s="56" t="s">
        <v>388</v>
      </c>
      <c r="AD31" s="56" t="s">
        <v>388</v>
      </c>
      <c r="AE31" s="56" t="s">
        <v>388</v>
      </c>
      <c r="AF31" s="56" t="s">
        <v>388</v>
      </c>
      <c r="AG31" s="57" t="s">
        <v>388</v>
      </c>
      <c r="AH31" s="58" t="s">
        <v>388</v>
      </c>
      <c r="AI31" s="59" t="s">
        <v>388</v>
      </c>
      <c r="AJ31" s="59" t="s">
        <v>388</v>
      </c>
      <c r="AK31" s="59" t="s">
        <v>388</v>
      </c>
      <c r="AL31" s="59" t="s">
        <v>388</v>
      </c>
      <c r="AN31" s="411"/>
      <c r="AO31" s="412"/>
      <c r="AP31" s="412"/>
      <c r="AQ31" s="412"/>
      <c r="AR31" s="412"/>
      <c r="AS31" s="412"/>
      <c r="AT31" s="395"/>
      <c r="AU31" s="395"/>
    </row>
    <row r="32" spans="2:47" ht="15.75">
      <c r="B32" s="375"/>
      <c r="C32" s="375"/>
      <c r="D32" s="376"/>
      <c r="E32" s="380"/>
      <c r="F32" s="381"/>
      <c r="G32" s="381"/>
      <c r="H32" s="381"/>
      <c r="I32" s="382"/>
      <c r="J32" s="195" t="s">
        <v>388</v>
      </c>
      <c r="K32" s="196" t="s">
        <v>388</v>
      </c>
      <c r="L32" s="196" t="s">
        <v>388</v>
      </c>
      <c r="M32" s="196" t="s">
        <v>388</v>
      </c>
      <c r="N32" s="196" t="s">
        <v>388</v>
      </c>
      <c r="O32" s="197" t="s">
        <v>388</v>
      </c>
      <c r="P32" s="195" t="s">
        <v>388</v>
      </c>
      <c r="Q32" s="196" t="s">
        <v>388</v>
      </c>
      <c r="R32" s="196" t="s">
        <v>388</v>
      </c>
      <c r="S32" s="196" t="s">
        <v>388</v>
      </c>
      <c r="T32" s="196" t="s">
        <v>388</v>
      </c>
      <c r="U32" s="197" t="s">
        <v>388</v>
      </c>
      <c r="V32" s="195" t="s">
        <v>388</v>
      </c>
      <c r="W32" s="196" t="s">
        <v>388</v>
      </c>
      <c r="X32" s="68" t="s">
        <v>388</v>
      </c>
      <c r="Y32" s="68" t="s">
        <v>388</v>
      </c>
      <c r="Z32" s="68" t="s">
        <v>388</v>
      </c>
      <c r="AA32" s="69" t="s">
        <v>388</v>
      </c>
      <c r="AB32" s="55" t="s">
        <v>388</v>
      </c>
      <c r="AC32" s="56" t="s">
        <v>388</v>
      </c>
      <c r="AD32" s="56" t="s">
        <v>388</v>
      </c>
      <c r="AE32" s="56" t="s">
        <v>388</v>
      </c>
      <c r="AF32" s="56" t="s">
        <v>388</v>
      </c>
      <c r="AG32" s="57" t="s">
        <v>388</v>
      </c>
      <c r="AH32" s="58" t="s">
        <v>388</v>
      </c>
      <c r="AI32" s="59" t="s">
        <v>388</v>
      </c>
      <c r="AJ32" s="59" t="s">
        <v>388</v>
      </c>
      <c r="AK32" s="59" t="s">
        <v>388</v>
      </c>
      <c r="AL32" s="59" t="s">
        <v>388</v>
      </c>
      <c r="AN32" s="411"/>
      <c r="AO32" s="412"/>
      <c r="AP32" s="412"/>
      <c r="AQ32" s="412"/>
      <c r="AR32" s="412"/>
      <c r="AS32" s="412"/>
      <c r="AT32" s="395"/>
      <c r="AU32" s="395"/>
    </row>
    <row r="33" spans="2:47" ht="15.75">
      <c r="B33" s="375"/>
      <c r="C33" s="375"/>
      <c r="D33" s="376"/>
      <c r="E33" s="380"/>
      <c r="F33" s="381"/>
      <c r="G33" s="381"/>
      <c r="H33" s="381"/>
      <c r="I33" s="382"/>
      <c r="J33" s="195" t="s">
        <v>388</v>
      </c>
      <c r="K33" s="196" t="s">
        <v>388</v>
      </c>
      <c r="L33" s="196" t="s">
        <v>388</v>
      </c>
      <c r="M33" s="196" t="s">
        <v>388</v>
      </c>
      <c r="N33" s="196" t="s">
        <v>388</v>
      </c>
      <c r="O33" s="197" t="s">
        <v>388</v>
      </c>
      <c r="P33" s="195" t="s">
        <v>388</v>
      </c>
      <c r="Q33" s="196" t="s">
        <v>388</v>
      </c>
      <c r="R33" s="196" t="s">
        <v>388</v>
      </c>
      <c r="S33" s="196" t="s">
        <v>388</v>
      </c>
      <c r="T33" s="196" t="s">
        <v>388</v>
      </c>
      <c r="U33" s="197" t="s">
        <v>388</v>
      </c>
      <c r="V33" s="195" t="s">
        <v>388</v>
      </c>
      <c r="W33" s="196" t="s">
        <v>388</v>
      </c>
      <c r="X33" s="68" t="s">
        <v>388</v>
      </c>
      <c r="Y33" s="68" t="s">
        <v>388</v>
      </c>
      <c r="Z33" s="68" t="s">
        <v>388</v>
      </c>
      <c r="AA33" s="69" t="s">
        <v>388</v>
      </c>
      <c r="AB33" s="55" t="s">
        <v>388</v>
      </c>
      <c r="AC33" s="56" t="s">
        <v>388</v>
      </c>
      <c r="AD33" s="56" t="s">
        <v>388</v>
      </c>
      <c r="AE33" s="56" t="s">
        <v>388</v>
      </c>
      <c r="AF33" s="56" t="s">
        <v>388</v>
      </c>
      <c r="AG33" s="57" t="s">
        <v>388</v>
      </c>
      <c r="AH33" s="58" t="s">
        <v>388</v>
      </c>
      <c r="AI33" s="59" t="s">
        <v>388</v>
      </c>
      <c r="AJ33" s="59" t="s">
        <v>388</v>
      </c>
      <c r="AK33" s="59" t="s">
        <v>388</v>
      </c>
      <c r="AL33" s="59" t="s">
        <v>388</v>
      </c>
      <c r="AN33" s="411"/>
      <c r="AO33" s="412"/>
      <c r="AP33" s="412"/>
      <c r="AQ33" s="412"/>
      <c r="AR33" s="412"/>
      <c r="AS33" s="412"/>
      <c r="AT33" s="395"/>
      <c r="AU33" s="395"/>
    </row>
    <row r="34" spans="2:47" ht="15.75">
      <c r="B34" s="375"/>
      <c r="C34" s="375"/>
      <c r="D34" s="376"/>
      <c r="E34" s="380"/>
      <c r="F34" s="381"/>
      <c r="G34" s="381"/>
      <c r="H34" s="381"/>
      <c r="I34" s="382"/>
      <c r="J34" s="195" t="s">
        <v>388</v>
      </c>
      <c r="K34" s="196" t="s">
        <v>388</v>
      </c>
      <c r="L34" s="196" t="s">
        <v>388</v>
      </c>
      <c r="M34" s="196" t="s">
        <v>388</v>
      </c>
      <c r="N34" s="196" t="s">
        <v>388</v>
      </c>
      <c r="O34" s="197" t="s">
        <v>388</v>
      </c>
      <c r="P34" s="195" t="s">
        <v>388</v>
      </c>
      <c r="Q34" s="196" t="s">
        <v>388</v>
      </c>
      <c r="R34" s="196" t="s">
        <v>388</v>
      </c>
      <c r="S34" s="196" t="s">
        <v>388</v>
      </c>
      <c r="T34" s="196" t="s">
        <v>388</v>
      </c>
      <c r="U34" s="197" t="s">
        <v>388</v>
      </c>
      <c r="V34" s="195" t="s">
        <v>388</v>
      </c>
      <c r="W34" s="196" t="s">
        <v>388</v>
      </c>
      <c r="X34" s="68" t="s">
        <v>388</v>
      </c>
      <c r="Y34" s="68" t="s">
        <v>388</v>
      </c>
      <c r="Z34" s="68" t="s">
        <v>388</v>
      </c>
      <c r="AA34" s="69" t="s">
        <v>388</v>
      </c>
      <c r="AB34" s="55" t="s">
        <v>388</v>
      </c>
      <c r="AC34" s="56" t="s">
        <v>388</v>
      </c>
      <c r="AD34" s="56" t="s">
        <v>388</v>
      </c>
      <c r="AE34" s="56" t="s">
        <v>388</v>
      </c>
      <c r="AF34" s="56" t="s">
        <v>388</v>
      </c>
      <c r="AG34" s="57" t="s">
        <v>388</v>
      </c>
      <c r="AH34" s="58" t="s">
        <v>388</v>
      </c>
      <c r="AI34" s="59" t="s">
        <v>388</v>
      </c>
      <c r="AJ34" s="59" t="s">
        <v>388</v>
      </c>
      <c r="AK34" s="59" t="s">
        <v>388</v>
      </c>
      <c r="AL34" s="59" t="s">
        <v>388</v>
      </c>
      <c r="AN34" s="411"/>
      <c r="AO34" s="412"/>
      <c r="AP34" s="412"/>
      <c r="AQ34" s="412"/>
      <c r="AR34" s="412"/>
      <c r="AS34" s="412"/>
      <c r="AT34" s="395"/>
      <c r="AU34" s="395"/>
    </row>
    <row r="35" spans="2:47" ht="6" customHeight="1" thickBot="1">
      <c r="B35" s="375"/>
      <c r="C35" s="375"/>
      <c r="D35" s="376"/>
      <c r="E35" s="380"/>
      <c r="F35" s="381"/>
      <c r="G35" s="381"/>
      <c r="H35" s="381"/>
      <c r="I35" s="382"/>
      <c r="J35" s="195" t="s">
        <v>388</v>
      </c>
      <c r="K35" s="196" t="s">
        <v>388</v>
      </c>
      <c r="L35" s="196" t="s">
        <v>388</v>
      </c>
      <c r="M35" s="196" t="s">
        <v>388</v>
      </c>
      <c r="N35" s="196" t="s">
        <v>388</v>
      </c>
      <c r="O35" s="197" t="s">
        <v>388</v>
      </c>
      <c r="P35" s="195" t="s">
        <v>388</v>
      </c>
      <c r="Q35" s="196" t="s">
        <v>388</v>
      </c>
      <c r="R35" s="196" t="s">
        <v>388</v>
      </c>
      <c r="S35" s="196" t="s">
        <v>388</v>
      </c>
      <c r="T35" s="196" t="s">
        <v>388</v>
      </c>
      <c r="U35" s="197" t="s">
        <v>388</v>
      </c>
      <c r="V35" s="195" t="s">
        <v>388</v>
      </c>
      <c r="W35" s="196" t="s">
        <v>388</v>
      </c>
      <c r="X35" s="68" t="s">
        <v>388</v>
      </c>
      <c r="Y35" s="68" t="s">
        <v>388</v>
      </c>
      <c r="Z35" s="68" t="s">
        <v>388</v>
      </c>
      <c r="AA35" s="69" t="s">
        <v>388</v>
      </c>
      <c r="AB35" s="55" t="s">
        <v>388</v>
      </c>
      <c r="AC35" s="56" t="s">
        <v>388</v>
      </c>
      <c r="AD35" s="56" t="s">
        <v>388</v>
      </c>
      <c r="AE35" s="56" t="s">
        <v>388</v>
      </c>
      <c r="AF35" s="56" t="s">
        <v>388</v>
      </c>
      <c r="AG35" s="57" t="s">
        <v>388</v>
      </c>
      <c r="AH35" s="58" t="s">
        <v>388</v>
      </c>
      <c r="AI35" s="59" t="s">
        <v>388</v>
      </c>
      <c r="AJ35" s="59" t="s">
        <v>388</v>
      </c>
      <c r="AK35" s="59" t="s">
        <v>388</v>
      </c>
      <c r="AL35" s="59" t="s">
        <v>388</v>
      </c>
      <c r="AN35" s="411"/>
      <c r="AO35" s="412"/>
      <c r="AP35" s="412"/>
      <c r="AQ35" s="412"/>
      <c r="AR35" s="412"/>
      <c r="AS35" s="412"/>
      <c r="AT35" s="395"/>
      <c r="AU35" s="395"/>
    </row>
    <row r="36" spans="2:47" ht="16.5" hidden="1" thickBot="1">
      <c r="B36" s="375"/>
      <c r="C36" s="375"/>
      <c r="D36" s="376"/>
      <c r="E36" s="380"/>
      <c r="F36" s="381"/>
      <c r="G36" s="381"/>
      <c r="H36" s="381"/>
      <c r="I36" s="382"/>
      <c r="J36" s="67" t="s">
        <v>388</v>
      </c>
      <c r="K36" s="68" t="s">
        <v>388</v>
      </c>
      <c r="L36" s="68" t="s">
        <v>388</v>
      </c>
      <c r="M36" s="68" t="s">
        <v>388</v>
      </c>
      <c r="N36" s="68" t="s">
        <v>388</v>
      </c>
      <c r="O36" s="69" t="s">
        <v>388</v>
      </c>
      <c r="P36" s="67" t="s">
        <v>388</v>
      </c>
      <c r="Q36" s="68" t="s">
        <v>388</v>
      </c>
      <c r="R36" s="68" t="s">
        <v>388</v>
      </c>
      <c r="S36" s="68" t="s">
        <v>388</v>
      </c>
      <c r="T36" s="68" t="s">
        <v>388</v>
      </c>
      <c r="U36" s="69" t="s">
        <v>388</v>
      </c>
      <c r="V36" s="67" t="s">
        <v>388</v>
      </c>
      <c r="W36" s="68" t="s">
        <v>388</v>
      </c>
      <c r="X36" s="68" t="s">
        <v>388</v>
      </c>
      <c r="Y36" s="68" t="s">
        <v>388</v>
      </c>
      <c r="Z36" s="68" t="s">
        <v>388</v>
      </c>
      <c r="AA36" s="69" t="s">
        <v>388</v>
      </c>
      <c r="AB36" s="55" t="s">
        <v>388</v>
      </c>
      <c r="AC36" s="56" t="s">
        <v>388</v>
      </c>
      <c r="AD36" s="56" t="s">
        <v>388</v>
      </c>
      <c r="AE36" s="56" t="s">
        <v>388</v>
      </c>
      <c r="AF36" s="56" t="s">
        <v>388</v>
      </c>
      <c r="AG36" s="57" t="s">
        <v>388</v>
      </c>
      <c r="AH36" s="58" t="s">
        <v>388</v>
      </c>
      <c r="AI36" s="59" t="s">
        <v>388</v>
      </c>
      <c r="AJ36" s="59" t="s">
        <v>388</v>
      </c>
      <c r="AK36" s="59" t="s">
        <v>388</v>
      </c>
      <c r="AL36" s="59" t="s">
        <v>388</v>
      </c>
      <c r="AN36" s="411"/>
      <c r="AO36" s="412"/>
      <c r="AP36" s="412"/>
      <c r="AQ36" s="412"/>
      <c r="AR36" s="412"/>
      <c r="AS36" s="413"/>
      <c r="AT36" s="36"/>
      <c r="AU36" s="36"/>
    </row>
    <row r="37" spans="2:47" ht="16.5" hidden="1" thickBot="1">
      <c r="B37" s="375"/>
      <c r="C37" s="375"/>
      <c r="D37" s="376"/>
      <c r="E37" s="383"/>
      <c r="F37" s="384"/>
      <c r="G37" s="384"/>
      <c r="H37" s="384"/>
      <c r="I37" s="385"/>
      <c r="J37" s="67" t="s">
        <v>388</v>
      </c>
      <c r="K37" s="68" t="s">
        <v>388</v>
      </c>
      <c r="L37" s="68" t="s">
        <v>388</v>
      </c>
      <c r="M37" s="68" t="s">
        <v>388</v>
      </c>
      <c r="N37" s="68" t="s">
        <v>388</v>
      </c>
      <c r="O37" s="69" t="s">
        <v>388</v>
      </c>
      <c r="P37" s="67" t="s">
        <v>388</v>
      </c>
      <c r="Q37" s="68" t="s">
        <v>388</v>
      </c>
      <c r="R37" s="68" t="s">
        <v>388</v>
      </c>
      <c r="S37" s="68" t="s">
        <v>388</v>
      </c>
      <c r="T37" s="68" t="s">
        <v>388</v>
      </c>
      <c r="U37" s="69" t="s">
        <v>388</v>
      </c>
      <c r="V37" s="67" t="s">
        <v>388</v>
      </c>
      <c r="W37" s="68" t="s">
        <v>388</v>
      </c>
      <c r="X37" s="68" t="s">
        <v>388</v>
      </c>
      <c r="Y37" s="68" t="s">
        <v>388</v>
      </c>
      <c r="Z37" s="68" t="s">
        <v>388</v>
      </c>
      <c r="AA37" s="69" t="s">
        <v>388</v>
      </c>
      <c r="AB37" s="60" t="s">
        <v>388</v>
      </c>
      <c r="AC37" s="61" t="s">
        <v>388</v>
      </c>
      <c r="AD37" s="61" t="s">
        <v>388</v>
      </c>
      <c r="AE37" s="61" t="s">
        <v>388</v>
      </c>
      <c r="AF37" s="61" t="s">
        <v>388</v>
      </c>
      <c r="AG37" s="62" t="s">
        <v>388</v>
      </c>
      <c r="AH37" s="63" t="s">
        <v>388</v>
      </c>
      <c r="AI37" s="64" t="s">
        <v>388</v>
      </c>
      <c r="AJ37" s="64" t="s">
        <v>388</v>
      </c>
      <c r="AK37" s="64" t="s">
        <v>388</v>
      </c>
      <c r="AL37" s="64" t="s">
        <v>388</v>
      </c>
      <c r="AN37" s="414"/>
      <c r="AO37" s="415"/>
      <c r="AP37" s="415"/>
      <c r="AQ37" s="415"/>
      <c r="AR37" s="415"/>
      <c r="AS37" s="416"/>
      <c r="AT37" s="36"/>
      <c r="AU37" s="36"/>
    </row>
    <row r="38" spans="2:47" ht="15.75">
      <c r="B38" s="375"/>
      <c r="C38" s="375"/>
      <c r="D38" s="376"/>
      <c r="E38" s="377" t="s">
        <v>396</v>
      </c>
      <c r="F38" s="378"/>
      <c r="G38" s="378"/>
      <c r="H38" s="378"/>
      <c r="I38" s="378"/>
      <c r="J38" s="73" t="s">
        <v>388</v>
      </c>
      <c r="K38" s="74" t="s">
        <v>388</v>
      </c>
      <c r="L38" s="74" t="s">
        <v>388</v>
      </c>
      <c r="M38" s="74" t="s">
        <v>388</v>
      </c>
      <c r="N38" s="74" t="s">
        <v>388</v>
      </c>
      <c r="O38" s="75" t="s">
        <v>388</v>
      </c>
      <c r="P38" s="192" t="s">
        <v>388</v>
      </c>
      <c r="Q38" s="193" t="s">
        <v>388</v>
      </c>
      <c r="R38" s="193" t="s">
        <v>388</v>
      </c>
      <c r="S38" s="193" t="s">
        <v>388</v>
      </c>
      <c r="T38" s="193" t="s">
        <v>388</v>
      </c>
      <c r="U38" s="194" t="s">
        <v>388</v>
      </c>
      <c r="V38" s="192"/>
      <c r="W38" s="193"/>
      <c r="X38" s="65" t="s">
        <v>388</v>
      </c>
      <c r="Y38" s="65" t="s">
        <v>388</v>
      </c>
      <c r="Z38" s="65" t="s">
        <v>388</v>
      </c>
      <c r="AA38" s="66" t="s">
        <v>388</v>
      </c>
      <c r="AB38" s="50" t="s">
        <v>388</v>
      </c>
      <c r="AC38" s="51" t="s">
        <v>388</v>
      </c>
      <c r="AD38" s="51" t="s">
        <v>388</v>
      </c>
      <c r="AE38" s="51" t="s">
        <v>388</v>
      </c>
      <c r="AF38" s="51" t="s">
        <v>388</v>
      </c>
      <c r="AG38" s="52" t="s">
        <v>388</v>
      </c>
      <c r="AH38" s="53" t="s">
        <v>388</v>
      </c>
      <c r="AI38" s="54" t="s">
        <v>388</v>
      </c>
      <c r="AJ38" s="54" t="s">
        <v>388</v>
      </c>
      <c r="AK38" s="54" t="s">
        <v>388</v>
      </c>
      <c r="AL38" s="54" t="s">
        <v>388</v>
      </c>
      <c r="AN38" s="417" t="s">
        <v>397</v>
      </c>
      <c r="AO38" s="418"/>
      <c r="AP38" s="418"/>
      <c r="AQ38" s="418"/>
      <c r="AR38" s="418"/>
      <c r="AS38" s="418"/>
      <c r="AT38" s="395" t="s">
        <v>398</v>
      </c>
      <c r="AU38" s="425"/>
    </row>
    <row r="39" spans="2:47" ht="15.75">
      <c r="B39" s="375"/>
      <c r="C39" s="375"/>
      <c r="D39" s="376"/>
      <c r="E39" s="396"/>
      <c r="F39" s="381"/>
      <c r="G39" s="381"/>
      <c r="H39" s="381"/>
      <c r="I39" s="381"/>
      <c r="J39" s="76" t="s">
        <v>388</v>
      </c>
      <c r="K39" s="77" t="s">
        <v>388</v>
      </c>
      <c r="L39" s="77" t="s">
        <v>388</v>
      </c>
      <c r="M39" s="77" t="s">
        <v>388</v>
      </c>
      <c r="N39" s="77" t="s">
        <v>388</v>
      </c>
      <c r="O39" s="78" t="s">
        <v>388</v>
      </c>
      <c r="P39" s="195" t="s">
        <v>388</v>
      </c>
      <c r="Q39" s="196" t="s">
        <v>388</v>
      </c>
      <c r="R39" s="196" t="s">
        <v>388</v>
      </c>
      <c r="S39" s="196" t="s">
        <v>388</v>
      </c>
      <c r="T39" s="196" t="s">
        <v>388</v>
      </c>
      <c r="U39" s="197" t="s">
        <v>388</v>
      </c>
      <c r="V39" s="195" t="s">
        <v>388</v>
      </c>
      <c r="W39" s="196" t="s">
        <v>388</v>
      </c>
      <c r="X39" s="68" t="s">
        <v>388</v>
      </c>
      <c r="Y39" s="68" t="s">
        <v>388</v>
      </c>
      <c r="Z39" s="68" t="s">
        <v>388</v>
      </c>
      <c r="AA39" s="69" t="s">
        <v>388</v>
      </c>
      <c r="AB39" s="55" t="s">
        <v>388</v>
      </c>
      <c r="AC39" s="56" t="s">
        <v>388</v>
      </c>
      <c r="AD39" s="56" t="s">
        <v>388</v>
      </c>
      <c r="AE39" s="56" t="s">
        <v>388</v>
      </c>
      <c r="AF39" s="56" t="s">
        <v>388</v>
      </c>
      <c r="AG39" s="57" t="s">
        <v>388</v>
      </c>
      <c r="AH39" s="58" t="s">
        <v>388</v>
      </c>
      <c r="AI39" s="59" t="s">
        <v>388</v>
      </c>
      <c r="AJ39" s="59" t="s">
        <v>388</v>
      </c>
      <c r="AK39" s="59" t="s">
        <v>388</v>
      </c>
      <c r="AL39" s="59" t="s">
        <v>388</v>
      </c>
      <c r="AN39" s="419"/>
      <c r="AO39" s="420"/>
      <c r="AP39" s="420"/>
      <c r="AQ39" s="420"/>
      <c r="AR39" s="420"/>
      <c r="AS39" s="420"/>
      <c r="AT39" s="425"/>
      <c r="AU39" s="425"/>
    </row>
    <row r="40" spans="2:47" ht="15.75">
      <c r="B40" s="375"/>
      <c r="C40" s="375"/>
      <c r="D40" s="376"/>
      <c r="E40" s="380"/>
      <c r="F40" s="381"/>
      <c r="G40" s="381"/>
      <c r="H40" s="381"/>
      <c r="I40" s="381"/>
      <c r="J40" s="76" t="s">
        <v>388</v>
      </c>
      <c r="K40" s="77" t="s">
        <v>388</v>
      </c>
      <c r="L40" s="77" t="s">
        <v>388</v>
      </c>
      <c r="M40" s="77" t="s">
        <v>388</v>
      </c>
      <c r="N40" s="77" t="s">
        <v>388</v>
      </c>
      <c r="O40" s="78" t="s">
        <v>388</v>
      </c>
      <c r="P40" s="195" t="s">
        <v>388</v>
      </c>
      <c r="Q40" s="196" t="s">
        <v>388</v>
      </c>
      <c r="R40" s="196" t="s">
        <v>388</v>
      </c>
      <c r="S40" s="196" t="s">
        <v>388</v>
      </c>
      <c r="T40" s="196" t="s">
        <v>388</v>
      </c>
      <c r="U40" s="197" t="s">
        <v>388</v>
      </c>
      <c r="V40" s="195" t="s">
        <v>388</v>
      </c>
      <c r="W40" s="196" t="s">
        <v>388</v>
      </c>
      <c r="X40" s="68" t="s">
        <v>388</v>
      </c>
      <c r="Y40" s="68" t="s">
        <v>388</v>
      </c>
      <c r="Z40" s="68" t="s">
        <v>388</v>
      </c>
      <c r="AA40" s="69" t="s">
        <v>388</v>
      </c>
      <c r="AB40" s="55" t="s">
        <v>388</v>
      </c>
      <c r="AC40" s="56" t="s">
        <v>388</v>
      </c>
      <c r="AD40" s="56" t="s">
        <v>388</v>
      </c>
      <c r="AE40" s="56" t="s">
        <v>388</v>
      </c>
      <c r="AF40" s="56" t="s">
        <v>388</v>
      </c>
      <c r="AG40" s="57" t="s">
        <v>388</v>
      </c>
      <c r="AH40" s="58" t="s">
        <v>388</v>
      </c>
      <c r="AI40" s="59" t="s">
        <v>388</v>
      </c>
      <c r="AJ40" s="59" t="s">
        <v>388</v>
      </c>
      <c r="AK40" s="59" t="s">
        <v>388</v>
      </c>
      <c r="AL40" s="59" t="s">
        <v>388</v>
      </c>
      <c r="AN40" s="419"/>
      <c r="AO40" s="420"/>
      <c r="AP40" s="420"/>
      <c r="AQ40" s="420"/>
      <c r="AR40" s="420"/>
      <c r="AS40" s="420"/>
      <c r="AT40" s="425"/>
      <c r="AU40" s="425"/>
    </row>
    <row r="41" spans="2:47" ht="15.75">
      <c r="B41" s="375"/>
      <c r="C41" s="375"/>
      <c r="D41" s="376"/>
      <c r="E41" s="380"/>
      <c r="F41" s="381"/>
      <c r="G41" s="381"/>
      <c r="H41" s="381"/>
      <c r="I41" s="381"/>
      <c r="J41" s="76" t="s">
        <v>388</v>
      </c>
      <c r="K41" s="77" t="s">
        <v>388</v>
      </c>
      <c r="L41" s="77" t="s">
        <v>388</v>
      </c>
      <c r="M41" s="77" t="s">
        <v>388</v>
      </c>
      <c r="N41" s="77" t="s">
        <v>388</v>
      </c>
      <c r="O41" s="78" t="s">
        <v>388</v>
      </c>
      <c r="P41" s="195" t="s">
        <v>388</v>
      </c>
      <c r="Q41" s="196" t="s">
        <v>388</v>
      </c>
      <c r="R41" s="196" t="s">
        <v>388</v>
      </c>
      <c r="S41" s="196" t="s">
        <v>388</v>
      </c>
      <c r="T41" s="196" t="s">
        <v>388</v>
      </c>
      <c r="U41" s="197" t="s">
        <v>388</v>
      </c>
      <c r="V41" s="195" t="s">
        <v>388</v>
      </c>
      <c r="W41" s="196" t="s">
        <v>388</v>
      </c>
      <c r="X41" s="68" t="s">
        <v>388</v>
      </c>
      <c r="Y41" s="68" t="s">
        <v>388</v>
      </c>
      <c r="Z41" s="68" t="s">
        <v>388</v>
      </c>
      <c r="AA41" s="69" t="s">
        <v>388</v>
      </c>
      <c r="AB41" s="55" t="s">
        <v>388</v>
      </c>
      <c r="AC41" s="56" t="s">
        <v>388</v>
      </c>
      <c r="AD41" s="56" t="s">
        <v>388</v>
      </c>
      <c r="AE41" s="56" t="s">
        <v>388</v>
      </c>
      <c r="AF41" s="56" t="s">
        <v>388</v>
      </c>
      <c r="AG41" s="57" t="s">
        <v>388</v>
      </c>
      <c r="AH41" s="58" t="s">
        <v>388</v>
      </c>
      <c r="AI41" s="59" t="s">
        <v>388</v>
      </c>
      <c r="AJ41" s="59" t="s">
        <v>388</v>
      </c>
      <c r="AK41" s="59" t="s">
        <v>388</v>
      </c>
      <c r="AL41" s="59" t="s">
        <v>388</v>
      </c>
      <c r="AN41" s="419"/>
      <c r="AO41" s="420"/>
      <c r="AP41" s="420"/>
      <c r="AQ41" s="420"/>
      <c r="AR41" s="420"/>
      <c r="AS41" s="420"/>
      <c r="AT41" s="425"/>
      <c r="AU41" s="425"/>
    </row>
    <row r="42" spans="2:47" ht="15.75">
      <c r="B42" s="375"/>
      <c r="C42" s="375"/>
      <c r="D42" s="376"/>
      <c r="E42" s="380"/>
      <c r="F42" s="381"/>
      <c r="G42" s="381"/>
      <c r="H42" s="381"/>
      <c r="I42" s="381"/>
      <c r="J42" s="76" t="s">
        <v>388</v>
      </c>
      <c r="K42" s="77" t="s">
        <v>388</v>
      </c>
      <c r="L42" s="77" t="s">
        <v>388</v>
      </c>
      <c r="M42" s="77" t="s">
        <v>388</v>
      </c>
      <c r="N42" s="77" t="s">
        <v>388</v>
      </c>
      <c r="O42" s="78" t="s">
        <v>388</v>
      </c>
      <c r="P42" s="195" t="s">
        <v>388</v>
      </c>
      <c r="Q42" s="196" t="s">
        <v>388</v>
      </c>
      <c r="R42" s="196" t="s">
        <v>388</v>
      </c>
      <c r="S42" s="196" t="s">
        <v>388</v>
      </c>
      <c r="T42" s="196" t="s">
        <v>388</v>
      </c>
      <c r="U42" s="197" t="s">
        <v>388</v>
      </c>
      <c r="V42" s="195" t="s">
        <v>388</v>
      </c>
      <c r="W42" s="196" t="s">
        <v>388</v>
      </c>
      <c r="X42" s="68" t="s">
        <v>388</v>
      </c>
      <c r="Y42" s="68" t="s">
        <v>388</v>
      </c>
      <c r="Z42" s="68" t="s">
        <v>388</v>
      </c>
      <c r="AA42" s="69" t="s">
        <v>388</v>
      </c>
      <c r="AB42" s="55" t="s">
        <v>388</v>
      </c>
      <c r="AC42" s="56" t="s">
        <v>388</v>
      </c>
      <c r="AD42" s="56" t="s">
        <v>388</v>
      </c>
      <c r="AE42" s="56" t="s">
        <v>388</v>
      </c>
      <c r="AF42" s="56" t="s">
        <v>388</v>
      </c>
      <c r="AG42" s="57" t="s">
        <v>388</v>
      </c>
      <c r="AH42" s="58" t="s">
        <v>388</v>
      </c>
      <c r="AI42" s="59" t="s">
        <v>388</v>
      </c>
      <c r="AJ42" s="59" t="s">
        <v>388</v>
      </c>
      <c r="AK42" s="59" t="s">
        <v>388</v>
      </c>
      <c r="AL42" s="59" t="s">
        <v>388</v>
      </c>
      <c r="AN42" s="419"/>
      <c r="AO42" s="420"/>
      <c r="AP42" s="420"/>
      <c r="AQ42" s="420"/>
      <c r="AR42" s="420"/>
      <c r="AS42" s="420"/>
      <c r="AT42" s="425"/>
      <c r="AU42" s="425"/>
    </row>
    <row r="43" spans="2:47" ht="15.75">
      <c r="B43" s="375"/>
      <c r="C43" s="375"/>
      <c r="D43" s="376"/>
      <c r="E43" s="380"/>
      <c r="F43" s="381"/>
      <c r="G43" s="381"/>
      <c r="H43" s="381"/>
      <c r="I43" s="381"/>
      <c r="J43" s="76" t="s">
        <v>388</v>
      </c>
      <c r="K43" s="77" t="s">
        <v>388</v>
      </c>
      <c r="L43" s="77" t="s">
        <v>388</v>
      </c>
      <c r="M43" s="77" t="s">
        <v>388</v>
      </c>
      <c r="N43" s="77" t="s">
        <v>388</v>
      </c>
      <c r="O43" s="78" t="s">
        <v>388</v>
      </c>
      <c r="P43" s="195" t="s">
        <v>388</v>
      </c>
      <c r="Q43" s="196" t="s">
        <v>388</v>
      </c>
      <c r="R43" s="196" t="s">
        <v>388</v>
      </c>
      <c r="S43" s="196" t="s">
        <v>388</v>
      </c>
      <c r="T43" s="196" t="s">
        <v>388</v>
      </c>
      <c r="U43" s="197" t="s">
        <v>388</v>
      </c>
      <c r="V43" s="195" t="s">
        <v>388</v>
      </c>
      <c r="W43" s="196" t="s">
        <v>388</v>
      </c>
      <c r="X43" s="68" t="s">
        <v>388</v>
      </c>
      <c r="Y43" s="68" t="s">
        <v>388</v>
      </c>
      <c r="Z43" s="68" t="s">
        <v>388</v>
      </c>
      <c r="AA43" s="69" t="s">
        <v>388</v>
      </c>
      <c r="AB43" s="55" t="s">
        <v>388</v>
      </c>
      <c r="AC43" s="56" t="s">
        <v>388</v>
      </c>
      <c r="AD43" s="56" t="s">
        <v>388</v>
      </c>
      <c r="AE43" s="56" t="s">
        <v>388</v>
      </c>
      <c r="AF43" s="56" t="s">
        <v>388</v>
      </c>
      <c r="AG43" s="57" t="s">
        <v>388</v>
      </c>
      <c r="AH43" s="58" t="s">
        <v>388</v>
      </c>
      <c r="AI43" s="59" t="s">
        <v>388</v>
      </c>
      <c r="AJ43" s="59" t="s">
        <v>388</v>
      </c>
      <c r="AK43" s="59" t="s">
        <v>388</v>
      </c>
      <c r="AL43" s="59" t="s">
        <v>388</v>
      </c>
      <c r="AN43" s="419"/>
      <c r="AO43" s="420"/>
      <c r="AP43" s="420"/>
      <c r="AQ43" s="420"/>
      <c r="AR43" s="420"/>
      <c r="AS43" s="420"/>
      <c r="AT43" s="425"/>
      <c r="AU43" s="425"/>
    </row>
    <row r="44" spans="2:47" ht="15.75">
      <c r="B44" s="375"/>
      <c r="C44" s="375"/>
      <c r="D44" s="376"/>
      <c r="E44" s="380"/>
      <c r="F44" s="381"/>
      <c r="G44" s="381"/>
      <c r="H44" s="381"/>
      <c r="I44" s="381"/>
      <c r="J44" s="76" t="s">
        <v>388</v>
      </c>
      <c r="K44" s="77" t="s">
        <v>388</v>
      </c>
      <c r="L44" s="77" t="s">
        <v>388</v>
      </c>
      <c r="M44" s="77" t="s">
        <v>388</v>
      </c>
      <c r="N44" s="77" t="s">
        <v>388</v>
      </c>
      <c r="O44" s="78" t="s">
        <v>388</v>
      </c>
      <c r="P44" s="195" t="s">
        <v>388</v>
      </c>
      <c r="Q44" s="196" t="s">
        <v>388</v>
      </c>
      <c r="R44" s="196" t="s">
        <v>388</v>
      </c>
      <c r="S44" s="196" t="s">
        <v>388</v>
      </c>
      <c r="T44" s="196" t="s">
        <v>388</v>
      </c>
      <c r="U44" s="197" t="s">
        <v>388</v>
      </c>
      <c r="V44" s="195" t="s">
        <v>388</v>
      </c>
      <c r="W44" s="196" t="s">
        <v>388</v>
      </c>
      <c r="X44" s="68" t="s">
        <v>388</v>
      </c>
      <c r="Y44" s="68" t="s">
        <v>388</v>
      </c>
      <c r="Z44" s="68" t="s">
        <v>388</v>
      </c>
      <c r="AA44" s="69" t="s">
        <v>388</v>
      </c>
      <c r="AB44" s="55" t="s">
        <v>388</v>
      </c>
      <c r="AC44" s="56" t="s">
        <v>388</v>
      </c>
      <c r="AD44" s="56" t="s">
        <v>388</v>
      </c>
      <c r="AE44" s="56" t="s">
        <v>388</v>
      </c>
      <c r="AF44" s="56" t="s">
        <v>388</v>
      </c>
      <c r="AG44" s="57" t="s">
        <v>388</v>
      </c>
      <c r="AH44" s="58" t="s">
        <v>388</v>
      </c>
      <c r="AI44" s="59" t="s">
        <v>388</v>
      </c>
      <c r="AJ44" s="59" t="s">
        <v>388</v>
      </c>
      <c r="AK44" s="59" t="s">
        <v>388</v>
      </c>
      <c r="AL44" s="59" t="s">
        <v>388</v>
      </c>
      <c r="AN44" s="419"/>
      <c r="AO44" s="420"/>
      <c r="AP44" s="420"/>
      <c r="AQ44" s="420"/>
      <c r="AR44" s="420"/>
      <c r="AS44" s="420"/>
      <c r="AT44" s="425"/>
      <c r="AU44" s="425"/>
    </row>
    <row r="45" spans="2:47" ht="3" customHeight="1" thickBot="1">
      <c r="B45" s="375"/>
      <c r="C45" s="375"/>
      <c r="D45" s="376"/>
      <c r="E45" s="380"/>
      <c r="F45" s="381"/>
      <c r="G45" s="381"/>
      <c r="H45" s="381"/>
      <c r="I45" s="381"/>
      <c r="J45" s="76" t="s">
        <v>388</v>
      </c>
      <c r="K45" s="77" t="s">
        <v>388</v>
      </c>
      <c r="L45" s="77" t="s">
        <v>388</v>
      </c>
      <c r="M45" s="77" t="s">
        <v>388</v>
      </c>
      <c r="N45" s="77" t="s">
        <v>388</v>
      </c>
      <c r="O45" s="78" t="s">
        <v>388</v>
      </c>
      <c r="P45" s="195" t="s">
        <v>388</v>
      </c>
      <c r="Q45" s="196" t="s">
        <v>388</v>
      </c>
      <c r="R45" s="196" t="s">
        <v>388</v>
      </c>
      <c r="S45" s="196" t="s">
        <v>388</v>
      </c>
      <c r="T45" s="196" t="s">
        <v>388</v>
      </c>
      <c r="U45" s="197" t="s">
        <v>388</v>
      </c>
      <c r="V45" s="195" t="s">
        <v>388</v>
      </c>
      <c r="W45" s="196" t="s">
        <v>388</v>
      </c>
      <c r="X45" s="68" t="s">
        <v>388</v>
      </c>
      <c r="Y45" s="68" t="s">
        <v>388</v>
      </c>
      <c r="Z45" s="68" t="s">
        <v>388</v>
      </c>
      <c r="AA45" s="69" t="s">
        <v>388</v>
      </c>
      <c r="AB45" s="55" t="s">
        <v>388</v>
      </c>
      <c r="AC45" s="56" t="s">
        <v>388</v>
      </c>
      <c r="AD45" s="56" t="s">
        <v>388</v>
      </c>
      <c r="AE45" s="56" t="s">
        <v>388</v>
      </c>
      <c r="AF45" s="56" t="s">
        <v>388</v>
      </c>
      <c r="AG45" s="57" t="s">
        <v>388</v>
      </c>
      <c r="AH45" s="58" t="s">
        <v>388</v>
      </c>
      <c r="AI45" s="59" t="s">
        <v>388</v>
      </c>
      <c r="AJ45" s="59" t="s">
        <v>388</v>
      </c>
      <c r="AK45" s="59" t="s">
        <v>388</v>
      </c>
      <c r="AL45" s="59" t="s">
        <v>388</v>
      </c>
      <c r="AN45" s="419"/>
      <c r="AO45" s="420"/>
      <c r="AP45" s="420"/>
      <c r="AQ45" s="420"/>
      <c r="AR45" s="420"/>
      <c r="AS45" s="421"/>
      <c r="AT45" s="36"/>
      <c r="AU45" s="36"/>
    </row>
    <row r="46" spans="2:47" ht="16.5" hidden="1" thickBot="1">
      <c r="B46" s="375"/>
      <c r="C46" s="375"/>
      <c r="D46" s="376"/>
      <c r="E46" s="380"/>
      <c r="F46" s="381"/>
      <c r="G46" s="381"/>
      <c r="H46" s="381"/>
      <c r="I46" s="381"/>
      <c r="J46" s="76" t="s">
        <v>388</v>
      </c>
      <c r="K46" s="77" t="s">
        <v>388</v>
      </c>
      <c r="L46" s="77" t="s">
        <v>388</v>
      </c>
      <c r="M46" s="77" t="s">
        <v>388</v>
      </c>
      <c r="N46" s="77" t="s">
        <v>388</v>
      </c>
      <c r="O46" s="78" t="s">
        <v>388</v>
      </c>
      <c r="P46" s="67" t="s">
        <v>388</v>
      </c>
      <c r="Q46" s="68" t="s">
        <v>388</v>
      </c>
      <c r="R46" s="68" t="s">
        <v>388</v>
      </c>
      <c r="S46" s="68" t="s">
        <v>388</v>
      </c>
      <c r="T46" s="68" t="s">
        <v>388</v>
      </c>
      <c r="U46" s="69" t="s">
        <v>388</v>
      </c>
      <c r="V46" s="67" t="s">
        <v>388</v>
      </c>
      <c r="W46" s="68" t="s">
        <v>388</v>
      </c>
      <c r="X46" s="68" t="s">
        <v>388</v>
      </c>
      <c r="Y46" s="68" t="s">
        <v>388</v>
      </c>
      <c r="Z46" s="68" t="s">
        <v>388</v>
      </c>
      <c r="AA46" s="69" t="s">
        <v>388</v>
      </c>
      <c r="AB46" s="55" t="s">
        <v>388</v>
      </c>
      <c r="AC46" s="56" t="s">
        <v>388</v>
      </c>
      <c r="AD46" s="56" t="s">
        <v>388</v>
      </c>
      <c r="AE46" s="56" t="s">
        <v>388</v>
      </c>
      <c r="AF46" s="56" t="s">
        <v>388</v>
      </c>
      <c r="AG46" s="57" t="s">
        <v>388</v>
      </c>
      <c r="AH46" s="58" t="s">
        <v>388</v>
      </c>
      <c r="AI46" s="59" t="s">
        <v>388</v>
      </c>
      <c r="AJ46" s="59" t="s">
        <v>388</v>
      </c>
      <c r="AK46" s="59" t="s">
        <v>388</v>
      </c>
      <c r="AL46" s="59" t="s">
        <v>388</v>
      </c>
      <c r="AN46" s="419"/>
      <c r="AO46" s="420"/>
      <c r="AP46" s="420"/>
      <c r="AQ46" s="420"/>
      <c r="AR46" s="420"/>
      <c r="AS46" s="421"/>
    </row>
    <row r="47" spans="2:47" ht="16.5" hidden="1" thickBot="1">
      <c r="B47" s="375"/>
      <c r="C47" s="375"/>
      <c r="D47" s="376"/>
      <c r="E47" s="383"/>
      <c r="F47" s="384"/>
      <c r="G47" s="384"/>
      <c r="H47" s="384"/>
      <c r="I47" s="384"/>
      <c r="J47" s="79" t="s">
        <v>388</v>
      </c>
      <c r="K47" s="80" t="s">
        <v>388</v>
      </c>
      <c r="L47" s="80" t="s">
        <v>388</v>
      </c>
      <c r="M47" s="80" t="s">
        <v>388</v>
      </c>
      <c r="N47" s="80" t="s">
        <v>388</v>
      </c>
      <c r="O47" s="81" t="s">
        <v>388</v>
      </c>
      <c r="P47" s="67" t="s">
        <v>388</v>
      </c>
      <c r="Q47" s="68" t="s">
        <v>388</v>
      </c>
      <c r="R47" s="68" t="s">
        <v>388</v>
      </c>
      <c r="S47" s="68" t="s">
        <v>388</v>
      </c>
      <c r="T47" s="68" t="s">
        <v>388</v>
      </c>
      <c r="U47" s="69" t="s">
        <v>388</v>
      </c>
      <c r="V47" s="70" t="s">
        <v>388</v>
      </c>
      <c r="W47" s="71" t="s">
        <v>388</v>
      </c>
      <c r="X47" s="71" t="s">
        <v>388</v>
      </c>
      <c r="Y47" s="71" t="s">
        <v>388</v>
      </c>
      <c r="Z47" s="71" t="s">
        <v>388</v>
      </c>
      <c r="AA47" s="72" t="s">
        <v>388</v>
      </c>
      <c r="AB47" s="60" t="s">
        <v>388</v>
      </c>
      <c r="AC47" s="61" t="s">
        <v>388</v>
      </c>
      <c r="AD47" s="61" t="s">
        <v>388</v>
      </c>
      <c r="AE47" s="61" t="s">
        <v>388</v>
      </c>
      <c r="AF47" s="61" t="s">
        <v>388</v>
      </c>
      <c r="AG47" s="62" t="s">
        <v>388</v>
      </c>
      <c r="AH47" s="63" t="s">
        <v>388</v>
      </c>
      <c r="AI47" s="64" t="s">
        <v>388</v>
      </c>
      <c r="AJ47" s="64" t="s">
        <v>388</v>
      </c>
      <c r="AK47" s="64" t="s">
        <v>388</v>
      </c>
      <c r="AL47" s="64" t="s">
        <v>388</v>
      </c>
      <c r="AN47" s="422"/>
      <c r="AO47" s="423"/>
      <c r="AP47" s="423"/>
      <c r="AQ47" s="423"/>
      <c r="AR47" s="423"/>
      <c r="AS47" s="424"/>
    </row>
    <row r="48" spans="2:47" ht="23.25">
      <c r="B48" s="375"/>
      <c r="C48" s="375"/>
      <c r="D48" s="376"/>
      <c r="E48" s="377" t="s">
        <v>399</v>
      </c>
      <c r="F48" s="378"/>
      <c r="G48" s="378"/>
      <c r="H48" s="378"/>
      <c r="I48" s="379"/>
      <c r="J48" s="73" t="s">
        <v>388</v>
      </c>
      <c r="K48" s="74" t="s">
        <v>388</v>
      </c>
      <c r="L48" s="74" t="s">
        <v>388</v>
      </c>
      <c r="M48" s="74" t="s">
        <v>388</v>
      </c>
      <c r="N48" s="74" t="s">
        <v>388</v>
      </c>
      <c r="O48" s="75" t="s">
        <v>388</v>
      </c>
      <c r="P48" s="73" t="s">
        <v>388</v>
      </c>
      <c r="Q48" s="74" t="s">
        <v>388</v>
      </c>
      <c r="R48" s="74" t="s">
        <v>388</v>
      </c>
      <c r="S48" s="74" t="s">
        <v>388</v>
      </c>
      <c r="T48" s="74" t="s">
        <v>388</v>
      </c>
      <c r="U48" s="75" t="s">
        <v>388</v>
      </c>
      <c r="V48" s="192" t="s">
        <v>388</v>
      </c>
      <c r="W48" s="201" t="s">
        <v>388</v>
      </c>
      <c r="X48" s="65" t="s">
        <v>388</v>
      </c>
      <c r="Y48" s="65" t="s">
        <v>388</v>
      </c>
      <c r="Z48" s="65" t="s">
        <v>388</v>
      </c>
      <c r="AA48" s="66" t="s">
        <v>388</v>
      </c>
      <c r="AB48" s="50" t="s">
        <v>388</v>
      </c>
      <c r="AC48" s="51" t="s">
        <v>388</v>
      </c>
      <c r="AD48" s="51" t="s">
        <v>388</v>
      </c>
      <c r="AE48" s="51" t="s">
        <v>388</v>
      </c>
      <c r="AF48" s="51" t="s">
        <v>388</v>
      </c>
      <c r="AG48" s="52" t="s">
        <v>388</v>
      </c>
      <c r="AH48" s="53" t="s">
        <v>388</v>
      </c>
      <c r="AI48" s="54" t="s">
        <v>388</v>
      </c>
      <c r="AJ48" s="54" t="s">
        <v>388</v>
      </c>
      <c r="AK48" s="54" t="s">
        <v>388</v>
      </c>
      <c r="AL48" s="54" t="s">
        <v>388</v>
      </c>
    </row>
    <row r="49" spans="2:38" ht="15.75">
      <c r="B49" s="375"/>
      <c r="C49" s="375"/>
      <c r="D49" s="376"/>
      <c r="E49" s="396"/>
      <c r="F49" s="381"/>
      <c r="G49" s="381"/>
      <c r="H49" s="381"/>
      <c r="I49" s="382"/>
      <c r="J49" s="76" t="s">
        <v>388</v>
      </c>
      <c r="K49" s="77" t="s">
        <v>388</v>
      </c>
      <c r="L49" s="77" t="s">
        <v>388</v>
      </c>
      <c r="M49" s="77" t="s">
        <v>388</v>
      </c>
      <c r="N49" s="77" t="s">
        <v>388</v>
      </c>
      <c r="O49" s="78" t="s">
        <v>388</v>
      </c>
      <c r="P49" s="76" t="s">
        <v>388</v>
      </c>
      <c r="Q49" s="77" t="s">
        <v>388</v>
      </c>
      <c r="R49" s="77" t="s">
        <v>388</v>
      </c>
      <c r="S49" s="77" t="s">
        <v>388</v>
      </c>
      <c r="T49" s="77" t="s">
        <v>388</v>
      </c>
      <c r="U49" s="78" t="s">
        <v>388</v>
      </c>
      <c r="V49" s="195" t="s">
        <v>388</v>
      </c>
      <c r="W49" s="196" t="s">
        <v>388</v>
      </c>
      <c r="X49" s="68" t="s">
        <v>388</v>
      </c>
      <c r="Y49" s="68" t="s">
        <v>388</v>
      </c>
      <c r="Z49" s="68" t="s">
        <v>388</v>
      </c>
      <c r="AA49" s="69" t="s">
        <v>388</v>
      </c>
      <c r="AB49" s="55" t="s">
        <v>388</v>
      </c>
      <c r="AC49" s="56" t="s">
        <v>388</v>
      </c>
      <c r="AD49" s="56" t="s">
        <v>388</v>
      </c>
      <c r="AE49" s="56" t="s">
        <v>388</v>
      </c>
      <c r="AF49" s="56" t="s">
        <v>388</v>
      </c>
      <c r="AG49" s="57" t="s">
        <v>388</v>
      </c>
      <c r="AH49" s="58" t="s">
        <v>388</v>
      </c>
      <c r="AI49" s="59" t="s">
        <v>388</v>
      </c>
      <c r="AJ49" s="59" t="s">
        <v>388</v>
      </c>
      <c r="AK49" s="59" t="s">
        <v>388</v>
      </c>
      <c r="AL49" s="59" t="s">
        <v>388</v>
      </c>
    </row>
    <row r="50" spans="2:38" ht="15.75">
      <c r="B50" s="375"/>
      <c r="C50" s="375"/>
      <c r="D50" s="376"/>
      <c r="E50" s="396"/>
      <c r="F50" s="381"/>
      <c r="G50" s="381"/>
      <c r="H50" s="381"/>
      <c r="I50" s="382"/>
      <c r="J50" s="76" t="s">
        <v>388</v>
      </c>
      <c r="K50" s="77" t="s">
        <v>388</v>
      </c>
      <c r="L50" s="77" t="s">
        <v>388</v>
      </c>
      <c r="M50" s="77" t="s">
        <v>388</v>
      </c>
      <c r="N50" s="77" t="s">
        <v>388</v>
      </c>
      <c r="O50" s="78" t="s">
        <v>388</v>
      </c>
      <c r="P50" s="76" t="s">
        <v>388</v>
      </c>
      <c r="Q50" s="77" t="s">
        <v>388</v>
      </c>
      <c r="R50" s="77" t="s">
        <v>388</v>
      </c>
      <c r="S50" s="77" t="s">
        <v>388</v>
      </c>
      <c r="T50" s="77" t="s">
        <v>388</v>
      </c>
      <c r="U50" s="78" t="s">
        <v>388</v>
      </c>
      <c r="V50" s="195" t="s">
        <v>388</v>
      </c>
      <c r="W50" s="196" t="s">
        <v>388</v>
      </c>
      <c r="X50" s="68" t="s">
        <v>388</v>
      </c>
      <c r="Y50" s="68" t="s">
        <v>388</v>
      </c>
      <c r="Z50" s="68" t="s">
        <v>388</v>
      </c>
      <c r="AA50" s="69" t="s">
        <v>388</v>
      </c>
      <c r="AB50" s="55" t="s">
        <v>388</v>
      </c>
      <c r="AC50" s="56" t="s">
        <v>388</v>
      </c>
      <c r="AD50" s="56" t="s">
        <v>388</v>
      </c>
      <c r="AE50" s="56" t="s">
        <v>388</v>
      </c>
      <c r="AF50" s="56" t="s">
        <v>388</v>
      </c>
      <c r="AG50" s="57" t="s">
        <v>388</v>
      </c>
      <c r="AH50" s="58" t="s">
        <v>388</v>
      </c>
      <c r="AI50" s="59" t="s">
        <v>388</v>
      </c>
      <c r="AJ50" s="59" t="s">
        <v>388</v>
      </c>
      <c r="AK50" s="59" t="s">
        <v>388</v>
      </c>
      <c r="AL50" s="59" t="s">
        <v>388</v>
      </c>
    </row>
    <row r="51" spans="2:38" ht="15.75">
      <c r="B51" s="375"/>
      <c r="C51" s="375"/>
      <c r="D51" s="376"/>
      <c r="E51" s="380"/>
      <c r="F51" s="381"/>
      <c r="G51" s="381"/>
      <c r="H51" s="381"/>
      <c r="I51" s="382"/>
      <c r="J51" s="76" t="s">
        <v>388</v>
      </c>
      <c r="K51" s="77" t="s">
        <v>388</v>
      </c>
      <c r="L51" s="77" t="s">
        <v>388</v>
      </c>
      <c r="M51" s="77" t="s">
        <v>388</v>
      </c>
      <c r="N51" s="77" t="s">
        <v>388</v>
      </c>
      <c r="O51" s="78" t="s">
        <v>388</v>
      </c>
      <c r="P51" s="76" t="s">
        <v>388</v>
      </c>
      <c r="Q51" s="77" t="s">
        <v>388</v>
      </c>
      <c r="R51" s="77" t="s">
        <v>388</v>
      </c>
      <c r="S51" s="77" t="s">
        <v>388</v>
      </c>
      <c r="T51" s="77" t="s">
        <v>388</v>
      </c>
      <c r="U51" s="78" t="s">
        <v>388</v>
      </c>
      <c r="V51" s="195" t="s">
        <v>388</v>
      </c>
      <c r="W51" s="196" t="s">
        <v>388</v>
      </c>
      <c r="X51" s="68" t="s">
        <v>388</v>
      </c>
      <c r="Y51" s="68" t="s">
        <v>388</v>
      </c>
      <c r="Z51" s="68" t="s">
        <v>388</v>
      </c>
      <c r="AA51" s="69" t="s">
        <v>388</v>
      </c>
      <c r="AB51" s="55" t="s">
        <v>388</v>
      </c>
      <c r="AC51" s="56" t="s">
        <v>388</v>
      </c>
      <c r="AD51" s="56" t="s">
        <v>388</v>
      </c>
      <c r="AE51" s="56" t="s">
        <v>388</v>
      </c>
      <c r="AF51" s="56" t="s">
        <v>388</v>
      </c>
      <c r="AG51" s="57" t="s">
        <v>388</v>
      </c>
      <c r="AH51" s="58" t="s">
        <v>388</v>
      </c>
      <c r="AI51" s="59" t="s">
        <v>388</v>
      </c>
      <c r="AJ51" s="59" t="s">
        <v>388</v>
      </c>
      <c r="AK51" s="59" t="s">
        <v>388</v>
      </c>
      <c r="AL51" s="59" t="s">
        <v>388</v>
      </c>
    </row>
    <row r="52" spans="2:38" ht="15.75">
      <c r="B52" s="375"/>
      <c r="C52" s="375"/>
      <c r="D52" s="376"/>
      <c r="E52" s="380"/>
      <c r="F52" s="381"/>
      <c r="G52" s="381"/>
      <c r="H52" s="381"/>
      <c r="I52" s="382"/>
      <c r="J52" s="76" t="s">
        <v>388</v>
      </c>
      <c r="K52" s="77" t="s">
        <v>388</v>
      </c>
      <c r="L52" s="77" t="s">
        <v>388</v>
      </c>
      <c r="M52" s="77" t="s">
        <v>388</v>
      </c>
      <c r="N52" s="77" t="s">
        <v>388</v>
      </c>
      <c r="O52" s="78" t="s">
        <v>388</v>
      </c>
      <c r="P52" s="76" t="s">
        <v>388</v>
      </c>
      <c r="Q52" s="77" t="s">
        <v>388</v>
      </c>
      <c r="R52" s="77" t="s">
        <v>388</v>
      </c>
      <c r="S52" s="77" t="s">
        <v>388</v>
      </c>
      <c r="T52" s="77" t="s">
        <v>388</v>
      </c>
      <c r="U52" s="78" t="s">
        <v>388</v>
      </c>
      <c r="V52" s="195" t="s">
        <v>388</v>
      </c>
      <c r="W52" s="196" t="s">
        <v>388</v>
      </c>
      <c r="X52" s="68" t="s">
        <v>388</v>
      </c>
      <c r="Y52" s="68" t="s">
        <v>388</v>
      </c>
      <c r="Z52" s="68" t="s">
        <v>388</v>
      </c>
      <c r="AA52" s="69" t="s">
        <v>388</v>
      </c>
      <c r="AB52" s="55" t="s">
        <v>388</v>
      </c>
      <c r="AC52" s="56" t="s">
        <v>388</v>
      </c>
      <c r="AD52" s="56" t="s">
        <v>388</v>
      </c>
      <c r="AE52" s="56" t="s">
        <v>388</v>
      </c>
      <c r="AF52" s="56" t="s">
        <v>388</v>
      </c>
      <c r="AG52" s="57" t="s">
        <v>388</v>
      </c>
      <c r="AH52" s="58" t="s">
        <v>388</v>
      </c>
      <c r="AI52" s="59" t="s">
        <v>388</v>
      </c>
      <c r="AJ52" s="59" t="s">
        <v>388</v>
      </c>
      <c r="AK52" s="59" t="s">
        <v>388</v>
      </c>
      <c r="AL52" s="59" t="s">
        <v>388</v>
      </c>
    </row>
    <row r="53" spans="2:38" ht="5.25" customHeight="1">
      <c r="B53" s="375"/>
      <c r="C53" s="375"/>
      <c r="D53" s="376"/>
      <c r="E53" s="380"/>
      <c r="F53" s="381"/>
      <c r="G53" s="381"/>
      <c r="H53" s="381"/>
      <c r="I53" s="382"/>
      <c r="J53" s="76" t="s">
        <v>388</v>
      </c>
      <c r="K53" s="77" t="s">
        <v>388</v>
      </c>
      <c r="L53" s="77" t="s">
        <v>388</v>
      </c>
      <c r="M53" s="77" t="s">
        <v>388</v>
      </c>
      <c r="N53" s="77" t="s">
        <v>388</v>
      </c>
      <c r="O53" s="78" t="s">
        <v>388</v>
      </c>
      <c r="P53" s="76" t="s">
        <v>388</v>
      </c>
      <c r="Q53" s="77" t="s">
        <v>388</v>
      </c>
      <c r="R53" s="77" t="s">
        <v>388</v>
      </c>
      <c r="S53" s="77" t="s">
        <v>388</v>
      </c>
      <c r="T53" s="77" t="s">
        <v>388</v>
      </c>
      <c r="U53" s="78" t="s">
        <v>388</v>
      </c>
      <c r="V53" s="195" t="s">
        <v>388</v>
      </c>
      <c r="W53" s="196" t="s">
        <v>388</v>
      </c>
      <c r="X53" s="68" t="s">
        <v>388</v>
      </c>
      <c r="Y53" s="68" t="s">
        <v>388</v>
      </c>
      <c r="Z53" s="68" t="s">
        <v>388</v>
      </c>
      <c r="AA53" s="69" t="s">
        <v>388</v>
      </c>
      <c r="AB53" s="55" t="s">
        <v>388</v>
      </c>
      <c r="AC53" s="56" t="s">
        <v>388</v>
      </c>
      <c r="AD53" s="56" t="s">
        <v>388</v>
      </c>
      <c r="AE53" s="56" t="s">
        <v>388</v>
      </c>
      <c r="AF53" s="56" t="s">
        <v>388</v>
      </c>
      <c r="AG53" s="57" t="s">
        <v>388</v>
      </c>
      <c r="AH53" s="58" t="s">
        <v>388</v>
      </c>
      <c r="AI53" s="59" t="s">
        <v>388</v>
      </c>
      <c r="AJ53" s="59" t="s">
        <v>388</v>
      </c>
      <c r="AK53" s="59" t="s">
        <v>388</v>
      </c>
      <c r="AL53" s="59" t="s">
        <v>388</v>
      </c>
    </row>
    <row r="54" spans="2:38" ht="3" hidden="1" customHeight="1">
      <c r="B54" s="375"/>
      <c r="C54" s="375"/>
      <c r="D54" s="376"/>
      <c r="E54" s="380"/>
      <c r="F54" s="381"/>
      <c r="G54" s="381"/>
      <c r="H54" s="381"/>
      <c r="I54" s="382"/>
      <c r="J54" s="76" t="s">
        <v>388</v>
      </c>
      <c r="K54" s="77" t="s">
        <v>388</v>
      </c>
      <c r="L54" s="77" t="s">
        <v>388</v>
      </c>
      <c r="M54" s="77" t="s">
        <v>388</v>
      </c>
      <c r="N54" s="77" t="s">
        <v>388</v>
      </c>
      <c r="O54" s="78" t="s">
        <v>388</v>
      </c>
      <c r="P54" s="76" t="s">
        <v>388</v>
      </c>
      <c r="Q54" s="77" t="s">
        <v>388</v>
      </c>
      <c r="R54" s="77" t="s">
        <v>388</v>
      </c>
      <c r="S54" s="77" t="s">
        <v>388</v>
      </c>
      <c r="T54" s="77" t="s">
        <v>388</v>
      </c>
      <c r="U54" s="78" t="s">
        <v>388</v>
      </c>
      <c r="V54" s="195" t="s">
        <v>388</v>
      </c>
      <c r="W54" s="196" t="s">
        <v>388</v>
      </c>
      <c r="X54" s="68" t="s">
        <v>388</v>
      </c>
      <c r="Y54" s="68" t="s">
        <v>388</v>
      </c>
      <c r="Z54" s="68" t="s">
        <v>388</v>
      </c>
      <c r="AA54" s="69" t="s">
        <v>388</v>
      </c>
      <c r="AB54" s="55" t="s">
        <v>388</v>
      </c>
      <c r="AC54" s="56" t="s">
        <v>388</v>
      </c>
      <c r="AD54" s="56" t="s">
        <v>388</v>
      </c>
      <c r="AE54" s="56" t="s">
        <v>388</v>
      </c>
      <c r="AF54" s="56" t="s">
        <v>388</v>
      </c>
      <c r="AG54" s="57" t="s">
        <v>388</v>
      </c>
      <c r="AH54" s="58" t="s">
        <v>388</v>
      </c>
      <c r="AI54" s="59" t="s">
        <v>388</v>
      </c>
      <c r="AJ54" s="59" t="s">
        <v>388</v>
      </c>
      <c r="AK54" s="59" t="s">
        <v>388</v>
      </c>
      <c r="AL54" s="59" t="s">
        <v>388</v>
      </c>
    </row>
    <row r="55" spans="2:38" ht="15.75" hidden="1">
      <c r="B55" s="375"/>
      <c r="C55" s="375"/>
      <c r="D55" s="376"/>
      <c r="E55" s="380"/>
      <c r="F55" s="381"/>
      <c r="G55" s="381"/>
      <c r="H55" s="381"/>
      <c r="I55" s="382"/>
      <c r="J55" s="76" t="s">
        <v>388</v>
      </c>
      <c r="K55" s="77" t="s">
        <v>388</v>
      </c>
      <c r="L55" s="77" t="s">
        <v>388</v>
      </c>
      <c r="M55" s="77" t="s">
        <v>388</v>
      </c>
      <c r="N55" s="77" t="s">
        <v>388</v>
      </c>
      <c r="O55" s="78" t="s">
        <v>388</v>
      </c>
      <c r="P55" s="76" t="s">
        <v>388</v>
      </c>
      <c r="Q55" s="77" t="s">
        <v>388</v>
      </c>
      <c r="R55" s="77" t="s">
        <v>388</v>
      </c>
      <c r="S55" s="77" t="s">
        <v>388</v>
      </c>
      <c r="T55" s="77" t="s">
        <v>388</v>
      </c>
      <c r="U55" s="78" t="s">
        <v>388</v>
      </c>
      <c r="V55" s="195" t="s">
        <v>388</v>
      </c>
      <c r="W55" s="196" t="s">
        <v>388</v>
      </c>
      <c r="X55" s="68" t="s">
        <v>388</v>
      </c>
      <c r="Y55" s="68" t="s">
        <v>388</v>
      </c>
      <c r="Z55" s="68" t="s">
        <v>388</v>
      </c>
      <c r="AA55" s="69" t="s">
        <v>388</v>
      </c>
      <c r="AB55" s="55" t="s">
        <v>388</v>
      </c>
      <c r="AC55" s="56" t="s">
        <v>388</v>
      </c>
      <c r="AD55" s="56" t="s">
        <v>388</v>
      </c>
      <c r="AE55" s="56" t="s">
        <v>388</v>
      </c>
      <c r="AF55" s="56" t="s">
        <v>388</v>
      </c>
      <c r="AG55" s="57" t="s">
        <v>388</v>
      </c>
      <c r="AH55" s="58" t="s">
        <v>388</v>
      </c>
      <c r="AI55" s="59" t="s">
        <v>388</v>
      </c>
      <c r="AJ55" s="59" t="s">
        <v>388</v>
      </c>
      <c r="AK55" s="59" t="s">
        <v>388</v>
      </c>
      <c r="AL55" s="59" t="s">
        <v>388</v>
      </c>
    </row>
    <row r="56" spans="2:38" ht="15.75" hidden="1">
      <c r="B56" s="375"/>
      <c r="C56" s="375"/>
      <c r="D56" s="376"/>
      <c r="E56" s="380"/>
      <c r="F56" s="381"/>
      <c r="G56" s="381"/>
      <c r="H56" s="381"/>
      <c r="I56" s="382"/>
      <c r="J56" s="76" t="s">
        <v>388</v>
      </c>
      <c r="K56" s="77" t="s">
        <v>388</v>
      </c>
      <c r="L56" s="77" t="s">
        <v>388</v>
      </c>
      <c r="M56" s="77" t="s">
        <v>388</v>
      </c>
      <c r="N56" s="77" t="s">
        <v>388</v>
      </c>
      <c r="O56" s="78" t="s">
        <v>388</v>
      </c>
      <c r="P56" s="76" t="s">
        <v>388</v>
      </c>
      <c r="Q56" s="77" t="s">
        <v>388</v>
      </c>
      <c r="R56" s="77" t="s">
        <v>388</v>
      </c>
      <c r="S56" s="77" t="s">
        <v>388</v>
      </c>
      <c r="T56" s="77" t="s">
        <v>388</v>
      </c>
      <c r="U56" s="78" t="s">
        <v>388</v>
      </c>
      <c r="V56" s="195" t="s">
        <v>388</v>
      </c>
      <c r="W56" s="196" t="s">
        <v>388</v>
      </c>
      <c r="X56" s="68" t="s">
        <v>388</v>
      </c>
      <c r="Y56" s="68" t="s">
        <v>388</v>
      </c>
      <c r="Z56" s="68" t="s">
        <v>388</v>
      </c>
      <c r="AA56" s="69" t="s">
        <v>388</v>
      </c>
      <c r="AB56" s="55" t="s">
        <v>388</v>
      </c>
      <c r="AC56" s="56" t="s">
        <v>388</v>
      </c>
      <c r="AD56" s="56" t="s">
        <v>388</v>
      </c>
      <c r="AE56" s="56" t="s">
        <v>388</v>
      </c>
      <c r="AF56" s="56" t="s">
        <v>388</v>
      </c>
      <c r="AG56" s="57" t="s">
        <v>388</v>
      </c>
      <c r="AH56" s="58" t="s">
        <v>388</v>
      </c>
      <c r="AI56" s="59" t="s">
        <v>388</v>
      </c>
      <c r="AJ56" s="59" t="s">
        <v>388</v>
      </c>
      <c r="AK56" s="59" t="s">
        <v>388</v>
      </c>
      <c r="AL56" s="59" t="s">
        <v>388</v>
      </c>
    </row>
    <row r="57" spans="2:38" ht="16.5" thickBot="1">
      <c r="B57" s="375"/>
      <c r="C57" s="375"/>
      <c r="D57" s="376"/>
      <c r="E57" s="383"/>
      <c r="F57" s="384"/>
      <c r="G57" s="384"/>
      <c r="H57" s="384"/>
      <c r="I57" s="385"/>
      <c r="J57" s="79" t="s">
        <v>388</v>
      </c>
      <c r="K57" s="80" t="s">
        <v>388</v>
      </c>
      <c r="L57" s="80" t="s">
        <v>388</v>
      </c>
      <c r="M57" s="80" t="s">
        <v>388</v>
      </c>
      <c r="N57" s="80" t="s">
        <v>388</v>
      </c>
      <c r="O57" s="81" t="s">
        <v>388</v>
      </c>
      <c r="P57" s="79" t="s">
        <v>388</v>
      </c>
      <c r="Q57" s="80" t="s">
        <v>388</v>
      </c>
      <c r="R57" s="80" t="s">
        <v>388</v>
      </c>
      <c r="S57" s="80" t="s">
        <v>388</v>
      </c>
      <c r="T57" s="80" t="s">
        <v>388</v>
      </c>
      <c r="U57" s="81" t="s">
        <v>388</v>
      </c>
      <c r="V57" s="198" t="s">
        <v>388</v>
      </c>
      <c r="W57" s="199" t="s">
        <v>388</v>
      </c>
      <c r="X57" s="71" t="s">
        <v>388</v>
      </c>
      <c r="Y57" s="71" t="s">
        <v>388</v>
      </c>
      <c r="Z57" s="71" t="s">
        <v>388</v>
      </c>
      <c r="AA57" s="72" t="s">
        <v>388</v>
      </c>
      <c r="AB57" s="60" t="s">
        <v>388</v>
      </c>
      <c r="AC57" s="61" t="s">
        <v>388</v>
      </c>
      <c r="AD57" s="61" t="s">
        <v>388</v>
      </c>
      <c r="AE57" s="61" t="s">
        <v>388</v>
      </c>
      <c r="AF57" s="61" t="s">
        <v>388</v>
      </c>
      <c r="AG57" s="62" t="s">
        <v>388</v>
      </c>
      <c r="AH57" s="58" t="s">
        <v>388</v>
      </c>
      <c r="AI57" s="59" t="s">
        <v>388</v>
      </c>
      <c r="AJ57" s="59" t="s">
        <v>388</v>
      </c>
      <c r="AK57" s="59" t="s">
        <v>388</v>
      </c>
      <c r="AL57" s="59" t="s">
        <v>388</v>
      </c>
    </row>
    <row r="58" spans="2:38" ht="15" customHeight="1">
      <c r="J58" s="377" t="s">
        <v>400</v>
      </c>
      <c r="K58" s="378"/>
      <c r="L58" s="378"/>
      <c r="M58" s="378"/>
      <c r="N58" s="378"/>
      <c r="O58" s="379"/>
      <c r="P58" s="377" t="s">
        <v>401</v>
      </c>
      <c r="Q58" s="378"/>
      <c r="R58" s="378"/>
      <c r="S58" s="378"/>
      <c r="T58" s="378"/>
      <c r="U58" s="379"/>
      <c r="V58" s="377" t="s">
        <v>402</v>
      </c>
      <c r="W58" s="378"/>
      <c r="X58" s="378"/>
      <c r="Y58" s="378"/>
      <c r="Z58" s="378"/>
      <c r="AA58" s="379"/>
      <c r="AB58" s="377" t="s">
        <v>403</v>
      </c>
      <c r="AC58" s="426"/>
      <c r="AD58" s="378"/>
      <c r="AE58" s="378"/>
      <c r="AF58" s="378"/>
      <c r="AG58" s="378"/>
      <c r="AH58" s="377" t="s">
        <v>404</v>
      </c>
      <c r="AI58" s="378"/>
      <c r="AJ58" s="378"/>
      <c r="AK58" s="378"/>
      <c r="AL58" s="379"/>
    </row>
    <row r="59" spans="2:38" ht="15" customHeight="1">
      <c r="J59" s="380"/>
      <c r="K59" s="381"/>
      <c r="L59" s="381"/>
      <c r="M59" s="381"/>
      <c r="N59" s="381"/>
      <c r="O59" s="382"/>
      <c r="P59" s="380"/>
      <c r="Q59" s="381"/>
      <c r="R59" s="381"/>
      <c r="S59" s="381"/>
      <c r="T59" s="381"/>
      <c r="U59" s="382"/>
      <c r="V59" s="380"/>
      <c r="W59" s="381"/>
      <c r="X59" s="381"/>
      <c r="Y59" s="381"/>
      <c r="Z59" s="381"/>
      <c r="AA59" s="382"/>
      <c r="AB59" s="380"/>
      <c r="AC59" s="381"/>
      <c r="AD59" s="381"/>
      <c r="AE59" s="381"/>
      <c r="AF59" s="381"/>
      <c r="AG59" s="381"/>
      <c r="AH59" s="396"/>
      <c r="AI59" s="381"/>
      <c r="AJ59" s="381"/>
      <c r="AK59" s="381"/>
      <c r="AL59" s="382"/>
    </row>
    <row r="60" spans="2:38" ht="15" customHeight="1">
      <c r="J60" s="380"/>
      <c r="K60" s="381"/>
      <c r="L60" s="381"/>
      <c r="M60" s="381"/>
      <c r="N60" s="381"/>
      <c r="O60" s="382"/>
      <c r="P60" s="380"/>
      <c r="Q60" s="381"/>
      <c r="R60" s="381"/>
      <c r="S60" s="381"/>
      <c r="T60" s="381"/>
      <c r="U60" s="382"/>
      <c r="V60" s="380"/>
      <c r="W60" s="381"/>
      <c r="X60" s="381"/>
      <c r="Y60" s="381"/>
      <c r="Z60" s="381"/>
      <c r="AA60" s="382"/>
      <c r="AB60" s="380"/>
      <c r="AC60" s="381"/>
      <c r="AD60" s="381"/>
      <c r="AE60" s="381"/>
      <c r="AF60" s="381"/>
      <c r="AG60" s="381"/>
      <c r="AH60" s="396"/>
      <c r="AI60" s="381"/>
      <c r="AJ60" s="381"/>
      <c r="AK60" s="381"/>
      <c r="AL60" s="382"/>
    </row>
    <row r="61" spans="2:38" ht="15" customHeight="1">
      <c r="J61" s="380"/>
      <c r="K61" s="381"/>
      <c r="L61" s="381"/>
      <c r="M61" s="381"/>
      <c r="N61" s="381"/>
      <c r="O61" s="382"/>
      <c r="P61" s="380"/>
      <c r="Q61" s="381"/>
      <c r="R61" s="381"/>
      <c r="S61" s="381"/>
      <c r="T61" s="381"/>
      <c r="U61" s="382"/>
      <c r="V61" s="380"/>
      <c r="W61" s="381"/>
      <c r="X61" s="381"/>
      <c r="Y61" s="381"/>
      <c r="Z61" s="381"/>
      <c r="AA61" s="382"/>
      <c r="AB61" s="380"/>
      <c r="AC61" s="381"/>
      <c r="AD61" s="381"/>
      <c r="AE61" s="381"/>
      <c r="AF61" s="381"/>
      <c r="AG61" s="381"/>
      <c r="AH61" s="380"/>
      <c r="AI61" s="381"/>
      <c r="AJ61" s="381"/>
      <c r="AK61" s="381"/>
      <c r="AL61" s="382"/>
    </row>
    <row r="62" spans="2:38" ht="15" customHeight="1">
      <c r="J62" s="380"/>
      <c r="K62" s="381"/>
      <c r="L62" s="381"/>
      <c r="M62" s="381"/>
      <c r="N62" s="381"/>
      <c r="O62" s="382"/>
      <c r="P62" s="380"/>
      <c r="Q62" s="381"/>
      <c r="R62" s="381"/>
      <c r="S62" s="381"/>
      <c r="T62" s="381"/>
      <c r="U62" s="382"/>
      <c r="V62" s="380"/>
      <c r="W62" s="381"/>
      <c r="X62" s="381"/>
      <c r="Y62" s="381"/>
      <c r="Z62" s="381"/>
      <c r="AA62" s="382"/>
      <c r="AB62" s="380"/>
      <c r="AC62" s="381"/>
      <c r="AD62" s="381"/>
      <c r="AE62" s="381"/>
      <c r="AF62" s="381"/>
      <c r="AG62" s="381"/>
      <c r="AH62" s="380"/>
      <c r="AI62" s="381"/>
      <c r="AJ62" s="381"/>
      <c r="AK62" s="381"/>
      <c r="AL62" s="382"/>
    </row>
    <row r="63" spans="2:38" ht="28.5" customHeight="1" thickBot="1">
      <c r="J63" s="383"/>
      <c r="K63" s="384"/>
      <c r="L63" s="384"/>
      <c r="M63" s="384"/>
      <c r="N63" s="384"/>
      <c r="O63" s="385"/>
      <c r="P63" s="383"/>
      <c r="Q63" s="384"/>
      <c r="R63" s="384"/>
      <c r="S63" s="384"/>
      <c r="T63" s="384"/>
      <c r="U63" s="385"/>
      <c r="V63" s="383"/>
      <c r="W63" s="384"/>
      <c r="X63" s="384"/>
      <c r="Y63" s="384"/>
      <c r="Z63" s="384"/>
      <c r="AA63" s="385"/>
      <c r="AB63" s="383"/>
      <c r="AC63" s="384"/>
      <c r="AD63" s="384"/>
      <c r="AE63" s="384"/>
      <c r="AF63" s="384"/>
      <c r="AG63" s="384"/>
      <c r="AH63" s="383"/>
      <c r="AI63" s="384"/>
      <c r="AJ63" s="384"/>
      <c r="AK63" s="384"/>
      <c r="AL63" s="385"/>
    </row>
  </sheetData>
  <mergeCells count="22">
    <mergeCell ref="AH58:AL63"/>
    <mergeCell ref="E28:I37"/>
    <mergeCell ref="AN28:AS37"/>
    <mergeCell ref="AT28:AU35"/>
    <mergeCell ref="E38:I47"/>
    <mergeCell ref="AN38:AS47"/>
    <mergeCell ref="AT38:AU44"/>
    <mergeCell ref="E48:I57"/>
    <mergeCell ref="J58:O63"/>
    <mergeCell ref="P58:U63"/>
    <mergeCell ref="V58:AA63"/>
    <mergeCell ref="AB58:AG63"/>
    <mergeCell ref="B4:I6"/>
    <mergeCell ref="J4:AL6"/>
    <mergeCell ref="AT4:AU6"/>
    <mergeCell ref="B8:D57"/>
    <mergeCell ref="E8:I17"/>
    <mergeCell ref="AN8:AS17"/>
    <mergeCell ref="AT8:AU14"/>
    <mergeCell ref="E18:I27"/>
    <mergeCell ref="AN18:AS27"/>
    <mergeCell ref="AT18:AU2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510D2-BA40-45F9-A728-17D3F6372F75}">
  <dimension ref="B1:Z61"/>
  <sheetViews>
    <sheetView workbookViewId="0">
      <selection activeCell="Q15" sqref="Q15"/>
    </sheetView>
  </sheetViews>
  <sheetFormatPr baseColWidth="10" defaultColWidth="11.42578125" defaultRowHeight="15"/>
  <cols>
    <col min="2" max="2" width="25.5703125" customWidth="1"/>
    <col min="6" max="6" width="27.42578125" customWidth="1"/>
    <col min="7" max="7" width="24.7109375" style="131" customWidth="1"/>
    <col min="8" max="8" width="11.42578125" style="131"/>
    <col min="9" max="9" width="18.28515625" style="131" customWidth="1"/>
    <col min="10" max="12" width="11.42578125" style="131"/>
    <col min="17" max="17" width="21.5703125" customWidth="1"/>
    <col min="18" max="18" width="17.5703125" bestFit="1" customWidth="1"/>
    <col min="19" max="19" width="23.85546875" bestFit="1" customWidth="1"/>
    <col min="21" max="21" width="15.5703125" bestFit="1" customWidth="1"/>
    <col min="22" max="22" width="25.28515625" bestFit="1" customWidth="1"/>
    <col min="24" max="24" width="21" bestFit="1" customWidth="1"/>
  </cols>
  <sheetData>
    <row r="1" spans="2:26">
      <c r="G1" s="131" t="s">
        <v>187</v>
      </c>
      <c r="H1" s="131" t="s">
        <v>180</v>
      </c>
    </row>
    <row r="4" spans="2:26">
      <c r="B4" t="s">
        <v>405</v>
      </c>
      <c r="C4" t="s">
        <v>397</v>
      </c>
      <c r="F4" t="s">
        <v>208</v>
      </c>
      <c r="G4" s="130" t="s">
        <v>406</v>
      </c>
      <c r="H4" s="130">
        <v>0.2</v>
      </c>
      <c r="I4" s="130"/>
      <c r="K4" s="130"/>
      <c r="Q4" t="s">
        <v>407</v>
      </c>
      <c r="R4" s="130">
        <v>0.5</v>
      </c>
      <c r="S4" s="131" t="s">
        <v>297</v>
      </c>
      <c r="T4" s="130">
        <v>0.3</v>
      </c>
      <c r="U4" s="131" t="s">
        <v>311</v>
      </c>
      <c r="V4" s="130">
        <v>0.4</v>
      </c>
      <c r="W4" s="131" t="s">
        <v>314</v>
      </c>
    </row>
    <row r="5" spans="2:26">
      <c r="B5" t="s">
        <v>408</v>
      </c>
      <c r="C5" t="s">
        <v>397</v>
      </c>
      <c r="F5" t="s">
        <v>240</v>
      </c>
      <c r="G5" s="130" t="s">
        <v>406</v>
      </c>
      <c r="H5" s="130">
        <v>0.2</v>
      </c>
      <c r="I5" s="130"/>
      <c r="K5" s="130"/>
      <c r="Q5" t="s">
        <v>409</v>
      </c>
      <c r="R5" s="130">
        <v>0.45</v>
      </c>
      <c r="S5" s="131" t="s">
        <v>297</v>
      </c>
      <c r="T5" s="130">
        <v>0.36</v>
      </c>
      <c r="U5" s="131" t="s">
        <v>311</v>
      </c>
      <c r="V5" s="130">
        <v>0.4</v>
      </c>
      <c r="W5" s="131" t="s">
        <v>314</v>
      </c>
    </row>
    <row r="6" spans="2:26">
      <c r="B6" t="s">
        <v>410</v>
      </c>
      <c r="C6" t="s">
        <v>314</v>
      </c>
      <c r="F6" t="s">
        <v>248</v>
      </c>
      <c r="G6" s="130" t="s">
        <v>299</v>
      </c>
      <c r="H6" s="130">
        <v>0.6</v>
      </c>
      <c r="I6" s="130" t="s">
        <v>411</v>
      </c>
      <c r="K6" s="130"/>
      <c r="Q6" t="s">
        <v>412</v>
      </c>
      <c r="R6" s="130">
        <v>0.4</v>
      </c>
      <c r="S6" s="131" t="s">
        <v>297</v>
      </c>
      <c r="T6" s="130">
        <v>0.36</v>
      </c>
      <c r="U6" s="131" t="s">
        <v>311</v>
      </c>
      <c r="V6" s="130">
        <v>0.4</v>
      </c>
      <c r="W6" s="131" t="s">
        <v>314</v>
      </c>
    </row>
    <row r="7" spans="2:26">
      <c r="B7" t="s">
        <v>413</v>
      </c>
      <c r="C7" t="s">
        <v>414</v>
      </c>
      <c r="G7" s="130"/>
      <c r="I7" s="130"/>
      <c r="K7" s="130"/>
      <c r="Q7" t="s">
        <v>415</v>
      </c>
      <c r="R7" s="130">
        <v>0.35</v>
      </c>
      <c r="S7" s="131" t="s">
        <v>299</v>
      </c>
      <c r="T7" s="130">
        <v>0.42</v>
      </c>
      <c r="U7" s="131" t="s">
        <v>311</v>
      </c>
      <c r="V7" s="130">
        <v>0.4</v>
      </c>
      <c r="W7" s="131" t="s">
        <v>314</v>
      </c>
    </row>
    <row r="8" spans="2:26">
      <c r="B8" t="s">
        <v>416</v>
      </c>
      <c r="C8" t="s">
        <v>389</v>
      </c>
      <c r="G8" s="130"/>
      <c r="I8" s="130"/>
      <c r="K8" s="130"/>
      <c r="Q8" t="s">
        <v>417</v>
      </c>
      <c r="R8" s="130">
        <v>0.35</v>
      </c>
      <c r="S8" s="131" t="s">
        <v>299</v>
      </c>
      <c r="T8" s="130">
        <v>0.6</v>
      </c>
      <c r="U8" s="131" t="s">
        <v>311</v>
      </c>
      <c r="V8" s="130">
        <v>0.26</v>
      </c>
      <c r="W8" s="131" t="s">
        <v>314</v>
      </c>
    </row>
    <row r="9" spans="2:26">
      <c r="B9" t="s">
        <v>418</v>
      </c>
      <c r="C9" t="s">
        <v>397</v>
      </c>
      <c r="G9" s="130"/>
      <c r="I9" s="130"/>
      <c r="K9" s="130"/>
      <c r="Q9" t="s">
        <v>419</v>
      </c>
      <c r="R9" s="130">
        <v>0.3</v>
      </c>
      <c r="S9" s="131" t="s">
        <v>299</v>
      </c>
      <c r="T9" s="130">
        <v>0.6</v>
      </c>
      <c r="U9" s="131" t="s">
        <v>311</v>
      </c>
      <c r="V9" s="130">
        <v>0.3</v>
      </c>
      <c r="W9" s="131" t="s">
        <v>314</v>
      </c>
    </row>
    <row r="10" spans="2:26">
      <c r="B10" t="s">
        <v>420</v>
      </c>
      <c r="C10" t="s">
        <v>314</v>
      </c>
    </row>
    <row r="11" spans="2:26">
      <c r="B11" t="s">
        <v>421</v>
      </c>
      <c r="C11" t="s">
        <v>314</v>
      </c>
      <c r="F11" t="s">
        <v>405</v>
      </c>
      <c r="G11" s="131" t="s">
        <v>295</v>
      </c>
      <c r="H11" s="130">
        <v>0.1</v>
      </c>
      <c r="I11" s="131" t="s">
        <v>406</v>
      </c>
      <c r="J11" s="130">
        <v>0.2</v>
      </c>
      <c r="K11" s="131" t="s">
        <v>397</v>
      </c>
    </row>
    <row r="12" spans="2:26">
      <c r="B12" t="s">
        <v>422</v>
      </c>
      <c r="C12" t="s">
        <v>414</v>
      </c>
      <c r="F12" t="s">
        <v>408</v>
      </c>
      <c r="G12" s="131" t="s">
        <v>295</v>
      </c>
      <c r="H12" s="130">
        <v>0.1</v>
      </c>
      <c r="I12" s="131" t="s">
        <v>311</v>
      </c>
      <c r="J12" s="130">
        <v>0.4</v>
      </c>
      <c r="K12" s="131" t="s">
        <v>397</v>
      </c>
      <c r="Q12" t="s">
        <v>179</v>
      </c>
      <c r="R12" t="s">
        <v>423</v>
      </c>
      <c r="S12" s="131" t="s">
        <v>132</v>
      </c>
      <c r="T12" t="s">
        <v>193</v>
      </c>
      <c r="U12" s="131" t="s">
        <v>194</v>
      </c>
      <c r="V12" t="s">
        <v>199</v>
      </c>
      <c r="W12" s="131" t="s">
        <v>180</v>
      </c>
      <c r="X12" t="s">
        <v>187</v>
      </c>
      <c r="Y12" s="131" t="s">
        <v>180</v>
      </c>
      <c r="Z12" t="s">
        <v>424</v>
      </c>
    </row>
    <row r="13" spans="2:26">
      <c r="B13" t="s">
        <v>425</v>
      </c>
      <c r="C13" t="s">
        <v>389</v>
      </c>
      <c r="F13" t="s">
        <v>410</v>
      </c>
      <c r="G13" s="131" t="s">
        <v>295</v>
      </c>
      <c r="H13" s="130">
        <v>0.1</v>
      </c>
      <c r="I13" s="131" t="s">
        <v>314</v>
      </c>
      <c r="J13" s="130">
        <v>0.6</v>
      </c>
      <c r="K13" s="131" t="s">
        <v>314</v>
      </c>
      <c r="Q13" t="s">
        <v>295</v>
      </c>
      <c r="R13" t="s">
        <v>406</v>
      </c>
      <c r="S13" t="s">
        <v>397</v>
      </c>
      <c r="T13" t="s">
        <v>208</v>
      </c>
      <c r="U13" t="s">
        <v>215</v>
      </c>
      <c r="V13" t="s">
        <v>295</v>
      </c>
      <c r="W13" s="129">
        <v>0.1</v>
      </c>
      <c r="X13" t="s">
        <v>406</v>
      </c>
      <c r="Y13" s="129">
        <v>0.2</v>
      </c>
      <c r="Z13" t="s">
        <v>397</v>
      </c>
    </row>
    <row r="14" spans="2:26">
      <c r="B14" t="s">
        <v>426</v>
      </c>
      <c r="C14" t="s">
        <v>314</v>
      </c>
      <c r="F14" t="s">
        <v>413</v>
      </c>
      <c r="G14" s="131" t="s">
        <v>295</v>
      </c>
      <c r="H14" s="130">
        <v>0.1</v>
      </c>
      <c r="I14" s="131" t="s">
        <v>318</v>
      </c>
      <c r="J14" s="130">
        <v>0.8</v>
      </c>
      <c r="K14" s="131" t="s">
        <v>392</v>
      </c>
      <c r="Q14" t="s">
        <v>295</v>
      </c>
      <c r="R14" t="s">
        <v>311</v>
      </c>
      <c r="S14" t="s">
        <v>397</v>
      </c>
      <c r="T14" t="s">
        <v>208</v>
      </c>
      <c r="U14" t="s">
        <v>215</v>
      </c>
      <c r="V14" t="s">
        <v>295</v>
      </c>
      <c r="W14" s="129">
        <v>0.1</v>
      </c>
      <c r="X14" t="s">
        <v>311</v>
      </c>
      <c r="Y14" s="129">
        <v>0.4</v>
      </c>
      <c r="Z14" t="s">
        <v>397</v>
      </c>
    </row>
    <row r="15" spans="2:26">
      <c r="B15" t="s">
        <v>427</v>
      </c>
      <c r="C15" t="s">
        <v>314</v>
      </c>
      <c r="F15" t="s">
        <v>416</v>
      </c>
      <c r="G15" s="131" t="s">
        <v>295</v>
      </c>
      <c r="H15" s="130">
        <v>0.1</v>
      </c>
      <c r="I15" s="131" t="s">
        <v>322</v>
      </c>
      <c r="J15" s="130">
        <v>1</v>
      </c>
      <c r="K15" s="131" t="s">
        <v>389</v>
      </c>
      <c r="Q15" t="s">
        <v>295</v>
      </c>
      <c r="R15" t="s">
        <v>314</v>
      </c>
      <c r="S15" t="s">
        <v>314</v>
      </c>
      <c r="T15" t="s">
        <v>208</v>
      </c>
      <c r="U15" t="s">
        <v>215</v>
      </c>
      <c r="V15" t="s">
        <v>295</v>
      </c>
      <c r="W15" s="129">
        <v>0.1</v>
      </c>
      <c r="X15" t="s">
        <v>314</v>
      </c>
      <c r="Y15" s="129">
        <v>0.6</v>
      </c>
      <c r="Z15" t="s">
        <v>314</v>
      </c>
    </row>
    <row r="16" spans="2:26">
      <c r="B16" t="s">
        <v>428</v>
      </c>
      <c r="C16" t="s">
        <v>314</v>
      </c>
      <c r="F16" t="s">
        <v>418</v>
      </c>
      <c r="G16" s="131" t="s">
        <v>295</v>
      </c>
      <c r="H16" s="130">
        <v>0.2</v>
      </c>
      <c r="I16" s="131" t="s">
        <v>406</v>
      </c>
      <c r="J16" s="130">
        <v>0.2</v>
      </c>
      <c r="K16" s="131" t="s">
        <v>397</v>
      </c>
      <c r="T16" t="s">
        <v>208</v>
      </c>
      <c r="U16" t="s">
        <v>215</v>
      </c>
    </row>
    <row r="17" spans="2:21">
      <c r="B17" t="s">
        <v>429</v>
      </c>
      <c r="C17" t="s">
        <v>414</v>
      </c>
      <c r="F17" t="s">
        <v>420</v>
      </c>
      <c r="G17" s="131" t="s">
        <v>295</v>
      </c>
      <c r="H17" s="130">
        <v>0.2</v>
      </c>
      <c r="I17" s="131" t="s">
        <v>311</v>
      </c>
      <c r="J17" s="130">
        <v>0.4</v>
      </c>
      <c r="K17" s="131" t="s">
        <v>397</v>
      </c>
      <c r="R17" s="130">
        <v>0.5</v>
      </c>
      <c r="S17" s="129">
        <v>0.5</v>
      </c>
      <c r="T17" t="s">
        <v>208</v>
      </c>
      <c r="U17" t="s">
        <v>215</v>
      </c>
    </row>
    <row r="18" spans="2:21">
      <c r="B18" t="s">
        <v>430</v>
      </c>
      <c r="C18" t="s">
        <v>389</v>
      </c>
      <c r="F18" t="s">
        <v>421</v>
      </c>
      <c r="G18" s="131" t="s">
        <v>295</v>
      </c>
      <c r="H18" s="130">
        <v>0.2</v>
      </c>
      <c r="I18" s="131" t="s">
        <v>314</v>
      </c>
      <c r="J18" s="130">
        <v>0.6</v>
      </c>
      <c r="K18" s="131" t="s">
        <v>314</v>
      </c>
      <c r="R18" s="130">
        <v>0.45</v>
      </c>
      <c r="S18" s="129">
        <v>0.35</v>
      </c>
      <c r="T18" t="s">
        <v>208</v>
      </c>
      <c r="U18" t="s">
        <v>215</v>
      </c>
    </row>
    <row r="19" spans="2:21">
      <c r="B19" t="s">
        <v>431</v>
      </c>
      <c r="C19" t="s">
        <v>314</v>
      </c>
      <c r="F19" t="s">
        <v>422</v>
      </c>
      <c r="G19" s="131" t="s">
        <v>295</v>
      </c>
      <c r="H19" s="130">
        <v>0.2</v>
      </c>
      <c r="I19" s="131" t="s">
        <v>318</v>
      </c>
      <c r="J19" s="130">
        <v>0.8</v>
      </c>
      <c r="K19" s="131" t="s">
        <v>392</v>
      </c>
      <c r="R19" s="130">
        <v>0.4</v>
      </c>
      <c r="T19" t="s">
        <v>208</v>
      </c>
      <c r="U19" t="s">
        <v>215</v>
      </c>
    </row>
    <row r="20" spans="2:21">
      <c r="B20" t="s">
        <v>432</v>
      </c>
      <c r="C20" t="s">
        <v>314</v>
      </c>
      <c r="F20" t="s">
        <v>425</v>
      </c>
      <c r="G20" s="131" t="s">
        <v>295</v>
      </c>
      <c r="H20" s="130">
        <v>0.2</v>
      </c>
      <c r="I20" s="131" t="s">
        <v>322</v>
      </c>
      <c r="J20" s="130">
        <v>1</v>
      </c>
      <c r="K20" s="131" t="s">
        <v>389</v>
      </c>
      <c r="R20" s="130">
        <v>0.35</v>
      </c>
      <c r="T20" t="s">
        <v>208</v>
      </c>
      <c r="U20" t="s">
        <v>215</v>
      </c>
    </row>
    <row r="21" spans="2:21">
      <c r="B21" t="s">
        <v>433</v>
      </c>
      <c r="C21" t="s">
        <v>414</v>
      </c>
      <c r="F21" t="s">
        <v>426</v>
      </c>
      <c r="G21" s="131" t="s">
        <v>297</v>
      </c>
      <c r="H21" s="130">
        <v>0.3</v>
      </c>
      <c r="I21" s="131" t="s">
        <v>406</v>
      </c>
      <c r="J21" s="130">
        <v>0.2</v>
      </c>
      <c r="K21" s="131" t="s">
        <v>397</v>
      </c>
      <c r="R21" s="130">
        <v>0.35</v>
      </c>
      <c r="T21" t="s">
        <v>208</v>
      </c>
      <c r="U21" t="s">
        <v>215</v>
      </c>
    </row>
    <row r="22" spans="2:21">
      <c r="B22" t="s">
        <v>434</v>
      </c>
      <c r="C22" t="s">
        <v>414</v>
      </c>
      <c r="F22" t="s">
        <v>427</v>
      </c>
      <c r="G22" s="131" t="s">
        <v>297</v>
      </c>
      <c r="H22" s="130">
        <v>0.3</v>
      </c>
      <c r="I22" s="131" t="s">
        <v>311</v>
      </c>
      <c r="J22" s="130">
        <v>0.4</v>
      </c>
      <c r="K22" s="131" t="s">
        <v>314</v>
      </c>
      <c r="R22" s="130">
        <v>0.3</v>
      </c>
      <c r="T22" t="s">
        <v>208</v>
      </c>
      <c r="U22" t="s">
        <v>215</v>
      </c>
    </row>
    <row r="23" spans="2:21">
      <c r="B23" t="s">
        <v>435</v>
      </c>
      <c r="C23" t="s">
        <v>389</v>
      </c>
      <c r="F23" t="s">
        <v>428</v>
      </c>
      <c r="G23" s="131" t="s">
        <v>297</v>
      </c>
      <c r="H23" s="130">
        <v>0.3</v>
      </c>
      <c r="I23" s="131" t="s">
        <v>314</v>
      </c>
      <c r="J23" s="130">
        <v>0.6</v>
      </c>
      <c r="K23" s="131" t="s">
        <v>314</v>
      </c>
      <c r="T23" t="s">
        <v>208</v>
      </c>
      <c r="U23" t="s">
        <v>215</v>
      </c>
    </row>
    <row r="24" spans="2:21">
      <c r="B24" t="s">
        <v>436</v>
      </c>
      <c r="C24" t="s">
        <v>414</v>
      </c>
      <c r="F24" t="s">
        <v>429</v>
      </c>
      <c r="G24" s="131" t="s">
        <v>297</v>
      </c>
      <c r="H24" s="130">
        <v>0.3</v>
      </c>
      <c r="I24" s="131" t="s">
        <v>318</v>
      </c>
      <c r="J24" s="130">
        <v>0.8</v>
      </c>
      <c r="K24" s="131" t="s">
        <v>392</v>
      </c>
      <c r="T24" t="s">
        <v>208</v>
      </c>
      <c r="U24" t="s">
        <v>215</v>
      </c>
    </row>
    <row r="25" spans="2:21">
      <c r="B25" t="s">
        <v>437</v>
      </c>
      <c r="C25" t="s">
        <v>414</v>
      </c>
      <c r="F25" t="s">
        <v>430</v>
      </c>
      <c r="G25" s="131" t="s">
        <v>297</v>
      </c>
      <c r="H25" s="130">
        <v>0.3</v>
      </c>
      <c r="I25" s="131" t="s">
        <v>322</v>
      </c>
      <c r="J25" s="130">
        <v>1</v>
      </c>
      <c r="K25" s="131" t="s">
        <v>389</v>
      </c>
    </row>
    <row r="26" spans="2:21">
      <c r="B26" t="s">
        <v>438</v>
      </c>
      <c r="C26" t="s">
        <v>414</v>
      </c>
      <c r="F26" t="s">
        <v>431</v>
      </c>
      <c r="G26" s="131" t="s">
        <v>297</v>
      </c>
      <c r="H26" s="130">
        <v>0.4</v>
      </c>
      <c r="I26" s="131" t="s">
        <v>406</v>
      </c>
      <c r="J26" s="130">
        <v>0.2</v>
      </c>
      <c r="K26" s="131" t="s">
        <v>397</v>
      </c>
    </row>
    <row r="27" spans="2:21">
      <c r="B27" t="s">
        <v>439</v>
      </c>
      <c r="C27" t="s">
        <v>414</v>
      </c>
      <c r="F27" t="s">
        <v>432</v>
      </c>
      <c r="G27" s="131" t="s">
        <v>297</v>
      </c>
      <c r="H27" s="130">
        <v>0.4</v>
      </c>
      <c r="I27" s="131" t="s">
        <v>311</v>
      </c>
      <c r="J27" s="130">
        <v>0.4</v>
      </c>
      <c r="K27" s="131" t="s">
        <v>314</v>
      </c>
    </row>
    <row r="28" spans="2:21">
      <c r="B28" t="s">
        <v>440</v>
      </c>
      <c r="C28" t="s">
        <v>389</v>
      </c>
      <c r="F28" t="s">
        <v>433</v>
      </c>
      <c r="G28" s="131" t="s">
        <v>297</v>
      </c>
      <c r="H28" s="130">
        <v>0.4</v>
      </c>
      <c r="I28" s="131" t="s">
        <v>314</v>
      </c>
      <c r="J28" s="130">
        <v>0.6</v>
      </c>
      <c r="K28" s="131" t="s">
        <v>314</v>
      </c>
    </row>
    <row r="29" spans="2:21">
      <c r="F29" t="s">
        <v>434</v>
      </c>
      <c r="G29" s="131" t="s">
        <v>297</v>
      </c>
      <c r="H29" s="130">
        <v>0.4</v>
      </c>
      <c r="I29" s="131" t="s">
        <v>318</v>
      </c>
      <c r="J29" s="130">
        <v>0.8</v>
      </c>
      <c r="K29" s="131" t="s">
        <v>392</v>
      </c>
    </row>
    <row r="30" spans="2:21">
      <c r="F30" t="s">
        <v>435</v>
      </c>
      <c r="G30" s="131" t="s">
        <v>297</v>
      </c>
      <c r="H30" s="130">
        <v>0.4</v>
      </c>
      <c r="I30" s="131" t="s">
        <v>322</v>
      </c>
      <c r="J30" s="130">
        <v>1</v>
      </c>
      <c r="K30" s="131" t="s">
        <v>389</v>
      </c>
    </row>
    <row r="31" spans="2:21">
      <c r="F31" t="s">
        <v>441</v>
      </c>
      <c r="G31" s="131" t="s">
        <v>299</v>
      </c>
      <c r="H31" s="130">
        <v>0.5</v>
      </c>
      <c r="I31" s="131" t="s">
        <v>406</v>
      </c>
      <c r="J31" s="130">
        <v>0.2</v>
      </c>
      <c r="K31" s="131" t="s">
        <v>314</v>
      </c>
    </row>
    <row r="32" spans="2:21">
      <c r="F32" t="s">
        <v>442</v>
      </c>
      <c r="G32" s="131" t="s">
        <v>299</v>
      </c>
      <c r="H32" s="130">
        <v>0.5</v>
      </c>
      <c r="I32" s="131" t="s">
        <v>311</v>
      </c>
      <c r="J32" s="130">
        <v>0.4</v>
      </c>
      <c r="K32" s="131" t="s">
        <v>314</v>
      </c>
    </row>
    <row r="33" spans="6:11">
      <c r="F33" t="s">
        <v>443</v>
      </c>
      <c r="G33" s="131" t="s">
        <v>299</v>
      </c>
      <c r="H33" s="130">
        <v>0.5</v>
      </c>
      <c r="I33" s="131" t="s">
        <v>314</v>
      </c>
      <c r="J33" s="130">
        <v>0.6</v>
      </c>
      <c r="K33" s="131" t="s">
        <v>314</v>
      </c>
    </row>
    <row r="34" spans="6:11">
      <c r="F34" t="s">
        <v>444</v>
      </c>
      <c r="G34" s="131" t="s">
        <v>299</v>
      </c>
      <c r="H34" s="130">
        <v>0.5</v>
      </c>
      <c r="I34" s="131" t="s">
        <v>318</v>
      </c>
      <c r="J34" s="130">
        <v>0.8</v>
      </c>
      <c r="K34" s="131" t="s">
        <v>392</v>
      </c>
    </row>
    <row r="35" spans="6:11">
      <c r="F35" t="s">
        <v>445</v>
      </c>
      <c r="G35" s="131" t="s">
        <v>299</v>
      </c>
      <c r="H35" s="130">
        <v>0.5</v>
      </c>
      <c r="I35" s="131" t="s">
        <v>322</v>
      </c>
      <c r="J35" s="130">
        <v>1</v>
      </c>
      <c r="K35" s="131" t="s">
        <v>389</v>
      </c>
    </row>
    <row r="37" spans="6:11" ht="45">
      <c r="G37" s="132" t="s">
        <v>446</v>
      </c>
    </row>
    <row r="38" spans="6:11" ht="105">
      <c r="G38" s="132" t="s">
        <v>447</v>
      </c>
    </row>
    <row r="39" spans="6:11" ht="75">
      <c r="G39" s="132" t="s">
        <v>448</v>
      </c>
    </row>
    <row r="40" spans="6:11" ht="75">
      <c r="G40" s="132" t="s">
        <v>449</v>
      </c>
    </row>
    <row r="41" spans="6:11" ht="75">
      <c r="G41" s="132" t="s">
        <v>450</v>
      </c>
    </row>
    <row r="42" spans="6:11" ht="45">
      <c r="G42" s="132" t="s">
        <v>451</v>
      </c>
    </row>
    <row r="43" spans="6:11" ht="105">
      <c r="G43" s="132" t="s">
        <v>452</v>
      </c>
    </row>
    <row r="44" spans="6:11" ht="75">
      <c r="G44" s="132" t="s">
        <v>453</v>
      </c>
    </row>
    <row r="45" spans="6:11" ht="75">
      <c r="G45" s="132" t="s">
        <v>454</v>
      </c>
    </row>
    <row r="46" spans="6:11" ht="75">
      <c r="G46" s="132" t="s">
        <v>455</v>
      </c>
    </row>
    <row r="47" spans="6:11" ht="45">
      <c r="G47" s="132" t="s">
        <v>456</v>
      </c>
    </row>
    <row r="48" spans="6:11" ht="105">
      <c r="G48" s="132" t="s">
        <v>457</v>
      </c>
    </row>
    <row r="49" spans="7:7" ht="75">
      <c r="G49" s="132" t="s">
        <v>458</v>
      </c>
    </row>
    <row r="50" spans="7:7" ht="75">
      <c r="G50" s="132" t="s">
        <v>459</v>
      </c>
    </row>
    <row r="51" spans="7:7" ht="75">
      <c r="G51" s="132" t="s">
        <v>460</v>
      </c>
    </row>
    <row r="52" spans="7:7" ht="45">
      <c r="G52" s="132" t="s">
        <v>461</v>
      </c>
    </row>
    <row r="53" spans="7:7" ht="105">
      <c r="G53" s="132" t="s">
        <v>462</v>
      </c>
    </row>
    <row r="54" spans="7:7" ht="75">
      <c r="G54" s="132" t="s">
        <v>463</v>
      </c>
    </row>
    <row r="55" spans="7:7" ht="75">
      <c r="G55" s="132" t="s">
        <v>464</v>
      </c>
    </row>
    <row r="56" spans="7:7" ht="75">
      <c r="G56" s="132" t="s">
        <v>465</v>
      </c>
    </row>
    <row r="57" spans="7:7" ht="45">
      <c r="G57" s="132" t="s">
        <v>466</v>
      </c>
    </row>
    <row r="58" spans="7:7" ht="105">
      <c r="G58" s="132" t="s">
        <v>467</v>
      </c>
    </row>
    <row r="59" spans="7:7" ht="75">
      <c r="G59" s="132" t="s">
        <v>468</v>
      </c>
    </row>
    <row r="60" spans="7:7" ht="75">
      <c r="G60" s="132" t="s">
        <v>469</v>
      </c>
    </row>
    <row r="61" spans="7:7" ht="75">
      <c r="G61" s="132" t="s">
        <v>470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E11DC-9CCA-4581-BA3E-60E9533CB3A8}">
  <dimension ref="B2:K31"/>
  <sheetViews>
    <sheetView topLeftCell="A6" workbookViewId="0">
      <selection activeCell="B10" sqref="B10"/>
    </sheetView>
  </sheetViews>
  <sheetFormatPr baseColWidth="10" defaultColWidth="11.42578125" defaultRowHeight="15"/>
  <cols>
    <col min="2" max="2" width="30.85546875" customWidth="1"/>
    <col min="3" max="3" width="38.140625" customWidth="1"/>
    <col min="4" max="4" width="32.5703125" customWidth="1"/>
    <col min="5" max="5" width="20.42578125" customWidth="1"/>
    <col min="6" max="6" width="22.28515625" customWidth="1"/>
    <col min="7" max="7" width="21.85546875" customWidth="1"/>
    <col min="11" max="11" width="16.42578125" customWidth="1"/>
  </cols>
  <sheetData>
    <row r="2" spans="2:11">
      <c r="B2" s="4" t="s">
        <v>471</v>
      </c>
      <c r="C2" s="4" t="s">
        <v>472</v>
      </c>
      <c r="D2" s="4" t="s">
        <v>473</v>
      </c>
      <c r="E2" s="6" t="s">
        <v>474</v>
      </c>
      <c r="F2" s="4" t="s">
        <v>475</v>
      </c>
      <c r="G2" s="4" t="s">
        <v>476</v>
      </c>
      <c r="H2" s="4" t="s">
        <v>477</v>
      </c>
      <c r="I2" s="4" t="s">
        <v>478</v>
      </c>
      <c r="J2" s="4" t="s">
        <v>479</v>
      </c>
      <c r="K2" s="4" t="s">
        <v>480</v>
      </c>
    </row>
    <row r="3" spans="2:11" ht="30">
      <c r="B3" t="s">
        <v>220</v>
      </c>
      <c r="C3" s="82" t="s">
        <v>481</v>
      </c>
      <c r="D3" s="5" t="s">
        <v>272</v>
      </c>
      <c r="E3" t="s">
        <v>208</v>
      </c>
      <c r="F3" t="s">
        <v>215</v>
      </c>
      <c r="G3" t="s">
        <v>210</v>
      </c>
      <c r="H3" t="s">
        <v>211</v>
      </c>
      <c r="I3" t="s">
        <v>212</v>
      </c>
      <c r="J3" t="s">
        <v>482</v>
      </c>
      <c r="K3" t="s">
        <v>483</v>
      </c>
    </row>
    <row r="4" spans="2:11" ht="75">
      <c r="B4" s="147" t="s">
        <v>326</v>
      </c>
      <c r="C4" t="s">
        <v>205</v>
      </c>
      <c r="D4" s="5" t="s">
        <v>313</v>
      </c>
      <c r="E4" t="s">
        <v>240</v>
      </c>
      <c r="F4" t="s">
        <v>209</v>
      </c>
      <c r="G4" t="s">
        <v>484</v>
      </c>
      <c r="H4" t="s">
        <v>380</v>
      </c>
      <c r="I4" t="s">
        <v>383</v>
      </c>
      <c r="J4" t="s">
        <v>485</v>
      </c>
      <c r="K4" t="s">
        <v>213</v>
      </c>
    </row>
    <row r="5" spans="2:11" ht="60">
      <c r="B5" s="147" t="s">
        <v>332</v>
      </c>
      <c r="C5" t="s">
        <v>235</v>
      </c>
      <c r="D5" s="5" t="s">
        <v>317</v>
      </c>
      <c r="E5" t="s">
        <v>248</v>
      </c>
      <c r="K5" t="s">
        <v>486</v>
      </c>
    </row>
    <row r="6" spans="2:11" ht="45">
      <c r="B6" s="147" t="s">
        <v>352</v>
      </c>
      <c r="C6" t="s">
        <v>271</v>
      </c>
      <c r="D6" s="5" t="s">
        <v>321</v>
      </c>
      <c r="K6" t="s">
        <v>249</v>
      </c>
    </row>
    <row r="7" spans="2:11" ht="60">
      <c r="B7" s="147" t="s">
        <v>201</v>
      </c>
      <c r="C7" t="s">
        <v>487</v>
      </c>
      <c r="D7" s="83" t="s">
        <v>325</v>
      </c>
    </row>
    <row r="8" spans="2:11" ht="30">
      <c r="B8" s="147" t="s">
        <v>231</v>
      </c>
      <c r="C8" t="s">
        <v>224</v>
      </c>
      <c r="D8" s="5" t="s">
        <v>327</v>
      </c>
    </row>
    <row r="9" spans="2:11" ht="30">
      <c r="B9" s="147" t="s">
        <v>255</v>
      </c>
      <c r="C9" t="s">
        <v>488</v>
      </c>
      <c r="D9" s="5" t="s">
        <v>328</v>
      </c>
    </row>
    <row r="10" spans="2:11" ht="30">
      <c r="C10" t="s">
        <v>259</v>
      </c>
      <c r="D10" s="5" t="s">
        <v>329</v>
      </c>
    </row>
    <row r="11" spans="2:11" ht="30">
      <c r="D11" s="5" t="s">
        <v>330</v>
      </c>
    </row>
    <row r="12" spans="2:11" ht="30">
      <c r="D12" s="5" t="s">
        <v>331</v>
      </c>
    </row>
    <row r="13" spans="2:11" ht="30">
      <c r="D13" s="138" t="s">
        <v>333</v>
      </c>
    </row>
    <row r="14" spans="2:11" ht="30">
      <c r="D14" s="138" t="s">
        <v>334</v>
      </c>
    </row>
    <row r="15" spans="2:11" ht="30">
      <c r="D15" s="138" t="s">
        <v>335</v>
      </c>
    </row>
    <row r="16" spans="2:11" ht="30">
      <c r="D16" s="138" t="s">
        <v>336</v>
      </c>
    </row>
    <row r="17" spans="4:4" ht="30">
      <c r="D17" s="138" t="s">
        <v>337</v>
      </c>
    </row>
    <row r="18" spans="4:4" ht="60">
      <c r="D18" s="82" t="s">
        <v>489</v>
      </c>
    </row>
    <row r="19" spans="4:4" ht="60">
      <c r="D19" s="82" t="s">
        <v>490</v>
      </c>
    </row>
    <row r="20" spans="4:4" ht="30">
      <c r="D20" s="132" t="s">
        <v>339</v>
      </c>
    </row>
    <row r="21" spans="4:4" ht="30">
      <c r="D21" s="132" t="s">
        <v>491</v>
      </c>
    </row>
    <row r="22" spans="4:4" ht="30">
      <c r="D22" s="132" t="s">
        <v>492</v>
      </c>
    </row>
    <row r="23" spans="4:4" ht="30">
      <c r="D23" s="132" t="s">
        <v>493</v>
      </c>
    </row>
    <row r="24" spans="4:4" ht="45">
      <c r="D24" s="132" t="s">
        <v>494</v>
      </c>
    </row>
    <row r="25" spans="4:4" ht="45">
      <c r="D25" s="132" t="s">
        <v>356</v>
      </c>
    </row>
    <row r="26" spans="4:4" ht="60">
      <c r="D26" s="132" t="s">
        <v>357</v>
      </c>
    </row>
    <row r="27" spans="4:4" ht="45">
      <c r="D27" s="132" t="s">
        <v>206</v>
      </c>
    </row>
    <row r="28" spans="4:4" ht="45">
      <c r="D28" s="132" t="s">
        <v>260</v>
      </c>
    </row>
    <row r="29" spans="4:4" ht="45">
      <c r="D29" s="132" t="s">
        <v>246</v>
      </c>
    </row>
    <row r="30" spans="4:4" ht="45">
      <c r="D30" s="132" t="s">
        <v>495</v>
      </c>
    </row>
    <row r="31" spans="4:4" ht="45">
      <c r="D31" s="132" t="s">
        <v>496</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CD370-9EE0-499B-B626-C71D8508CF2D}">
  <sheetPr>
    <tabColor rgb="FFFF0000"/>
  </sheetPr>
  <dimension ref="A1:JR61"/>
  <sheetViews>
    <sheetView topLeftCell="C40" zoomScale="80" zoomScaleNormal="80" workbookViewId="0">
      <selection activeCell="P15" sqref="P15:P19"/>
    </sheetView>
  </sheetViews>
  <sheetFormatPr baseColWidth="10" defaultColWidth="11.42578125" defaultRowHeight="15"/>
  <cols>
    <col min="1" max="2" width="18.42578125" style="82" customWidth="1"/>
    <col min="3" max="3" width="15.5703125" customWidth="1"/>
    <col min="4" max="4" width="27.5703125" style="82" customWidth="1"/>
    <col min="5" max="5" width="18" style="178" customWidth="1"/>
    <col min="6" max="6" width="40.140625" customWidth="1"/>
    <col min="7" max="7" width="20.42578125" customWidth="1"/>
    <col min="8" max="8" width="10.42578125" style="179" customWidth="1"/>
    <col min="9" max="9" width="11.42578125" style="179" customWidth="1"/>
    <col min="10" max="10" width="10.140625" style="180" customWidth="1"/>
    <col min="11" max="11" width="11.42578125" style="179" customWidth="1"/>
    <col min="12" max="12" width="10.85546875" style="179" customWidth="1"/>
    <col min="13" max="13" width="18.28515625" style="179" bestFit="1" customWidth="1"/>
    <col min="14" max="14" width="18.28515625" bestFit="1" customWidth="1"/>
    <col min="15" max="15" width="32.85546875" customWidth="1"/>
    <col min="16" max="16" width="16.5703125" customWidth="1"/>
    <col min="17" max="17" width="14.28515625" customWidth="1"/>
    <col min="18" max="18" width="17.85546875" customWidth="1"/>
    <col min="19" max="19" width="15.140625" customWidth="1"/>
    <col min="20" max="20" width="16.140625" customWidth="1"/>
    <col min="21" max="176" width="11.42578125" style="7"/>
  </cols>
  <sheetData>
    <row r="1" spans="1:278" s="149" customFormat="1" ht="16.5" customHeight="1">
      <c r="A1" s="343"/>
      <c r="B1" s="344"/>
      <c r="C1" s="344"/>
      <c r="D1" s="471" t="s">
        <v>497</v>
      </c>
      <c r="E1" s="471"/>
      <c r="F1" s="471"/>
      <c r="G1" s="471"/>
      <c r="H1" s="471"/>
      <c r="I1" s="471"/>
      <c r="J1" s="471"/>
      <c r="K1" s="471"/>
      <c r="L1" s="471"/>
      <c r="M1" s="471"/>
      <c r="N1" s="471"/>
      <c r="O1" s="471"/>
      <c r="P1" s="471"/>
      <c r="Q1" s="472"/>
      <c r="R1" s="335" t="s">
        <v>165</v>
      </c>
      <c r="S1" s="335"/>
      <c r="T1" s="335"/>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R1" s="148"/>
      <c r="BS1" s="148"/>
      <c r="BT1" s="148"/>
      <c r="BU1" s="148"/>
      <c r="BV1" s="148"/>
      <c r="BW1" s="148"/>
      <c r="BX1" s="148"/>
      <c r="BY1" s="148"/>
      <c r="BZ1" s="148"/>
      <c r="CA1" s="148"/>
      <c r="CB1" s="148"/>
      <c r="CC1" s="148"/>
      <c r="CD1" s="148"/>
      <c r="CE1" s="148"/>
      <c r="CF1" s="148"/>
      <c r="CG1" s="148"/>
      <c r="CH1" s="148"/>
      <c r="CI1" s="148"/>
      <c r="CJ1" s="148"/>
      <c r="CK1" s="148"/>
      <c r="CL1" s="148"/>
      <c r="CM1" s="148"/>
      <c r="CN1" s="148"/>
      <c r="CO1" s="148"/>
      <c r="CP1" s="148"/>
      <c r="CQ1" s="148"/>
      <c r="CR1" s="148"/>
      <c r="CS1" s="148"/>
      <c r="CT1" s="148"/>
      <c r="CU1" s="148"/>
      <c r="CV1" s="148"/>
      <c r="CW1" s="148"/>
      <c r="CX1" s="148"/>
      <c r="CY1" s="148"/>
      <c r="CZ1" s="148"/>
      <c r="DA1" s="148"/>
      <c r="DB1" s="148"/>
      <c r="DC1" s="148"/>
      <c r="DD1" s="148"/>
      <c r="DE1" s="148"/>
      <c r="DF1" s="148"/>
      <c r="DG1" s="148"/>
      <c r="DH1" s="148"/>
      <c r="DI1" s="148"/>
      <c r="DJ1" s="148"/>
      <c r="DK1" s="148"/>
      <c r="DL1" s="148"/>
      <c r="DM1" s="148"/>
      <c r="DN1" s="148"/>
      <c r="DO1" s="148"/>
      <c r="DP1" s="148"/>
      <c r="DQ1" s="148"/>
      <c r="DR1" s="148"/>
      <c r="DS1" s="148"/>
      <c r="DT1" s="148"/>
      <c r="DU1" s="148"/>
      <c r="DV1" s="148"/>
      <c r="DW1" s="148"/>
      <c r="DX1" s="148"/>
      <c r="DY1" s="148"/>
      <c r="DZ1" s="148"/>
      <c r="EA1" s="148"/>
      <c r="EB1" s="148"/>
      <c r="EC1" s="148"/>
      <c r="ED1" s="148"/>
      <c r="EE1" s="148"/>
      <c r="EF1" s="148"/>
      <c r="EG1" s="148"/>
      <c r="EH1" s="148"/>
      <c r="EI1" s="148"/>
      <c r="EJ1" s="148"/>
      <c r="EK1" s="148"/>
      <c r="EL1" s="148"/>
      <c r="EM1" s="148"/>
      <c r="EN1" s="148"/>
      <c r="EO1" s="148"/>
      <c r="EP1" s="148"/>
      <c r="EQ1" s="148"/>
      <c r="ER1" s="148"/>
      <c r="ES1" s="148"/>
      <c r="ET1" s="148"/>
      <c r="EU1" s="148"/>
      <c r="EV1" s="148"/>
      <c r="EW1" s="148"/>
      <c r="EX1" s="148"/>
      <c r="EY1" s="148"/>
      <c r="EZ1" s="148"/>
      <c r="FA1" s="148"/>
      <c r="FB1" s="148"/>
      <c r="FC1" s="148"/>
      <c r="FD1" s="148"/>
      <c r="FE1" s="148"/>
      <c r="FF1" s="148"/>
      <c r="FG1" s="148"/>
      <c r="FH1" s="148"/>
      <c r="FI1" s="148"/>
      <c r="FJ1" s="148"/>
      <c r="FK1" s="148"/>
      <c r="FL1" s="148"/>
      <c r="FM1" s="148"/>
      <c r="FN1" s="148"/>
      <c r="FO1" s="148"/>
      <c r="FP1" s="148"/>
      <c r="FQ1" s="148"/>
      <c r="FR1" s="148"/>
      <c r="FS1" s="148"/>
      <c r="FT1" s="148"/>
      <c r="FU1" s="148"/>
      <c r="FV1" s="148"/>
      <c r="FW1" s="148"/>
      <c r="FX1" s="148"/>
      <c r="FY1" s="148"/>
      <c r="FZ1" s="148"/>
      <c r="GA1" s="148"/>
      <c r="GB1" s="148"/>
      <c r="GC1" s="148"/>
      <c r="GD1" s="148"/>
      <c r="GE1" s="148"/>
      <c r="GF1" s="148"/>
      <c r="GG1" s="148"/>
      <c r="GH1" s="148"/>
      <c r="GI1" s="148"/>
      <c r="GJ1" s="148"/>
      <c r="GK1" s="148"/>
      <c r="GL1" s="148"/>
      <c r="GM1" s="148"/>
      <c r="GN1" s="148"/>
      <c r="GO1" s="148"/>
      <c r="GP1" s="148"/>
      <c r="GQ1" s="148"/>
      <c r="GR1" s="148"/>
      <c r="GS1" s="148"/>
      <c r="GT1" s="148"/>
      <c r="GU1" s="148"/>
      <c r="GV1" s="148"/>
      <c r="GW1" s="148"/>
      <c r="GX1" s="148"/>
      <c r="GY1" s="148"/>
      <c r="GZ1" s="148"/>
      <c r="HA1" s="148"/>
      <c r="HB1" s="148"/>
      <c r="HC1" s="148"/>
      <c r="HD1" s="148"/>
      <c r="HE1" s="148"/>
      <c r="HF1" s="148"/>
      <c r="HG1" s="148"/>
      <c r="HH1" s="148"/>
      <c r="HI1" s="148"/>
      <c r="HJ1" s="148"/>
      <c r="HK1" s="148"/>
      <c r="HL1" s="148"/>
      <c r="HM1" s="148"/>
      <c r="HN1" s="148"/>
      <c r="HO1" s="148"/>
      <c r="HP1" s="148"/>
      <c r="HQ1" s="148"/>
      <c r="HR1" s="148"/>
      <c r="HS1" s="148"/>
      <c r="HT1" s="148"/>
      <c r="HU1" s="148"/>
      <c r="HV1" s="148"/>
      <c r="HW1" s="148"/>
      <c r="HX1" s="148"/>
      <c r="HY1" s="148"/>
      <c r="HZ1" s="148"/>
      <c r="IA1" s="148"/>
      <c r="IB1" s="148"/>
      <c r="IC1" s="148"/>
      <c r="ID1" s="148"/>
      <c r="IE1" s="148"/>
      <c r="IF1" s="148"/>
      <c r="IG1" s="148"/>
      <c r="IH1" s="148"/>
      <c r="II1" s="148"/>
      <c r="IJ1" s="148"/>
      <c r="IK1" s="148"/>
      <c r="IL1" s="148"/>
      <c r="IM1" s="148"/>
      <c r="IN1" s="148"/>
      <c r="IO1" s="148"/>
      <c r="IP1" s="148"/>
      <c r="IQ1" s="148"/>
      <c r="IR1" s="148"/>
      <c r="IS1" s="148"/>
      <c r="IT1" s="148"/>
      <c r="IU1" s="148"/>
      <c r="IV1" s="148"/>
      <c r="IW1" s="148"/>
      <c r="IX1" s="148"/>
      <c r="IY1" s="148"/>
      <c r="IZ1" s="148"/>
      <c r="JA1" s="148"/>
      <c r="JB1" s="148"/>
      <c r="JC1" s="148"/>
      <c r="JD1" s="148"/>
      <c r="JE1" s="148"/>
      <c r="JF1" s="148"/>
      <c r="JG1" s="148"/>
      <c r="JH1" s="148"/>
      <c r="JI1" s="148"/>
      <c r="JJ1" s="148"/>
      <c r="JK1" s="148"/>
      <c r="JL1" s="148"/>
      <c r="JM1" s="148"/>
      <c r="JN1" s="148"/>
      <c r="JO1" s="148"/>
      <c r="JP1" s="148"/>
      <c r="JQ1" s="148"/>
      <c r="JR1" s="148"/>
    </row>
    <row r="2" spans="1:278" s="149" customFormat="1" ht="39.75" customHeight="1">
      <c r="A2" s="345"/>
      <c r="B2" s="346"/>
      <c r="C2" s="346"/>
      <c r="D2" s="473"/>
      <c r="E2" s="473"/>
      <c r="F2" s="473"/>
      <c r="G2" s="473"/>
      <c r="H2" s="473"/>
      <c r="I2" s="473"/>
      <c r="J2" s="473"/>
      <c r="K2" s="473"/>
      <c r="L2" s="473"/>
      <c r="M2" s="473"/>
      <c r="N2" s="473"/>
      <c r="O2" s="473"/>
      <c r="P2" s="473"/>
      <c r="Q2" s="474"/>
      <c r="R2" s="335"/>
      <c r="S2" s="335"/>
      <c r="T2" s="335"/>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row>
    <row r="3" spans="1:278" s="149" customFormat="1" ht="3" customHeight="1">
      <c r="A3" s="2"/>
      <c r="B3" s="2"/>
      <c r="C3" s="3"/>
      <c r="D3" s="473"/>
      <c r="E3" s="473"/>
      <c r="F3" s="473"/>
      <c r="G3" s="473"/>
      <c r="H3" s="473"/>
      <c r="I3" s="473"/>
      <c r="J3" s="473"/>
      <c r="K3" s="473"/>
      <c r="L3" s="473"/>
      <c r="M3" s="473"/>
      <c r="N3" s="473"/>
      <c r="O3" s="473"/>
      <c r="P3" s="473"/>
      <c r="Q3" s="474"/>
      <c r="R3" s="335"/>
      <c r="S3" s="335"/>
      <c r="T3" s="335"/>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row>
    <row r="4" spans="1:278" s="149" customFormat="1" ht="41.25" customHeight="1">
      <c r="A4" s="336" t="s">
        <v>166</v>
      </c>
      <c r="B4" s="337"/>
      <c r="C4" s="338"/>
      <c r="D4" s="339" t="str">
        <f>'Mapa Final'!D4</f>
        <v>REGISTRO Y CONTROL DE ABOGADOS Y AUXILIARES DE LA JUSTICIA</v>
      </c>
      <c r="E4" s="340"/>
      <c r="F4" s="340"/>
      <c r="G4" s="340"/>
      <c r="H4" s="340"/>
      <c r="I4" s="340"/>
      <c r="J4" s="340"/>
      <c r="K4" s="340"/>
      <c r="L4" s="340"/>
      <c r="M4" s="340"/>
      <c r="N4" s="341"/>
      <c r="O4" s="342"/>
      <c r="P4" s="342"/>
      <c r="Q4" s="342"/>
      <c r="R4" s="1"/>
      <c r="S4" s="1"/>
      <c r="T4" s="1"/>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row>
    <row r="5" spans="1:278" s="149" customFormat="1" ht="52.5" customHeight="1">
      <c r="A5" s="336" t="s">
        <v>167</v>
      </c>
      <c r="B5" s="337"/>
      <c r="C5" s="338"/>
      <c r="D5" s="347" t="str">
        <f>'Mapa Final'!D5</f>
        <v xml:space="preserve"> Llevar el registro, inscripción y expedición de las tarjetas profesionales de abogado, duplicados,  cambios de formato y actualización de novedades tales como registro de sanciones disciplinarias en el ejercicio de la profesión de abogado, penas accesorias, y abogados fallecidos; realizar el estudio de las solicitudes de reconocimiento de prácticas jurídicas para la obtención del título de abogado; remitir las listas de estudiantes para que realicen sus prácticas académicas, dispuestas en los pensum de los programas de derecho de las Instituciones de Educación Superior; identificar a los Jueces de Paz y de Reconsideración, a través de la expedición de la credencial; Actualización de las listas de  Auxiliares de la Justicia; expedir las licencias temporales para el ejercicio del Derecho; autorizar el funcionamiento de los consultorios jurídicos de las facultades de derecho del país,  todo lo anterior mediante la expedición de los correspondientes actos administrativos, para asegurar el ejercicio transparente del profesional en Derecho, Jueces de Paz y de Reconsideración, y Auxiliares de la Justicia, dando cumplimiento dentro del marco del Sistema Integrado de Gestión y Control de la Calidad, Medio Ambiente, Salud y Seguridad en el Trabajo.</v>
      </c>
      <c r="E5" s="348"/>
      <c r="F5" s="348"/>
      <c r="G5" s="348"/>
      <c r="H5" s="348"/>
      <c r="I5" s="348"/>
      <c r="J5" s="348"/>
      <c r="K5" s="348"/>
      <c r="L5" s="348"/>
      <c r="M5" s="348"/>
      <c r="N5" s="349"/>
      <c r="O5" s="1"/>
      <c r="P5" s="1"/>
      <c r="Q5" s="1"/>
      <c r="R5" s="1"/>
      <c r="S5" s="1"/>
      <c r="T5" s="1"/>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row>
    <row r="6" spans="1:278" s="149" customFormat="1" ht="32.25" customHeight="1" thickBot="1">
      <c r="A6" s="336" t="s">
        <v>168</v>
      </c>
      <c r="B6" s="337"/>
      <c r="C6" s="338"/>
      <c r="D6" s="347" t="str">
        <f>'Mapa Final'!D6</f>
        <v xml:space="preserve">Nivel Central </v>
      </c>
      <c r="E6" s="348"/>
      <c r="F6" s="348"/>
      <c r="G6" s="348"/>
      <c r="H6" s="348"/>
      <c r="I6" s="348"/>
      <c r="J6" s="348"/>
      <c r="K6" s="348"/>
      <c r="L6" s="348"/>
      <c r="M6" s="348"/>
      <c r="N6" s="349"/>
      <c r="O6" s="1"/>
      <c r="P6" s="1"/>
      <c r="Q6" s="1"/>
      <c r="R6" s="1"/>
      <c r="S6" s="1"/>
      <c r="T6" s="1"/>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148"/>
      <c r="GA6" s="148"/>
      <c r="GB6" s="148"/>
      <c r="GC6" s="148"/>
      <c r="GD6" s="148"/>
      <c r="GE6" s="148"/>
      <c r="GF6" s="148"/>
      <c r="GG6" s="148"/>
      <c r="GH6" s="148"/>
      <c r="GI6" s="148"/>
      <c r="GJ6" s="148"/>
      <c r="GK6" s="148"/>
      <c r="GL6" s="148"/>
      <c r="GM6" s="148"/>
      <c r="GN6" s="148"/>
      <c r="GO6" s="148"/>
      <c r="GP6" s="148"/>
      <c r="GQ6" s="148"/>
      <c r="GR6" s="148"/>
      <c r="GS6" s="148"/>
      <c r="GT6" s="148"/>
      <c r="GU6" s="148"/>
      <c r="GV6" s="148"/>
      <c r="GW6" s="148"/>
      <c r="GX6" s="148"/>
      <c r="GY6" s="148"/>
      <c r="GZ6" s="148"/>
      <c r="HA6" s="148"/>
      <c r="HB6" s="148"/>
      <c r="HC6" s="148"/>
      <c r="HD6" s="148"/>
      <c r="HE6" s="148"/>
      <c r="HF6" s="148"/>
      <c r="HG6" s="148"/>
      <c r="HH6" s="148"/>
      <c r="HI6" s="148"/>
      <c r="HJ6" s="148"/>
      <c r="HK6" s="148"/>
      <c r="HL6" s="148"/>
      <c r="HM6" s="148"/>
      <c r="HN6" s="148"/>
      <c r="HO6" s="148"/>
      <c r="HP6" s="148"/>
      <c r="HQ6" s="148"/>
      <c r="HR6" s="148"/>
      <c r="HS6" s="148"/>
      <c r="HT6" s="148"/>
      <c r="HU6" s="148"/>
      <c r="HV6" s="148"/>
      <c r="HW6" s="148"/>
      <c r="HX6" s="148"/>
      <c r="HY6" s="148"/>
      <c r="HZ6" s="148"/>
      <c r="IA6" s="148"/>
      <c r="IB6" s="148"/>
      <c r="IC6" s="148"/>
      <c r="ID6" s="148"/>
      <c r="IE6" s="148"/>
      <c r="IF6" s="148"/>
      <c r="IG6" s="148"/>
      <c r="IH6" s="148"/>
      <c r="II6" s="148"/>
      <c r="IJ6" s="148"/>
      <c r="IK6" s="148"/>
      <c r="IL6" s="148"/>
      <c r="IM6" s="148"/>
      <c r="IN6" s="148"/>
      <c r="IO6" s="148"/>
      <c r="IP6" s="148"/>
      <c r="IQ6" s="148"/>
      <c r="IR6" s="148"/>
      <c r="IS6" s="148"/>
      <c r="IT6" s="148"/>
      <c r="IU6" s="148"/>
      <c r="IV6" s="148"/>
      <c r="IW6" s="148"/>
      <c r="IX6" s="148"/>
      <c r="IY6" s="148"/>
      <c r="IZ6" s="148"/>
      <c r="JA6" s="148"/>
      <c r="JB6" s="148"/>
      <c r="JC6" s="148"/>
      <c r="JD6" s="148"/>
      <c r="JE6" s="148"/>
      <c r="JF6" s="148"/>
      <c r="JG6" s="148"/>
      <c r="JH6" s="148"/>
      <c r="JI6" s="148"/>
      <c r="JJ6" s="148"/>
      <c r="JK6" s="148"/>
      <c r="JL6" s="148"/>
      <c r="JM6" s="148"/>
      <c r="JN6" s="148"/>
      <c r="JO6" s="148"/>
      <c r="JP6" s="148"/>
      <c r="JQ6" s="148"/>
      <c r="JR6" s="148"/>
    </row>
    <row r="7" spans="1:278" s="174" customFormat="1" ht="40.5" customHeight="1" thickTop="1" thickBot="1">
      <c r="A7" s="466" t="s">
        <v>498</v>
      </c>
      <c r="B7" s="467"/>
      <c r="C7" s="467"/>
      <c r="D7" s="467"/>
      <c r="E7" s="467"/>
      <c r="F7" s="468"/>
      <c r="G7" s="181"/>
      <c r="H7" s="469" t="s">
        <v>499</v>
      </c>
      <c r="I7" s="469"/>
      <c r="J7" s="469"/>
      <c r="K7" s="469" t="s">
        <v>500</v>
      </c>
      <c r="L7" s="469"/>
      <c r="M7" s="469"/>
      <c r="N7" s="470" t="s">
        <v>501</v>
      </c>
      <c r="O7" s="475" t="s">
        <v>502</v>
      </c>
      <c r="P7" s="477" t="s">
        <v>503</v>
      </c>
      <c r="Q7" s="478"/>
      <c r="R7" s="477" t="s">
        <v>504</v>
      </c>
      <c r="S7" s="478"/>
      <c r="T7" s="479" t="s">
        <v>505</v>
      </c>
      <c r="U7" s="187"/>
      <c r="V7" s="187"/>
      <c r="W7" s="187"/>
      <c r="X7" s="187"/>
      <c r="Y7" s="187"/>
      <c r="Z7" s="187"/>
      <c r="AA7" s="187"/>
      <c r="AB7" s="187"/>
      <c r="AC7" s="187"/>
      <c r="AD7" s="187"/>
      <c r="AE7" s="187"/>
      <c r="AF7" s="187"/>
      <c r="AG7" s="187"/>
      <c r="AH7" s="187"/>
      <c r="AI7" s="187"/>
      <c r="AJ7" s="187"/>
      <c r="AK7" s="187"/>
      <c r="AL7" s="187"/>
      <c r="AM7" s="187"/>
      <c r="AN7" s="187"/>
      <c r="AO7" s="187"/>
      <c r="AP7" s="187"/>
      <c r="AQ7" s="187"/>
      <c r="AR7" s="187"/>
      <c r="AS7" s="187"/>
      <c r="AT7" s="187"/>
      <c r="AU7" s="187"/>
      <c r="AV7" s="187"/>
      <c r="AW7" s="187"/>
      <c r="AX7" s="187"/>
      <c r="AY7" s="187"/>
      <c r="AZ7" s="187"/>
      <c r="BA7" s="187"/>
      <c r="BB7" s="187"/>
      <c r="BC7" s="187"/>
      <c r="BD7" s="187"/>
      <c r="BE7" s="187"/>
      <c r="BF7" s="187"/>
      <c r="BG7" s="187"/>
      <c r="BH7" s="187"/>
      <c r="BI7" s="187"/>
      <c r="BJ7" s="187"/>
      <c r="BK7" s="187"/>
      <c r="BL7" s="187"/>
      <c r="BM7" s="187"/>
      <c r="BN7" s="187"/>
      <c r="BO7" s="187"/>
      <c r="BP7" s="187"/>
      <c r="BQ7" s="187"/>
      <c r="BR7" s="187"/>
      <c r="BS7" s="187"/>
      <c r="BT7" s="187"/>
      <c r="BU7" s="187"/>
      <c r="BV7" s="187"/>
      <c r="BW7" s="187"/>
      <c r="BX7" s="187"/>
      <c r="BY7" s="187"/>
      <c r="BZ7" s="187"/>
      <c r="CA7" s="187"/>
      <c r="CB7" s="187"/>
      <c r="CC7" s="187"/>
      <c r="CD7" s="187"/>
      <c r="CE7" s="187"/>
      <c r="CF7" s="187"/>
      <c r="CG7" s="187"/>
      <c r="CH7" s="187"/>
      <c r="CI7" s="187"/>
      <c r="CJ7" s="187"/>
      <c r="CK7" s="187"/>
      <c r="CL7" s="187"/>
      <c r="CM7" s="187"/>
      <c r="CN7" s="187"/>
      <c r="CO7" s="187"/>
      <c r="CP7" s="187"/>
      <c r="CQ7" s="187"/>
      <c r="CR7" s="187"/>
      <c r="CS7" s="187"/>
      <c r="CT7" s="187"/>
      <c r="CU7" s="187"/>
      <c r="CV7" s="187"/>
      <c r="CW7" s="187"/>
      <c r="CX7" s="187"/>
      <c r="CY7" s="187"/>
      <c r="CZ7" s="187"/>
      <c r="DA7" s="187"/>
      <c r="DB7" s="187"/>
      <c r="DC7" s="187"/>
      <c r="DD7" s="187"/>
      <c r="DE7" s="187"/>
      <c r="DF7" s="187"/>
      <c r="DG7" s="187"/>
      <c r="DH7" s="187"/>
      <c r="DI7" s="187"/>
      <c r="DJ7" s="187"/>
      <c r="DK7" s="187"/>
      <c r="DL7" s="187"/>
      <c r="DM7" s="187"/>
      <c r="DN7" s="187"/>
      <c r="DO7" s="187"/>
      <c r="DP7" s="187"/>
      <c r="DQ7" s="187"/>
      <c r="DR7" s="187"/>
      <c r="DS7" s="187"/>
      <c r="DT7" s="187"/>
      <c r="DU7" s="187"/>
      <c r="DV7" s="187"/>
      <c r="DW7" s="187"/>
      <c r="DX7" s="187"/>
      <c r="DY7" s="187"/>
      <c r="DZ7" s="187"/>
      <c r="EA7" s="187"/>
      <c r="EB7" s="187"/>
      <c r="EC7" s="187"/>
      <c r="ED7" s="187"/>
      <c r="EE7" s="187"/>
      <c r="EF7" s="187"/>
      <c r="EG7" s="187"/>
      <c r="EH7" s="187"/>
      <c r="EI7" s="187"/>
      <c r="EJ7" s="187"/>
      <c r="EK7" s="187"/>
      <c r="EL7" s="187"/>
      <c r="EM7" s="187"/>
      <c r="EN7" s="187"/>
      <c r="EO7" s="187"/>
      <c r="EP7" s="187"/>
      <c r="EQ7" s="187"/>
      <c r="ER7" s="187"/>
      <c r="ES7" s="187"/>
      <c r="ET7" s="187"/>
      <c r="EU7" s="187"/>
      <c r="EV7" s="187"/>
      <c r="EW7" s="187"/>
      <c r="EX7" s="187"/>
      <c r="EY7" s="187"/>
      <c r="EZ7" s="187"/>
      <c r="FA7" s="187"/>
      <c r="FB7" s="187"/>
      <c r="FC7" s="187"/>
      <c r="FD7" s="187"/>
      <c r="FE7" s="187"/>
      <c r="FF7" s="187"/>
      <c r="FG7" s="187"/>
      <c r="FH7" s="187"/>
      <c r="FI7" s="187"/>
      <c r="FJ7" s="187"/>
      <c r="FK7" s="187"/>
      <c r="FL7" s="187"/>
      <c r="FM7" s="187"/>
      <c r="FN7" s="187"/>
      <c r="FO7" s="187"/>
      <c r="FP7" s="187"/>
      <c r="FQ7" s="187"/>
      <c r="FR7" s="187"/>
      <c r="FS7" s="187"/>
      <c r="FT7" s="187"/>
    </row>
    <row r="8" spans="1:278" s="175" customFormat="1" ht="60.95" customHeight="1" thickTop="1" thickBot="1">
      <c r="A8" s="190" t="s">
        <v>26</v>
      </c>
      <c r="B8" s="190" t="s">
        <v>176</v>
      </c>
      <c r="C8" s="191" t="s">
        <v>118</v>
      </c>
      <c r="D8" s="182" t="s">
        <v>177</v>
      </c>
      <c r="E8" s="183" t="s">
        <v>122</v>
      </c>
      <c r="F8" s="183" t="s">
        <v>124</v>
      </c>
      <c r="G8" s="183" t="s">
        <v>126</v>
      </c>
      <c r="H8" s="184" t="s">
        <v>506</v>
      </c>
      <c r="I8" s="184" t="s">
        <v>471</v>
      </c>
      <c r="J8" s="184" t="s">
        <v>507</v>
      </c>
      <c r="K8" s="184" t="s">
        <v>506</v>
      </c>
      <c r="L8" s="184" t="s">
        <v>508</v>
      </c>
      <c r="M8" s="184" t="s">
        <v>507</v>
      </c>
      <c r="N8" s="470"/>
      <c r="O8" s="476"/>
      <c r="P8" s="185" t="s">
        <v>509</v>
      </c>
      <c r="Q8" s="185" t="s">
        <v>510</v>
      </c>
      <c r="R8" s="185" t="s">
        <v>511</v>
      </c>
      <c r="S8" s="185" t="s">
        <v>512</v>
      </c>
      <c r="T8" s="479"/>
      <c r="U8" s="188"/>
      <c r="V8" s="188"/>
      <c r="W8" s="188"/>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88"/>
      <c r="AV8" s="188"/>
      <c r="AW8" s="188"/>
      <c r="AX8" s="188"/>
      <c r="AY8" s="188"/>
      <c r="AZ8" s="188"/>
      <c r="BA8" s="188"/>
      <c r="BB8" s="188"/>
      <c r="BC8" s="188"/>
      <c r="BD8" s="188"/>
      <c r="BE8" s="188"/>
      <c r="BF8" s="188"/>
      <c r="BG8" s="188"/>
      <c r="BH8" s="188"/>
      <c r="BI8" s="188"/>
      <c r="BJ8" s="188"/>
      <c r="BK8" s="188"/>
      <c r="BL8" s="188"/>
      <c r="BM8" s="188"/>
      <c r="BN8" s="188"/>
      <c r="BO8" s="188"/>
      <c r="BP8" s="188"/>
      <c r="BQ8" s="188"/>
      <c r="BR8" s="188"/>
      <c r="BS8" s="188"/>
      <c r="BT8" s="188"/>
      <c r="BU8" s="188"/>
      <c r="BV8" s="188"/>
      <c r="BW8" s="188"/>
      <c r="BX8" s="188"/>
      <c r="BY8" s="188"/>
      <c r="BZ8" s="188"/>
      <c r="CA8" s="188"/>
      <c r="CB8" s="188"/>
      <c r="CC8" s="188"/>
      <c r="CD8" s="188"/>
      <c r="CE8" s="188"/>
      <c r="CF8" s="188"/>
      <c r="CG8" s="188"/>
      <c r="CH8" s="188"/>
      <c r="CI8" s="188"/>
      <c r="CJ8" s="188"/>
      <c r="CK8" s="188"/>
      <c r="CL8" s="188"/>
      <c r="CM8" s="188"/>
      <c r="CN8" s="188"/>
      <c r="CO8" s="188"/>
      <c r="CP8" s="188"/>
      <c r="CQ8" s="188"/>
      <c r="CR8" s="188"/>
      <c r="CS8" s="188"/>
      <c r="CT8" s="188"/>
      <c r="CU8" s="188"/>
      <c r="CV8" s="188"/>
      <c r="CW8" s="188"/>
      <c r="CX8" s="188"/>
      <c r="CY8" s="188"/>
      <c r="CZ8" s="188"/>
      <c r="DA8" s="188"/>
      <c r="DB8" s="188"/>
      <c r="DC8" s="188"/>
      <c r="DD8" s="188"/>
      <c r="DE8" s="188"/>
      <c r="DF8" s="188"/>
      <c r="DG8" s="188"/>
      <c r="DH8" s="188"/>
      <c r="DI8" s="188"/>
      <c r="DJ8" s="188"/>
      <c r="DK8" s="188"/>
      <c r="DL8" s="188"/>
      <c r="DM8" s="188"/>
      <c r="DN8" s="188"/>
      <c r="DO8" s="188"/>
      <c r="DP8" s="188"/>
      <c r="DQ8" s="188"/>
      <c r="DR8" s="188"/>
      <c r="DS8" s="188"/>
      <c r="DT8" s="188"/>
      <c r="DU8" s="188"/>
      <c r="DV8" s="188"/>
      <c r="DW8" s="188"/>
      <c r="DX8" s="188"/>
      <c r="DY8" s="188"/>
      <c r="DZ8" s="188"/>
      <c r="EA8" s="188"/>
      <c r="EB8" s="188"/>
      <c r="EC8" s="188"/>
      <c r="ED8" s="188"/>
      <c r="EE8" s="188"/>
      <c r="EF8" s="188"/>
      <c r="EG8" s="188"/>
      <c r="EH8" s="188"/>
      <c r="EI8" s="188"/>
      <c r="EJ8" s="188"/>
      <c r="EK8" s="188"/>
      <c r="EL8" s="188"/>
      <c r="EM8" s="188"/>
      <c r="EN8" s="188"/>
      <c r="EO8" s="188"/>
      <c r="EP8" s="188"/>
      <c r="EQ8" s="188"/>
      <c r="ER8" s="188"/>
      <c r="ES8" s="188"/>
      <c r="ET8" s="188"/>
      <c r="EU8" s="188"/>
      <c r="EV8" s="188"/>
      <c r="EW8" s="188"/>
      <c r="EX8" s="188"/>
      <c r="EY8" s="188"/>
      <c r="EZ8" s="188"/>
      <c r="FA8" s="188"/>
      <c r="FB8" s="188"/>
      <c r="FC8" s="188"/>
      <c r="FD8" s="188"/>
      <c r="FE8" s="188"/>
      <c r="FF8" s="188"/>
      <c r="FG8" s="188"/>
      <c r="FH8" s="188"/>
      <c r="FI8" s="188"/>
      <c r="FJ8" s="188"/>
      <c r="FK8" s="188"/>
      <c r="FL8" s="188"/>
      <c r="FM8" s="188"/>
      <c r="FN8" s="188"/>
      <c r="FO8" s="188"/>
      <c r="FP8" s="188"/>
      <c r="FQ8" s="188"/>
      <c r="FR8" s="188"/>
      <c r="FS8" s="188"/>
      <c r="FT8" s="188"/>
    </row>
    <row r="9" spans="1:278" s="176" customFormat="1" ht="10.5" customHeight="1" thickTop="1" thickBot="1">
      <c r="A9" s="464"/>
      <c r="B9" s="465"/>
      <c r="C9" s="465"/>
      <c r="D9" s="465"/>
      <c r="E9" s="465"/>
      <c r="F9" s="465"/>
      <c r="G9" s="465"/>
      <c r="H9" s="465"/>
      <c r="I9" s="465"/>
      <c r="J9" s="465"/>
      <c r="K9" s="465"/>
      <c r="L9" s="465"/>
      <c r="M9" s="465"/>
      <c r="N9" s="465"/>
      <c r="T9" s="186"/>
      <c r="U9" s="189"/>
      <c r="V9" s="189"/>
      <c r="W9" s="189"/>
      <c r="X9" s="189"/>
      <c r="Y9" s="189"/>
      <c r="Z9" s="189"/>
      <c r="AA9" s="189"/>
      <c r="AB9" s="189"/>
      <c r="AC9" s="189"/>
      <c r="AD9" s="189"/>
      <c r="AE9" s="189"/>
      <c r="AF9" s="189"/>
      <c r="AG9" s="189"/>
      <c r="AH9" s="189"/>
      <c r="AI9" s="189"/>
      <c r="AJ9" s="189"/>
      <c r="AK9" s="189"/>
      <c r="AL9" s="189"/>
      <c r="AM9" s="189"/>
      <c r="AN9" s="189"/>
      <c r="AO9" s="189"/>
      <c r="AP9" s="189"/>
      <c r="AQ9" s="189"/>
      <c r="AR9" s="189"/>
      <c r="AS9" s="189"/>
      <c r="AT9" s="189"/>
      <c r="AU9" s="189"/>
      <c r="AV9" s="189"/>
      <c r="AW9" s="189"/>
      <c r="AX9" s="189"/>
      <c r="AY9" s="189"/>
      <c r="AZ9" s="189"/>
      <c r="BA9" s="189"/>
      <c r="BB9" s="189"/>
      <c r="BC9" s="189"/>
      <c r="BD9" s="189"/>
      <c r="BE9" s="189"/>
      <c r="BF9" s="189"/>
      <c r="BG9" s="189"/>
      <c r="BH9" s="189"/>
      <c r="BI9" s="189"/>
      <c r="BJ9" s="189"/>
      <c r="BK9" s="189"/>
      <c r="BL9" s="189"/>
      <c r="BM9" s="189"/>
      <c r="BN9" s="189"/>
      <c r="BO9" s="189"/>
      <c r="BP9" s="189"/>
      <c r="BQ9" s="189"/>
      <c r="BR9" s="189"/>
      <c r="BS9" s="189"/>
      <c r="BT9" s="189"/>
      <c r="BU9" s="189"/>
      <c r="BV9" s="189"/>
      <c r="BW9" s="189"/>
      <c r="BX9" s="189"/>
      <c r="BY9" s="189"/>
      <c r="BZ9" s="189"/>
      <c r="CA9" s="189"/>
      <c r="CB9" s="189"/>
      <c r="CC9" s="189"/>
      <c r="CD9" s="189"/>
      <c r="CE9" s="189"/>
      <c r="CF9" s="189"/>
      <c r="CG9" s="189"/>
      <c r="CH9" s="189"/>
      <c r="CI9" s="189"/>
      <c r="CJ9" s="189"/>
      <c r="CK9" s="189"/>
      <c r="CL9" s="189"/>
      <c r="CM9" s="189"/>
      <c r="CN9" s="189"/>
      <c r="CO9" s="189"/>
      <c r="CP9" s="189"/>
      <c r="CQ9" s="189"/>
      <c r="CR9" s="189"/>
      <c r="CS9" s="189"/>
      <c r="CT9" s="189"/>
      <c r="CU9" s="189"/>
      <c r="CV9" s="189"/>
      <c r="CW9" s="189"/>
      <c r="CX9" s="189"/>
      <c r="CY9" s="189"/>
      <c r="CZ9" s="189"/>
      <c r="DA9" s="189"/>
      <c r="DB9" s="189"/>
      <c r="DC9" s="189"/>
      <c r="DD9" s="189"/>
      <c r="DE9" s="189"/>
      <c r="DF9" s="189"/>
      <c r="DG9" s="189"/>
      <c r="DH9" s="189"/>
      <c r="DI9" s="189"/>
      <c r="DJ9" s="189"/>
      <c r="DK9" s="189"/>
      <c r="DL9" s="189"/>
      <c r="DM9" s="189"/>
      <c r="DN9" s="189"/>
      <c r="DO9" s="189"/>
      <c r="DP9" s="189"/>
      <c r="DQ9" s="189"/>
      <c r="DR9" s="189"/>
      <c r="DS9" s="189"/>
      <c r="DT9" s="189"/>
      <c r="DU9" s="189"/>
      <c r="DV9" s="189"/>
      <c r="DW9" s="189"/>
      <c r="DX9" s="189"/>
      <c r="DY9" s="189"/>
      <c r="DZ9" s="189"/>
      <c r="EA9" s="189"/>
      <c r="EB9" s="189"/>
      <c r="EC9" s="189"/>
      <c r="ED9" s="189"/>
      <c r="EE9" s="189"/>
      <c r="EF9" s="189"/>
      <c r="EG9" s="189"/>
      <c r="EH9" s="189"/>
      <c r="EI9" s="189"/>
      <c r="EJ9" s="189"/>
      <c r="EK9" s="189"/>
      <c r="EL9" s="189"/>
      <c r="EM9" s="189"/>
      <c r="EN9" s="189"/>
      <c r="EO9" s="189"/>
      <c r="EP9" s="189"/>
      <c r="EQ9" s="189"/>
      <c r="ER9" s="189"/>
      <c r="ES9" s="189"/>
      <c r="ET9" s="189"/>
      <c r="EU9" s="189"/>
      <c r="EV9" s="189"/>
      <c r="EW9" s="189"/>
      <c r="EX9" s="189"/>
      <c r="EY9" s="189"/>
      <c r="EZ9" s="189"/>
      <c r="FA9" s="189"/>
      <c r="FB9" s="189"/>
      <c r="FC9" s="189"/>
      <c r="FD9" s="189"/>
      <c r="FE9" s="189"/>
      <c r="FF9" s="189"/>
      <c r="FG9" s="189"/>
      <c r="FH9" s="189"/>
      <c r="FI9" s="189"/>
      <c r="FJ9" s="189"/>
      <c r="FK9" s="189"/>
      <c r="FL9" s="189"/>
      <c r="FM9" s="189"/>
      <c r="FN9" s="189"/>
      <c r="FO9" s="189"/>
      <c r="FP9" s="189"/>
      <c r="FQ9" s="189"/>
      <c r="FR9" s="189"/>
      <c r="FS9" s="189"/>
      <c r="FT9" s="189"/>
    </row>
    <row r="10" spans="1:278" s="177" customFormat="1" ht="15" customHeight="1">
      <c r="A10" s="441">
        <f>'Mapa Final'!A10</f>
        <v>1</v>
      </c>
      <c r="B10" s="427" t="str">
        <f>'Mapa Final'!B10</f>
        <v xml:space="preserve">Expedición de documentos sin el lleno de los requisitos legales </v>
      </c>
      <c r="C10" s="444" t="str">
        <f>'Mapa Final'!C10</f>
        <v>Afectación en la Prestación del Servicio de Justicia</v>
      </c>
      <c r="D10" s="444" t="str">
        <f>'Mapa Final'!D10</f>
        <v>1.Inadecuada revisión, validación y diligenciamiento de los formularios unicos para solicitudes de la URNA
2.Falta de conocimiento por parte de los ususarios frente a los requisitos.
3.Desconocimiento del funcionario  del procedimiento y requisitos para cada trámite.
4.Insuficiente planta de personal para adelantar los procesos y actividades relacionadas con los procesos de la URNA
5.Alto volumen de carga laboral
6.Presentacion de documentos adulterados</v>
      </c>
      <c r="E10" s="447" t="str">
        <f>'Mapa Final'!E10</f>
        <v>Presentación de solicitudes de tramites incompletas relacionadas con la inscripcion y expedicion de  tarjeta profesional de abogado, licencias temporales, acreditacion de prácticas jurídicas, autorizacion de prácticas academicas, expedicion de carnet de jueces de paz y  autorizaciones para el funcionamiento de los Consultorios Jurídicos de las Facultades de Derecho.</v>
      </c>
      <c r="F10" s="447" t="str">
        <f>'Mapa Final'!F10</f>
        <v xml:space="preserve">Posibilidad de incumplimiento de los requisitos legalmente  establecidas para cada trámite debido a la  omision  o presentación de documentos fraudolentos que pretendan hacer valer. </v>
      </c>
      <c r="G10" s="447" t="str">
        <f>'Mapa Final'!G10</f>
        <v>Fraude Externo</v>
      </c>
      <c r="H10" s="450" t="str">
        <f>'Mapa Final'!I10</f>
        <v>Muy Alta</v>
      </c>
      <c r="I10" s="453" t="str">
        <f>'Mapa Final'!L10</f>
        <v>Leve</v>
      </c>
      <c r="J10" s="432" t="str">
        <f>'Mapa Final'!N10</f>
        <v xml:space="preserve">Alto </v>
      </c>
      <c r="K10" s="435" t="str">
        <f>'Mapa Final'!AA10</f>
        <v>Media</v>
      </c>
      <c r="L10" s="435" t="str">
        <f>'Mapa Final'!AE10</f>
        <v>Leve</v>
      </c>
      <c r="M10" s="438" t="str">
        <f>'Mapa Final'!AG10</f>
        <v>Moderado</v>
      </c>
      <c r="N10" s="435" t="str">
        <f>'Mapa Final'!AH10</f>
        <v>Evitar</v>
      </c>
      <c r="O10" s="456" t="s">
        <v>532</v>
      </c>
      <c r="P10" s="456" t="s">
        <v>8</v>
      </c>
      <c r="Q10" s="460"/>
      <c r="R10" s="463">
        <v>44927</v>
      </c>
      <c r="S10" s="463">
        <v>45016</v>
      </c>
      <c r="T10" s="456" t="s">
        <v>551</v>
      </c>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row>
    <row r="11" spans="1:278" s="177" customFormat="1" ht="13.5" customHeight="1">
      <c r="A11" s="442"/>
      <c r="B11" s="304"/>
      <c r="C11" s="445"/>
      <c r="D11" s="445"/>
      <c r="E11" s="448"/>
      <c r="F11" s="448"/>
      <c r="G11" s="448"/>
      <c r="H11" s="451"/>
      <c r="I11" s="454"/>
      <c r="J11" s="433"/>
      <c r="K11" s="436"/>
      <c r="L11" s="436"/>
      <c r="M11" s="439"/>
      <c r="N11" s="436"/>
      <c r="O11" s="457"/>
      <c r="P11" s="457"/>
      <c r="Q11" s="461"/>
      <c r="R11" s="461"/>
      <c r="S11" s="461"/>
      <c r="T11" s="457"/>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row>
    <row r="12" spans="1:278" s="177" customFormat="1" ht="13.5" customHeight="1">
      <c r="A12" s="442"/>
      <c r="B12" s="304"/>
      <c r="C12" s="445"/>
      <c r="D12" s="445"/>
      <c r="E12" s="448"/>
      <c r="F12" s="448"/>
      <c r="G12" s="448"/>
      <c r="H12" s="451"/>
      <c r="I12" s="454"/>
      <c r="J12" s="433"/>
      <c r="K12" s="436"/>
      <c r="L12" s="436"/>
      <c r="M12" s="439"/>
      <c r="N12" s="436"/>
      <c r="O12" s="457"/>
      <c r="P12" s="457"/>
      <c r="Q12" s="461"/>
      <c r="R12" s="461"/>
      <c r="S12" s="461"/>
      <c r="T12" s="457"/>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row>
    <row r="13" spans="1:278" s="177" customFormat="1" ht="13.5" customHeight="1">
      <c r="A13" s="442"/>
      <c r="B13" s="304"/>
      <c r="C13" s="445"/>
      <c r="D13" s="445"/>
      <c r="E13" s="448"/>
      <c r="F13" s="448"/>
      <c r="G13" s="448"/>
      <c r="H13" s="451"/>
      <c r="I13" s="454"/>
      <c r="J13" s="433"/>
      <c r="K13" s="436"/>
      <c r="L13" s="436"/>
      <c r="M13" s="439"/>
      <c r="N13" s="436"/>
      <c r="O13" s="457"/>
      <c r="P13" s="457"/>
      <c r="Q13" s="461"/>
      <c r="R13" s="461"/>
      <c r="S13" s="461"/>
      <c r="T13" s="457"/>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row>
    <row r="14" spans="1:278" s="177" customFormat="1" ht="238.5" customHeight="1" thickBot="1">
      <c r="A14" s="443"/>
      <c r="B14" s="428"/>
      <c r="C14" s="446"/>
      <c r="D14" s="446"/>
      <c r="E14" s="449"/>
      <c r="F14" s="449"/>
      <c r="G14" s="449"/>
      <c r="H14" s="452"/>
      <c r="I14" s="455"/>
      <c r="J14" s="434"/>
      <c r="K14" s="437"/>
      <c r="L14" s="437"/>
      <c r="M14" s="440"/>
      <c r="N14" s="437"/>
      <c r="O14" s="458"/>
      <c r="P14" s="458"/>
      <c r="Q14" s="462"/>
      <c r="R14" s="462"/>
      <c r="S14" s="462"/>
      <c r="T14" s="458"/>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row>
    <row r="15" spans="1:278" s="177" customFormat="1" ht="15" customHeight="1">
      <c r="A15" s="441">
        <f>'Mapa Final'!A15</f>
        <v>2</v>
      </c>
      <c r="B15" s="427" t="str">
        <f>'Mapa Final'!B15</f>
        <v>Error en los productos finales expedidos por la URNA</v>
      </c>
      <c r="C15" s="444" t="str">
        <f>'Mapa Final'!C15</f>
        <v>Reputacional</v>
      </c>
      <c r="D15" s="444" t="str">
        <f>'Mapa Final'!D15</f>
        <v>1.Insuficiente planta de personal para adelantar los procesos y actividades relacionadas con los trámites de la URNA.
2.Indebida actualización por parte de Usuario  del Formulario Unico para multiples trámites de SIRNA.
3.Ejercer Control al contratista que elabora las Tarjetas profesionales     4.Ejercer control al contratista que hace entrega a los domicilios de los Titulares de las Tarjetas Profesionales .  5.Alto volumen de carga laboral</v>
      </c>
      <c r="E15" s="447" t="str">
        <f>'Mapa Final'!E15</f>
        <v>Diligenciamento erroneo de la informacion basica  del solicitante, por parte del Usuario y del Gestor del Trámite.</v>
      </c>
      <c r="F15" s="447" t="str">
        <f>'Mapa Final'!F15</f>
        <v xml:space="preserve">Reprocesos de las actividades, que afecta la imagen y credibilidad de la Corporación. </v>
      </c>
      <c r="G15" s="447" t="str">
        <f>'Mapa Final'!G15</f>
        <v>Usuarios, productos y prácticas organizacionales</v>
      </c>
      <c r="H15" s="450" t="str">
        <f>'Mapa Final'!I15</f>
        <v>Media</v>
      </c>
      <c r="I15" s="453" t="str">
        <f>'Mapa Final'!L15</f>
        <v>Leve</v>
      </c>
      <c r="J15" s="432" t="str">
        <f>'Mapa Final'!N15</f>
        <v>Moderado</v>
      </c>
      <c r="K15" s="435" t="str">
        <f>'Mapa Final'!AA15</f>
        <v>Baja</v>
      </c>
      <c r="L15" s="435" t="str">
        <f>'Mapa Final'!AE15</f>
        <v>Leve</v>
      </c>
      <c r="M15" s="438" t="str">
        <f>'Mapa Final'!AG15</f>
        <v>Bajo</v>
      </c>
      <c r="N15" s="435" t="str">
        <f>'Mapa Final'!AH15</f>
        <v>Evitar</v>
      </c>
      <c r="O15" s="456" t="s">
        <v>562</v>
      </c>
      <c r="P15" s="456" t="s">
        <v>514</v>
      </c>
      <c r="Q15" s="460"/>
      <c r="R15" s="463">
        <v>44927</v>
      </c>
      <c r="S15" s="463">
        <v>45016</v>
      </c>
      <c r="T15" s="456" t="s">
        <v>533</v>
      </c>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row>
    <row r="16" spans="1:278" s="177" customFormat="1" ht="13.5" customHeight="1">
      <c r="A16" s="442"/>
      <c r="B16" s="304"/>
      <c r="C16" s="445"/>
      <c r="D16" s="445"/>
      <c r="E16" s="448"/>
      <c r="F16" s="448"/>
      <c r="G16" s="448"/>
      <c r="H16" s="451"/>
      <c r="I16" s="454"/>
      <c r="J16" s="433"/>
      <c r="K16" s="436"/>
      <c r="L16" s="436"/>
      <c r="M16" s="439"/>
      <c r="N16" s="436"/>
      <c r="O16" s="457"/>
      <c r="P16" s="457"/>
      <c r="Q16" s="461"/>
      <c r="R16" s="461"/>
      <c r="S16" s="461"/>
      <c r="T16" s="457"/>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row>
    <row r="17" spans="1:176" s="177" customFormat="1" ht="13.5" customHeight="1">
      <c r="A17" s="442"/>
      <c r="B17" s="304"/>
      <c r="C17" s="445"/>
      <c r="D17" s="445"/>
      <c r="E17" s="448"/>
      <c r="F17" s="448"/>
      <c r="G17" s="448"/>
      <c r="H17" s="451"/>
      <c r="I17" s="454"/>
      <c r="J17" s="433"/>
      <c r="K17" s="436"/>
      <c r="L17" s="436"/>
      <c r="M17" s="439"/>
      <c r="N17" s="436"/>
      <c r="O17" s="457"/>
      <c r="P17" s="457"/>
      <c r="Q17" s="461"/>
      <c r="R17" s="461"/>
      <c r="S17" s="461"/>
      <c r="T17" s="457"/>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row>
    <row r="18" spans="1:176" s="177" customFormat="1" ht="13.5" customHeight="1">
      <c r="A18" s="442"/>
      <c r="B18" s="304"/>
      <c r="C18" s="445"/>
      <c r="D18" s="445"/>
      <c r="E18" s="448"/>
      <c r="F18" s="448"/>
      <c r="G18" s="448"/>
      <c r="H18" s="451"/>
      <c r="I18" s="454"/>
      <c r="J18" s="433"/>
      <c r="K18" s="436"/>
      <c r="L18" s="436"/>
      <c r="M18" s="439"/>
      <c r="N18" s="436"/>
      <c r="O18" s="457"/>
      <c r="P18" s="457"/>
      <c r="Q18" s="461"/>
      <c r="R18" s="461"/>
      <c r="S18" s="461"/>
      <c r="T18" s="457"/>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row>
    <row r="19" spans="1:176" s="177" customFormat="1" ht="255.75" customHeight="1" thickBot="1">
      <c r="A19" s="443"/>
      <c r="B19" s="428"/>
      <c r="C19" s="446"/>
      <c r="D19" s="446"/>
      <c r="E19" s="449"/>
      <c r="F19" s="449"/>
      <c r="G19" s="449"/>
      <c r="H19" s="452"/>
      <c r="I19" s="455"/>
      <c r="J19" s="434"/>
      <c r="K19" s="437"/>
      <c r="L19" s="437"/>
      <c r="M19" s="440"/>
      <c r="N19" s="437"/>
      <c r="O19" s="458"/>
      <c r="P19" s="458"/>
      <c r="Q19" s="462"/>
      <c r="R19" s="462"/>
      <c r="S19" s="462"/>
      <c r="T19" s="458"/>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row>
    <row r="20" spans="1:176" hidden="1">
      <c r="A20" s="441" t="e">
        <f>'Mapa Final'!#REF!</f>
        <v>#REF!</v>
      </c>
      <c r="B20" s="427" t="e">
        <f>'Mapa Final'!#REF!</f>
        <v>#REF!</v>
      </c>
      <c r="C20" s="444" t="e">
        <f>'Mapa Final'!#REF!</f>
        <v>#REF!</v>
      </c>
      <c r="D20" s="444" t="e">
        <f>'Mapa Final'!#REF!</f>
        <v>#REF!</v>
      </c>
      <c r="E20" s="447" t="e">
        <f>'Mapa Final'!#REF!</f>
        <v>#REF!</v>
      </c>
      <c r="F20" s="447" t="e">
        <f>'Mapa Final'!#REF!</f>
        <v>#REF!</v>
      </c>
      <c r="G20" s="447" t="e">
        <f>'Mapa Final'!#REF!</f>
        <v>#REF!</v>
      </c>
      <c r="H20" s="450" t="e">
        <f>'Mapa Final'!#REF!</f>
        <v>#REF!</v>
      </c>
      <c r="I20" s="453" t="e">
        <f>'Mapa Final'!#REF!</f>
        <v>#REF!</v>
      </c>
      <c r="J20" s="432" t="e">
        <f>'Mapa Final'!#REF!</f>
        <v>#REF!</v>
      </c>
      <c r="K20" s="435" t="e">
        <f>'Mapa Final'!#REF!</f>
        <v>#REF!</v>
      </c>
      <c r="L20" s="435" t="e">
        <f>'Mapa Final'!#REF!</f>
        <v>#REF!</v>
      </c>
      <c r="M20" s="438" t="e">
        <f>'Mapa Final'!#REF!</f>
        <v>#REF!</v>
      </c>
      <c r="N20" s="435" t="e">
        <f>'Mapa Final'!#REF!</f>
        <v>#REF!</v>
      </c>
      <c r="O20" s="429"/>
      <c r="P20" s="429"/>
      <c r="Q20" s="429"/>
      <c r="R20" s="429"/>
      <c r="S20" s="429"/>
      <c r="T20" s="429"/>
      <c r="U20" s="35"/>
      <c r="V20" s="35"/>
    </row>
    <row r="21" spans="1:176" hidden="1">
      <c r="A21" s="442"/>
      <c r="B21" s="304"/>
      <c r="C21" s="445"/>
      <c r="D21" s="445"/>
      <c r="E21" s="448"/>
      <c r="F21" s="448"/>
      <c r="G21" s="448"/>
      <c r="H21" s="451"/>
      <c r="I21" s="454"/>
      <c r="J21" s="433"/>
      <c r="K21" s="436"/>
      <c r="L21" s="436"/>
      <c r="M21" s="439"/>
      <c r="N21" s="436"/>
      <c r="O21" s="430"/>
      <c r="P21" s="430"/>
      <c r="Q21" s="430"/>
      <c r="R21" s="430"/>
      <c r="S21" s="430"/>
      <c r="T21" s="430"/>
      <c r="U21" s="35"/>
      <c r="V21" s="35"/>
    </row>
    <row r="22" spans="1:176" hidden="1">
      <c r="A22" s="442"/>
      <c r="B22" s="304"/>
      <c r="C22" s="445"/>
      <c r="D22" s="445"/>
      <c r="E22" s="448"/>
      <c r="F22" s="448"/>
      <c r="G22" s="448"/>
      <c r="H22" s="451"/>
      <c r="I22" s="454"/>
      <c r="J22" s="433"/>
      <c r="K22" s="436"/>
      <c r="L22" s="436"/>
      <c r="M22" s="439"/>
      <c r="N22" s="436"/>
      <c r="O22" s="430"/>
      <c r="P22" s="430"/>
      <c r="Q22" s="430"/>
      <c r="R22" s="430"/>
      <c r="S22" s="430"/>
      <c r="T22" s="430"/>
      <c r="U22" s="35"/>
      <c r="V22" s="35"/>
    </row>
    <row r="23" spans="1:176" hidden="1">
      <c r="A23" s="442"/>
      <c r="B23" s="304"/>
      <c r="C23" s="445"/>
      <c r="D23" s="445"/>
      <c r="E23" s="448"/>
      <c r="F23" s="448"/>
      <c r="G23" s="448"/>
      <c r="H23" s="451"/>
      <c r="I23" s="454"/>
      <c r="J23" s="433"/>
      <c r="K23" s="436"/>
      <c r="L23" s="436"/>
      <c r="M23" s="439"/>
      <c r="N23" s="436"/>
      <c r="O23" s="430"/>
      <c r="P23" s="430"/>
      <c r="Q23" s="430"/>
      <c r="R23" s="430"/>
      <c r="S23" s="430"/>
      <c r="T23" s="430"/>
      <c r="U23" s="35"/>
      <c r="V23" s="35"/>
    </row>
    <row r="24" spans="1:176" ht="307.5" hidden="1" customHeight="1" thickBot="1">
      <c r="A24" s="443"/>
      <c r="B24" s="428"/>
      <c r="C24" s="446"/>
      <c r="D24" s="446"/>
      <c r="E24" s="449"/>
      <c r="F24" s="449"/>
      <c r="G24" s="449"/>
      <c r="H24" s="452"/>
      <c r="I24" s="455"/>
      <c r="J24" s="434"/>
      <c r="K24" s="437"/>
      <c r="L24" s="437"/>
      <c r="M24" s="440"/>
      <c r="N24" s="437"/>
      <c r="O24" s="431"/>
      <c r="P24" s="431"/>
      <c r="Q24" s="431"/>
      <c r="R24" s="431"/>
      <c r="S24" s="431"/>
      <c r="T24" s="431"/>
      <c r="U24" s="35"/>
      <c r="V24" s="35"/>
    </row>
    <row r="25" spans="1:176">
      <c r="A25" s="441">
        <f>'Mapa Final'!A20</f>
        <v>3</v>
      </c>
      <c r="B25" s="427" t="str">
        <f>'Mapa Final'!B20</f>
        <v>Corrupción</v>
      </c>
      <c r="C25" s="444" t="str">
        <f>'Mapa Final'!C20</f>
        <v>Reputacional(Corrupción)</v>
      </c>
      <c r="D25" s="444" t="str">
        <f>'Mapa Final'!D20</f>
        <v>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o tráfico de influencias</v>
      </c>
      <c r="E25" s="447" t="str">
        <f>'Mapa Final'!E20</f>
        <v xml:space="preserve">Carencia de transparencia, etica y valores . </v>
      </c>
      <c r="F25" s="447" t="str">
        <f>'Mapa Final'!F20</f>
        <v xml:space="preserve">Posibilidad de actos indebidos de  los servidores judiciales debido a  la carencia en transparencia, etica y valores </v>
      </c>
      <c r="G25" s="447" t="str">
        <f>'Mapa Final'!G20</f>
        <v>Fraude Interno</v>
      </c>
      <c r="H25" s="450" t="str">
        <f>'Mapa Final'!I20</f>
        <v>Muy Alta</v>
      </c>
      <c r="I25" s="453" t="str">
        <f>'Mapa Final'!L20</f>
        <v>Leve</v>
      </c>
      <c r="J25" s="432" t="str">
        <f>'Mapa Final'!N20</f>
        <v xml:space="preserve">Alto </v>
      </c>
      <c r="K25" s="435" t="str">
        <f>'Mapa Final'!AA20</f>
        <v>Media</v>
      </c>
      <c r="L25" s="435" t="str">
        <f>'Mapa Final'!AE20</f>
        <v>Leve</v>
      </c>
      <c r="M25" s="438" t="str">
        <f>'Mapa Final'!AG20</f>
        <v>Moderado</v>
      </c>
      <c r="N25" s="435" t="str">
        <f>'Mapa Final'!AH20</f>
        <v>Evitar</v>
      </c>
      <c r="O25" s="456" t="s">
        <v>515</v>
      </c>
      <c r="P25" s="456" t="s">
        <v>516</v>
      </c>
      <c r="Q25" s="456"/>
      <c r="R25" s="459">
        <v>44927</v>
      </c>
      <c r="S25" s="459">
        <v>45016</v>
      </c>
      <c r="T25" s="456" t="s">
        <v>539</v>
      </c>
    </row>
    <row r="26" spans="1:176">
      <c r="A26" s="442"/>
      <c r="B26" s="304"/>
      <c r="C26" s="445"/>
      <c r="D26" s="445"/>
      <c r="E26" s="448"/>
      <c r="F26" s="448"/>
      <c r="G26" s="448"/>
      <c r="H26" s="451"/>
      <c r="I26" s="454"/>
      <c r="J26" s="433"/>
      <c r="K26" s="436"/>
      <c r="L26" s="436"/>
      <c r="M26" s="439"/>
      <c r="N26" s="436"/>
      <c r="O26" s="457"/>
      <c r="P26" s="457"/>
      <c r="Q26" s="457"/>
      <c r="R26" s="457"/>
      <c r="S26" s="457"/>
      <c r="T26" s="457"/>
    </row>
    <row r="27" spans="1:176">
      <c r="A27" s="442"/>
      <c r="B27" s="304"/>
      <c r="C27" s="445"/>
      <c r="D27" s="445"/>
      <c r="E27" s="448"/>
      <c r="F27" s="448"/>
      <c r="G27" s="448"/>
      <c r="H27" s="451"/>
      <c r="I27" s="454"/>
      <c r="J27" s="433"/>
      <c r="K27" s="436"/>
      <c r="L27" s="436"/>
      <c r="M27" s="439"/>
      <c r="N27" s="436"/>
      <c r="O27" s="457"/>
      <c r="P27" s="457"/>
      <c r="Q27" s="457"/>
      <c r="R27" s="457"/>
      <c r="S27" s="457"/>
      <c r="T27" s="457"/>
    </row>
    <row r="28" spans="1:176">
      <c r="A28" s="442"/>
      <c r="B28" s="304"/>
      <c r="C28" s="445"/>
      <c r="D28" s="445"/>
      <c r="E28" s="448"/>
      <c r="F28" s="448"/>
      <c r="G28" s="448"/>
      <c r="H28" s="451"/>
      <c r="I28" s="454"/>
      <c r="J28" s="433"/>
      <c r="K28" s="436"/>
      <c r="L28" s="436"/>
      <c r="M28" s="439"/>
      <c r="N28" s="436"/>
      <c r="O28" s="457"/>
      <c r="P28" s="457"/>
      <c r="Q28" s="457"/>
      <c r="R28" s="457"/>
      <c r="S28" s="457"/>
      <c r="T28" s="457"/>
    </row>
    <row r="29" spans="1:176" ht="277.5" customHeight="1" thickBot="1">
      <c r="A29" s="443"/>
      <c r="B29" s="428"/>
      <c r="C29" s="446"/>
      <c r="D29" s="446"/>
      <c r="E29" s="449"/>
      <c r="F29" s="449"/>
      <c r="G29" s="449"/>
      <c r="H29" s="452"/>
      <c r="I29" s="455"/>
      <c r="J29" s="434"/>
      <c r="K29" s="437"/>
      <c r="L29" s="437"/>
      <c r="M29" s="440"/>
      <c r="N29" s="437"/>
      <c r="O29" s="458"/>
      <c r="P29" s="458"/>
      <c r="Q29" s="458"/>
      <c r="R29" s="458"/>
      <c r="S29" s="458"/>
      <c r="T29" s="458"/>
    </row>
    <row r="30" spans="1:176">
      <c r="A30" s="441">
        <f>'Mapa Final'!A25</f>
        <v>4</v>
      </c>
      <c r="B30" s="427" t="str">
        <f>'Mapa Final'!B25</f>
        <v>Demora en la expedición de documentos y trámites solicitados.</v>
      </c>
      <c r="C30" s="444" t="str">
        <f>'Mapa Final'!C25</f>
        <v>Afectación en la Prestación del Servicio de Justicia</v>
      </c>
      <c r="D30" s="444" t="str">
        <f>'Mapa Final'!D25</f>
        <v>1. Paros huelgas y protestas que afecten la prestación del servicio.  
2. Congestion de trámites por fallas en los sistemas de información  
3. Disturbios o hechos violentos
4.Pandemia
5.Emergencias Ambientales</v>
      </c>
      <c r="E30" s="447" t="str">
        <f>'Mapa Final'!E25</f>
        <v>Suceso de fuerza mayor que imposibilitan la labor de la URNA y afecta la imagen de la corporacion</v>
      </c>
      <c r="F30" s="447" t="str">
        <f>'Mapa Final'!F25</f>
        <v>Posibilidad de  afectación en la Prestación del Servicio de Justicia debido a un suceso de fuerza mayor que imposibilita la gestión judicial</v>
      </c>
      <c r="G30" s="447" t="str">
        <f>'Mapa Final'!G25</f>
        <v>Usuarios, productos y prácticas organizacionales</v>
      </c>
      <c r="H30" s="450" t="str">
        <f>'Mapa Final'!I25</f>
        <v>Muy Alta</v>
      </c>
      <c r="I30" s="453" t="str">
        <f>'Mapa Final'!L25</f>
        <v>Moderado</v>
      </c>
      <c r="J30" s="432" t="str">
        <f>'Mapa Final'!N25</f>
        <v xml:space="preserve">Alto </v>
      </c>
      <c r="K30" s="435" t="str">
        <f>'Mapa Final'!AA25</f>
        <v>Alta</v>
      </c>
      <c r="L30" s="435" t="str">
        <f>'Mapa Final'!AE25</f>
        <v>Moderado</v>
      </c>
      <c r="M30" s="438" t="str">
        <f>'Mapa Final'!AG25</f>
        <v xml:space="preserve">Alto </v>
      </c>
      <c r="N30" s="435" t="str">
        <f>'Mapa Final'!AH25</f>
        <v>Reducir(mitigar)</v>
      </c>
      <c r="O30" s="456" t="s">
        <v>534</v>
      </c>
      <c r="P30" s="456" t="s">
        <v>517</v>
      </c>
      <c r="Q30" s="456"/>
      <c r="R30" s="459">
        <v>44927</v>
      </c>
      <c r="S30" s="459">
        <v>45016</v>
      </c>
      <c r="T30" s="456" t="s">
        <v>535</v>
      </c>
    </row>
    <row r="31" spans="1:176">
      <c r="A31" s="442"/>
      <c r="B31" s="304"/>
      <c r="C31" s="445"/>
      <c r="D31" s="445"/>
      <c r="E31" s="448"/>
      <c r="F31" s="448"/>
      <c r="G31" s="448"/>
      <c r="H31" s="451"/>
      <c r="I31" s="454"/>
      <c r="J31" s="433"/>
      <c r="K31" s="436"/>
      <c r="L31" s="436"/>
      <c r="M31" s="439"/>
      <c r="N31" s="436"/>
      <c r="O31" s="457"/>
      <c r="P31" s="457"/>
      <c r="Q31" s="457"/>
      <c r="R31" s="457"/>
      <c r="S31" s="457"/>
      <c r="T31" s="457"/>
    </row>
    <row r="32" spans="1:176">
      <c r="A32" s="442"/>
      <c r="B32" s="304"/>
      <c r="C32" s="445"/>
      <c r="D32" s="445"/>
      <c r="E32" s="448"/>
      <c r="F32" s="448"/>
      <c r="G32" s="448"/>
      <c r="H32" s="451"/>
      <c r="I32" s="454"/>
      <c r="J32" s="433"/>
      <c r="K32" s="436"/>
      <c r="L32" s="436"/>
      <c r="M32" s="439"/>
      <c r="N32" s="436"/>
      <c r="O32" s="457"/>
      <c r="P32" s="457"/>
      <c r="Q32" s="457"/>
      <c r="R32" s="457"/>
      <c r="S32" s="457"/>
      <c r="T32" s="457"/>
    </row>
    <row r="33" spans="1:20">
      <c r="A33" s="442"/>
      <c r="B33" s="304"/>
      <c r="C33" s="445"/>
      <c r="D33" s="445"/>
      <c r="E33" s="448"/>
      <c r="F33" s="448"/>
      <c r="G33" s="448"/>
      <c r="H33" s="451"/>
      <c r="I33" s="454"/>
      <c r="J33" s="433"/>
      <c r="K33" s="436"/>
      <c r="L33" s="436"/>
      <c r="M33" s="439"/>
      <c r="N33" s="436"/>
      <c r="O33" s="457"/>
      <c r="P33" s="457"/>
      <c r="Q33" s="457"/>
      <c r="R33" s="457"/>
      <c r="S33" s="457"/>
      <c r="T33" s="457"/>
    </row>
    <row r="34" spans="1:20" ht="102.75" customHeight="1" thickBot="1">
      <c r="A34" s="443"/>
      <c r="B34" s="428"/>
      <c r="C34" s="446"/>
      <c r="D34" s="446"/>
      <c r="E34" s="449"/>
      <c r="F34" s="449"/>
      <c r="G34" s="449"/>
      <c r="H34" s="452"/>
      <c r="I34" s="455"/>
      <c r="J34" s="434"/>
      <c r="K34" s="437"/>
      <c r="L34" s="437"/>
      <c r="M34" s="440"/>
      <c r="N34" s="437"/>
      <c r="O34" s="458"/>
      <c r="P34" s="458"/>
      <c r="Q34" s="458"/>
      <c r="R34" s="458"/>
      <c r="S34" s="458"/>
      <c r="T34" s="458"/>
    </row>
    <row r="35" spans="1:20">
      <c r="A35" s="441">
        <f>'Mapa Final'!A30</f>
        <v>5</v>
      </c>
      <c r="B35" s="427" t="str">
        <f>'Mapa Final'!B30</f>
        <v>Inaplicabilidad de la normatividad ambiental vigente</v>
      </c>
      <c r="C35" s="444" t="str">
        <f>'Mapa Final'!C30</f>
        <v xml:space="preserve"> Afectación Ambiental</v>
      </c>
      <c r="D35" s="444" t="str">
        <f>'Mapa Final'!D30</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447" t="str">
        <f>'Mapa Final'!E30</f>
        <v>Desconocimiento de los lineamientos ambientales y normatividad  ambiental vigente</v>
      </c>
      <c r="F35" s="447" t="str">
        <f>'Mapa Final'!F30</f>
        <v>Posibilidad de afectación ambiental debido al desconocimiento de las lineamientos ambientales y normatividad ambiental vigente</v>
      </c>
      <c r="G35" s="447" t="str">
        <f>'Mapa Final'!G30</f>
        <v>Eventos Ambientales Internos</v>
      </c>
      <c r="H35" s="450" t="str">
        <f>'Mapa Final'!I30</f>
        <v>Media</v>
      </c>
      <c r="I35" s="453" t="str">
        <f>'Mapa Final'!L30</f>
        <v>Menor</v>
      </c>
      <c r="J35" s="432" t="str">
        <f>'Mapa Final'!N30</f>
        <v>Moderado</v>
      </c>
      <c r="K35" s="435" t="str">
        <f>'Mapa Final'!AA30</f>
        <v>Baja</v>
      </c>
      <c r="L35" s="435" t="str">
        <f>'Mapa Final'!AE30</f>
        <v>Menor</v>
      </c>
      <c r="M35" s="438" t="str">
        <f>'Mapa Final'!AG30</f>
        <v>Moderado</v>
      </c>
      <c r="N35" s="435" t="str">
        <f>'Mapa Final'!AH30</f>
        <v>Reducir(mitigar)</v>
      </c>
      <c r="O35" s="456" t="s">
        <v>518</v>
      </c>
      <c r="P35" s="456" t="s">
        <v>519</v>
      </c>
      <c r="Q35" s="456"/>
      <c r="R35" s="459">
        <v>44927</v>
      </c>
      <c r="S35" s="459">
        <v>45016</v>
      </c>
      <c r="T35" s="456" t="s">
        <v>536</v>
      </c>
    </row>
    <row r="36" spans="1:20">
      <c r="A36" s="442"/>
      <c r="B36" s="304"/>
      <c r="C36" s="445"/>
      <c r="D36" s="445"/>
      <c r="E36" s="448"/>
      <c r="F36" s="448"/>
      <c r="G36" s="448"/>
      <c r="H36" s="451"/>
      <c r="I36" s="454"/>
      <c r="J36" s="433"/>
      <c r="K36" s="436"/>
      <c r="L36" s="436"/>
      <c r="M36" s="439"/>
      <c r="N36" s="436"/>
      <c r="O36" s="457"/>
      <c r="P36" s="457"/>
      <c r="Q36" s="457"/>
      <c r="R36" s="457"/>
      <c r="S36" s="457"/>
      <c r="T36" s="457"/>
    </row>
    <row r="37" spans="1:20">
      <c r="A37" s="442"/>
      <c r="B37" s="304"/>
      <c r="C37" s="445"/>
      <c r="D37" s="445"/>
      <c r="E37" s="448"/>
      <c r="F37" s="448"/>
      <c r="G37" s="448"/>
      <c r="H37" s="451"/>
      <c r="I37" s="454"/>
      <c r="J37" s="433"/>
      <c r="K37" s="436"/>
      <c r="L37" s="436"/>
      <c r="M37" s="439"/>
      <c r="N37" s="436"/>
      <c r="O37" s="457"/>
      <c r="P37" s="457"/>
      <c r="Q37" s="457"/>
      <c r="R37" s="457"/>
      <c r="S37" s="457"/>
      <c r="T37" s="457"/>
    </row>
    <row r="38" spans="1:20">
      <c r="A38" s="442"/>
      <c r="B38" s="304"/>
      <c r="C38" s="445"/>
      <c r="D38" s="445"/>
      <c r="E38" s="448"/>
      <c r="F38" s="448"/>
      <c r="G38" s="448"/>
      <c r="H38" s="451"/>
      <c r="I38" s="454"/>
      <c r="J38" s="433"/>
      <c r="K38" s="436"/>
      <c r="L38" s="436"/>
      <c r="M38" s="439"/>
      <c r="N38" s="436"/>
      <c r="O38" s="457"/>
      <c r="P38" s="457"/>
      <c r="Q38" s="457"/>
      <c r="R38" s="457"/>
      <c r="S38" s="457"/>
      <c r="T38" s="457"/>
    </row>
    <row r="39" spans="1:20" ht="278.25" customHeight="1" thickBot="1">
      <c r="A39" s="443"/>
      <c r="B39" s="428"/>
      <c r="C39" s="446"/>
      <c r="D39" s="446"/>
      <c r="E39" s="449"/>
      <c r="F39" s="449"/>
      <c r="G39" s="449"/>
      <c r="H39" s="452"/>
      <c r="I39" s="455"/>
      <c r="J39" s="434"/>
      <c r="K39" s="437"/>
      <c r="L39" s="437"/>
      <c r="M39" s="440"/>
      <c r="N39" s="437"/>
      <c r="O39" s="458"/>
      <c r="P39" s="458"/>
      <c r="Q39" s="458"/>
      <c r="R39" s="458"/>
      <c r="S39" s="458"/>
      <c r="T39" s="458"/>
    </row>
    <row r="40" spans="1:20">
      <c r="A40" s="441">
        <f>'Mapa Final'!A35</f>
        <v>6</v>
      </c>
      <c r="B40" s="427" t="str">
        <f>'Mapa Final'!B35</f>
        <v>Perdida de información procesada en las bases de datos</v>
      </c>
      <c r="C40" s="444" t="str">
        <f>'Mapa Final'!C35</f>
        <v>Reputacional</v>
      </c>
      <c r="D40" s="444" t="str">
        <f>'Mapa Final'!D35</f>
        <v>1. Falta de Comunicación   2. Fallas en las redes de comunicación.  Hakers o virus informaticos. Falla en los Servidores</v>
      </c>
      <c r="E40" s="447" t="str">
        <f>'Mapa Final'!E35</f>
        <v xml:space="preserve">Falta de respaldos y tegnologia </v>
      </c>
      <c r="F40" s="447" t="str">
        <f>'Mapa Final'!F35</f>
        <v xml:space="preserve">Posibilidad de  afectación en la Prestación  debido a un suceso de fuerza mayor que imposibilita la gestión de la URNA </v>
      </c>
      <c r="G40" s="447" t="str">
        <f>'Mapa Final'!G35</f>
        <v>Fallas Tecnológicas</v>
      </c>
      <c r="H40" s="450" t="str">
        <f>'Mapa Final'!I35</f>
        <v>Baja</v>
      </c>
      <c r="I40" s="453" t="str">
        <f>'Mapa Final'!L35</f>
        <v>Leve</v>
      </c>
      <c r="J40" s="432" t="str">
        <f>'Mapa Final'!N35</f>
        <v>Bajo</v>
      </c>
      <c r="K40" s="432" t="s">
        <v>397</v>
      </c>
      <c r="L40" s="435" t="str">
        <f>'Mapa Final'!AE35</f>
        <v>Leve</v>
      </c>
      <c r="M40" s="438" t="s">
        <v>314</v>
      </c>
      <c r="N40" s="435" t="s">
        <v>213</v>
      </c>
      <c r="O40" s="456" t="s">
        <v>520</v>
      </c>
      <c r="P40" s="456" t="s">
        <v>521</v>
      </c>
      <c r="Q40" s="456"/>
      <c r="R40" s="459">
        <v>44927</v>
      </c>
      <c r="S40" s="459">
        <v>45016</v>
      </c>
      <c r="T40" s="456" t="s">
        <v>552</v>
      </c>
    </row>
    <row r="41" spans="1:20">
      <c r="A41" s="442"/>
      <c r="B41" s="304"/>
      <c r="C41" s="445"/>
      <c r="D41" s="445"/>
      <c r="E41" s="448"/>
      <c r="F41" s="448"/>
      <c r="G41" s="448"/>
      <c r="H41" s="451"/>
      <c r="I41" s="454"/>
      <c r="J41" s="433"/>
      <c r="K41" s="433"/>
      <c r="L41" s="436"/>
      <c r="M41" s="439"/>
      <c r="N41" s="436"/>
      <c r="O41" s="457"/>
      <c r="P41" s="457"/>
      <c r="Q41" s="457"/>
      <c r="R41" s="457"/>
      <c r="S41" s="457"/>
      <c r="T41" s="457"/>
    </row>
    <row r="42" spans="1:20">
      <c r="A42" s="442"/>
      <c r="B42" s="304"/>
      <c r="C42" s="445"/>
      <c r="D42" s="445"/>
      <c r="E42" s="448"/>
      <c r="F42" s="448"/>
      <c r="G42" s="448"/>
      <c r="H42" s="451"/>
      <c r="I42" s="454"/>
      <c r="J42" s="433"/>
      <c r="K42" s="433"/>
      <c r="L42" s="436"/>
      <c r="M42" s="439"/>
      <c r="N42" s="436"/>
      <c r="O42" s="457"/>
      <c r="P42" s="457"/>
      <c r="Q42" s="457"/>
      <c r="R42" s="457"/>
      <c r="S42" s="457"/>
      <c r="T42" s="457"/>
    </row>
    <row r="43" spans="1:20">
      <c r="A43" s="442"/>
      <c r="B43" s="304"/>
      <c r="C43" s="445"/>
      <c r="D43" s="445"/>
      <c r="E43" s="448"/>
      <c r="F43" s="448"/>
      <c r="G43" s="448"/>
      <c r="H43" s="451"/>
      <c r="I43" s="454"/>
      <c r="J43" s="433"/>
      <c r="K43" s="433"/>
      <c r="L43" s="436"/>
      <c r="M43" s="439"/>
      <c r="N43" s="436"/>
      <c r="O43" s="457"/>
      <c r="P43" s="457"/>
      <c r="Q43" s="457"/>
      <c r="R43" s="457"/>
      <c r="S43" s="457"/>
      <c r="T43" s="457"/>
    </row>
    <row r="44" spans="1:20" ht="191.25" customHeight="1" thickBot="1">
      <c r="A44" s="443"/>
      <c r="B44" s="428"/>
      <c r="C44" s="446"/>
      <c r="D44" s="446"/>
      <c r="E44" s="449"/>
      <c r="F44" s="449"/>
      <c r="G44" s="449"/>
      <c r="H44" s="452"/>
      <c r="I44" s="455"/>
      <c r="J44" s="434"/>
      <c r="K44" s="434"/>
      <c r="L44" s="437"/>
      <c r="M44" s="440"/>
      <c r="N44" s="437"/>
      <c r="O44" s="458"/>
      <c r="P44" s="458"/>
      <c r="Q44" s="458"/>
      <c r="R44" s="458"/>
      <c r="S44" s="458"/>
      <c r="T44" s="458"/>
    </row>
    <row r="45" spans="1:20" hidden="1">
      <c r="A45" s="441">
        <f>'Mapa Final'!A40</f>
        <v>0</v>
      </c>
      <c r="B45" s="427">
        <f>'Mapa Final'!B40</f>
        <v>0</v>
      </c>
      <c r="C45" s="444">
        <f>'Mapa Final'!C40</f>
        <v>0</v>
      </c>
      <c r="D45" s="444">
        <f>'Mapa Final'!D40</f>
        <v>0</v>
      </c>
      <c r="E45" s="447">
        <f>'Mapa Final'!E40</f>
        <v>0</v>
      </c>
      <c r="F45" s="447">
        <f>'Mapa Final'!F40</f>
        <v>0</v>
      </c>
      <c r="G45" s="447">
        <f>'Mapa Final'!G40</f>
        <v>0</v>
      </c>
      <c r="H45" s="450" t="str">
        <f>'Mapa Final'!I40</f>
        <v>Muy Baja</v>
      </c>
      <c r="I45" s="453" t="b">
        <f>'Mapa Final'!L40</f>
        <v>0</v>
      </c>
      <c r="J45" s="432" t="e">
        <f>'Mapa Final'!N40</f>
        <v>#N/A</v>
      </c>
      <c r="K45" s="435" t="e">
        <f>'Mapa Final'!AA40</f>
        <v>#DIV/0!</v>
      </c>
      <c r="L45" s="435" t="e">
        <f>'Mapa Final'!AE40</f>
        <v>#DIV/0!</v>
      </c>
      <c r="M45" s="438" t="e">
        <f>'Mapa Final'!AG40</f>
        <v>#DIV/0!</v>
      </c>
      <c r="N45" s="435">
        <f>'Mapa Final'!AH40</f>
        <v>0</v>
      </c>
      <c r="O45" s="429"/>
      <c r="P45" s="429"/>
      <c r="Q45" s="429"/>
      <c r="R45" s="429"/>
      <c r="S45" s="429"/>
      <c r="T45" s="429"/>
    </row>
    <row r="46" spans="1:20" hidden="1">
      <c r="A46" s="442"/>
      <c r="B46" s="304"/>
      <c r="C46" s="445"/>
      <c r="D46" s="445"/>
      <c r="E46" s="448"/>
      <c r="F46" s="448"/>
      <c r="G46" s="448"/>
      <c r="H46" s="451"/>
      <c r="I46" s="454"/>
      <c r="J46" s="433"/>
      <c r="K46" s="436"/>
      <c r="L46" s="436"/>
      <c r="M46" s="439"/>
      <c r="N46" s="436"/>
      <c r="O46" s="430"/>
      <c r="P46" s="430"/>
      <c r="Q46" s="430"/>
      <c r="R46" s="430"/>
      <c r="S46" s="430"/>
      <c r="T46" s="430"/>
    </row>
    <row r="47" spans="1:20" hidden="1">
      <c r="A47" s="442"/>
      <c r="B47" s="304"/>
      <c r="C47" s="445"/>
      <c r="D47" s="445"/>
      <c r="E47" s="448"/>
      <c r="F47" s="448"/>
      <c r="G47" s="448"/>
      <c r="H47" s="451"/>
      <c r="I47" s="454"/>
      <c r="J47" s="433"/>
      <c r="K47" s="436"/>
      <c r="L47" s="436"/>
      <c r="M47" s="439"/>
      <c r="N47" s="436"/>
      <c r="O47" s="430"/>
      <c r="P47" s="430"/>
      <c r="Q47" s="430"/>
      <c r="R47" s="430"/>
      <c r="S47" s="430"/>
      <c r="T47" s="430"/>
    </row>
    <row r="48" spans="1:20" hidden="1">
      <c r="A48" s="442"/>
      <c r="B48" s="304"/>
      <c r="C48" s="445"/>
      <c r="D48" s="445"/>
      <c r="E48" s="448"/>
      <c r="F48" s="448"/>
      <c r="G48" s="448"/>
      <c r="H48" s="451"/>
      <c r="I48" s="454"/>
      <c r="J48" s="433"/>
      <c r="K48" s="436"/>
      <c r="L48" s="436"/>
      <c r="M48" s="439"/>
      <c r="N48" s="436"/>
      <c r="O48" s="430"/>
      <c r="P48" s="430"/>
      <c r="Q48" s="430"/>
      <c r="R48" s="430"/>
      <c r="S48" s="430"/>
      <c r="T48" s="430"/>
    </row>
    <row r="49" spans="1:20" ht="15.75" hidden="1" thickBot="1">
      <c r="A49" s="443"/>
      <c r="B49" s="428"/>
      <c r="C49" s="446"/>
      <c r="D49" s="446"/>
      <c r="E49" s="449"/>
      <c r="F49" s="449"/>
      <c r="G49" s="449"/>
      <c r="H49" s="452"/>
      <c r="I49" s="455"/>
      <c r="J49" s="434"/>
      <c r="K49" s="437"/>
      <c r="L49" s="437"/>
      <c r="M49" s="440"/>
      <c r="N49" s="437"/>
      <c r="O49" s="431"/>
      <c r="P49" s="431"/>
      <c r="Q49" s="431"/>
      <c r="R49" s="431"/>
      <c r="S49" s="431"/>
      <c r="T49" s="431"/>
    </row>
    <row r="50" spans="1:20" hidden="1">
      <c r="A50" s="441">
        <f>'Mapa Final'!A45</f>
        <v>0</v>
      </c>
      <c r="B50" s="427">
        <f>'Mapa Final'!B45</f>
        <v>0</v>
      </c>
      <c r="C50" s="444">
        <f>'Mapa Final'!C45</f>
        <v>0</v>
      </c>
      <c r="D50" s="444">
        <f>'Mapa Final'!D45</f>
        <v>0</v>
      </c>
      <c r="E50" s="447">
        <f>'Mapa Final'!E45</f>
        <v>0</v>
      </c>
      <c r="F50" s="447">
        <f>'Mapa Final'!F45</f>
        <v>0</v>
      </c>
      <c r="G50" s="447">
        <f>'Mapa Final'!G45</f>
        <v>0</v>
      </c>
      <c r="H50" s="450" t="str">
        <f>'Mapa Final'!I45</f>
        <v>Muy Baja</v>
      </c>
      <c r="I50" s="453" t="b">
        <f>'Mapa Final'!L45</f>
        <v>0</v>
      </c>
      <c r="J50" s="432" t="e">
        <f>'Mapa Final'!N45</f>
        <v>#N/A</v>
      </c>
      <c r="K50" s="435" t="e">
        <f>'Mapa Final'!AA45</f>
        <v>#DIV/0!</v>
      </c>
      <c r="L50" s="435" t="e">
        <f>'Mapa Final'!AE45</f>
        <v>#DIV/0!</v>
      </c>
      <c r="M50" s="438" t="e">
        <f>'Mapa Final'!AG45</f>
        <v>#DIV/0!</v>
      </c>
      <c r="N50" s="435">
        <f>'Mapa Final'!AH45</f>
        <v>0</v>
      </c>
      <c r="O50" s="429"/>
      <c r="P50" s="429"/>
      <c r="Q50" s="429"/>
      <c r="R50" s="429"/>
      <c r="S50" s="429"/>
      <c r="T50" s="429"/>
    </row>
    <row r="51" spans="1:20" hidden="1">
      <c r="A51" s="442"/>
      <c r="B51" s="304"/>
      <c r="C51" s="445"/>
      <c r="D51" s="445"/>
      <c r="E51" s="448"/>
      <c r="F51" s="448"/>
      <c r="G51" s="448"/>
      <c r="H51" s="451"/>
      <c r="I51" s="454"/>
      <c r="J51" s="433"/>
      <c r="K51" s="436"/>
      <c r="L51" s="436"/>
      <c r="M51" s="439"/>
      <c r="N51" s="436"/>
      <c r="O51" s="430"/>
      <c r="P51" s="430"/>
      <c r="Q51" s="430"/>
      <c r="R51" s="430"/>
      <c r="S51" s="430"/>
      <c r="T51" s="430"/>
    </row>
    <row r="52" spans="1:20" hidden="1">
      <c r="A52" s="442"/>
      <c r="B52" s="304"/>
      <c r="C52" s="445"/>
      <c r="D52" s="445"/>
      <c r="E52" s="448"/>
      <c r="F52" s="448"/>
      <c r="G52" s="448"/>
      <c r="H52" s="451"/>
      <c r="I52" s="454"/>
      <c r="J52" s="433"/>
      <c r="K52" s="436"/>
      <c r="L52" s="436"/>
      <c r="M52" s="439"/>
      <c r="N52" s="436"/>
      <c r="O52" s="430"/>
      <c r="P52" s="430"/>
      <c r="Q52" s="430"/>
      <c r="R52" s="430"/>
      <c r="S52" s="430"/>
      <c r="T52" s="430"/>
    </row>
    <row r="53" spans="1:20" hidden="1">
      <c r="A53" s="442"/>
      <c r="B53" s="304"/>
      <c r="C53" s="445"/>
      <c r="D53" s="445"/>
      <c r="E53" s="448"/>
      <c r="F53" s="448"/>
      <c r="G53" s="448"/>
      <c r="H53" s="451"/>
      <c r="I53" s="454"/>
      <c r="J53" s="433"/>
      <c r="K53" s="436"/>
      <c r="L53" s="436"/>
      <c r="M53" s="439"/>
      <c r="N53" s="436"/>
      <c r="O53" s="430"/>
      <c r="P53" s="430"/>
      <c r="Q53" s="430"/>
      <c r="R53" s="430"/>
      <c r="S53" s="430"/>
      <c r="T53" s="430"/>
    </row>
    <row r="54" spans="1:20" ht="15.75" hidden="1" thickBot="1">
      <c r="A54" s="443"/>
      <c r="B54" s="428"/>
      <c r="C54" s="446"/>
      <c r="D54" s="446"/>
      <c r="E54" s="449"/>
      <c r="F54" s="449"/>
      <c r="G54" s="449"/>
      <c r="H54" s="452"/>
      <c r="I54" s="455"/>
      <c r="J54" s="434"/>
      <c r="K54" s="437"/>
      <c r="L54" s="437"/>
      <c r="M54" s="440"/>
      <c r="N54" s="437"/>
      <c r="O54" s="431"/>
      <c r="P54" s="431"/>
      <c r="Q54" s="431"/>
      <c r="R54" s="431"/>
      <c r="S54" s="431"/>
      <c r="T54" s="431"/>
    </row>
    <row r="55" spans="1:20" hidden="1">
      <c r="A55" s="441">
        <f>'Mapa Final'!A50</f>
        <v>0</v>
      </c>
      <c r="B55" s="427">
        <f>'Mapa Final'!B50</f>
        <v>0</v>
      </c>
      <c r="C55" s="444">
        <f>'Mapa Final'!C50</f>
        <v>0</v>
      </c>
      <c r="D55" s="444">
        <f>'Mapa Final'!D50</f>
        <v>0</v>
      </c>
      <c r="E55" s="447">
        <f>'Mapa Final'!E50</f>
        <v>0</v>
      </c>
      <c r="F55" s="447">
        <f>'Mapa Final'!F50</f>
        <v>0</v>
      </c>
      <c r="G55" s="447">
        <f>'Mapa Final'!G50</f>
        <v>0</v>
      </c>
      <c r="H55" s="450" t="str">
        <f>'Mapa Final'!I50</f>
        <v>Muy Baja</v>
      </c>
      <c r="I55" s="453" t="b">
        <f>'Mapa Final'!L50</f>
        <v>0</v>
      </c>
      <c r="J55" s="432" t="e">
        <f>'Mapa Final'!N50</f>
        <v>#N/A</v>
      </c>
      <c r="K55" s="435" t="e">
        <f>'Mapa Final'!AA50</f>
        <v>#DIV/0!</v>
      </c>
      <c r="L55" s="435" t="e">
        <f>'Mapa Final'!AE50</f>
        <v>#DIV/0!</v>
      </c>
      <c r="M55" s="438" t="e">
        <f>'Mapa Final'!AG50</f>
        <v>#DIV/0!</v>
      </c>
      <c r="N55" s="435">
        <f>'Mapa Final'!AH50</f>
        <v>0</v>
      </c>
      <c r="O55" s="429"/>
      <c r="P55" s="429"/>
      <c r="Q55" s="429"/>
      <c r="R55" s="429"/>
      <c r="S55" s="429"/>
      <c r="T55" s="429"/>
    </row>
    <row r="56" spans="1:20" hidden="1">
      <c r="A56" s="442"/>
      <c r="B56" s="304"/>
      <c r="C56" s="445"/>
      <c r="D56" s="445"/>
      <c r="E56" s="448"/>
      <c r="F56" s="448"/>
      <c r="G56" s="448"/>
      <c r="H56" s="451"/>
      <c r="I56" s="454"/>
      <c r="J56" s="433"/>
      <c r="K56" s="436"/>
      <c r="L56" s="436"/>
      <c r="M56" s="439"/>
      <c r="N56" s="436"/>
      <c r="O56" s="430"/>
      <c r="P56" s="430"/>
      <c r="Q56" s="430"/>
      <c r="R56" s="430"/>
      <c r="S56" s="430"/>
      <c r="T56" s="430"/>
    </row>
    <row r="57" spans="1:20" hidden="1">
      <c r="A57" s="442"/>
      <c r="B57" s="304"/>
      <c r="C57" s="445"/>
      <c r="D57" s="445"/>
      <c r="E57" s="448"/>
      <c r="F57" s="448"/>
      <c r="G57" s="448"/>
      <c r="H57" s="451"/>
      <c r="I57" s="454"/>
      <c r="J57" s="433"/>
      <c r="K57" s="436"/>
      <c r="L57" s="436"/>
      <c r="M57" s="439"/>
      <c r="N57" s="436"/>
      <c r="O57" s="430"/>
      <c r="P57" s="430"/>
      <c r="Q57" s="430"/>
      <c r="R57" s="430"/>
      <c r="S57" s="430"/>
      <c r="T57" s="430"/>
    </row>
    <row r="58" spans="1:20" hidden="1">
      <c r="A58" s="442"/>
      <c r="B58" s="304"/>
      <c r="C58" s="445"/>
      <c r="D58" s="445"/>
      <c r="E58" s="448"/>
      <c r="F58" s="448"/>
      <c r="G58" s="448"/>
      <c r="H58" s="451"/>
      <c r="I58" s="454"/>
      <c r="J58" s="433"/>
      <c r="K58" s="436"/>
      <c r="L58" s="436"/>
      <c r="M58" s="439"/>
      <c r="N58" s="436"/>
      <c r="O58" s="430"/>
      <c r="P58" s="430"/>
      <c r="Q58" s="430"/>
      <c r="R58" s="430"/>
      <c r="S58" s="430"/>
      <c r="T58" s="430"/>
    </row>
    <row r="59" spans="1:20" ht="15.75" hidden="1" thickBot="1">
      <c r="A59" s="443"/>
      <c r="B59" s="428"/>
      <c r="C59" s="446"/>
      <c r="D59" s="446"/>
      <c r="E59" s="449"/>
      <c r="F59" s="449"/>
      <c r="G59" s="449"/>
      <c r="H59" s="452"/>
      <c r="I59" s="455"/>
      <c r="J59" s="434"/>
      <c r="K59" s="437"/>
      <c r="L59" s="437"/>
      <c r="M59" s="440"/>
      <c r="N59" s="437"/>
      <c r="O59" s="431"/>
      <c r="P59" s="431"/>
      <c r="Q59" s="431"/>
      <c r="R59" s="431"/>
      <c r="S59" s="431"/>
      <c r="T59" s="431"/>
    </row>
    <row r="60" spans="1:20" hidden="1"/>
    <row r="61" spans="1:20" hidden="1"/>
  </sheetData>
  <mergeCells count="219">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N10:N14"/>
    <mergeCell ref="O10:O14"/>
    <mergeCell ref="P10:P14"/>
    <mergeCell ref="Q10:Q14"/>
    <mergeCell ref="R10:R14"/>
    <mergeCell ref="G10:G14"/>
    <mergeCell ref="H10:H14"/>
    <mergeCell ref="I10:I14"/>
    <mergeCell ref="J10:J14"/>
    <mergeCell ref="K10:K14"/>
    <mergeCell ref="L10:L14"/>
    <mergeCell ref="P15:P19"/>
    <mergeCell ref="Q15:Q19"/>
    <mergeCell ref="R15:R19"/>
    <mergeCell ref="S15:S19"/>
    <mergeCell ref="T15:T19"/>
    <mergeCell ref="N15:N19"/>
    <mergeCell ref="O15:O19"/>
    <mergeCell ref="A20:A24"/>
    <mergeCell ref="C20:C24"/>
    <mergeCell ref="D20:D24"/>
    <mergeCell ref="E20:E24"/>
    <mergeCell ref="F20:F24"/>
    <mergeCell ref="J15:J19"/>
    <mergeCell ref="K15:K19"/>
    <mergeCell ref="L15:L19"/>
    <mergeCell ref="M15:M19"/>
    <mergeCell ref="S20:S24"/>
    <mergeCell ref="T20:T24"/>
    <mergeCell ref="A25:A29"/>
    <mergeCell ref="C25:C29"/>
    <mergeCell ref="D25:D29"/>
    <mergeCell ref="E25:E29"/>
    <mergeCell ref="F25:F29"/>
    <mergeCell ref="G25:G29"/>
    <mergeCell ref="H25:H29"/>
    <mergeCell ref="I25:I29"/>
    <mergeCell ref="M20:M24"/>
    <mergeCell ref="N20:N24"/>
    <mergeCell ref="O20:O24"/>
    <mergeCell ref="P20:P24"/>
    <mergeCell ref="Q20:Q24"/>
    <mergeCell ref="R20:R24"/>
    <mergeCell ref="G20:G24"/>
    <mergeCell ref="H20:H24"/>
    <mergeCell ref="I20:I24"/>
    <mergeCell ref="J20:J24"/>
    <mergeCell ref="K20:K24"/>
    <mergeCell ref="L20:L24"/>
    <mergeCell ref="P25:P29"/>
    <mergeCell ref="Q25:Q29"/>
    <mergeCell ref="R25:R29"/>
    <mergeCell ref="S25:S29"/>
    <mergeCell ref="T25:T29"/>
    <mergeCell ref="A30:A34"/>
    <mergeCell ref="C30:C34"/>
    <mergeCell ref="D30:D34"/>
    <mergeCell ref="E30:E34"/>
    <mergeCell ref="F30:F34"/>
    <mergeCell ref="J25:J29"/>
    <mergeCell ref="K25:K29"/>
    <mergeCell ref="L25:L29"/>
    <mergeCell ref="M25:M29"/>
    <mergeCell ref="N25:N29"/>
    <mergeCell ref="O25:O29"/>
    <mergeCell ref="S30:S34"/>
    <mergeCell ref="T30:T34"/>
    <mergeCell ref="N30:N34"/>
    <mergeCell ref="O30:O34"/>
    <mergeCell ref="P30:P34"/>
    <mergeCell ref="Q30:Q34"/>
    <mergeCell ref="R30:R34"/>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P35:P39"/>
    <mergeCell ref="Q35:Q39"/>
    <mergeCell ref="R35:R39"/>
    <mergeCell ref="S35:S39"/>
    <mergeCell ref="T35:T39"/>
    <mergeCell ref="A40:A44"/>
    <mergeCell ref="C40:C44"/>
    <mergeCell ref="D40:D44"/>
    <mergeCell ref="E40:E44"/>
    <mergeCell ref="F40:F44"/>
    <mergeCell ref="J35:J39"/>
    <mergeCell ref="K35:K39"/>
    <mergeCell ref="L35:L39"/>
    <mergeCell ref="M35:M39"/>
    <mergeCell ref="N35:N39"/>
    <mergeCell ref="O35:O39"/>
    <mergeCell ref="S40:S44"/>
    <mergeCell ref="T40:T44"/>
    <mergeCell ref="N40:N44"/>
    <mergeCell ref="O40:O44"/>
    <mergeCell ref="P40:P44"/>
    <mergeCell ref="Q40:Q44"/>
    <mergeCell ref="R40:R44"/>
    <mergeCell ref="A35:A39"/>
    <mergeCell ref="C45:C49"/>
    <mergeCell ref="D45:D49"/>
    <mergeCell ref="E45:E49"/>
    <mergeCell ref="F45:F49"/>
    <mergeCell ref="G45:G49"/>
    <mergeCell ref="H45:H49"/>
    <mergeCell ref="I45:I49"/>
    <mergeCell ref="M40:M44"/>
    <mergeCell ref="G40:G44"/>
    <mergeCell ref="H40:H44"/>
    <mergeCell ref="I40:I44"/>
    <mergeCell ref="J40:J44"/>
    <mergeCell ref="K40:K44"/>
    <mergeCell ref="L40:L44"/>
    <mergeCell ref="P45:P49"/>
    <mergeCell ref="Q45:Q49"/>
    <mergeCell ref="R45:R49"/>
    <mergeCell ref="S45:S49"/>
    <mergeCell ref="T45:T49"/>
    <mergeCell ref="A50:A54"/>
    <mergeCell ref="C50:C54"/>
    <mergeCell ref="D50:D54"/>
    <mergeCell ref="E50:E54"/>
    <mergeCell ref="F50:F54"/>
    <mergeCell ref="J45:J49"/>
    <mergeCell ref="K45:K49"/>
    <mergeCell ref="L45:L49"/>
    <mergeCell ref="M45:M49"/>
    <mergeCell ref="N45:N49"/>
    <mergeCell ref="O45:O49"/>
    <mergeCell ref="S50:S54"/>
    <mergeCell ref="T50:T54"/>
    <mergeCell ref="N50:N54"/>
    <mergeCell ref="O50:O54"/>
    <mergeCell ref="P50:P54"/>
    <mergeCell ref="Q50:Q54"/>
    <mergeCell ref="R50:R54"/>
    <mergeCell ref="A45:A4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P55:P59"/>
    <mergeCell ref="Q55:Q59"/>
    <mergeCell ref="R55:R59"/>
    <mergeCell ref="S55:S59"/>
    <mergeCell ref="T55:T59"/>
    <mergeCell ref="J55:J59"/>
    <mergeCell ref="K55:K59"/>
    <mergeCell ref="L55:L59"/>
    <mergeCell ref="M55:M59"/>
    <mergeCell ref="N55:N59"/>
    <mergeCell ref="O55:O59"/>
    <mergeCell ref="B10:B14"/>
    <mergeCell ref="B15:B19"/>
    <mergeCell ref="B20:B24"/>
    <mergeCell ref="B25:B29"/>
    <mergeCell ref="B30:B34"/>
    <mergeCell ref="B35:B39"/>
    <mergeCell ref="B40:B44"/>
    <mergeCell ref="B45:B49"/>
    <mergeCell ref="B50:B54"/>
  </mergeCells>
  <conditionalFormatting sqref="D8:G8 H7 H60:J1048576 A7:B7">
    <cfRule type="containsText" dxfId="2399" priority="682" operator="containsText" text="3- Moderado">
      <formula>NOT(ISERROR(SEARCH("3- Moderado",A7)))</formula>
    </cfRule>
    <cfRule type="containsText" dxfId="2398" priority="683" operator="containsText" text="6- Moderado">
      <formula>NOT(ISERROR(SEARCH("6- Moderado",A7)))</formula>
    </cfRule>
    <cfRule type="containsText" dxfId="2397" priority="684" operator="containsText" text="4- Moderado">
      <formula>NOT(ISERROR(SEARCH("4- Moderado",A7)))</formula>
    </cfRule>
    <cfRule type="containsText" dxfId="2396" priority="685" operator="containsText" text="3- Bajo">
      <formula>NOT(ISERROR(SEARCH("3- Bajo",A7)))</formula>
    </cfRule>
    <cfRule type="containsText" dxfId="2395" priority="686" operator="containsText" text="4- Bajo">
      <formula>NOT(ISERROR(SEARCH("4- Bajo",A7)))</formula>
    </cfRule>
    <cfRule type="containsText" dxfId="2394" priority="687" operator="containsText" text="1- Bajo">
      <formula>NOT(ISERROR(SEARCH("1- Bajo",A7)))</formula>
    </cfRule>
  </conditionalFormatting>
  <conditionalFormatting sqref="H8:J8">
    <cfRule type="containsText" dxfId="2393" priority="675" operator="containsText" text="3- Moderado">
      <formula>NOT(ISERROR(SEARCH("3- Moderado",H8)))</formula>
    </cfRule>
    <cfRule type="containsText" dxfId="2392" priority="676" operator="containsText" text="6- Moderado">
      <formula>NOT(ISERROR(SEARCH("6- Moderado",H8)))</formula>
    </cfRule>
    <cfRule type="containsText" dxfId="2391" priority="677" operator="containsText" text="4- Moderado">
      <formula>NOT(ISERROR(SEARCH("4- Moderado",H8)))</formula>
    </cfRule>
    <cfRule type="containsText" dxfId="2390" priority="678" operator="containsText" text="3- Bajo">
      <formula>NOT(ISERROR(SEARCH("3- Bajo",H8)))</formula>
    </cfRule>
    <cfRule type="containsText" dxfId="2389" priority="679" operator="containsText" text="4- Bajo">
      <formula>NOT(ISERROR(SEARCH("4- Bajo",H8)))</formula>
    </cfRule>
    <cfRule type="containsText" dxfId="2388" priority="681" operator="containsText" text="1- Bajo">
      <formula>NOT(ISERROR(SEARCH("1- Bajo",H8)))</formula>
    </cfRule>
  </conditionalFormatting>
  <conditionalFormatting sqref="J8 J60:J1048576">
    <cfRule type="containsText" dxfId="2387" priority="664" operator="containsText" text="25- Extremo">
      <formula>NOT(ISERROR(SEARCH("25- Extremo",J8)))</formula>
    </cfRule>
    <cfRule type="containsText" dxfId="2386" priority="665" operator="containsText" text="20- Extremo">
      <formula>NOT(ISERROR(SEARCH("20- Extremo",J8)))</formula>
    </cfRule>
    <cfRule type="containsText" dxfId="2385" priority="666" operator="containsText" text="15- Extremo">
      <formula>NOT(ISERROR(SEARCH("15- Extremo",J8)))</formula>
    </cfRule>
    <cfRule type="containsText" dxfId="2384" priority="667" operator="containsText" text="10- Extremo">
      <formula>NOT(ISERROR(SEARCH("10- Extremo",J8)))</formula>
    </cfRule>
    <cfRule type="containsText" dxfId="2383" priority="668" operator="containsText" text="5- Extremo">
      <formula>NOT(ISERROR(SEARCH("5- Extremo",J8)))</formula>
    </cfRule>
    <cfRule type="containsText" dxfId="2382" priority="669" operator="containsText" text="12- Alto">
      <formula>NOT(ISERROR(SEARCH("12- Alto",J8)))</formula>
    </cfRule>
    <cfRule type="containsText" dxfId="2381" priority="670" operator="containsText" text="10- Alto">
      <formula>NOT(ISERROR(SEARCH("10- Alto",J8)))</formula>
    </cfRule>
    <cfRule type="containsText" dxfId="2380" priority="671" operator="containsText" text="9- Alto">
      <formula>NOT(ISERROR(SEARCH("9- Alto",J8)))</formula>
    </cfRule>
    <cfRule type="containsText" dxfId="2379" priority="672" operator="containsText" text="8- Alto">
      <formula>NOT(ISERROR(SEARCH("8- Alto",J8)))</formula>
    </cfRule>
    <cfRule type="containsText" dxfId="2378" priority="673" operator="containsText" text="5- Alto">
      <formula>NOT(ISERROR(SEARCH("5- Alto",J8)))</formula>
    </cfRule>
    <cfRule type="containsText" dxfId="2377" priority="674" operator="containsText" text="4- Alto">
      <formula>NOT(ISERROR(SEARCH("4- Alto",J8)))</formula>
    </cfRule>
    <cfRule type="containsText" dxfId="2376" priority="680" operator="containsText" text="2- Bajo">
      <formula>NOT(ISERROR(SEARCH("2- Bajo",J8)))</formula>
    </cfRule>
  </conditionalFormatting>
  <conditionalFormatting sqref="K10:L10 K15:L15 K20:L20">
    <cfRule type="containsText" dxfId="2375" priority="658" operator="containsText" text="3- Moderado">
      <formula>NOT(ISERROR(SEARCH("3- Moderado",K10)))</formula>
    </cfRule>
    <cfRule type="containsText" dxfId="2374" priority="659" operator="containsText" text="6- Moderado">
      <formula>NOT(ISERROR(SEARCH("6- Moderado",K10)))</formula>
    </cfRule>
    <cfRule type="containsText" dxfId="2373" priority="660" operator="containsText" text="4- Moderado">
      <formula>NOT(ISERROR(SEARCH("4- Moderado",K10)))</formula>
    </cfRule>
    <cfRule type="containsText" dxfId="2372" priority="661" operator="containsText" text="3- Bajo">
      <formula>NOT(ISERROR(SEARCH("3- Bajo",K10)))</formula>
    </cfRule>
    <cfRule type="containsText" dxfId="2371" priority="662" operator="containsText" text="4- Bajo">
      <formula>NOT(ISERROR(SEARCH("4- Bajo",K10)))</formula>
    </cfRule>
    <cfRule type="containsText" dxfId="2370" priority="663" operator="containsText" text="1- Bajo">
      <formula>NOT(ISERROR(SEARCH("1- Bajo",K10)))</formula>
    </cfRule>
  </conditionalFormatting>
  <conditionalFormatting sqref="H10:I10 H15:I15 H20:I20">
    <cfRule type="containsText" dxfId="2369" priority="652" operator="containsText" text="3- Moderado">
      <formula>NOT(ISERROR(SEARCH("3- Moderado",H10)))</formula>
    </cfRule>
    <cfRule type="containsText" dxfId="2368" priority="653" operator="containsText" text="6- Moderado">
      <formula>NOT(ISERROR(SEARCH("6- Moderado",H10)))</formula>
    </cfRule>
    <cfRule type="containsText" dxfId="2367" priority="654" operator="containsText" text="4- Moderado">
      <formula>NOT(ISERROR(SEARCH("4- Moderado",H10)))</formula>
    </cfRule>
    <cfRule type="containsText" dxfId="2366" priority="655" operator="containsText" text="3- Bajo">
      <formula>NOT(ISERROR(SEARCH("3- Bajo",H10)))</formula>
    </cfRule>
    <cfRule type="containsText" dxfId="2365" priority="656" operator="containsText" text="4- Bajo">
      <formula>NOT(ISERROR(SEARCH("4- Bajo",H10)))</formula>
    </cfRule>
    <cfRule type="containsText" dxfId="2364" priority="657" operator="containsText" text="1- Bajo">
      <formula>NOT(ISERROR(SEARCH("1- Bajo",H10)))</formula>
    </cfRule>
  </conditionalFormatting>
  <conditionalFormatting sqref="A10:E10 E15 A15:B15 B20 B25 B30 B35 B40 B45 B50 B55">
    <cfRule type="containsText" dxfId="2363" priority="646" operator="containsText" text="3- Moderado">
      <formula>NOT(ISERROR(SEARCH("3- Moderado",A10)))</formula>
    </cfRule>
    <cfRule type="containsText" dxfId="2362" priority="647" operator="containsText" text="6- Moderado">
      <formula>NOT(ISERROR(SEARCH("6- Moderado",A10)))</formula>
    </cfRule>
    <cfRule type="containsText" dxfId="2361" priority="648" operator="containsText" text="4- Moderado">
      <formula>NOT(ISERROR(SEARCH("4- Moderado",A10)))</formula>
    </cfRule>
    <cfRule type="containsText" dxfId="2360" priority="649" operator="containsText" text="3- Bajo">
      <formula>NOT(ISERROR(SEARCH("3- Bajo",A10)))</formula>
    </cfRule>
    <cfRule type="containsText" dxfId="2359" priority="650" operator="containsText" text="4- Bajo">
      <formula>NOT(ISERROR(SEARCH("4- Bajo",A10)))</formula>
    </cfRule>
    <cfRule type="containsText" dxfId="2358" priority="651" operator="containsText" text="1- Bajo">
      <formula>NOT(ISERROR(SEARCH("1- Bajo",A10)))</formula>
    </cfRule>
  </conditionalFormatting>
  <conditionalFormatting sqref="F10:G10 F15:G15">
    <cfRule type="containsText" dxfId="2357" priority="640" operator="containsText" text="3- Moderado">
      <formula>NOT(ISERROR(SEARCH("3- Moderado",F10)))</formula>
    </cfRule>
    <cfRule type="containsText" dxfId="2356" priority="641" operator="containsText" text="6- Moderado">
      <formula>NOT(ISERROR(SEARCH("6- Moderado",F10)))</formula>
    </cfRule>
    <cfRule type="containsText" dxfId="2355" priority="642" operator="containsText" text="4- Moderado">
      <formula>NOT(ISERROR(SEARCH("4- Moderado",F10)))</formula>
    </cfRule>
    <cfRule type="containsText" dxfId="2354" priority="643" operator="containsText" text="3- Bajo">
      <formula>NOT(ISERROR(SEARCH("3- Bajo",F10)))</formula>
    </cfRule>
    <cfRule type="containsText" dxfId="2353" priority="644" operator="containsText" text="4- Bajo">
      <formula>NOT(ISERROR(SEARCH("4- Bajo",F10)))</formula>
    </cfRule>
    <cfRule type="containsText" dxfId="2352" priority="645" operator="containsText" text="1- Bajo">
      <formula>NOT(ISERROR(SEARCH("1- Bajo",F10)))</formula>
    </cfRule>
  </conditionalFormatting>
  <conditionalFormatting sqref="K8">
    <cfRule type="containsText" dxfId="2351" priority="634" operator="containsText" text="3- Moderado">
      <formula>NOT(ISERROR(SEARCH("3- Moderado",K8)))</formula>
    </cfRule>
    <cfRule type="containsText" dxfId="2350" priority="635" operator="containsText" text="6- Moderado">
      <formula>NOT(ISERROR(SEARCH("6- Moderado",K8)))</formula>
    </cfRule>
    <cfRule type="containsText" dxfId="2349" priority="636" operator="containsText" text="4- Moderado">
      <formula>NOT(ISERROR(SEARCH("4- Moderado",K8)))</formula>
    </cfRule>
    <cfRule type="containsText" dxfId="2348" priority="637" operator="containsText" text="3- Bajo">
      <formula>NOT(ISERROR(SEARCH("3- Bajo",K8)))</formula>
    </cfRule>
    <cfRule type="containsText" dxfId="2347" priority="638" operator="containsText" text="4- Bajo">
      <formula>NOT(ISERROR(SEARCH("4- Bajo",K8)))</formula>
    </cfRule>
    <cfRule type="containsText" dxfId="2346" priority="639" operator="containsText" text="1- Bajo">
      <formula>NOT(ISERROR(SEARCH("1- Bajo",K8)))</formula>
    </cfRule>
  </conditionalFormatting>
  <conditionalFormatting sqref="L8">
    <cfRule type="containsText" dxfId="2345" priority="628" operator="containsText" text="3- Moderado">
      <formula>NOT(ISERROR(SEARCH("3- Moderado",L8)))</formula>
    </cfRule>
    <cfRule type="containsText" dxfId="2344" priority="629" operator="containsText" text="6- Moderado">
      <formula>NOT(ISERROR(SEARCH("6- Moderado",L8)))</formula>
    </cfRule>
    <cfRule type="containsText" dxfId="2343" priority="630" operator="containsText" text="4- Moderado">
      <formula>NOT(ISERROR(SEARCH("4- Moderado",L8)))</formula>
    </cfRule>
    <cfRule type="containsText" dxfId="2342" priority="631" operator="containsText" text="3- Bajo">
      <formula>NOT(ISERROR(SEARCH("3- Bajo",L8)))</formula>
    </cfRule>
    <cfRule type="containsText" dxfId="2341" priority="632" operator="containsText" text="4- Bajo">
      <formula>NOT(ISERROR(SEARCH("4- Bajo",L8)))</formula>
    </cfRule>
    <cfRule type="containsText" dxfId="2340" priority="633" operator="containsText" text="1- Bajo">
      <formula>NOT(ISERROR(SEARCH("1- Bajo",L8)))</formula>
    </cfRule>
  </conditionalFormatting>
  <conditionalFormatting sqref="M8">
    <cfRule type="containsText" dxfId="2339" priority="622" operator="containsText" text="3- Moderado">
      <formula>NOT(ISERROR(SEARCH("3- Moderado",M8)))</formula>
    </cfRule>
    <cfRule type="containsText" dxfId="2338" priority="623" operator="containsText" text="6- Moderado">
      <formula>NOT(ISERROR(SEARCH("6- Moderado",M8)))</formula>
    </cfRule>
    <cfRule type="containsText" dxfId="2337" priority="624" operator="containsText" text="4- Moderado">
      <formula>NOT(ISERROR(SEARCH("4- Moderado",M8)))</formula>
    </cfRule>
    <cfRule type="containsText" dxfId="2336" priority="625" operator="containsText" text="3- Bajo">
      <formula>NOT(ISERROR(SEARCH("3- Bajo",M8)))</formula>
    </cfRule>
    <cfRule type="containsText" dxfId="2335" priority="626" operator="containsText" text="4- Bajo">
      <formula>NOT(ISERROR(SEARCH("4- Bajo",M8)))</formula>
    </cfRule>
    <cfRule type="containsText" dxfId="2334" priority="627" operator="containsText" text="1- Bajo">
      <formula>NOT(ISERROR(SEARCH("1- Bajo",M8)))</formula>
    </cfRule>
  </conditionalFormatting>
  <conditionalFormatting sqref="J10:J24">
    <cfRule type="containsText" dxfId="2333" priority="617" operator="containsText" text="Bajo">
      <formula>NOT(ISERROR(SEARCH("Bajo",J10)))</formula>
    </cfRule>
    <cfRule type="containsText" dxfId="2332" priority="618" operator="containsText" text="Moderado">
      <formula>NOT(ISERROR(SEARCH("Moderado",J10)))</formula>
    </cfRule>
    <cfRule type="containsText" dxfId="2331" priority="619" operator="containsText" text="Alto">
      <formula>NOT(ISERROR(SEARCH("Alto",J10)))</formula>
    </cfRule>
    <cfRule type="containsText" dxfId="2330" priority="620" operator="containsText" text="Extremo">
      <formula>NOT(ISERROR(SEARCH("Extremo",J10)))</formula>
    </cfRule>
    <cfRule type="colorScale" priority="621">
      <colorScale>
        <cfvo type="min"/>
        <cfvo type="max"/>
        <color rgb="FFFF7128"/>
        <color rgb="FFFFEF9C"/>
      </colorScale>
    </cfRule>
  </conditionalFormatting>
  <conditionalFormatting sqref="M10:M24">
    <cfRule type="containsText" dxfId="2329" priority="592" operator="containsText" text="Moderado">
      <formula>NOT(ISERROR(SEARCH("Moderado",M10)))</formula>
    </cfRule>
    <cfRule type="containsText" dxfId="2328" priority="612" operator="containsText" text="Bajo">
      <formula>NOT(ISERROR(SEARCH("Bajo",M10)))</formula>
    </cfRule>
    <cfRule type="containsText" dxfId="2327" priority="613" operator="containsText" text="Moderado">
      <formula>NOT(ISERROR(SEARCH("Moderado",M10)))</formula>
    </cfRule>
    <cfRule type="containsText" dxfId="2326" priority="614" operator="containsText" text="Alto">
      <formula>NOT(ISERROR(SEARCH("Alto",M10)))</formula>
    </cfRule>
    <cfRule type="containsText" dxfId="2325" priority="615" operator="containsText" text="Extremo">
      <formula>NOT(ISERROR(SEARCH("Extremo",M10)))</formula>
    </cfRule>
    <cfRule type="colorScale" priority="616">
      <colorScale>
        <cfvo type="min"/>
        <cfvo type="max"/>
        <color rgb="FFFF7128"/>
        <color rgb="FFFFEF9C"/>
      </colorScale>
    </cfRule>
  </conditionalFormatting>
  <conditionalFormatting sqref="N10 N15 N20">
    <cfRule type="containsText" dxfId="2324" priority="606" operator="containsText" text="3- Moderado">
      <formula>NOT(ISERROR(SEARCH("3- Moderado",N10)))</formula>
    </cfRule>
    <cfRule type="containsText" dxfId="2323" priority="607" operator="containsText" text="6- Moderado">
      <formula>NOT(ISERROR(SEARCH("6- Moderado",N10)))</formula>
    </cfRule>
    <cfRule type="containsText" dxfId="2322" priority="608" operator="containsText" text="4- Moderado">
      <formula>NOT(ISERROR(SEARCH("4- Moderado",N10)))</formula>
    </cfRule>
    <cfRule type="containsText" dxfId="2321" priority="609" operator="containsText" text="3- Bajo">
      <formula>NOT(ISERROR(SEARCH("3- Bajo",N10)))</formula>
    </cfRule>
    <cfRule type="containsText" dxfId="2320" priority="610" operator="containsText" text="4- Bajo">
      <formula>NOT(ISERROR(SEARCH("4- Bajo",N10)))</formula>
    </cfRule>
    <cfRule type="containsText" dxfId="2319" priority="611" operator="containsText" text="1- Bajo">
      <formula>NOT(ISERROR(SEARCH("1- Bajo",N10)))</formula>
    </cfRule>
  </conditionalFormatting>
  <conditionalFormatting sqref="H10:H24">
    <cfRule type="containsText" dxfId="2318" priority="593" operator="containsText" text="Muy Alta">
      <formula>NOT(ISERROR(SEARCH("Muy Alta",H10)))</formula>
    </cfRule>
    <cfRule type="containsText" dxfId="2317" priority="594" operator="containsText" text="Alta">
      <formula>NOT(ISERROR(SEARCH("Alta",H10)))</formula>
    </cfRule>
    <cfRule type="containsText" dxfId="2316" priority="595" operator="containsText" text="Muy Alta">
      <formula>NOT(ISERROR(SEARCH("Muy Alta",H10)))</formula>
    </cfRule>
    <cfRule type="containsText" dxfId="2315" priority="600" operator="containsText" text="Muy Baja">
      <formula>NOT(ISERROR(SEARCH("Muy Baja",H10)))</formula>
    </cfRule>
    <cfRule type="containsText" dxfId="2314" priority="601" operator="containsText" text="Baja">
      <formula>NOT(ISERROR(SEARCH("Baja",H10)))</formula>
    </cfRule>
    <cfRule type="containsText" dxfId="2313" priority="602" operator="containsText" text="Media">
      <formula>NOT(ISERROR(SEARCH("Media",H10)))</formula>
    </cfRule>
    <cfRule type="containsText" dxfId="2312" priority="603" operator="containsText" text="Alta">
      <formula>NOT(ISERROR(SEARCH("Alta",H10)))</formula>
    </cfRule>
    <cfRule type="containsText" dxfId="2311" priority="605" operator="containsText" text="Muy Alta">
      <formula>NOT(ISERROR(SEARCH("Muy Alta",H10)))</formula>
    </cfRule>
  </conditionalFormatting>
  <conditionalFormatting sqref="I10:I24">
    <cfRule type="containsText" dxfId="2310" priority="596" operator="containsText" text="Catastrófico">
      <formula>NOT(ISERROR(SEARCH("Catastrófico",I10)))</formula>
    </cfRule>
    <cfRule type="containsText" dxfId="2309" priority="597" operator="containsText" text="Mayor">
      <formula>NOT(ISERROR(SEARCH("Mayor",I10)))</formula>
    </cfRule>
    <cfRule type="containsText" dxfId="2308" priority="598" operator="containsText" text="Menor">
      <formula>NOT(ISERROR(SEARCH("Menor",I10)))</formula>
    </cfRule>
    <cfRule type="containsText" dxfId="2307" priority="599" operator="containsText" text="Leve">
      <formula>NOT(ISERROR(SEARCH("Leve",I10)))</formula>
    </cfRule>
    <cfRule type="containsText" dxfId="2306" priority="604" operator="containsText" text="Moderado">
      <formula>NOT(ISERROR(SEARCH("Moderado",I10)))</formula>
    </cfRule>
  </conditionalFormatting>
  <conditionalFormatting sqref="K10:K24">
    <cfRule type="containsText" dxfId="2305" priority="591" operator="containsText" text="Media">
      <formula>NOT(ISERROR(SEARCH("Media",K10)))</formula>
    </cfRule>
  </conditionalFormatting>
  <conditionalFormatting sqref="L10:L24">
    <cfRule type="containsText" dxfId="2304" priority="590" operator="containsText" text="Moderado">
      <formula>NOT(ISERROR(SEARCH("Moderado",L10)))</formula>
    </cfRule>
  </conditionalFormatting>
  <conditionalFormatting sqref="C15">
    <cfRule type="containsText" dxfId="2303" priority="584" operator="containsText" text="3- Moderado">
      <formula>NOT(ISERROR(SEARCH("3- Moderado",C15)))</formula>
    </cfRule>
    <cfRule type="containsText" dxfId="2302" priority="585" operator="containsText" text="6- Moderado">
      <formula>NOT(ISERROR(SEARCH("6- Moderado",C15)))</formula>
    </cfRule>
    <cfRule type="containsText" dxfId="2301" priority="586" operator="containsText" text="4- Moderado">
      <formula>NOT(ISERROR(SEARCH("4- Moderado",C15)))</formula>
    </cfRule>
    <cfRule type="containsText" dxfId="2300" priority="587" operator="containsText" text="3- Bajo">
      <formula>NOT(ISERROR(SEARCH("3- Bajo",C15)))</formula>
    </cfRule>
    <cfRule type="containsText" dxfId="2299" priority="588" operator="containsText" text="4- Bajo">
      <formula>NOT(ISERROR(SEARCH("4- Bajo",C15)))</formula>
    </cfRule>
    <cfRule type="containsText" dxfId="2298" priority="589" operator="containsText" text="1- Bajo">
      <formula>NOT(ISERROR(SEARCH("1- Bajo",C15)))</formula>
    </cfRule>
  </conditionalFormatting>
  <conditionalFormatting sqref="D15">
    <cfRule type="containsText" dxfId="2297" priority="578" operator="containsText" text="3- Moderado">
      <formula>NOT(ISERROR(SEARCH("3- Moderado",D15)))</formula>
    </cfRule>
    <cfRule type="containsText" dxfId="2296" priority="579" operator="containsText" text="6- Moderado">
      <formula>NOT(ISERROR(SEARCH("6- Moderado",D15)))</formula>
    </cfRule>
    <cfRule type="containsText" dxfId="2295" priority="580" operator="containsText" text="4- Moderado">
      <formula>NOT(ISERROR(SEARCH("4- Moderado",D15)))</formula>
    </cfRule>
    <cfRule type="containsText" dxfId="2294" priority="581" operator="containsText" text="3- Bajo">
      <formula>NOT(ISERROR(SEARCH("3- Bajo",D15)))</formula>
    </cfRule>
    <cfRule type="containsText" dxfId="2293" priority="582" operator="containsText" text="4- Bajo">
      <formula>NOT(ISERROR(SEARCH("4- Bajo",D15)))</formula>
    </cfRule>
    <cfRule type="containsText" dxfId="2292" priority="583" operator="containsText" text="1- Bajo">
      <formula>NOT(ISERROR(SEARCH("1- Bajo",D15)))</formula>
    </cfRule>
  </conditionalFormatting>
  <conditionalFormatting sqref="J10:J24">
    <cfRule type="containsText" dxfId="2291" priority="577" operator="containsText" text="Moderado">
      <formula>NOT(ISERROR(SEARCH("Moderado",J10)))</formula>
    </cfRule>
  </conditionalFormatting>
  <conditionalFormatting sqref="J10:J24">
    <cfRule type="containsText" dxfId="2290" priority="575" operator="containsText" text="Bajo">
      <formula>NOT(ISERROR(SEARCH("Bajo",J10)))</formula>
    </cfRule>
    <cfRule type="containsText" dxfId="2289" priority="576" operator="containsText" text="Extremo">
      <formula>NOT(ISERROR(SEARCH("Extremo",J10)))</formula>
    </cfRule>
  </conditionalFormatting>
  <conditionalFormatting sqref="K10:K24">
    <cfRule type="containsText" dxfId="2288" priority="573" operator="containsText" text="Baja">
      <formula>NOT(ISERROR(SEARCH("Baja",K10)))</formula>
    </cfRule>
    <cfRule type="containsText" dxfId="2287" priority="574" operator="containsText" text="Muy Baja">
      <formula>NOT(ISERROR(SEARCH("Muy Baja",K10)))</formula>
    </cfRule>
  </conditionalFormatting>
  <conditionalFormatting sqref="K10:K24">
    <cfRule type="containsText" dxfId="2286" priority="571" operator="containsText" text="Muy Alta">
      <formula>NOT(ISERROR(SEARCH("Muy Alta",K10)))</formula>
    </cfRule>
    <cfRule type="containsText" dxfId="2285" priority="572" operator="containsText" text="Alta">
      <formula>NOT(ISERROR(SEARCH("Alta",K10)))</formula>
    </cfRule>
  </conditionalFormatting>
  <conditionalFormatting sqref="L10:L24">
    <cfRule type="containsText" dxfId="2284" priority="567" operator="containsText" text="Catastrófico">
      <formula>NOT(ISERROR(SEARCH("Catastrófico",L10)))</formula>
    </cfRule>
    <cfRule type="containsText" dxfId="2283" priority="568" operator="containsText" text="Mayor">
      <formula>NOT(ISERROR(SEARCH("Mayor",L10)))</formula>
    </cfRule>
    <cfRule type="containsText" dxfId="2282" priority="569" operator="containsText" text="Menor">
      <formula>NOT(ISERROR(SEARCH("Menor",L10)))</formula>
    </cfRule>
    <cfRule type="containsText" dxfId="2281" priority="570" operator="containsText" text="Leve">
      <formula>NOT(ISERROR(SEARCH("Leve",L10)))</formula>
    </cfRule>
  </conditionalFormatting>
  <conditionalFormatting sqref="A20 E20">
    <cfRule type="containsText" dxfId="2280" priority="561" operator="containsText" text="3- Moderado">
      <formula>NOT(ISERROR(SEARCH("3- Moderado",A20)))</formula>
    </cfRule>
    <cfRule type="containsText" dxfId="2279" priority="562" operator="containsText" text="6- Moderado">
      <formula>NOT(ISERROR(SEARCH("6- Moderado",A20)))</formula>
    </cfRule>
    <cfRule type="containsText" dxfId="2278" priority="563" operator="containsText" text="4- Moderado">
      <formula>NOT(ISERROR(SEARCH("4- Moderado",A20)))</formula>
    </cfRule>
    <cfRule type="containsText" dxfId="2277" priority="564" operator="containsText" text="3- Bajo">
      <formula>NOT(ISERROR(SEARCH("3- Bajo",A20)))</formula>
    </cfRule>
    <cfRule type="containsText" dxfId="2276" priority="565" operator="containsText" text="4- Bajo">
      <formula>NOT(ISERROR(SEARCH("4- Bajo",A20)))</formula>
    </cfRule>
    <cfRule type="containsText" dxfId="2275" priority="566" operator="containsText" text="1- Bajo">
      <formula>NOT(ISERROR(SEARCH("1- Bajo",A20)))</formula>
    </cfRule>
  </conditionalFormatting>
  <conditionalFormatting sqref="F20:G20">
    <cfRule type="containsText" dxfId="2274" priority="555" operator="containsText" text="3- Moderado">
      <formula>NOT(ISERROR(SEARCH("3- Moderado",F20)))</formula>
    </cfRule>
    <cfRule type="containsText" dxfId="2273" priority="556" operator="containsText" text="6- Moderado">
      <formula>NOT(ISERROR(SEARCH("6- Moderado",F20)))</formula>
    </cfRule>
    <cfRule type="containsText" dxfId="2272" priority="557" operator="containsText" text="4- Moderado">
      <formula>NOT(ISERROR(SEARCH("4- Moderado",F20)))</formula>
    </cfRule>
    <cfRule type="containsText" dxfId="2271" priority="558" operator="containsText" text="3- Bajo">
      <formula>NOT(ISERROR(SEARCH("3- Bajo",F20)))</formula>
    </cfRule>
    <cfRule type="containsText" dxfId="2270" priority="559" operator="containsText" text="4- Bajo">
      <formula>NOT(ISERROR(SEARCH("4- Bajo",F20)))</formula>
    </cfRule>
    <cfRule type="containsText" dxfId="2269" priority="560" operator="containsText" text="1- Bajo">
      <formula>NOT(ISERROR(SEARCH("1- Bajo",F20)))</formula>
    </cfRule>
  </conditionalFormatting>
  <conditionalFormatting sqref="C20">
    <cfRule type="containsText" dxfId="2268" priority="549" operator="containsText" text="3- Moderado">
      <formula>NOT(ISERROR(SEARCH("3- Moderado",C20)))</formula>
    </cfRule>
    <cfRule type="containsText" dxfId="2267" priority="550" operator="containsText" text="6- Moderado">
      <formula>NOT(ISERROR(SEARCH("6- Moderado",C20)))</formula>
    </cfRule>
    <cfRule type="containsText" dxfId="2266" priority="551" operator="containsText" text="4- Moderado">
      <formula>NOT(ISERROR(SEARCH("4- Moderado",C20)))</formula>
    </cfRule>
    <cfRule type="containsText" dxfId="2265" priority="552" operator="containsText" text="3- Bajo">
      <formula>NOT(ISERROR(SEARCH("3- Bajo",C20)))</formula>
    </cfRule>
    <cfRule type="containsText" dxfId="2264" priority="553" operator="containsText" text="4- Bajo">
      <formula>NOT(ISERROR(SEARCH("4- Bajo",C20)))</formula>
    </cfRule>
    <cfRule type="containsText" dxfId="2263" priority="554" operator="containsText" text="1- Bajo">
      <formula>NOT(ISERROR(SEARCH("1- Bajo",C20)))</formula>
    </cfRule>
  </conditionalFormatting>
  <conditionalFormatting sqref="D20">
    <cfRule type="containsText" dxfId="2262" priority="543" operator="containsText" text="3- Moderado">
      <formula>NOT(ISERROR(SEARCH("3- Moderado",D20)))</formula>
    </cfRule>
    <cfRule type="containsText" dxfId="2261" priority="544" operator="containsText" text="6- Moderado">
      <formula>NOT(ISERROR(SEARCH("6- Moderado",D20)))</formula>
    </cfRule>
    <cfRule type="containsText" dxfId="2260" priority="545" operator="containsText" text="4- Moderado">
      <formula>NOT(ISERROR(SEARCH("4- Moderado",D20)))</formula>
    </cfRule>
    <cfRule type="containsText" dxfId="2259" priority="546" operator="containsText" text="3- Bajo">
      <formula>NOT(ISERROR(SEARCH("3- Bajo",D20)))</formula>
    </cfRule>
    <cfRule type="containsText" dxfId="2258" priority="547" operator="containsText" text="4- Bajo">
      <formula>NOT(ISERROR(SEARCH("4- Bajo",D20)))</formula>
    </cfRule>
    <cfRule type="containsText" dxfId="2257" priority="548" operator="containsText" text="1- Bajo">
      <formula>NOT(ISERROR(SEARCH("1- Bajo",D20)))</formula>
    </cfRule>
  </conditionalFormatting>
  <conditionalFormatting sqref="K25:L25">
    <cfRule type="containsText" dxfId="2256" priority="537" operator="containsText" text="3- Moderado">
      <formula>NOT(ISERROR(SEARCH("3- Moderado",K25)))</formula>
    </cfRule>
    <cfRule type="containsText" dxfId="2255" priority="538" operator="containsText" text="6- Moderado">
      <formula>NOT(ISERROR(SEARCH("6- Moderado",K25)))</formula>
    </cfRule>
    <cfRule type="containsText" dxfId="2254" priority="539" operator="containsText" text="4- Moderado">
      <formula>NOT(ISERROR(SEARCH("4- Moderado",K25)))</formula>
    </cfRule>
    <cfRule type="containsText" dxfId="2253" priority="540" operator="containsText" text="3- Bajo">
      <formula>NOT(ISERROR(SEARCH("3- Bajo",K25)))</formula>
    </cfRule>
    <cfRule type="containsText" dxfId="2252" priority="541" operator="containsText" text="4- Bajo">
      <formula>NOT(ISERROR(SEARCH("4- Bajo",K25)))</formula>
    </cfRule>
    <cfRule type="containsText" dxfId="2251" priority="542" operator="containsText" text="1- Bajo">
      <formula>NOT(ISERROR(SEARCH("1- Bajo",K25)))</formula>
    </cfRule>
  </conditionalFormatting>
  <conditionalFormatting sqref="H25:I25">
    <cfRule type="containsText" dxfId="2250" priority="531" operator="containsText" text="3- Moderado">
      <formula>NOT(ISERROR(SEARCH("3- Moderado",H25)))</formula>
    </cfRule>
    <cfRule type="containsText" dxfId="2249" priority="532" operator="containsText" text="6- Moderado">
      <formula>NOT(ISERROR(SEARCH("6- Moderado",H25)))</formula>
    </cfRule>
    <cfRule type="containsText" dxfId="2248" priority="533" operator="containsText" text="4- Moderado">
      <formula>NOT(ISERROR(SEARCH("4- Moderado",H25)))</formula>
    </cfRule>
    <cfRule type="containsText" dxfId="2247" priority="534" operator="containsText" text="3- Bajo">
      <formula>NOT(ISERROR(SEARCH("3- Bajo",H25)))</formula>
    </cfRule>
    <cfRule type="containsText" dxfId="2246" priority="535" operator="containsText" text="4- Bajo">
      <formula>NOT(ISERROR(SEARCH("4- Bajo",H25)))</formula>
    </cfRule>
    <cfRule type="containsText" dxfId="2245" priority="536" operator="containsText" text="1- Bajo">
      <formula>NOT(ISERROR(SEARCH("1- Bajo",H25)))</formula>
    </cfRule>
  </conditionalFormatting>
  <conditionalFormatting sqref="A25 C25:E25">
    <cfRule type="containsText" dxfId="2244" priority="525" operator="containsText" text="3- Moderado">
      <formula>NOT(ISERROR(SEARCH("3- Moderado",A25)))</formula>
    </cfRule>
    <cfRule type="containsText" dxfId="2243" priority="526" operator="containsText" text="6- Moderado">
      <formula>NOT(ISERROR(SEARCH("6- Moderado",A25)))</formula>
    </cfRule>
    <cfRule type="containsText" dxfId="2242" priority="527" operator="containsText" text="4- Moderado">
      <formula>NOT(ISERROR(SEARCH("4- Moderado",A25)))</formula>
    </cfRule>
    <cfRule type="containsText" dxfId="2241" priority="528" operator="containsText" text="3- Bajo">
      <formula>NOT(ISERROR(SEARCH("3- Bajo",A25)))</formula>
    </cfRule>
    <cfRule type="containsText" dxfId="2240" priority="529" operator="containsText" text="4- Bajo">
      <formula>NOT(ISERROR(SEARCH("4- Bajo",A25)))</formula>
    </cfRule>
    <cfRule type="containsText" dxfId="2239" priority="530" operator="containsText" text="1- Bajo">
      <formula>NOT(ISERROR(SEARCH("1- Bajo",A25)))</formula>
    </cfRule>
  </conditionalFormatting>
  <conditionalFormatting sqref="F25:G25">
    <cfRule type="containsText" dxfId="2238" priority="519" operator="containsText" text="3- Moderado">
      <formula>NOT(ISERROR(SEARCH("3- Moderado",F25)))</formula>
    </cfRule>
    <cfRule type="containsText" dxfId="2237" priority="520" operator="containsText" text="6- Moderado">
      <formula>NOT(ISERROR(SEARCH("6- Moderado",F25)))</formula>
    </cfRule>
    <cfRule type="containsText" dxfId="2236" priority="521" operator="containsText" text="4- Moderado">
      <formula>NOT(ISERROR(SEARCH("4- Moderado",F25)))</formula>
    </cfRule>
    <cfRule type="containsText" dxfId="2235" priority="522" operator="containsText" text="3- Bajo">
      <formula>NOT(ISERROR(SEARCH("3- Bajo",F25)))</formula>
    </cfRule>
    <cfRule type="containsText" dxfId="2234" priority="523" operator="containsText" text="4- Bajo">
      <formula>NOT(ISERROR(SEARCH("4- Bajo",F25)))</formula>
    </cfRule>
    <cfRule type="containsText" dxfId="2233" priority="524" operator="containsText" text="1- Bajo">
      <formula>NOT(ISERROR(SEARCH("1- Bajo",F25)))</formula>
    </cfRule>
  </conditionalFormatting>
  <conditionalFormatting sqref="J25:J29">
    <cfRule type="containsText" dxfId="2232" priority="514" operator="containsText" text="Bajo">
      <formula>NOT(ISERROR(SEARCH("Bajo",J25)))</formula>
    </cfRule>
    <cfRule type="containsText" dxfId="2231" priority="515" operator="containsText" text="Moderado">
      <formula>NOT(ISERROR(SEARCH("Moderado",J25)))</formula>
    </cfRule>
    <cfRule type="containsText" dxfId="2230" priority="516" operator="containsText" text="Alto">
      <formula>NOT(ISERROR(SEARCH("Alto",J25)))</formula>
    </cfRule>
    <cfRule type="containsText" dxfId="2229" priority="517" operator="containsText" text="Extremo">
      <formula>NOT(ISERROR(SEARCH("Extremo",J25)))</formula>
    </cfRule>
    <cfRule type="colorScale" priority="518">
      <colorScale>
        <cfvo type="min"/>
        <cfvo type="max"/>
        <color rgb="FFFF7128"/>
        <color rgb="FFFFEF9C"/>
      </colorScale>
    </cfRule>
  </conditionalFormatting>
  <conditionalFormatting sqref="M25:M29">
    <cfRule type="containsText" dxfId="2228" priority="489" operator="containsText" text="Moderado">
      <formula>NOT(ISERROR(SEARCH("Moderado",M25)))</formula>
    </cfRule>
    <cfRule type="containsText" dxfId="2227" priority="509" operator="containsText" text="Bajo">
      <formula>NOT(ISERROR(SEARCH("Bajo",M25)))</formula>
    </cfRule>
    <cfRule type="containsText" dxfId="2226" priority="510" operator="containsText" text="Moderado">
      <formula>NOT(ISERROR(SEARCH("Moderado",M25)))</formula>
    </cfRule>
    <cfRule type="containsText" dxfId="2225" priority="511" operator="containsText" text="Alto">
      <formula>NOT(ISERROR(SEARCH("Alto",M25)))</formula>
    </cfRule>
    <cfRule type="containsText" dxfId="2224" priority="512" operator="containsText" text="Extremo">
      <formula>NOT(ISERROR(SEARCH("Extremo",M25)))</formula>
    </cfRule>
    <cfRule type="colorScale" priority="513">
      <colorScale>
        <cfvo type="min"/>
        <cfvo type="max"/>
        <color rgb="FFFF7128"/>
        <color rgb="FFFFEF9C"/>
      </colorScale>
    </cfRule>
  </conditionalFormatting>
  <conditionalFormatting sqref="N25">
    <cfRule type="containsText" dxfId="2223" priority="503" operator="containsText" text="3- Moderado">
      <formula>NOT(ISERROR(SEARCH("3- Moderado",N25)))</formula>
    </cfRule>
    <cfRule type="containsText" dxfId="2222" priority="504" operator="containsText" text="6- Moderado">
      <formula>NOT(ISERROR(SEARCH("6- Moderado",N25)))</formula>
    </cfRule>
    <cfRule type="containsText" dxfId="2221" priority="505" operator="containsText" text="4- Moderado">
      <formula>NOT(ISERROR(SEARCH("4- Moderado",N25)))</formula>
    </cfRule>
    <cfRule type="containsText" dxfId="2220" priority="506" operator="containsText" text="3- Bajo">
      <formula>NOT(ISERROR(SEARCH("3- Bajo",N25)))</formula>
    </cfRule>
    <cfRule type="containsText" dxfId="2219" priority="507" operator="containsText" text="4- Bajo">
      <formula>NOT(ISERROR(SEARCH("4- Bajo",N25)))</formula>
    </cfRule>
    <cfRule type="containsText" dxfId="2218" priority="508" operator="containsText" text="1- Bajo">
      <formula>NOT(ISERROR(SEARCH("1- Bajo",N25)))</formula>
    </cfRule>
  </conditionalFormatting>
  <conditionalFormatting sqref="H25:H29">
    <cfRule type="containsText" dxfId="2217" priority="490" operator="containsText" text="Muy Alta">
      <formula>NOT(ISERROR(SEARCH("Muy Alta",H25)))</formula>
    </cfRule>
    <cfRule type="containsText" dxfId="2216" priority="491" operator="containsText" text="Alta">
      <formula>NOT(ISERROR(SEARCH("Alta",H25)))</formula>
    </cfRule>
    <cfRule type="containsText" dxfId="2215" priority="492" operator="containsText" text="Muy Alta">
      <formula>NOT(ISERROR(SEARCH("Muy Alta",H25)))</formula>
    </cfRule>
    <cfRule type="containsText" dxfId="2214" priority="497" operator="containsText" text="Muy Baja">
      <formula>NOT(ISERROR(SEARCH("Muy Baja",H25)))</formula>
    </cfRule>
    <cfRule type="containsText" dxfId="2213" priority="498" operator="containsText" text="Baja">
      <formula>NOT(ISERROR(SEARCH("Baja",H25)))</formula>
    </cfRule>
    <cfRule type="containsText" dxfId="2212" priority="499" operator="containsText" text="Media">
      <formula>NOT(ISERROR(SEARCH("Media",H25)))</formula>
    </cfRule>
    <cfRule type="containsText" dxfId="2211" priority="500" operator="containsText" text="Alta">
      <formula>NOT(ISERROR(SEARCH("Alta",H25)))</formula>
    </cfRule>
    <cfRule type="containsText" dxfId="2210" priority="502" operator="containsText" text="Muy Alta">
      <formula>NOT(ISERROR(SEARCH("Muy Alta",H25)))</formula>
    </cfRule>
  </conditionalFormatting>
  <conditionalFormatting sqref="I25:I29">
    <cfRule type="containsText" dxfId="2209" priority="493" operator="containsText" text="Catastrófico">
      <formula>NOT(ISERROR(SEARCH("Catastrófico",I25)))</formula>
    </cfRule>
    <cfRule type="containsText" dxfId="2208" priority="494" operator="containsText" text="Mayor">
      <formula>NOT(ISERROR(SEARCH("Mayor",I25)))</formula>
    </cfRule>
    <cfRule type="containsText" dxfId="2207" priority="495" operator="containsText" text="Menor">
      <formula>NOT(ISERROR(SEARCH("Menor",I25)))</formula>
    </cfRule>
    <cfRule type="containsText" dxfId="2206" priority="496" operator="containsText" text="Leve">
      <formula>NOT(ISERROR(SEARCH("Leve",I25)))</formula>
    </cfRule>
    <cfRule type="containsText" dxfId="2205" priority="501" operator="containsText" text="Moderado">
      <formula>NOT(ISERROR(SEARCH("Moderado",I25)))</formula>
    </cfRule>
  </conditionalFormatting>
  <conditionalFormatting sqref="K25:K29">
    <cfRule type="containsText" dxfId="2204" priority="488" operator="containsText" text="Media">
      <formula>NOT(ISERROR(SEARCH("Media",K25)))</formula>
    </cfRule>
  </conditionalFormatting>
  <conditionalFormatting sqref="L25:L29">
    <cfRule type="containsText" dxfId="2203" priority="487" operator="containsText" text="Moderado">
      <formula>NOT(ISERROR(SEARCH("Moderado",L25)))</formula>
    </cfRule>
  </conditionalFormatting>
  <conditionalFormatting sqref="J25:J29">
    <cfRule type="containsText" dxfId="2202" priority="486" operator="containsText" text="Moderado">
      <formula>NOT(ISERROR(SEARCH("Moderado",J25)))</formula>
    </cfRule>
  </conditionalFormatting>
  <conditionalFormatting sqref="J25:J29">
    <cfRule type="containsText" dxfId="2201" priority="484" operator="containsText" text="Bajo">
      <formula>NOT(ISERROR(SEARCH("Bajo",J25)))</formula>
    </cfRule>
    <cfRule type="containsText" dxfId="2200" priority="485" operator="containsText" text="Extremo">
      <formula>NOT(ISERROR(SEARCH("Extremo",J25)))</formula>
    </cfRule>
  </conditionalFormatting>
  <conditionalFormatting sqref="K25:K29">
    <cfRule type="containsText" dxfId="2199" priority="482" operator="containsText" text="Baja">
      <formula>NOT(ISERROR(SEARCH("Baja",K25)))</formula>
    </cfRule>
    <cfRule type="containsText" dxfId="2198" priority="483" operator="containsText" text="Muy Baja">
      <formula>NOT(ISERROR(SEARCH("Muy Baja",K25)))</formula>
    </cfRule>
  </conditionalFormatting>
  <conditionalFormatting sqref="K25:K29">
    <cfRule type="containsText" dxfId="2197" priority="480" operator="containsText" text="Muy Alta">
      <formula>NOT(ISERROR(SEARCH("Muy Alta",K25)))</formula>
    </cfRule>
    <cfRule type="containsText" dxfId="2196" priority="481" operator="containsText" text="Alta">
      <formula>NOT(ISERROR(SEARCH("Alta",K25)))</formula>
    </cfRule>
  </conditionalFormatting>
  <conditionalFormatting sqref="L25:L29">
    <cfRule type="containsText" dxfId="2195" priority="476" operator="containsText" text="Catastrófico">
      <formula>NOT(ISERROR(SEARCH("Catastrófico",L25)))</formula>
    </cfRule>
    <cfRule type="containsText" dxfId="2194" priority="477" operator="containsText" text="Mayor">
      <formula>NOT(ISERROR(SEARCH("Mayor",L25)))</formula>
    </cfRule>
    <cfRule type="containsText" dxfId="2193" priority="478" operator="containsText" text="Menor">
      <formula>NOT(ISERROR(SEARCH("Menor",L25)))</formula>
    </cfRule>
    <cfRule type="containsText" dxfId="2192" priority="479" operator="containsText" text="Leve">
      <formula>NOT(ISERROR(SEARCH("Leve",L25)))</formula>
    </cfRule>
  </conditionalFormatting>
  <conditionalFormatting sqref="K30:L30">
    <cfRule type="containsText" dxfId="2191" priority="470" operator="containsText" text="3- Moderado">
      <formula>NOT(ISERROR(SEARCH("3- Moderado",K30)))</formula>
    </cfRule>
    <cfRule type="containsText" dxfId="2190" priority="471" operator="containsText" text="6- Moderado">
      <formula>NOT(ISERROR(SEARCH("6- Moderado",K30)))</formula>
    </cfRule>
    <cfRule type="containsText" dxfId="2189" priority="472" operator="containsText" text="4- Moderado">
      <formula>NOT(ISERROR(SEARCH("4- Moderado",K30)))</formula>
    </cfRule>
    <cfRule type="containsText" dxfId="2188" priority="473" operator="containsText" text="3- Bajo">
      <formula>NOT(ISERROR(SEARCH("3- Bajo",K30)))</formula>
    </cfRule>
    <cfRule type="containsText" dxfId="2187" priority="474" operator="containsText" text="4- Bajo">
      <formula>NOT(ISERROR(SEARCH("4- Bajo",K30)))</formula>
    </cfRule>
    <cfRule type="containsText" dxfId="2186" priority="475" operator="containsText" text="1- Bajo">
      <formula>NOT(ISERROR(SEARCH("1- Bajo",K30)))</formula>
    </cfRule>
  </conditionalFormatting>
  <conditionalFormatting sqref="H30:I30">
    <cfRule type="containsText" dxfId="2185" priority="464" operator="containsText" text="3- Moderado">
      <formula>NOT(ISERROR(SEARCH("3- Moderado",H30)))</formula>
    </cfRule>
    <cfRule type="containsText" dxfId="2184" priority="465" operator="containsText" text="6- Moderado">
      <formula>NOT(ISERROR(SEARCH("6- Moderado",H30)))</formula>
    </cfRule>
    <cfRule type="containsText" dxfId="2183" priority="466" operator="containsText" text="4- Moderado">
      <formula>NOT(ISERROR(SEARCH("4- Moderado",H30)))</formula>
    </cfRule>
    <cfRule type="containsText" dxfId="2182" priority="467" operator="containsText" text="3- Bajo">
      <formula>NOT(ISERROR(SEARCH("3- Bajo",H30)))</formula>
    </cfRule>
    <cfRule type="containsText" dxfId="2181" priority="468" operator="containsText" text="4- Bajo">
      <formula>NOT(ISERROR(SEARCH("4- Bajo",H30)))</formula>
    </cfRule>
    <cfRule type="containsText" dxfId="2180" priority="469" operator="containsText" text="1- Bajo">
      <formula>NOT(ISERROR(SEARCH("1- Bajo",H30)))</formula>
    </cfRule>
  </conditionalFormatting>
  <conditionalFormatting sqref="A30 C30:E30">
    <cfRule type="containsText" dxfId="2179" priority="458" operator="containsText" text="3- Moderado">
      <formula>NOT(ISERROR(SEARCH("3- Moderado",A30)))</formula>
    </cfRule>
    <cfRule type="containsText" dxfId="2178" priority="459" operator="containsText" text="6- Moderado">
      <formula>NOT(ISERROR(SEARCH("6- Moderado",A30)))</formula>
    </cfRule>
    <cfRule type="containsText" dxfId="2177" priority="460" operator="containsText" text="4- Moderado">
      <formula>NOT(ISERROR(SEARCH("4- Moderado",A30)))</formula>
    </cfRule>
    <cfRule type="containsText" dxfId="2176" priority="461" operator="containsText" text="3- Bajo">
      <formula>NOT(ISERROR(SEARCH("3- Bajo",A30)))</formula>
    </cfRule>
    <cfRule type="containsText" dxfId="2175" priority="462" operator="containsText" text="4- Bajo">
      <formula>NOT(ISERROR(SEARCH("4- Bajo",A30)))</formula>
    </cfRule>
    <cfRule type="containsText" dxfId="2174" priority="463" operator="containsText" text="1- Bajo">
      <formula>NOT(ISERROR(SEARCH("1- Bajo",A30)))</formula>
    </cfRule>
  </conditionalFormatting>
  <conditionalFormatting sqref="F30:G30">
    <cfRule type="containsText" dxfId="2173" priority="452" operator="containsText" text="3- Moderado">
      <formula>NOT(ISERROR(SEARCH("3- Moderado",F30)))</formula>
    </cfRule>
    <cfRule type="containsText" dxfId="2172" priority="453" operator="containsText" text="6- Moderado">
      <formula>NOT(ISERROR(SEARCH("6- Moderado",F30)))</formula>
    </cfRule>
    <cfRule type="containsText" dxfId="2171" priority="454" operator="containsText" text="4- Moderado">
      <formula>NOT(ISERROR(SEARCH("4- Moderado",F30)))</formula>
    </cfRule>
    <cfRule type="containsText" dxfId="2170" priority="455" operator="containsText" text="3- Bajo">
      <formula>NOT(ISERROR(SEARCH("3- Bajo",F30)))</formula>
    </cfRule>
    <cfRule type="containsText" dxfId="2169" priority="456" operator="containsText" text="4- Bajo">
      <formula>NOT(ISERROR(SEARCH("4- Bajo",F30)))</formula>
    </cfRule>
    <cfRule type="containsText" dxfId="2168" priority="457" operator="containsText" text="1- Bajo">
      <formula>NOT(ISERROR(SEARCH("1- Bajo",F30)))</formula>
    </cfRule>
  </conditionalFormatting>
  <conditionalFormatting sqref="J30:J34">
    <cfRule type="containsText" dxfId="2167" priority="447" operator="containsText" text="Bajo">
      <formula>NOT(ISERROR(SEARCH("Bajo",J30)))</formula>
    </cfRule>
    <cfRule type="containsText" dxfId="2166" priority="448" operator="containsText" text="Moderado">
      <formula>NOT(ISERROR(SEARCH("Moderado",J30)))</formula>
    </cfRule>
    <cfRule type="containsText" dxfId="2165" priority="449" operator="containsText" text="Alto">
      <formula>NOT(ISERROR(SEARCH("Alto",J30)))</formula>
    </cfRule>
    <cfRule type="containsText" dxfId="2164" priority="450" operator="containsText" text="Extremo">
      <formula>NOT(ISERROR(SEARCH("Extremo",J30)))</formula>
    </cfRule>
    <cfRule type="colorScale" priority="451">
      <colorScale>
        <cfvo type="min"/>
        <cfvo type="max"/>
        <color rgb="FFFF7128"/>
        <color rgb="FFFFEF9C"/>
      </colorScale>
    </cfRule>
  </conditionalFormatting>
  <conditionalFormatting sqref="M30:M34">
    <cfRule type="containsText" dxfId="2163" priority="422" operator="containsText" text="Moderado">
      <formula>NOT(ISERROR(SEARCH("Moderado",M30)))</formula>
    </cfRule>
    <cfRule type="containsText" dxfId="2162" priority="442" operator="containsText" text="Bajo">
      <formula>NOT(ISERROR(SEARCH("Bajo",M30)))</formula>
    </cfRule>
    <cfRule type="containsText" dxfId="2161" priority="443" operator="containsText" text="Moderado">
      <formula>NOT(ISERROR(SEARCH("Moderado",M30)))</formula>
    </cfRule>
    <cfRule type="containsText" dxfId="2160" priority="444" operator="containsText" text="Alto">
      <formula>NOT(ISERROR(SEARCH("Alto",M30)))</formula>
    </cfRule>
    <cfRule type="containsText" dxfId="2159" priority="445" operator="containsText" text="Extremo">
      <formula>NOT(ISERROR(SEARCH("Extremo",M30)))</formula>
    </cfRule>
    <cfRule type="colorScale" priority="446">
      <colorScale>
        <cfvo type="min"/>
        <cfvo type="max"/>
        <color rgb="FFFF7128"/>
        <color rgb="FFFFEF9C"/>
      </colorScale>
    </cfRule>
  </conditionalFormatting>
  <conditionalFormatting sqref="N30">
    <cfRule type="containsText" dxfId="2158" priority="436" operator="containsText" text="3- Moderado">
      <formula>NOT(ISERROR(SEARCH("3- Moderado",N30)))</formula>
    </cfRule>
    <cfRule type="containsText" dxfId="2157" priority="437" operator="containsText" text="6- Moderado">
      <formula>NOT(ISERROR(SEARCH("6- Moderado",N30)))</formula>
    </cfRule>
    <cfRule type="containsText" dxfId="2156" priority="438" operator="containsText" text="4- Moderado">
      <formula>NOT(ISERROR(SEARCH("4- Moderado",N30)))</formula>
    </cfRule>
    <cfRule type="containsText" dxfId="2155" priority="439" operator="containsText" text="3- Bajo">
      <formula>NOT(ISERROR(SEARCH("3- Bajo",N30)))</formula>
    </cfRule>
    <cfRule type="containsText" dxfId="2154" priority="440" operator="containsText" text="4- Bajo">
      <formula>NOT(ISERROR(SEARCH("4- Bajo",N30)))</formula>
    </cfRule>
    <cfRule type="containsText" dxfId="2153" priority="441" operator="containsText" text="1- Bajo">
      <formula>NOT(ISERROR(SEARCH("1- Bajo",N30)))</formula>
    </cfRule>
  </conditionalFormatting>
  <conditionalFormatting sqref="H30:H34">
    <cfRule type="containsText" dxfId="2152" priority="423" operator="containsText" text="Muy Alta">
      <formula>NOT(ISERROR(SEARCH("Muy Alta",H30)))</formula>
    </cfRule>
    <cfRule type="containsText" dxfId="2151" priority="424" operator="containsText" text="Alta">
      <formula>NOT(ISERROR(SEARCH("Alta",H30)))</formula>
    </cfRule>
    <cfRule type="containsText" dxfId="2150" priority="425" operator="containsText" text="Muy Alta">
      <formula>NOT(ISERROR(SEARCH("Muy Alta",H30)))</formula>
    </cfRule>
    <cfRule type="containsText" dxfId="2149" priority="430" operator="containsText" text="Muy Baja">
      <formula>NOT(ISERROR(SEARCH("Muy Baja",H30)))</formula>
    </cfRule>
    <cfRule type="containsText" dxfId="2148" priority="431" operator="containsText" text="Baja">
      <formula>NOT(ISERROR(SEARCH("Baja",H30)))</formula>
    </cfRule>
    <cfRule type="containsText" dxfId="2147" priority="432" operator="containsText" text="Media">
      <formula>NOT(ISERROR(SEARCH("Media",H30)))</formula>
    </cfRule>
    <cfRule type="containsText" dxfId="2146" priority="433" operator="containsText" text="Alta">
      <formula>NOT(ISERROR(SEARCH("Alta",H30)))</formula>
    </cfRule>
    <cfRule type="containsText" dxfId="2145" priority="435" operator="containsText" text="Muy Alta">
      <formula>NOT(ISERROR(SEARCH("Muy Alta",H30)))</formula>
    </cfRule>
  </conditionalFormatting>
  <conditionalFormatting sqref="I30:I34">
    <cfRule type="containsText" dxfId="2144" priority="426" operator="containsText" text="Catastrófico">
      <formula>NOT(ISERROR(SEARCH("Catastrófico",I30)))</formula>
    </cfRule>
    <cfRule type="containsText" dxfId="2143" priority="427" operator="containsText" text="Mayor">
      <formula>NOT(ISERROR(SEARCH("Mayor",I30)))</formula>
    </cfRule>
    <cfRule type="containsText" dxfId="2142" priority="428" operator="containsText" text="Menor">
      <formula>NOT(ISERROR(SEARCH("Menor",I30)))</formula>
    </cfRule>
    <cfRule type="containsText" dxfId="2141" priority="429" operator="containsText" text="Leve">
      <formula>NOT(ISERROR(SEARCH("Leve",I30)))</formula>
    </cfRule>
    <cfRule type="containsText" dxfId="2140" priority="434" operator="containsText" text="Moderado">
      <formula>NOT(ISERROR(SEARCH("Moderado",I30)))</formula>
    </cfRule>
  </conditionalFormatting>
  <conditionalFormatting sqref="K30:K34">
    <cfRule type="containsText" dxfId="2139" priority="421" operator="containsText" text="Media">
      <formula>NOT(ISERROR(SEARCH("Media",K30)))</formula>
    </cfRule>
  </conditionalFormatting>
  <conditionalFormatting sqref="L30:L34">
    <cfRule type="containsText" dxfId="2138" priority="420" operator="containsText" text="Moderado">
      <formula>NOT(ISERROR(SEARCH("Moderado",L30)))</formula>
    </cfRule>
  </conditionalFormatting>
  <conditionalFormatting sqref="J30:J34">
    <cfRule type="containsText" dxfId="2137" priority="419" operator="containsText" text="Moderado">
      <formula>NOT(ISERROR(SEARCH("Moderado",J30)))</formula>
    </cfRule>
  </conditionalFormatting>
  <conditionalFormatting sqref="J30:J34">
    <cfRule type="containsText" dxfId="2136" priority="417" operator="containsText" text="Bajo">
      <formula>NOT(ISERROR(SEARCH("Bajo",J30)))</formula>
    </cfRule>
    <cfRule type="containsText" dxfId="2135" priority="418" operator="containsText" text="Extremo">
      <formula>NOT(ISERROR(SEARCH("Extremo",J30)))</formula>
    </cfRule>
  </conditionalFormatting>
  <conditionalFormatting sqref="K30:K34">
    <cfRule type="containsText" dxfId="2134" priority="415" operator="containsText" text="Baja">
      <formula>NOT(ISERROR(SEARCH("Baja",K30)))</formula>
    </cfRule>
    <cfRule type="containsText" dxfId="2133" priority="416" operator="containsText" text="Muy Baja">
      <formula>NOT(ISERROR(SEARCH("Muy Baja",K30)))</formula>
    </cfRule>
  </conditionalFormatting>
  <conditionalFormatting sqref="K30:K34">
    <cfRule type="containsText" dxfId="2132" priority="413" operator="containsText" text="Muy Alta">
      <formula>NOT(ISERROR(SEARCH("Muy Alta",K30)))</formula>
    </cfRule>
    <cfRule type="containsText" dxfId="2131" priority="414" operator="containsText" text="Alta">
      <formula>NOT(ISERROR(SEARCH("Alta",K30)))</formula>
    </cfRule>
  </conditionalFormatting>
  <conditionalFormatting sqref="L30:L34">
    <cfRule type="containsText" dxfId="2130" priority="409" operator="containsText" text="Catastrófico">
      <formula>NOT(ISERROR(SEARCH("Catastrófico",L30)))</formula>
    </cfRule>
    <cfRule type="containsText" dxfId="2129" priority="410" operator="containsText" text="Mayor">
      <formula>NOT(ISERROR(SEARCH("Mayor",L30)))</formula>
    </cfRule>
    <cfRule type="containsText" dxfId="2128" priority="411" operator="containsText" text="Menor">
      <formula>NOT(ISERROR(SEARCH("Menor",L30)))</formula>
    </cfRule>
    <cfRule type="containsText" dxfId="2127" priority="412" operator="containsText" text="Leve">
      <formula>NOT(ISERROR(SEARCH("Leve",L30)))</formula>
    </cfRule>
  </conditionalFormatting>
  <conditionalFormatting sqref="K35:L35">
    <cfRule type="containsText" dxfId="2126" priority="403" operator="containsText" text="3- Moderado">
      <formula>NOT(ISERROR(SEARCH("3- Moderado",K35)))</formula>
    </cfRule>
    <cfRule type="containsText" dxfId="2125" priority="404" operator="containsText" text="6- Moderado">
      <formula>NOT(ISERROR(SEARCH("6- Moderado",K35)))</formula>
    </cfRule>
    <cfRule type="containsText" dxfId="2124" priority="405" operator="containsText" text="4- Moderado">
      <formula>NOT(ISERROR(SEARCH("4- Moderado",K35)))</formula>
    </cfRule>
    <cfRule type="containsText" dxfId="2123" priority="406" operator="containsText" text="3- Bajo">
      <formula>NOT(ISERROR(SEARCH("3- Bajo",K35)))</formula>
    </cfRule>
    <cfRule type="containsText" dxfId="2122" priority="407" operator="containsText" text="4- Bajo">
      <formula>NOT(ISERROR(SEARCH("4- Bajo",K35)))</formula>
    </cfRule>
    <cfRule type="containsText" dxfId="2121" priority="408" operator="containsText" text="1- Bajo">
      <formula>NOT(ISERROR(SEARCH("1- Bajo",K35)))</formula>
    </cfRule>
  </conditionalFormatting>
  <conditionalFormatting sqref="H35:I35">
    <cfRule type="containsText" dxfId="2120" priority="397" operator="containsText" text="3- Moderado">
      <formula>NOT(ISERROR(SEARCH("3- Moderado",H35)))</formula>
    </cfRule>
    <cfRule type="containsText" dxfId="2119" priority="398" operator="containsText" text="6- Moderado">
      <formula>NOT(ISERROR(SEARCH("6- Moderado",H35)))</formula>
    </cfRule>
    <cfRule type="containsText" dxfId="2118" priority="399" operator="containsText" text="4- Moderado">
      <formula>NOT(ISERROR(SEARCH("4- Moderado",H35)))</formula>
    </cfRule>
    <cfRule type="containsText" dxfId="2117" priority="400" operator="containsText" text="3- Bajo">
      <formula>NOT(ISERROR(SEARCH("3- Bajo",H35)))</formula>
    </cfRule>
    <cfRule type="containsText" dxfId="2116" priority="401" operator="containsText" text="4- Bajo">
      <formula>NOT(ISERROR(SEARCH("4- Bajo",H35)))</formula>
    </cfRule>
    <cfRule type="containsText" dxfId="2115" priority="402" operator="containsText" text="1- Bajo">
      <formula>NOT(ISERROR(SEARCH("1- Bajo",H35)))</formula>
    </cfRule>
  </conditionalFormatting>
  <conditionalFormatting sqref="A35 C35:E35">
    <cfRule type="containsText" dxfId="2114" priority="391" operator="containsText" text="3- Moderado">
      <formula>NOT(ISERROR(SEARCH("3- Moderado",A35)))</formula>
    </cfRule>
    <cfRule type="containsText" dxfId="2113" priority="392" operator="containsText" text="6- Moderado">
      <formula>NOT(ISERROR(SEARCH("6- Moderado",A35)))</formula>
    </cfRule>
    <cfRule type="containsText" dxfId="2112" priority="393" operator="containsText" text="4- Moderado">
      <formula>NOT(ISERROR(SEARCH("4- Moderado",A35)))</formula>
    </cfRule>
    <cfRule type="containsText" dxfId="2111" priority="394" operator="containsText" text="3- Bajo">
      <formula>NOT(ISERROR(SEARCH("3- Bajo",A35)))</formula>
    </cfRule>
    <cfRule type="containsText" dxfId="2110" priority="395" operator="containsText" text="4- Bajo">
      <formula>NOT(ISERROR(SEARCH("4- Bajo",A35)))</formula>
    </cfRule>
    <cfRule type="containsText" dxfId="2109" priority="396" operator="containsText" text="1- Bajo">
      <formula>NOT(ISERROR(SEARCH("1- Bajo",A35)))</formula>
    </cfRule>
  </conditionalFormatting>
  <conditionalFormatting sqref="F35:G35">
    <cfRule type="containsText" dxfId="2108" priority="385" operator="containsText" text="3- Moderado">
      <formula>NOT(ISERROR(SEARCH("3- Moderado",F35)))</formula>
    </cfRule>
    <cfRule type="containsText" dxfId="2107" priority="386" operator="containsText" text="6- Moderado">
      <formula>NOT(ISERROR(SEARCH("6- Moderado",F35)))</formula>
    </cfRule>
    <cfRule type="containsText" dxfId="2106" priority="387" operator="containsText" text="4- Moderado">
      <formula>NOT(ISERROR(SEARCH("4- Moderado",F35)))</formula>
    </cfRule>
    <cfRule type="containsText" dxfId="2105" priority="388" operator="containsText" text="3- Bajo">
      <formula>NOT(ISERROR(SEARCH("3- Bajo",F35)))</formula>
    </cfRule>
    <cfRule type="containsText" dxfId="2104" priority="389" operator="containsText" text="4- Bajo">
      <formula>NOT(ISERROR(SEARCH("4- Bajo",F35)))</formula>
    </cfRule>
    <cfRule type="containsText" dxfId="2103" priority="390" operator="containsText" text="1- Bajo">
      <formula>NOT(ISERROR(SEARCH("1- Bajo",F35)))</formula>
    </cfRule>
  </conditionalFormatting>
  <conditionalFormatting sqref="J35:J39">
    <cfRule type="containsText" dxfId="2102" priority="380" operator="containsText" text="Bajo">
      <formula>NOT(ISERROR(SEARCH("Bajo",J35)))</formula>
    </cfRule>
    <cfRule type="containsText" dxfId="2101" priority="381" operator="containsText" text="Moderado">
      <formula>NOT(ISERROR(SEARCH("Moderado",J35)))</formula>
    </cfRule>
    <cfRule type="containsText" dxfId="2100" priority="382" operator="containsText" text="Alto">
      <formula>NOT(ISERROR(SEARCH("Alto",J35)))</formula>
    </cfRule>
    <cfRule type="containsText" dxfId="2099" priority="383" operator="containsText" text="Extremo">
      <formula>NOT(ISERROR(SEARCH("Extremo",J35)))</formula>
    </cfRule>
    <cfRule type="colorScale" priority="384">
      <colorScale>
        <cfvo type="min"/>
        <cfvo type="max"/>
        <color rgb="FFFF7128"/>
        <color rgb="FFFFEF9C"/>
      </colorScale>
    </cfRule>
  </conditionalFormatting>
  <conditionalFormatting sqref="M35:M39">
    <cfRule type="containsText" dxfId="2098" priority="355" operator="containsText" text="Moderado">
      <formula>NOT(ISERROR(SEARCH("Moderado",M35)))</formula>
    </cfRule>
    <cfRule type="containsText" dxfId="2097" priority="375" operator="containsText" text="Bajo">
      <formula>NOT(ISERROR(SEARCH("Bajo",M35)))</formula>
    </cfRule>
    <cfRule type="containsText" dxfId="2096" priority="376" operator="containsText" text="Moderado">
      <formula>NOT(ISERROR(SEARCH("Moderado",M35)))</formula>
    </cfRule>
    <cfRule type="containsText" dxfId="2095" priority="377" operator="containsText" text="Alto">
      <formula>NOT(ISERROR(SEARCH("Alto",M35)))</formula>
    </cfRule>
    <cfRule type="containsText" dxfId="2094" priority="378" operator="containsText" text="Extremo">
      <formula>NOT(ISERROR(SEARCH("Extremo",M35)))</formula>
    </cfRule>
    <cfRule type="colorScale" priority="379">
      <colorScale>
        <cfvo type="min"/>
        <cfvo type="max"/>
        <color rgb="FFFF7128"/>
        <color rgb="FFFFEF9C"/>
      </colorScale>
    </cfRule>
  </conditionalFormatting>
  <conditionalFormatting sqref="N35">
    <cfRule type="containsText" dxfId="2093" priority="369" operator="containsText" text="3- Moderado">
      <formula>NOT(ISERROR(SEARCH("3- Moderado",N35)))</formula>
    </cfRule>
    <cfRule type="containsText" dxfId="2092" priority="370" operator="containsText" text="6- Moderado">
      <formula>NOT(ISERROR(SEARCH("6- Moderado",N35)))</formula>
    </cfRule>
    <cfRule type="containsText" dxfId="2091" priority="371" operator="containsText" text="4- Moderado">
      <formula>NOT(ISERROR(SEARCH("4- Moderado",N35)))</formula>
    </cfRule>
    <cfRule type="containsText" dxfId="2090" priority="372" operator="containsText" text="3- Bajo">
      <formula>NOT(ISERROR(SEARCH("3- Bajo",N35)))</formula>
    </cfRule>
    <cfRule type="containsText" dxfId="2089" priority="373" operator="containsText" text="4- Bajo">
      <formula>NOT(ISERROR(SEARCH("4- Bajo",N35)))</formula>
    </cfRule>
    <cfRule type="containsText" dxfId="2088" priority="374" operator="containsText" text="1- Bajo">
      <formula>NOT(ISERROR(SEARCH("1- Bajo",N35)))</formula>
    </cfRule>
  </conditionalFormatting>
  <conditionalFormatting sqref="H35:H39">
    <cfRule type="containsText" dxfId="2087" priority="356" operator="containsText" text="Muy Alta">
      <formula>NOT(ISERROR(SEARCH("Muy Alta",H35)))</formula>
    </cfRule>
    <cfRule type="containsText" dxfId="2086" priority="357" operator="containsText" text="Alta">
      <formula>NOT(ISERROR(SEARCH("Alta",H35)))</formula>
    </cfRule>
    <cfRule type="containsText" dxfId="2085" priority="358" operator="containsText" text="Muy Alta">
      <formula>NOT(ISERROR(SEARCH("Muy Alta",H35)))</formula>
    </cfRule>
    <cfRule type="containsText" dxfId="2084" priority="363" operator="containsText" text="Muy Baja">
      <formula>NOT(ISERROR(SEARCH("Muy Baja",H35)))</formula>
    </cfRule>
    <cfRule type="containsText" dxfId="2083" priority="364" operator="containsText" text="Baja">
      <formula>NOT(ISERROR(SEARCH("Baja",H35)))</formula>
    </cfRule>
    <cfRule type="containsText" dxfId="2082" priority="365" operator="containsText" text="Media">
      <formula>NOT(ISERROR(SEARCH("Media",H35)))</formula>
    </cfRule>
    <cfRule type="containsText" dxfId="2081" priority="366" operator="containsText" text="Alta">
      <formula>NOT(ISERROR(SEARCH("Alta",H35)))</formula>
    </cfRule>
    <cfRule type="containsText" dxfId="2080" priority="368" operator="containsText" text="Muy Alta">
      <formula>NOT(ISERROR(SEARCH("Muy Alta",H35)))</formula>
    </cfRule>
  </conditionalFormatting>
  <conditionalFormatting sqref="I35:I39">
    <cfRule type="containsText" dxfId="2079" priority="359" operator="containsText" text="Catastrófico">
      <formula>NOT(ISERROR(SEARCH("Catastrófico",I35)))</formula>
    </cfRule>
    <cfRule type="containsText" dxfId="2078" priority="360" operator="containsText" text="Mayor">
      <formula>NOT(ISERROR(SEARCH("Mayor",I35)))</formula>
    </cfRule>
    <cfRule type="containsText" dxfId="2077" priority="361" operator="containsText" text="Menor">
      <formula>NOT(ISERROR(SEARCH("Menor",I35)))</formula>
    </cfRule>
    <cfRule type="containsText" dxfId="2076" priority="362" operator="containsText" text="Leve">
      <formula>NOT(ISERROR(SEARCH("Leve",I35)))</formula>
    </cfRule>
    <cfRule type="containsText" dxfId="2075" priority="367" operator="containsText" text="Moderado">
      <formula>NOT(ISERROR(SEARCH("Moderado",I35)))</formula>
    </cfRule>
  </conditionalFormatting>
  <conditionalFormatting sqref="K35:K39">
    <cfRule type="containsText" dxfId="2074" priority="354" operator="containsText" text="Media">
      <formula>NOT(ISERROR(SEARCH("Media",K35)))</formula>
    </cfRule>
  </conditionalFormatting>
  <conditionalFormatting sqref="L35:L39">
    <cfRule type="containsText" dxfId="2073" priority="353" operator="containsText" text="Moderado">
      <formula>NOT(ISERROR(SEARCH("Moderado",L35)))</formula>
    </cfRule>
  </conditionalFormatting>
  <conditionalFormatting sqref="J35:J39">
    <cfRule type="containsText" dxfId="2072" priority="352" operator="containsText" text="Moderado">
      <formula>NOT(ISERROR(SEARCH("Moderado",J35)))</formula>
    </cfRule>
  </conditionalFormatting>
  <conditionalFormatting sqref="J35:J39">
    <cfRule type="containsText" dxfId="2071" priority="350" operator="containsText" text="Bajo">
      <formula>NOT(ISERROR(SEARCH("Bajo",J35)))</formula>
    </cfRule>
    <cfRule type="containsText" dxfId="2070" priority="351" operator="containsText" text="Extremo">
      <formula>NOT(ISERROR(SEARCH("Extremo",J35)))</formula>
    </cfRule>
  </conditionalFormatting>
  <conditionalFormatting sqref="K35:K39">
    <cfRule type="containsText" dxfId="2069" priority="348" operator="containsText" text="Baja">
      <formula>NOT(ISERROR(SEARCH("Baja",K35)))</formula>
    </cfRule>
    <cfRule type="containsText" dxfId="2068" priority="349" operator="containsText" text="Muy Baja">
      <formula>NOT(ISERROR(SEARCH("Muy Baja",K35)))</formula>
    </cfRule>
  </conditionalFormatting>
  <conditionalFormatting sqref="K35:K39">
    <cfRule type="containsText" dxfId="2067" priority="346" operator="containsText" text="Muy Alta">
      <formula>NOT(ISERROR(SEARCH("Muy Alta",K35)))</formula>
    </cfRule>
    <cfRule type="containsText" dxfId="2066" priority="347" operator="containsText" text="Alta">
      <formula>NOT(ISERROR(SEARCH("Alta",K35)))</formula>
    </cfRule>
  </conditionalFormatting>
  <conditionalFormatting sqref="L35:L39">
    <cfRule type="containsText" dxfId="2065" priority="342" operator="containsText" text="Catastrófico">
      <formula>NOT(ISERROR(SEARCH("Catastrófico",L35)))</formula>
    </cfRule>
    <cfRule type="containsText" dxfId="2064" priority="343" operator="containsText" text="Mayor">
      <formula>NOT(ISERROR(SEARCH("Mayor",L35)))</formula>
    </cfRule>
    <cfRule type="containsText" dxfId="2063" priority="344" operator="containsText" text="Menor">
      <formula>NOT(ISERROR(SEARCH("Menor",L35)))</formula>
    </cfRule>
    <cfRule type="containsText" dxfId="2062" priority="345" operator="containsText" text="Leve">
      <formula>NOT(ISERROR(SEARCH("Leve",L35)))</formula>
    </cfRule>
  </conditionalFormatting>
  <conditionalFormatting sqref="L40">
    <cfRule type="containsText" dxfId="2061" priority="336" operator="containsText" text="3- Moderado">
      <formula>NOT(ISERROR(SEARCH("3- Moderado",L40)))</formula>
    </cfRule>
    <cfRule type="containsText" dxfId="2060" priority="337" operator="containsText" text="6- Moderado">
      <formula>NOT(ISERROR(SEARCH("6- Moderado",L40)))</formula>
    </cfRule>
    <cfRule type="containsText" dxfId="2059" priority="338" operator="containsText" text="4- Moderado">
      <formula>NOT(ISERROR(SEARCH("4- Moderado",L40)))</formula>
    </cfRule>
    <cfRule type="containsText" dxfId="2058" priority="339" operator="containsText" text="3- Bajo">
      <formula>NOT(ISERROR(SEARCH("3- Bajo",L40)))</formula>
    </cfRule>
    <cfRule type="containsText" dxfId="2057" priority="340" operator="containsText" text="4- Bajo">
      <formula>NOT(ISERROR(SEARCH("4- Bajo",L40)))</formula>
    </cfRule>
    <cfRule type="containsText" dxfId="2056" priority="341" operator="containsText" text="1- Bajo">
      <formula>NOT(ISERROR(SEARCH("1- Bajo",L40)))</formula>
    </cfRule>
  </conditionalFormatting>
  <conditionalFormatting sqref="H40:I40">
    <cfRule type="containsText" dxfId="2055" priority="330" operator="containsText" text="3- Moderado">
      <formula>NOT(ISERROR(SEARCH("3- Moderado",H40)))</formula>
    </cfRule>
    <cfRule type="containsText" dxfId="2054" priority="331" operator="containsText" text="6- Moderado">
      <formula>NOT(ISERROR(SEARCH("6- Moderado",H40)))</formula>
    </cfRule>
    <cfRule type="containsText" dxfId="2053" priority="332" operator="containsText" text="4- Moderado">
      <formula>NOT(ISERROR(SEARCH("4- Moderado",H40)))</formula>
    </cfRule>
    <cfRule type="containsText" dxfId="2052" priority="333" operator="containsText" text="3- Bajo">
      <formula>NOT(ISERROR(SEARCH("3- Bajo",H40)))</formula>
    </cfRule>
    <cfRule type="containsText" dxfId="2051" priority="334" operator="containsText" text="4- Bajo">
      <formula>NOT(ISERROR(SEARCH("4- Bajo",H40)))</formula>
    </cfRule>
    <cfRule type="containsText" dxfId="2050" priority="335" operator="containsText" text="1- Bajo">
      <formula>NOT(ISERROR(SEARCH("1- Bajo",H40)))</formula>
    </cfRule>
  </conditionalFormatting>
  <conditionalFormatting sqref="A40 C40:E40">
    <cfRule type="containsText" dxfId="2049" priority="324" operator="containsText" text="3- Moderado">
      <formula>NOT(ISERROR(SEARCH("3- Moderado",A40)))</formula>
    </cfRule>
    <cfRule type="containsText" dxfId="2048" priority="325" operator="containsText" text="6- Moderado">
      <formula>NOT(ISERROR(SEARCH("6- Moderado",A40)))</formula>
    </cfRule>
    <cfRule type="containsText" dxfId="2047" priority="326" operator="containsText" text="4- Moderado">
      <formula>NOT(ISERROR(SEARCH("4- Moderado",A40)))</formula>
    </cfRule>
    <cfRule type="containsText" dxfId="2046" priority="327" operator="containsText" text="3- Bajo">
      <formula>NOT(ISERROR(SEARCH("3- Bajo",A40)))</formula>
    </cfRule>
    <cfRule type="containsText" dxfId="2045" priority="328" operator="containsText" text="4- Bajo">
      <formula>NOT(ISERROR(SEARCH("4- Bajo",A40)))</formula>
    </cfRule>
    <cfRule type="containsText" dxfId="2044" priority="329" operator="containsText" text="1- Bajo">
      <formula>NOT(ISERROR(SEARCH("1- Bajo",A40)))</formula>
    </cfRule>
  </conditionalFormatting>
  <conditionalFormatting sqref="F40:G40">
    <cfRule type="containsText" dxfId="2043" priority="318" operator="containsText" text="3- Moderado">
      <formula>NOT(ISERROR(SEARCH("3- Moderado",F40)))</formula>
    </cfRule>
    <cfRule type="containsText" dxfId="2042" priority="319" operator="containsText" text="6- Moderado">
      <formula>NOT(ISERROR(SEARCH("6- Moderado",F40)))</formula>
    </cfRule>
    <cfRule type="containsText" dxfId="2041" priority="320" operator="containsText" text="4- Moderado">
      <formula>NOT(ISERROR(SEARCH("4- Moderado",F40)))</formula>
    </cfRule>
    <cfRule type="containsText" dxfId="2040" priority="321" operator="containsText" text="3- Bajo">
      <formula>NOT(ISERROR(SEARCH("3- Bajo",F40)))</formula>
    </cfRule>
    <cfRule type="containsText" dxfId="2039" priority="322" operator="containsText" text="4- Bajo">
      <formula>NOT(ISERROR(SEARCH("4- Bajo",F40)))</formula>
    </cfRule>
    <cfRule type="containsText" dxfId="2038" priority="323" operator="containsText" text="1- Bajo">
      <formula>NOT(ISERROR(SEARCH("1- Bajo",F40)))</formula>
    </cfRule>
  </conditionalFormatting>
  <conditionalFormatting sqref="J40:J44">
    <cfRule type="containsText" dxfId="2037" priority="313" operator="containsText" text="Bajo">
      <formula>NOT(ISERROR(SEARCH("Bajo",J40)))</formula>
    </cfRule>
    <cfRule type="containsText" dxfId="2036" priority="314" operator="containsText" text="Moderado">
      <formula>NOT(ISERROR(SEARCH("Moderado",J40)))</formula>
    </cfRule>
    <cfRule type="containsText" dxfId="2035" priority="315" operator="containsText" text="Alto">
      <formula>NOT(ISERROR(SEARCH("Alto",J40)))</formula>
    </cfRule>
    <cfRule type="containsText" dxfId="2034" priority="316" operator="containsText" text="Extremo">
      <formula>NOT(ISERROR(SEARCH("Extremo",J40)))</formula>
    </cfRule>
    <cfRule type="colorScale" priority="317">
      <colorScale>
        <cfvo type="min"/>
        <cfvo type="max"/>
        <color rgb="FFFF7128"/>
        <color rgb="FFFFEF9C"/>
      </colorScale>
    </cfRule>
  </conditionalFormatting>
  <conditionalFormatting sqref="M40:M44">
    <cfRule type="containsText" dxfId="2033" priority="288" operator="containsText" text="Moderado">
      <formula>NOT(ISERROR(SEARCH("Moderado",M40)))</formula>
    </cfRule>
    <cfRule type="containsText" dxfId="2032" priority="308" operator="containsText" text="Bajo">
      <formula>NOT(ISERROR(SEARCH("Bajo",M40)))</formula>
    </cfRule>
    <cfRule type="containsText" dxfId="2031" priority="309" operator="containsText" text="Moderado">
      <formula>NOT(ISERROR(SEARCH("Moderado",M40)))</formula>
    </cfRule>
    <cfRule type="containsText" dxfId="2030" priority="310" operator="containsText" text="Alto">
      <formula>NOT(ISERROR(SEARCH("Alto",M40)))</formula>
    </cfRule>
    <cfRule type="containsText" dxfId="2029" priority="311" operator="containsText" text="Extremo">
      <formula>NOT(ISERROR(SEARCH("Extremo",M40)))</formula>
    </cfRule>
    <cfRule type="colorScale" priority="312">
      <colorScale>
        <cfvo type="min"/>
        <cfvo type="max"/>
        <color rgb="FFFF7128"/>
        <color rgb="FFFFEF9C"/>
      </colorScale>
    </cfRule>
  </conditionalFormatting>
  <conditionalFormatting sqref="N40">
    <cfRule type="containsText" dxfId="2028" priority="302" operator="containsText" text="3- Moderado">
      <formula>NOT(ISERROR(SEARCH("3- Moderado",N40)))</formula>
    </cfRule>
    <cfRule type="containsText" dxfId="2027" priority="303" operator="containsText" text="6- Moderado">
      <formula>NOT(ISERROR(SEARCH("6- Moderado",N40)))</formula>
    </cfRule>
    <cfRule type="containsText" dxfId="2026" priority="304" operator="containsText" text="4- Moderado">
      <formula>NOT(ISERROR(SEARCH("4- Moderado",N40)))</formula>
    </cfRule>
    <cfRule type="containsText" dxfId="2025" priority="305" operator="containsText" text="3- Bajo">
      <formula>NOT(ISERROR(SEARCH("3- Bajo",N40)))</formula>
    </cfRule>
    <cfRule type="containsText" dxfId="2024" priority="306" operator="containsText" text="4- Bajo">
      <formula>NOT(ISERROR(SEARCH("4- Bajo",N40)))</formula>
    </cfRule>
    <cfRule type="containsText" dxfId="2023" priority="307" operator="containsText" text="1- Bajo">
      <formula>NOT(ISERROR(SEARCH("1- Bajo",N40)))</formula>
    </cfRule>
  </conditionalFormatting>
  <conditionalFormatting sqref="H40:H44">
    <cfRule type="containsText" dxfId="2022" priority="289" operator="containsText" text="Muy Alta">
      <formula>NOT(ISERROR(SEARCH("Muy Alta",H40)))</formula>
    </cfRule>
    <cfRule type="containsText" dxfId="2021" priority="290" operator="containsText" text="Alta">
      <formula>NOT(ISERROR(SEARCH("Alta",H40)))</formula>
    </cfRule>
    <cfRule type="containsText" dxfId="2020" priority="291" operator="containsText" text="Muy Alta">
      <formula>NOT(ISERROR(SEARCH("Muy Alta",H40)))</formula>
    </cfRule>
    <cfRule type="containsText" dxfId="2019" priority="296" operator="containsText" text="Muy Baja">
      <formula>NOT(ISERROR(SEARCH("Muy Baja",H40)))</formula>
    </cfRule>
    <cfRule type="containsText" dxfId="2018" priority="297" operator="containsText" text="Baja">
      <formula>NOT(ISERROR(SEARCH("Baja",H40)))</formula>
    </cfRule>
    <cfRule type="containsText" dxfId="2017" priority="298" operator="containsText" text="Media">
      <formula>NOT(ISERROR(SEARCH("Media",H40)))</formula>
    </cfRule>
    <cfRule type="containsText" dxfId="2016" priority="299" operator="containsText" text="Alta">
      <formula>NOT(ISERROR(SEARCH("Alta",H40)))</formula>
    </cfRule>
    <cfRule type="containsText" dxfId="2015" priority="301" operator="containsText" text="Muy Alta">
      <formula>NOT(ISERROR(SEARCH("Muy Alta",H40)))</formula>
    </cfRule>
  </conditionalFormatting>
  <conditionalFormatting sqref="I40:I44">
    <cfRule type="containsText" dxfId="2014" priority="292" operator="containsText" text="Catastrófico">
      <formula>NOT(ISERROR(SEARCH("Catastrófico",I40)))</formula>
    </cfRule>
    <cfRule type="containsText" dxfId="2013" priority="293" operator="containsText" text="Mayor">
      <formula>NOT(ISERROR(SEARCH("Mayor",I40)))</formula>
    </cfRule>
    <cfRule type="containsText" dxfId="2012" priority="294" operator="containsText" text="Menor">
      <formula>NOT(ISERROR(SEARCH("Menor",I40)))</formula>
    </cfRule>
    <cfRule type="containsText" dxfId="2011" priority="295" operator="containsText" text="Leve">
      <formula>NOT(ISERROR(SEARCH("Leve",I40)))</formula>
    </cfRule>
    <cfRule type="containsText" dxfId="2010" priority="300" operator="containsText" text="Moderado">
      <formula>NOT(ISERROR(SEARCH("Moderado",I40)))</formula>
    </cfRule>
  </conditionalFormatting>
  <conditionalFormatting sqref="L40:L44">
    <cfRule type="containsText" dxfId="2009" priority="286" operator="containsText" text="Moderado">
      <formula>NOT(ISERROR(SEARCH("Moderado",L40)))</formula>
    </cfRule>
  </conditionalFormatting>
  <conditionalFormatting sqref="J40:J44">
    <cfRule type="containsText" dxfId="2008" priority="285" operator="containsText" text="Moderado">
      <formula>NOT(ISERROR(SEARCH("Moderado",J40)))</formula>
    </cfRule>
  </conditionalFormatting>
  <conditionalFormatting sqref="J40:J44">
    <cfRule type="containsText" dxfId="2007" priority="283" operator="containsText" text="Bajo">
      <formula>NOT(ISERROR(SEARCH("Bajo",J40)))</formula>
    </cfRule>
    <cfRule type="containsText" dxfId="2006" priority="284" operator="containsText" text="Extremo">
      <formula>NOT(ISERROR(SEARCH("Extremo",J40)))</formula>
    </cfRule>
  </conditionalFormatting>
  <conditionalFormatting sqref="L40:L44">
    <cfRule type="containsText" dxfId="2005" priority="275" operator="containsText" text="Catastrófico">
      <formula>NOT(ISERROR(SEARCH("Catastrófico",L40)))</formula>
    </cfRule>
    <cfRule type="containsText" dxfId="2004" priority="276" operator="containsText" text="Mayor">
      <formula>NOT(ISERROR(SEARCH("Mayor",L40)))</formula>
    </cfRule>
    <cfRule type="containsText" dxfId="2003" priority="277" operator="containsText" text="Menor">
      <formula>NOT(ISERROR(SEARCH("Menor",L40)))</formula>
    </cfRule>
    <cfRule type="containsText" dxfId="2002" priority="278" operator="containsText" text="Leve">
      <formula>NOT(ISERROR(SEARCH("Leve",L40)))</formula>
    </cfRule>
  </conditionalFormatting>
  <conditionalFormatting sqref="K45:L45">
    <cfRule type="containsText" dxfId="2001" priority="269" operator="containsText" text="3- Moderado">
      <formula>NOT(ISERROR(SEARCH("3- Moderado",K45)))</formula>
    </cfRule>
    <cfRule type="containsText" dxfId="2000" priority="270" operator="containsText" text="6- Moderado">
      <formula>NOT(ISERROR(SEARCH("6- Moderado",K45)))</formula>
    </cfRule>
    <cfRule type="containsText" dxfId="1999" priority="271" operator="containsText" text="4- Moderado">
      <formula>NOT(ISERROR(SEARCH("4- Moderado",K45)))</formula>
    </cfRule>
    <cfRule type="containsText" dxfId="1998" priority="272" operator="containsText" text="3- Bajo">
      <formula>NOT(ISERROR(SEARCH("3- Bajo",K45)))</formula>
    </cfRule>
    <cfRule type="containsText" dxfId="1997" priority="273" operator="containsText" text="4- Bajo">
      <formula>NOT(ISERROR(SEARCH("4- Bajo",K45)))</formula>
    </cfRule>
    <cfRule type="containsText" dxfId="1996" priority="274" operator="containsText" text="1- Bajo">
      <formula>NOT(ISERROR(SEARCH("1- Bajo",K45)))</formula>
    </cfRule>
  </conditionalFormatting>
  <conditionalFormatting sqref="H45:I45">
    <cfRule type="containsText" dxfId="1995" priority="263" operator="containsText" text="3- Moderado">
      <formula>NOT(ISERROR(SEARCH("3- Moderado",H45)))</formula>
    </cfRule>
    <cfRule type="containsText" dxfId="1994" priority="264" operator="containsText" text="6- Moderado">
      <formula>NOT(ISERROR(SEARCH("6- Moderado",H45)))</formula>
    </cfRule>
    <cfRule type="containsText" dxfId="1993" priority="265" operator="containsText" text="4- Moderado">
      <formula>NOT(ISERROR(SEARCH("4- Moderado",H45)))</formula>
    </cfRule>
    <cfRule type="containsText" dxfId="1992" priority="266" operator="containsText" text="3- Bajo">
      <formula>NOT(ISERROR(SEARCH("3- Bajo",H45)))</formula>
    </cfRule>
    <cfRule type="containsText" dxfId="1991" priority="267" operator="containsText" text="4- Bajo">
      <formula>NOT(ISERROR(SEARCH("4- Bajo",H45)))</formula>
    </cfRule>
    <cfRule type="containsText" dxfId="1990" priority="268" operator="containsText" text="1- Bajo">
      <formula>NOT(ISERROR(SEARCH("1- Bajo",H45)))</formula>
    </cfRule>
  </conditionalFormatting>
  <conditionalFormatting sqref="A45 C45:E45">
    <cfRule type="containsText" dxfId="1989" priority="257" operator="containsText" text="3- Moderado">
      <formula>NOT(ISERROR(SEARCH("3- Moderado",A45)))</formula>
    </cfRule>
    <cfRule type="containsText" dxfId="1988" priority="258" operator="containsText" text="6- Moderado">
      <formula>NOT(ISERROR(SEARCH("6- Moderado",A45)))</formula>
    </cfRule>
    <cfRule type="containsText" dxfId="1987" priority="259" operator="containsText" text="4- Moderado">
      <formula>NOT(ISERROR(SEARCH("4- Moderado",A45)))</formula>
    </cfRule>
    <cfRule type="containsText" dxfId="1986" priority="260" operator="containsText" text="3- Bajo">
      <formula>NOT(ISERROR(SEARCH("3- Bajo",A45)))</formula>
    </cfRule>
    <cfRule type="containsText" dxfId="1985" priority="261" operator="containsText" text="4- Bajo">
      <formula>NOT(ISERROR(SEARCH("4- Bajo",A45)))</formula>
    </cfRule>
    <cfRule type="containsText" dxfId="1984" priority="262" operator="containsText" text="1- Bajo">
      <formula>NOT(ISERROR(SEARCH("1- Bajo",A45)))</formula>
    </cfRule>
  </conditionalFormatting>
  <conditionalFormatting sqref="F45:G45">
    <cfRule type="containsText" dxfId="1983" priority="251" operator="containsText" text="3- Moderado">
      <formula>NOT(ISERROR(SEARCH("3- Moderado",F45)))</formula>
    </cfRule>
    <cfRule type="containsText" dxfId="1982" priority="252" operator="containsText" text="6- Moderado">
      <formula>NOT(ISERROR(SEARCH("6- Moderado",F45)))</formula>
    </cfRule>
    <cfRule type="containsText" dxfId="1981" priority="253" operator="containsText" text="4- Moderado">
      <formula>NOT(ISERROR(SEARCH("4- Moderado",F45)))</formula>
    </cfRule>
    <cfRule type="containsText" dxfId="1980" priority="254" operator="containsText" text="3- Bajo">
      <formula>NOT(ISERROR(SEARCH("3- Bajo",F45)))</formula>
    </cfRule>
    <cfRule type="containsText" dxfId="1979" priority="255" operator="containsText" text="4- Bajo">
      <formula>NOT(ISERROR(SEARCH("4- Bajo",F45)))</formula>
    </cfRule>
    <cfRule type="containsText" dxfId="1978" priority="256" operator="containsText" text="1- Bajo">
      <formula>NOT(ISERROR(SEARCH("1- Bajo",F45)))</formula>
    </cfRule>
  </conditionalFormatting>
  <conditionalFormatting sqref="J45:J49">
    <cfRule type="containsText" dxfId="1977" priority="246" operator="containsText" text="Bajo">
      <formula>NOT(ISERROR(SEARCH("Bajo",J45)))</formula>
    </cfRule>
    <cfRule type="containsText" dxfId="1976" priority="247" operator="containsText" text="Moderado">
      <formula>NOT(ISERROR(SEARCH("Moderado",J45)))</formula>
    </cfRule>
    <cfRule type="containsText" dxfId="1975" priority="248" operator="containsText" text="Alto">
      <formula>NOT(ISERROR(SEARCH("Alto",J45)))</formula>
    </cfRule>
    <cfRule type="containsText" dxfId="1974" priority="249" operator="containsText" text="Extremo">
      <formula>NOT(ISERROR(SEARCH("Extremo",J45)))</formula>
    </cfRule>
    <cfRule type="colorScale" priority="250">
      <colorScale>
        <cfvo type="min"/>
        <cfvo type="max"/>
        <color rgb="FFFF7128"/>
        <color rgb="FFFFEF9C"/>
      </colorScale>
    </cfRule>
  </conditionalFormatting>
  <conditionalFormatting sqref="M45:M49">
    <cfRule type="containsText" dxfId="1973" priority="221" operator="containsText" text="Moderado">
      <formula>NOT(ISERROR(SEARCH("Moderado",M45)))</formula>
    </cfRule>
    <cfRule type="containsText" dxfId="1972" priority="241" operator="containsText" text="Bajo">
      <formula>NOT(ISERROR(SEARCH("Bajo",M45)))</formula>
    </cfRule>
    <cfRule type="containsText" dxfId="1971" priority="242" operator="containsText" text="Moderado">
      <formula>NOT(ISERROR(SEARCH("Moderado",M45)))</formula>
    </cfRule>
    <cfRule type="containsText" dxfId="1970" priority="243" operator="containsText" text="Alto">
      <formula>NOT(ISERROR(SEARCH("Alto",M45)))</formula>
    </cfRule>
    <cfRule type="containsText" dxfId="1969" priority="244" operator="containsText" text="Extremo">
      <formula>NOT(ISERROR(SEARCH("Extremo",M45)))</formula>
    </cfRule>
    <cfRule type="colorScale" priority="245">
      <colorScale>
        <cfvo type="min"/>
        <cfvo type="max"/>
        <color rgb="FFFF7128"/>
        <color rgb="FFFFEF9C"/>
      </colorScale>
    </cfRule>
  </conditionalFormatting>
  <conditionalFormatting sqref="N45">
    <cfRule type="containsText" dxfId="1968" priority="235" operator="containsText" text="3- Moderado">
      <formula>NOT(ISERROR(SEARCH("3- Moderado",N45)))</formula>
    </cfRule>
    <cfRule type="containsText" dxfId="1967" priority="236" operator="containsText" text="6- Moderado">
      <formula>NOT(ISERROR(SEARCH("6- Moderado",N45)))</formula>
    </cfRule>
    <cfRule type="containsText" dxfId="1966" priority="237" operator="containsText" text="4- Moderado">
      <formula>NOT(ISERROR(SEARCH("4- Moderado",N45)))</formula>
    </cfRule>
    <cfRule type="containsText" dxfId="1965" priority="238" operator="containsText" text="3- Bajo">
      <formula>NOT(ISERROR(SEARCH("3- Bajo",N45)))</formula>
    </cfRule>
    <cfRule type="containsText" dxfId="1964" priority="239" operator="containsText" text="4- Bajo">
      <formula>NOT(ISERROR(SEARCH("4- Bajo",N45)))</formula>
    </cfRule>
    <cfRule type="containsText" dxfId="1963" priority="240" operator="containsText" text="1- Bajo">
      <formula>NOT(ISERROR(SEARCH("1- Bajo",N45)))</formula>
    </cfRule>
  </conditionalFormatting>
  <conditionalFormatting sqref="H45:H49">
    <cfRule type="containsText" dxfId="1962" priority="222" operator="containsText" text="Muy Alta">
      <formula>NOT(ISERROR(SEARCH("Muy Alta",H45)))</formula>
    </cfRule>
    <cfRule type="containsText" dxfId="1961" priority="223" operator="containsText" text="Alta">
      <formula>NOT(ISERROR(SEARCH("Alta",H45)))</formula>
    </cfRule>
    <cfRule type="containsText" dxfId="1960" priority="224" operator="containsText" text="Muy Alta">
      <formula>NOT(ISERROR(SEARCH("Muy Alta",H45)))</formula>
    </cfRule>
    <cfRule type="containsText" dxfId="1959" priority="229" operator="containsText" text="Muy Baja">
      <formula>NOT(ISERROR(SEARCH("Muy Baja",H45)))</formula>
    </cfRule>
    <cfRule type="containsText" dxfId="1958" priority="230" operator="containsText" text="Baja">
      <formula>NOT(ISERROR(SEARCH("Baja",H45)))</formula>
    </cfRule>
    <cfRule type="containsText" dxfId="1957" priority="231" operator="containsText" text="Media">
      <formula>NOT(ISERROR(SEARCH("Media",H45)))</formula>
    </cfRule>
    <cfRule type="containsText" dxfId="1956" priority="232" operator="containsText" text="Alta">
      <formula>NOT(ISERROR(SEARCH("Alta",H45)))</formula>
    </cfRule>
    <cfRule type="containsText" dxfId="1955" priority="234" operator="containsText" text="Muy Alta">
      <formula>NOT(ISERROR(SEARCH("Muy Alta",H45)))</formula>
    </cfRule>
  </conditionalFormatting>
  <conditionalFormatting sqref="I45:I49">
    <cfRule type="containsText" dxfId="1954" priority="225" operator="containsText" text="Catastrófico">
      <formula>NOT(ISERROR(SEARCH("Catastrófico",I45)))</formula>
    </cfRule>
    <cfRule type="containsText" dxfId="1953" priority="226" operator="containsText" text="Mayor">
      <formula>NOT(ISERROR(SEARCH("Mayor",I45)))</formula>
    </cfRule>
    <cfRule type="containsText" dxfId="1952" priority="227" operator="containsText" text="Menor">
      <formula>NOT(ISERROR(SEARCH("Menor",I45)))</formula>
    </cfRule>
    <cfRule type="containsText" dxfId="1951" priority="228" operator="containsText" text="Leve">
      <formula>NOT(ISERROR(SEARCH("Leve",I45)))</formula>
    </cfRule>
    <cfRule type="containsText" dxfId="1950" priority="233" operator="containsText" text="Moderado">
      <formula>NOT(ISERROR(SEARCH("Moderado",I45)))</formula>
    </cfRule>
  </conditionalFormatting>
  <conditionalFormatting sqref="K45:K49">
    <cfRule type="containsText" dxfId="1949" priority="220" operator="containsText" text="Media">
      <formula>NOT(ISERROR(SEARCH("Media",K45)))</formula>
    </cfRule>
  </conditionalFormatting>
  <conditionalFormatting sqref="L45:L49">
    <cfRule type="containsText" dxfId="1948" priority="219" operator="containsText" text="Moderado">
      <formula>NOT(ISERROR(SEARCH("Moderado",L45)))</formula>
    </cfRule>
  </conditionalFormatting>
  <conditionalFormatting sqref="J45:J49">
    <cfRule type="containsText" dxfId="1947" priority="218" operator="containsText" text="Moderado">
      <formula>NOT(ISERROR(SEARCH("Moderado",J45)))</formula>
    </cfRule>
  </conditionalFormatting>
  <conditionalFormatting sqref="J45:J49">
    <cfRule type="containsText" dxfId="1946" priority="216" operator="containsText" text="Bajo">
      <formula>NOT(ISERROR(SEARCH("Bajo",J45)))</formula>
    </cfRule>
    <cfRule type="containsText" dxfId="1945" priority="217" operator="containsText" text="Extremo">
      <formula>NOT(ISERROR(SEARCH("Extremo",J45)))</formula>
    </cfRule>
  </conditionalFormatting>
  <conditionalFormatting sqref="K45:K49">
    <cfRule type="containsText" dxfId="1944" priority="214" operator="containsText" text="Baja">
      <formula>NOT(ISERROR(SEARCH("Baja",K45)))</formula>
    </cfRule>
    <cfRule type="containsText" dxfId="1943" priority="215" operator="containsText" text="Muy Baja">
      <formula>NOT(ISERROR(SEARCH("Muy Baja",K45)))</formula>
    </cfRule>
  </conditionalFormatting>
  <conditionalFormatting sqref="K45:K49">
    <cfRule type="containsText" dxfId="1942" priority="212" operator="containsText" text="Muy Alta">
      <formula>NOT(ISERROR(SEARCH("Muy Alta",K45)))</formula>
    </cfRule>
    <cfRule type="containsText" dxfId="1941" priority="213" operator="containsText" text="Alta">
      <formula>NOT(ISERROR(SEARCH("Alta",K45)))</formula>
    </cfRule>
  </conditionalFormatting>
  <conditionalFormatting sqref="L45:L49">
    <cfRule type="containsText" dxfId="1940" priority="208" operator="containsText" text="Catastrófico">
      <formula>NOT(ISERROR(SEARCH("Catastrófico",L45)))</formula>
    </cfRule>
    <cfRule type="containsText" dxfId="1939" priority="209" operator="containsText" text="Mayor">
      <formula>NOT(ISERROR(SEARCH("Mayor",L45)))</formula>
    </cfRule>
    <cfRule type="containsText" dxfId="1938" priority="210" operator="containsText" text="Menor">
      <formula>NOT(ISERROR(SEARCH("Menor",L45)))</formula>
    </cfRule>
    <cfRule type="containsText" dxfId="1937" priority="211" operator="containsText" text="Leve">
      <formula>NOT(ISERROR(SEARCH("Leve",L45)))</formula>
    </cfRule>
  </conditionalFormatting>
  <conditionalFormatting sqref="K50:L50">
    <cfRule type="containsText" dxfId="1936" priority="202" operator="containsText" text="3- Moderado">
      <formula>NOT(ISERROR(SEARCH("3- Moderado",K50)))</formula>
    </cfRule>
    <cfRule type="containsText" dxfId="1935" priority="203" operator="containsText" text="6- Moderado">
      <formula>NOT(ISERROR(SEARCH("6- Moderado",K50)))</formula>
    </cfRule>
    <cfRule type="containsText" dxfId="1934" priority="204" operator="containsText" text="4- Moderado">
      <formula>NOT(ISERROR(SEARCH("4- Moderado",K50)))</formula>
    </cfRule>
    <cfRule type="containsText" dxfId="1933" priority="205" operator="containsText" text="3- Bajo">
      <formula>NOT(ISERROR(SEARCH("3- Bajo",K50)))</formula>
    </cfRule>
    <cfRule type="containsText" dxfId="1932" priority="206" operator="containsText" text="4- Bajo">
      <formula>NOT(ISERROR(SEARCH("4- Bajo",K50)))</formula>
    </cfRule>
    <cfRule type="containsText" dxfId="1931" priority="207" operator="containsText" text="1- Bajo">
      <formula>NOT(ISERROR(SEARCH("1- Bajo",K50)))</formula>
    </cfRule>
  </conditionalFormatting>
  <conditionalFormatting sqref="H50:I50">
    <cfRule type="containsText" dxfId="1930" priority="196" operator="containsText" text="3- Moderado">
      <formula>NOT(ISERROR(SEARCH("3- Moderado",H50)))</formula>
    </cfRule>
    <cfRule type="containsText" dxfId="1929" priority="197" operator="containsText" text="6- Moderado">
      <formula>NOT(ISERROR(SEARCH("6- Moderado",H50)))</formula>
    </cfRule>
    <cfRule type="containsText" dxfId="1928" priority="198" operator="containsText" text="4- Moderado">
      <formula>NOT(ISERROR(SEARCH("4- Moderado",H50)))</formula>
    </cfRule>
    <cfRule type="containsText" dxfId="1927" priority="199" operator="containsText" text="3- Bajo">
      <formula>NOT(ISERROR(SEARCH("3- Bajo",H50)))</formula>
    </cfRule>
    <cfRule type="containsText" dxfId="1926" priority="200" operator="containsText" text="4- Bajo">
      <formula>NOT(ISERROR(SEARCH("4- Bajo",H50)))</formula>
    </cfRule>
    <cfRule type="containsText" dxfId="1925" priority="201" operator="containsText" text="1- Bajo">
      <formula>NOT(ISERROR(SEARCH("1- Bajo",H50)))</formula>
    </cfRule>
  </conditionalFormatting>
  <conditionalFormatting sqref="A50 C50:E50">
    <cfRule type="containsText" dxfId="1924" priority="190" operator="containsText" text="3- Moderado">
      <formula>NOT(ISERROR(SEARCH("3- Moderado",A50)))</formula>
    </cfRule>
    <cfRule type="containsText" dxfId="1923" priority="191" operator="containsText" text="6- Moderado">
      <formula>NOT(ISERROR(SEARCH("6- Moderado",A50)))</formula>
    </cfRule>
    <cfRule type="containsText" dxfId="1922" priority="192" operator="containsText" text="4- Moderado">
      <formula>NOT(ISERROR(SEARCH("4- Moderado",A50)))</formula>
    </cfRule>
    <cfRule type="containsText" dxfId="1921" priority="193" operator="containsText" text="3- Bajo">
      <formula>NOT(ISERROR(SEARCH("3- Bajo",A50)))</formula>
    </cfRule>
    <cfRule type="containsText" dxfId="1920" priority="194" operator="containsText" text="4- Bajo">
      <formula>NOT(ISERROR(SEARCH("4- Bajo",A50)))</formula>
    </cfRule>
    <cfRule type="containsText" dxfId="1919" priority="195" operator="containsText" text="1- Bajo">
      <formula>NOT(ISERROR(SEARCH("1- Bajo",A50)))</formula>
    </cfRule>
  </conditionalFormatting>
  <conditionalFormatting sqref="F50:G50">
    <cfRule type="containsText" dxfId="1918" priority="184" operator="containsText" text="3- Moderado">
      <formula>NOT(ISERROR(SEARCH("3- Moderado",F50)))</formula>
    </cfRule>
    <cfRule type="containsText" dxfId="1917" priority="185" operator="containsText" text="6- Moderado">
      <formula>NOT(ISERROR(SEARCH("6- Moderado",F50)))</formula>
    </cfRule>
    <cfRule type="containsText" dxfId="1916" priority="186" operator="containsText" text="4- Moderado">
      <formula>NOT(ISERROR(SEARCH("4- Moderado",F50)))</formula>
    </cfRule>
    <cfRule type="containsText" dxfId="1915" priority="187" operator="containsText" text="3- Bajo">
      <formula>NOT(ISERROR(SEARCH("3- Bajo",F50)))</formula>
    </cfRule>
    <cfRule type="containsText" dxfId="1914" priority="188" operator="containsText" text="4- Bajo">
      <formula>NOT(ISERROR(SEARCH("4- Bajo",F50)))</formula>
    </cfRule>
    <cfRule type="containsText" dxfId="1913" priority="189" operator="containsText" text="1- Bajo">
      <formula>NOT(ISERROR(SEARCH("1- Bajo",F50)))</formula>
    </cfRule>
  </conditionalFormatting>
  <conditionalFormatting sqref="J50:J54">
    <cfRule type="containsText" dxfId="1912" priority="179" operator="containsText" text="Bajo">
      <formula>NOT(ISERROR(SEARCH("Bajo",J50)))</formula>
    </cfRule>
    <cfRule type="containsText" dxfId="1911" priority="180" operator="containsText" text="Moderado">
      <formula>NOT(ISERROR(SEARCH("Moderado",J50)))</formula>
    </cfRule>
    <cfRule type="containsText" dxfId="1910" priority="181" operator="containsText" text="Alto">
      <formula>NOT(ISERROR(SEARCH("Alto",J50)))</formula>
    </cfRule>
    <cfRule type="containsText" dxfId="1909" priority="182" operator="containsText" text="Extremo">
      <formula>NOT(ISERROR(SEARCH("Extremo",J50)))</formula>
    </cfRule>
    <cfRule type="colorScale" priority="183">
      <colorScale>
        <cfvo type="min"/>
        <cfvo type="max"/>
        <color rgb="FFFF7128"/>
        <color rgb="FFFFEF9C"/>
      </colorScale>
    </cfRule>
  </conditionalFormatting>
  <conditionalFormatting sqref="M50:M54">
    <cfRule type="containsText" dxfId="1908" priority="154" operator="containsText" text="Moderado">
      <formula>NOT(ISERROR(SEARCH("Moderado",M50)))</formula>
    </cfRule>
    <cfRule type="containsText" dxfId="1907" priority="174" operator="containsText" text="Bajo">
      <formula>NOT(ISERROR(SEARCH("Bajo",M50)))</formula>
    </cfRule>
    <cfRule type="containsText" dxfId="1906" priority="175" operator="containsText" text="Moderado">
      <formula>NOT(ISERROR(SEARCH("Moderado",M50)))</formula>
    </cfRule>
    <cfRule type="containsText" dxfId="1905" priority="176" operator="containsText" text="Alto">
      <formula>NOT(ISERROR(SEARCH("Alto",M50)))</formula>
    </cfRule>
    <cfRule type="containsText" dxfId="1904" priority="177" operator="containsText" text="Extremo">
      <formula>NOT(ISERROR(SEARCH("Extremo",M50)))</formula>
    </cfRule>
    <cfRule type="colorScale" priority="178">
      <colorScale>
        <cfvo type="min"/>
        <cfvo type="max"/>
        <color rgb="FFFF7128"/>
        <color rgb="FFFFEF9C"/>
      </colorScale>
    </cfRule>
  </conditionalFormatting>
  <conditionalFormatting sqref="N50">
    <cfRule type="containsText" dxfId="1903" priority="168" operator="containsText" text="3- Moderado">
      <formula>NOT(ISERROR(SEARCH("3- Moderado",N50)))</formula>
    </cfRule>
    <cfRule type="containsText" dxfId="1902" priority="169" operator="containsText" text="6- Moderado">
      <formula>NOT(ISERROR(SEARCH("6- Moderado",N50)))</formula>
    </cfRule>
    <cfRule type="containsText" dxfId="1901" priority="170" operator="containsText" text="4- Moderado">
      <formula>NOT(ISERROR(SEARCH("4- Moderado",N50)))</formula>
    </cfRule>
    <cfRule type="containsText" dxfId="1900" priority="171" operator="containsText" text="3- Bajo">
      <formula>NOT(ISERROR(SEARCH("3- Bajo",N50)))</formula>
    </cfRule>
    <cfRule type="containsText" dxfId="1899" priority="172" operator="containsText" text="4- Bajo">
      <formula>NOT(ISERROR(SEARCH("4- Bajo",N50)))</formula>
    </cfRule>
    <cfRule type="containsText" dxfId="1898" priority="173" operator="containsText" text="1- Bajo">
      <formula>NOT(ISERROR(SEARCH("1- Bajo",N50)))</formula>
    </cfRule>
  </conditionalFormatting>
  <conditionalFormatting sqref="H50:H54">
    <cfRule type="containsText" dxfId="1897" priority="155" operator="containsText" text="Muy Alta">
      <formula>NOT(ISERROR(SEARCH("Muy Alta",H50)))</formula>
    </cfRule>
    <cfRule type="containsText" dxfId="1896" priority="156" operator="containsText" text="Alta">
      <formula>NOT(ISERROR(SEARCH("Alta",H50)))</formula>
    </cfRule>
    <cfRule type="containsText" dxfId="1895" priority="157" operator="containsText" text="Muy Alta">
      <formula>NOT(ISERROR(SEARCH("Muy Alta",H50)))</formula>
    </cfRule>
    <cfRule type="containsText" dxfId="1894" priority="162" operator="containsText" text="Muy Baja">
      <formula>NOT(ISERROR(SEARCH("Muy Baja",H50)))</formula>
    </cfRule>
    <cfRule type="containsText" dxfId="1893" priority="163" operator="containsText" text="Baja">
      <formula>NOT(ISERROR(SEARCH("Baja",H50)))</formula>
    </cfRule>
    <cfRule type="containsText" dxfId="1892" priority="164" operator="containsText" text="Media">
      <formula>NOT(ISERROR(SEARCH("Media",H50)))</formula>
    </cfRule>
    <cfRule type="containsText" dxfId="1891" priority="165" operator="containsText" text="Alta">
      <formula>NOT(ISERROR(SEARCH("Alta",H50)))</formula>
    </cfRule>
    <cfRule type="containsText" dxfId="1890" priority="167" operator="containsText" text="Muy Alta">
      <formula>NOT(ISERROR(SEARCH("Muy Alta",H50)))</formula>
    </cfRule>
  </conditionalFormatting>
  <conditionalFormatting sqref="I50:I54">
    <cfRule type="containsText" dxfId="1889" priority="158" operator="containsText" text="Catastrófico">
      <formula>NOT(ISERROR(SEARCH("Catastrófico",I50)))</formula>
    </cfRule>
    <cfRule type="containsText" dxfId="1888" priority="159" operator="containsText" text="Mayor">
      <formula>NOT(ISERROR(SEARCH("Mayor",I50)))</formula>
    </cfRule>
    <cfRule type="containsText" dxfId="1887" priority="160" operator="containsText" text="Menor">
      <formula>NOT(ISERROR(SEARCH("Menor",I50)))</formula>
    </cfRule>
    <cfRule type="containsText" dxfId="1886" priority="161" operator="containsText" text="Leve">
      <formula>NOT(ISERROR(SEARCH("Leve",I50)))</formula>
    </cfRule>
    <cfRule type="containsText" dxfId="1885" priority="166" operator="containsText" text="Moderado">
      <formula>NOT(ISERROR(SEARCH("Moderado",I50)))</formula>
    </cfRule>
  </conditionalFormatting>
  <conditionalFormatting sqref="K50:K54">
    <cfRule type="containsText" dxfId="1884" priority="153" operator="containsText" text="Media">
      <formula>NOT(ISERROR(SEARCH("Media",K50)))</formula>
    </cfRule>
  </conditionalFormatting>
  <conditionalFormatting sqref="L50:L54">
    <cfRule type="containsText" dxfId="1883" priority="152" operator="containsText" text="Moderado">
      <formula>NOT(ISERROR(SEARCH("Moderado",L50)))</formula>
    </cfRule>
  </conditionalFormatting>
  <conditionalFormatting sqref="J50:J54">
    <cfRule type="containsText" dxfId="1882" priority="151" operator="containsText" text="Moderado">
      <formula>NOT(ISERROR(SEARCH("Moderado",J50)))</formula>
    </cfRule>
  </conditionalFormatting>
  <conditionalFormatting sqref="J50:J54">
    <cfRule type="containsText" dxfId="1881" priority="149" operator="containsText" text="Bajo">
      <formula>NOT(ISERROR(SEARCH("Bajo",J50)))</formula>
    </cfRule>
    <cfRule type="containsText" dxfId="1880" priority="150" operator="containsText" text="Extremo">
      <formula>NOT(ISERROR(SEARCH("Extremo",J50)))</formula>
    </cfRule>
  </conditionalFormatting>
  <conditionalFormatting sqref="K50:K54">
    <cfRule type="containsText" dxfId="1879" priority="147" operator="containsText" text="Baja">
      <formula>NOT(ISERROR(SEARCH("Baja",K50)))</formula>
    </cfRule>
    <cfRule type="containsText" dxfId="1878" priority="148" operator="containsText" text="Muy Baja">
      <formula>NOT(ISERROR(SEARCH("Muy Baja",K50)))</formula>
    </cfRule>
  </conditionalFormatting>
  <conditionalFormatting sqref="K50:K54">
    <cfRule type="containsText" dxfId="1877" priority="145" operator="containsText" text="Muy Alta">
      <formula>NOT(ISERROR(SEARCH("Muy Alta",K50)))</formula>
    </cfRule>
    <cfRule type="containsText" dxfId="1876" priority="146" operator="containsText" text="Alta">
      <formula>NOT(ISERROR(SEARCH("Alta",K50)))</formula>
    </cfRule>
  </conditionalFormatting>
  <conditionalFormatting sqref="L50:L54">
    <cfRule type="containsText" dxfId="1875" priority="141" operator="containsText" text="Catastrófico">
      <formula>NOT(ISERROR(SEARCH("Catastrófico",L50)))</formula>
    </cfRule>
    <cfRule type="containsText" dxfId="1874" priority="142" operator="containsText" text="Mayor">
      <formula>NOT(ISERROR(SEARCH("Mayor",L50)))</formula>
    </cfRule>
    <cfRule type="containsText" dxfId="1873" priority="143" operator="containsText" text="Menor">
      <formula>NOT(ISERROR(SEARCH("Menor",L50)))</formula>
    </cfRule>
    <cfRule type="containsText" dxfId="1872" priority="144" operator="containsText" text="Leve">
      <formula>NOT(ISERROR(SEARCH("Leve",L50)))</formula>
    </cfRule>
  </conditionalFormatting>
  <conditionalFormatting sqref="K55:L55">
    <cfRule type="containsText" dxfId="1871" priority="135" operator="containsText" text="3- Moderado">
      <formula>NOT(ISERROR(SEARCH("3- Moderado",K55)))</formula>
    </cfRule>
    <cfRule type="containsText" dxfId="1870" priority="136" operator="containsText" text="6- Moderado">
      <formula>NOT(ISERROR(SEARCH("6- Moderado",K55)))</formula>
    </cfRule>
    <cfRule type="containsText" dxfId="1869" priority="137" operator="containsText" text="4- Moderado">
      <formula>NOT(ISERROR(SEARCH("4- Moderado",K55)))</formula>
    </cfRule>
    <cfRule type="containsText" dxfId="1868" priority="138" operator="containsText" text="3- Bajo">
      <formula>NOT(ISERROR(SEARCH("3- Bajo",K55)))</formula>
    </cfRule>
    <cfRule type="containsText" dxfId="1867" priority="139" operator="containsText" text="4- Bajo">
      <formula>NOT(ISERROR(SEARCH("4- Bajo",K55)))</formula>
    </cfRule>
    <cfRule type="containsText" dxfId="1866" priority="140" operator="containsText" text="1- Bajo">
      <formula>NOT(ISERROR(SEARCH("1- Bajo",K55)))</formula>
    </cfRule>
  </conditionalFormatting>
  <conditionalFormatting sqref="H55:I55">
    <cfRule type="containsText" dxfId="1865" priority="129" operator="containsText" text="3- Moderado">
      <formula>NOT(ISERROR(SEARCH("3- Moderado",H55)))</formula>
    </cfRule>
    <cfRule type="containsText" dxfId="1864" priority="130" operator="containsText" text="6- Moderado">
      <formula>NOT(ISERROR(SEARCH("6- Moderado",H55)))</formula>
    </cfRule>
    <cfRule type="containsText" dxfId="1863" priority="131" operator="containsText" text="4- Moderado">
      <formula>NOT(ISERROR(SEARCH("4- Moderado",H55)))</formula>
    </cfRule>
    <cfRule type="containsText" dxfId="1862" priority="132" operator="containsText" text="3- Bajo">
      <formula>NOT(ISERROR(SEARCH("3- Bajo",H55)))</formula>
    </cfRule>
    <cfRule type="containsText" dxfId="1861" priority="133" operator="containsText" text="4- Bajo">
      <formula>NOT(ISERROR(SEARCH("4- Bajo",H55)))</formula>
    </cfRule>
    <cfRule type="containsText" dxfId="1860" priority="134" operator="containsText" text="1- Bajo">
      <formula>NOT(ISERROR(SEARCH("1- Bajo",H55)))</formula>
    </cfRule>
  </conditionalFormatting>
  <conditionalFormatting sqref="A55 C55:E55">
    <cfRule type="containsText" dxfId="1859" priority="123" operator="containsText" text="3- Moderado">
      <formula>NOT(ISERROR(SEARCH("3- Moderado",A55)))</formula>
    </cfRule>
    <cfRule type="containsText" dxfId="1858" priority="124" operator="containsText" text="6- Moderado">
      <formula>NOT(ISERROR(SEARCH("6- Moderado",A55)))</formula>
    </cfRule>
    <cfRule type="containsText" dxfId="1857" priority="125" operator="containsText" text="4- Moderado">
      <formula>NOT(ISERROR(SEARCH("4- Moderado",A55)))</formula>
    </cfRule>
    <cfRule type="containsText" dxfId="1856" priority="126" operator="containsText" text="3- Bajo">
      <formula>NOT(ISERROR(SEARCH("3- Bajo",A55)))</formula>
    </cfRule>
    <cfRule type="containsText" dxfId="1855" priority="127" operator="containsText" text="4- Bajo">
      <formula>NOT(ISERROR(SEARCH("4- Bajo",A55)))</formula>
    </cfRule>
    <cfRule type="containsText" dxfId="1854" priority="128" operator="containsText" text="1- Bajo">
      <formula>NOT(ISERROR(SEARCH("1- Bajo",A55)))</formula>
    </cfRule>
  </conditionalFormatting>
  <conditionalFormatting sqref="F55:G55">
    <cfRule type="containsText" dxfId="1853" priority="117" operator="containsText" text="3- Moderado">
      <formula>NOT(ISERROR(SEARCH("3- Moderado",F55)))</formula>
    </cfRule>
    <cfRule type="containsText" dxfId="1852" priority="118" operator="containsText" text="6- Moderado">
      <formula>NOT(ISERROR(SEARCH("6- Moderado",F55)))</formula>
    </cfRule>
    <cfRule type="containsText" dxfId="1851" priority="119" operator="containsText" text="4- Moderado">
      <formula>NOT(ISERROR(SEARCH("4- Moderado",F55)))</formula>
    </cfRule>
    <cfRule type="containsText" dxfId="1850" priority="120" operator="containsText" text="3- Bajo">
      <formula>NOT(ISERROR(SEARCH("3- Bajo",F55)))</formula>
    </cfRule>
    <cfRule type="containsText" dxfId="1849" priority="121" operator="containsText" text="4- Bajo">
      <formula>NOT(ISERROR(SEARCH("4- Bajo",F55)))</formula>
    </cfRule>
    <cfRule type="containsText" dxfId="1848" priority="122" operator="containsText" text="1- Bajo">
      <formula>NOT(ISERROR(SEARCH("1- Bajo",F55)))</formula>
    </cfRule>
  </conditionalFormatting>
  <conditionalFormatting sqref="J55:J59">
    <cfRule type="containsText" dxfId="1847" priority="112" operator="containsText" text="Bajo">
      <formula>NOT(ISERROR(SEARCH("Bajo",J55)))</formula>
    </cfRule>
    <cfRule type="containsText" dxfId="1846" priority="113" operator="containsText" text="Moderado">
      <formula>NOT(ISERROR(SEARCH("Moderado",J55)))</formula>
    </cfRule>
    <cfRule type="containsText" dxfId="1845" priority="114" operator="containsText" text="Alto">
      <formula>NOT(ISERROR(SEARCH("Alto",J55)))</formula>
    </cfRule>
    <cfRule type="containsText" dxfId="1844" priority="115" operator="containsText" text="Extremo">
      <formula>NOT(ISERROR(SEARCH("Extremo",J55)))</formula>
    </cfRule>
    <cfRule type="colorScale" priority="116">
      <colorScale>
        <cfvo type="min"/>
        <cfvo type="max"/>
        <color rgb="FFFF7128"/>
        <color rgb="FFFFEF9C"/>
      </colorScale>
    </cfRule>
  </conditionalFormatting>
  <conditionalFormatting sqref="M55:M59">
    <cfRule type="containsText" dxfId="1843" priority="87" operator="containsText" text="Moderado">
      <formula>NOT(ISERROR(SEARCH("Moderado",M55)))</formula>
    </cfRule>
    <cfRule type="containsText" dxfId="1842" priority="107" operator="containsText" text="Bajo">
      <formula>NOT(ISERROR(SEARCH("Bajo",M55)))</formula>
    </cfRule>
    <cfRule type="containsText" dxfId="1841" priority="108" operator="containsText" text="Moderado">
      <formula>NOT(ISERROR(SEARCH("Moderado",M55)))</formula>
    </cfRule>
    <cfRule type="containsText" dxfId="1840" priority="109" operator="containsText" text="Alto">
      <formula>NOT(ISERROR(SEARCH("Alto",M55)))</formula>
    </cfRule>
    <cfRule type="containsText" dxfId="1839" priority="110" operator="containsText" text="Extremo">
      <formula>NOT(ISERROR(SEARCH("Extremo",M55)))</formula>
    </cfRule>
    <cfRule type="colorScale" priority="111">
      <colorScale>
        <cfvo type="min"/>
        <cfvo type="max"/>
        <color rgb="FFFF7128"/>
        <color rgb="FFFFEF9C"/>
      </colorScale>
    </cfRule>
  </conditionalFormatting>
  <conditionalFormatting sqref="N55">
    <cfRule type="containsText" dxfId="1838" priority="101" operator="containsText" text="3- Moderado">
      <formula>NOT(ISERROR(SEARCH("3- Moderado",N55)))</formula>
    </cfRule>
    <cfRule type="containsText" dxfId="1837" priority="102" operator="containsText" text="6- Moderado">
      <formula>NOT(ISERROR(SEARCH("6- Moderado",N55)))</formula>
    </cfRule>
    <cfRule type="containsText" dxfId="1836" priority="103" operator="containsText" text="4- Moderado">
      <formula>NOT(ISERROR(SEARCH("4- Moderado",N55)))</formula>
    </cfRule>
    <cfRule type="containsText" dxfId="1835" priority="104" operator="containsText" text="3- Bajo">
      <formula>NOT(ISERROR(SEARCH("3- Bajo",N55)))</formula>
    </cfRule>
    <cfRule type="containsText" dxfId="1834" priority="105" operator="containsText" text="4- Bajo">
      <formula>NOT(ISERROR(SEARCH("4- Bajo",N55)))</formula>
    </cfRule>
    <cfRule type="containsText" dxfId="1833" priority="106" operator="containsText" text="1- Bajo">
      <formula>NOT(ISERROR(SEARCH("1- Bajo",N55)))</formula>
    </cfRule>
  </conditionalFormatting>
  <conditionalFormatting sqref="H55:H59">
    <cfRule type="containsText" dxfId="1832" priority="88" operator="containsText" text="Muy Alta">
      <formula>NOT(ISERROR(SEARCH("Muy Alta",H55)))</formula>
    </cfRule>
    <cfRule type="containsText" dxfId="1831" priority="89" operator="containsText" text="Alta">
      <formula>NOT(ISERROR(SEARCH("Alta",H55)))</formula>
    </cfRule>
    <cfRule type="containsText" dxfId="1830" priority="90" operator="containsText" text="Muy Alta">
      <formula>NOT(ISERROR(SEARCH("Muy Alta",H55)))</formula>
    </cfRule>
    <cfRule type="containsText" dxfId="1829" priority="95" operator="containsText" text="Muy Baja">
      <formula>NOT(ISERROR(SEARCH("Muy Baja",H55)))</formula>
    </cfRule>
    <cfRule type="containsText" dxfId="1828" priority="96" operator="containsText" text="Baja">
      <formula>NOT(ISERROR(SEARCH("Baja",H55)))</formula>
    </cfRule>
    <cfRule type="containsText" dxfId="1827" priority="97" operator="containsText" text="Media">
      <formula>NOT(ISERROR(SEARCH("Media",H55)))</formula>
    </cfRule>
    <cfRule type="containsText" dxfId="1826" priority="98" operator="containsText" text="Alta">
      <formula>NOT(ISERROR(SEARCH("Alta",H55)))</formula>
    </cfRule>
    <cfRule type="containsText" dxfId="1825" priority="100" operator="containsText" text="Muy Alta">
      <formula>NOT(ISERROR(SEARCH("Muy Alta",H55)))</formula>
    </cfRule>
  </conditionalFormatting>
  <conditionalFormatting sqref="I55:I59">
    <cfRule type="containsText" dxfId="1824" priority="91" operator="containsText" text="Catastrófico">
      <formula>NOT(ISERROR(SEARCH("Catastrófico",I55)))</formula>
    </cfRule>
    <cfRule type="containsText" dxfId="1823" priority="92" operator="containsText" text="Mayor">
      <formula>NOT(ISERROR(SEARCH("Mayor",I55)))</formula>
    </cfRule>
    <cfRule type="containsText" dxfId="1822" priority="93" operator="containsText" text="Menor">
      <formula>NOT(ISERROR(SEARCH("Menor",I55)))</formula>
    </cfRule>
    <cfRule type="containsText" dxfId="1821" priority="94" operator="containsText" text="Leve">
      <formula>NOT(ISERROR(SEARCH("Leve",I55)))</formula>
    </cfRule>
    <cfRule type="containsText" dxfId="1820" priority="99" operator="containsText" text="Moderado">
      <formula>NOT(ISERROR(SEARCH("Moderado",I55)))</formula>
    </cfRule>
  </conditionalFormatting>
  <conditionalFormatting sqref="K55:K59">
    <cfRule type="containsText" dxfId="1819" priority="86" operator="containsText" text="Media">
      <formula>NOT(ISERROR(SEARCH("Media",K55)))</formula>
    </cfRule>
  </conditionalFormatting>
  <conditionalFormatting sqref="L55:L59">
    <cfRule type="containsText" dxfId="1818" priority="85" operator="containsText" text="Moderado">
      <formula>NOT(ISERROR(SEARCH("Moderado",L55)))</formula>
    </cfRule>
  </conditionalFormatting>
  <conditionalFormatting sqref="J55:J59">
    <cfRule type="containsText" dxfId="1817" priority="84" operator="containsText" text="Moderado">
      <formula>NOT(ISERROR(SEARCH("Moderado",J55)))</formula>
    </cfRule>
  </conditionalFormatting>
  <conditionalFormatting sqref="J55:J59">
    <cfRule type="containsText" dxfId="1816" priority="82" operator="containsText" text="Bajo">
      <formula>NOT(ISERROR(SEARCH("Bajo",J55)))</formula>
    </cfRule>
    <cfRule type="containsText" dxfId="1815" priority="83" operator="containsText" text="Extremo">
      <formula>NOT(ISERROR(SEARCH("Extremo",J55)))</formula>
    </cfRule>
  </conditionalFormatting>
  <conditionalFormatting sqref="K55:K59">
    <cfRule type="containsText" dxfId="1814" priority="80" operator="containsText" text="Baja">
      <formula>NOT(ISERROR(SEARCH("Baja",K55)))</formula>
    </cfRule>
    <cfRule type="containsText" dxfId="1813" priority="81" operator="containsText" text="Muy Baja">
      <formula>NOT(ISERROR(SEARCH("Muy Baja",K55)))</formula>
    </cfRule>
  </conditionalFormatting>
  <conditionalFormatting sqref="K55:K59">
    <cfRule type="containsText" dxfId="1812" priority="78" operator="containsText" text="Muy Alta">
      <formula>NOT(ISERROR(SEARCH("Muy Alta",K55)))</formula>
    </cfRule>
    <cfRule type="containsText" dxfId="1811" priority="79" operator="containsText" text="Alta">
      <formula>NOT(ISERROR(SEARCH("Alta",K55)))</formula>
    </cfRule>
  </conditionalFormatting>
  <conditionalFormatting sqref="L55:L59">
    <cfRule type="containsText" dxfId="1810" priority="74" operator="containsText" text="Catastrófico">
      <formula>NOT(ISERROR(SEARCH("Catastrófico",L55)))</formula>
    </cfRule>
    <cfRule type="containsText" dxfId="1809" priority="75" operator="containsText" text="Mayor">
      <formula>NOT(ISERROR(SEARCH("Mayor",L55)))</formula>
    </cfRule>
    <cfRule type="containsText" dxfId="1808" priority="76" operator="containsText" text="Menor">
      <formula>NOT(ISERROR(SEARCH("Menor",L55)))</formula>
    </cfRule>
    <cfRule type="containsText" dxfId="1807" priority="77" operator="containsText" text="Leve">
      <formula>NOT(ISERROR(SEARCH("Leve",L55)))</formula>
    </cfRule>
  </conditionalFormatting>
  <conditionalFormatting sqref="K40:K44">
    <cfRule type="containsText" dxfId="1806" priority="4" operator="containsText" text="Bajo">
      <formula>NOT(ISERROR(SEARCH("Bajo",K40)))</formula>
    </cfRule>
    <cfRule type="containsText" dxfId="1805" priority="5" operator="containsText" text="Moderado">
      <formula>NOT(ISERROR(SEARCH("Moderado",K40)))</formula>
    </cfRule>
    <cfRule type="containsText" dxfId="1804" priority="6" operator="containsText" text="Alto">
      <formula>NOT(ISERROR(SEARCH("Alto",K40)))</formula>
    </cfRule>
    <cfRule type="containsText" dxfId="1803" priority="7" operator="containsText" text="Extremo">
      <formula>NOT(ISERROR(SEARCH("Extremo",K40)))</formula>
    </cfRule>
    <cfRule type="colorScale" priority="8">
      <colorScale>
        <cfvo type="min"/>
        <cfvo type="max"/>
        <color rgb="FFFF7128"/>
        <color rgb="FFFFEF9C"/>
      </colorScale>
    </cfRule>
  </conditionalFormatting>
  <conditionalFormatting sqref="K40:K44">
    <cfRule type="containsText" dxfId="1802" priority="3" operator="containsText" text="Moderado">
      <formula>NOT(ISERROR(SEARCH("Moderado",K40)))</formula>
    </cfRule>
  </conditionalFormatting>
  <conditionalFormatting sqref="K40:K44">
    <cfRule type="containsText" dxfId="1801" priority="1" operator="containsText" text="Bajo">
      <formula>NOT(ISERROR(SEARCH("Bajo",K40)))</formula>
    </cfRule>
    <cfRule type="containsText" dxfId="1800" priority="2" operator="containsText" text="Extremo">
      <formula>NOT(ISERROR(SEARCH("Extremo",K40)))</formula>
    </cfRule>
  </conditionalFormatting>
  <dataValidations count="7">
    <dataValidation allowBlank="1" showInputMessage="1" showErrorMessage="1" prompt="seleccionar si el responsable de ejecutar las acciones es el nivel central" sqref="Q8" xr:uid="{C3E3B325-8AC5-489E-9E38-0C4364FBB1EB}"/>
    <dataValidation allowBlank="1" showInputMessage="1" showErrorMessage="1" prompt="Seleccionar si el responsable es el responsable de las acciones es el nivel central" sqref="P7:P8" xr:uid="{050CFE68-1F1F-4F42-BC4A-35DA736762BE}"/>
    <dataValidation allowBlank="1" showInputMessage="1" showErrorMessage="1" prompt="Describir las actividades que se van a desarrollar para el proyecto" sqref="O7" xr:uid="{02E3F4A1-6406-4F98-B44A-0A6BA0E85C02}"/>
    <dataValidation allowBlank="1" showInputMessage="1" showErrorMessage="1" prompt="El grado de afectación puede ser " sqref="I8" xr:uid="{5AED653A-DD7D-40D7-B66A-119D6197E907}"/>
    <dataValidation allowBlank="1" showInputMessage="1" showErrorMessage="1" prompt="Que tan factible es que materialize el riesgo?" sqref="H8" xr:uid="{C516427F-A472-4169-83B0-0B1E8907433E}"/>
    <dataValidation allowBlank="1" showInputMessage="1" showErrorMessage="1" prompt="Registrar qué factor  que ocasina el riesgo: un facot identtficado el contexto._x000a_O  personas, recursos, estilo de direccion , factores externos, , codiciones ambientales" sqref="F8:G8" xr:uid="{7E9AD653-79DF-43BE-8D30-060917B71A6D}"/>
    <dataValidation allowBlank="1" showInputMessage="1" showErrorMessage="1" prompt="Seleccionar el tipo de riesgo teniendo en cuenta que  factor organizaconal afecta. Ver explicacion en hoja " sqref="E8" xr:uid="{55D6513B-729E-4C70-B7AC-1913C57865FD}"/>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0A65E-63A4-4775-A235-08D6ABC66BA2}">
  <sheetPr>
    <tabColor theme="7" tint="0.59999389629810485"/>
  </sheetPr>
  <dimension ref="A1:JR59"/>
  <sheetViews>
    <sheetView tabSelected="1" topLeftCell="A40" zoomScale="80" zoomScaleNormal="80" workbookViewId="0">
      <selection activeCell="I25" sqref="I25:I29"/>
    </sheetView>
  </sheetViews>
  <sheetFormatPr baseColWidth="10" defaultColWidth="11.42578125" defaultRowHeight="15"/>
  <cols>
    <col min="1" max="2" width="18.42578125" style="82" customWidth="1"/>
    <col min="3" max="3" width="15.5703125" customWidth="1"/>
    <col min="4" max="4" width="27.5703125" style="82" customWidth="1"/>
    <col min="5" max="5" width="18" style="178" customWidth="1"/>
    <col min="6" max="6" width="40.140625" customWidth="1"/>
    <col min="7" max="7" width="20.42578125" customWidth="1"/>
    <col min="8" max="8" width="10.42578125" style="179" customWidth="1"/>
    <col min="9" max="9" width="11.42578125" style="179" customWidth="1"/>
    <col min="10" max="10" width="10.140625" style="180" customWidth="1"/>
    <col min="11" max="11" width="11.42578125" style="179" customWidth="1"/>
    <col min="12" max="12" width="10.85546875" style="179" customWidth="1"/>
    <col min="13" max="13" width="18.28515625" style="179" bestFit="1" customWidth="1"/>
    <col min="14" max="14" width="18.28515625" bestFit="1" customWidth="1"/>
    <col min="15" max="15" width="32.85546875" customWidth="1"/>
    <col min="16" max="16" width="14.42578125" customWidth="1"/>
    <col min="17" max="17" width="14.5703125" customWidth="1"/>
    <col min="18" max="18" width="17.42578125" customWidth="1"/>
    <col min="19" max="19" width="16.28515625" customWidth="1"/>
    <col min="20" max="20" width="16.140625" customWidth="1"/>
    <col min="21" max="176" width="11.42578125" style="7"/>
  </cols>
  <sheetData>
    <row r="1" spans="1:278" s="149" customFormat="1" ht="16.5" customHeight="1">
      <c r="A1" s="343"/>
      <c r="B1" s="344"/>
      <c r="C1" s="344"/>
      <c r="D1" s="471" t="s">
        <v>522</v>
      </c>
      <c r="E1" s="471"/>
      <c r="F1" s="471"/>
      <c r="G1" s="471"/>
      <c r="H1" s="471"/>
      <c r="I1" s="471"/>
      <c r="J1" s="471"/>
      <c r="K1" s="471"/>
      <c r="L1" s="471"/>
      <c r="M1" s="471"/>
      <c r="N1" s="471"/>
      <c r="O1" s="471"/>
      <c r="P1" s="471"/>
      <c r="Q1" s="472"/>
      <c r="R1" s="335" t="s">
        <v>165</v>
      </c>
      <c r="S1" s="335"/>
      <c r="T1" s="335"/>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R1" s="148"/>
      <c r="BS1" s="148"/>
      <c r="BT1" s="148"/>
      <c r="BU1" s="148"/>
      <c r="BV1" s="148"/>
      <c r="BW1" s="148"/>
      <c r="BX1" s="148"/>
      <c r="BY1" s="148"/>
      <c r="BZ1" s="148"/>
      <c r="CA1" s="148"/>
      <c r="CB1" s="148"/>
      <c r="CC1" s="148"/>
      <c r="CD1" s="148"/>
      <c r="CE1" s="148"/>
      <c r="CF1" s="148"/>
      <c r="CG1" s="148"/>
      <c r="CH1" s="148"/>
      <c r="CI1" s="148"/>
      <c r="CJ1" s="148"/>
      <c r="CK1" s="148"/>
      <c r="CL1" s="148"/>
      <c r="CM1" s="148"/>
      <c r="CN1" s="148"/>
      <c r="CO1" s="148"/>
      <c r="CP1" s="148"/>
      <c r="CQ1" s="148"/>
      <c r="CR1" s="148"/>
      <c r="CS1" s="148"/>
      <c r="CT1" s="148"/>
      <c r="CU1" s="148"/>
      <c r="CV1" s="148"/>
      <c r="CW1" s="148"/>
      <c r="CX1" s="148"/>
      <c r="CY1" s="148"/>
      <c r="CZ1" s="148"/>
      <c r="DA1" s="148"/>
      <c r="DB1" s="148"/>
      <c r="DC1" s="148"/>
      <c r="DD1" s="148"/>
      <c r="DE1" s="148"/>
      <c r="DF1" s="148"/>
      <c r="DG1" s="148"/>
      <c r="DH1" s="148"/>
      <c r="DI1" s="148"/>
      <c r="DJ1" s="148"/>
      <c r="DK1" s="148"/>
      <c r="DL1" s="148"/>
      <c r="DM1" s="148"/>
      <c r="DN1" s="148"/>
      <c r="DO1" s="148"/>
      <c r="DP1" s="148"/>
      <c r="DQ1" s="148"/>
      <c r="DR1" s="148"/>
      <c r="DS1" s="148"/>
      <c r="DT1" s="148"/>
      <c r="DU1" s="148"/>
      <c r="DV1" s="148"/>
      <c r="DW1" s="148"/>
      <c r="DX1" s="148"/>
      <c r="DY1" s="148"/>
      <c r="DZ1" s="148"/>
      <c r="EA1" s="148"/>
      <c r="EB1" s="148"/>
      <c r="EC1" s="148"/>
      <c r="ED1" s="148"/>
      <c r="EE1" s="148"/>
      <c r="EF1" s="148"/>
      <c r="EG1" s="148"/>
      <c r="EH1" s="148"/>
      <c r="EI1" s="148"/>
      <c r="EJ1" s="148"/>
      <c r="EK1" s="148"/>
      <c r="EL1" s="148"/>
      <c r="EM1" s="148"/>
      <c r="EN1" s="148"/>
      <c r="EO1" s="148"/>
      <c r="EP1" s="148"/>
      <c r="EQ1" s="148"/>
      <c r="ER1" s="148"/>
      <c r="ES1" s="148"/>
      <c r="ET1" s="148"/>
      <c r="EU1" s="148"/>
      <c r="EV1" s="148"/>
      <c r="EW1" s="148"/>
      <c r="EX1" s="148"/>
      <c r="EY1" s="148"/>
      <c r="EZ1" s="148"/>
      <c r="FA1" s="148"/>
      <c r="FB1" s="148"/>
      <c r="FC1" s="148"/>
      <c r="FD1" s="148"/>
      <c r="FE1" s="148"/>
      <c r="FF1" s="148"/>
      <c r="FG1" s="148"/>
      <c r="FH1" s="148"/>
      <c r="FI1" s="148"/>
      <c r="FJ1" s="148"/>
      <c r="FK1" s="148"/>
      <c r="FL1" s="148"/>
      <c r="FM1" s="148"/>
      <c r="FN1" s="148"/>
      <c r="FO1" s="148"/>
      <c r="FP1" s="148"/>
      <c r="FQ1" s="148"/>
      <c r="FR1" s="148"/>
      <c r="FS1" s="148"/>
      <c r="FT1" s="148"/>
      <c r="FU1" s="148"/>
      <c r="FV1" s="148"/>
      <c r="FW1" s="148"/>
      <c r="FX1" s="148"/>
      <c r="FY1" s="148"/>
      <c r="FZ1" s="148"/>
      <c r="GA1" s="148"/>
      <c r="GB1" s="148"/>
      <c r="GC1" s="148"/>
      <c r="GD1" s="148"/>
      <c r="GE1" s="148"/>
      <c r="GF1" s="148"/>
      <c r="GG1" s="148"/>
      <c r="GH1" s="148"/>
      <c r="GI1" s="148"/>
      <c r="GJ1" s="148"/>
      <c r="GK1" s="148"/>
      <c r="GL1" s="148"/>
      <c r="GM1" s="148"/>
      <c r="GN1" s="148"/>
      <c r="GO1" s="148"/>
      <c r="GP1" s="148"/>
      <c r="GQ1" s="148"/>
      <c r="GR1" s="148"/>
      <c r="GS1" s="148"/>
      <c r="GT1" s="148"/>
      <c r="GU1" s="148"/>
      <c r="GV1" s="148"/>
      <c r="GW1" s="148"/>
      <c r="GX1" s="148"/>
      <c r="GY1" s="148"/>
      <c r="GZ1" s="148"/>
      <c r="HA1" s="148"/>
      <c r="HB1" s="148"/>
      <c r="HC1" s="148"/>
      <c r="HD1" s="148"/>
      <c r="HE1" s="148"/>
      <c r="HF1" s="148"/>
      <c r="HG1" s="148"/>
      <c r="HH1" s="148"/>
      <c r="HI1" s="148"/>
      <c r="HJ1" s="148"/>
      <c r="HK1" s="148"/>
      <c r="HL1" s="148"/>
      <c r="HM1" s="148"/>
      <c r="HN1" s="148"/>
      <c r="HO1" s="148"/>
      <c r="HP1" s="148"/>
      <c r="HQ1" s="148"/>
      <c r="HR1" s="148"/>
      <c r="HS1" s="148"/>
      <c r="HT1" s="148"/>
      <c r="HU1" s="148"/>
      <c r="HV1" s="148"/>
      <c r="HW1" s="148"/>
      <c r="HX1" s="148"/>
      <c r="HY1" s="148"/>
      <c r="HZ1" s="148"/>
      <c r="IA1" s="148"/>
      <c r="IB1" s="148"/>
      <c r="IC1" s="148"/>
      <c r="ID1" s="148"/>
      <c r="IE1" s="148"/>
      <c r="IF1" s="148"/>
      <c r="IG1" s="148"/>
      <c r="IH1" s="148"/>
      <c r="II1" s="148"/>
      <c r="IJ1" s="148"/>
      <c r="IK1" s="148"/>
      <c r="IL1" s="148"/>
      <c r="IM1" s="148"/>
      <c r="IN1" s="148"/>
      <c r="IO1" s="148"/>
      <c r="IP1" s="148"/>
      <c r="IQ1" s="148"/>
      <c r="IR1" s="148"/>
      <c r="IS1" s="148"/>
      <c r="IT1" s="148"/>
      <c r="IU1" s="148"/>
      <c r="IV1" s="148"/>
      <c r="IW1" s="148"/>
      <c r="IX1" s="148"/>
      <c r="IY1" s="148"/>
      <c r="IZ1" s="148"/>
      <c r="JA1" s="148"/>
      <c r="JB1" s="148"/>
      <c r="JC1" s="148"/>
      <c r="JD1" s="148"/>
      <c r="JE1" s="148"/>
      <c r="JF1" s="148"/>
      <c r="JG1" s="148"/>
      <c r="JH1" s="148"/>
      <c r="JI1" s="148"/>
      <c r="JJ1" s="148"/>
      <c r="JK1" s="148"/>
      <c r="JL1" s="148"/>
      <c r="JM1" s="148"/>
      <c r="JN1" s="148"/>
      <c r="JO1" s="148"/>
      <c r="JP1" s="148"/>
      <c r="JQ1" s="148"/>
      <c r="JR1" s="148"/>
    </row>
    <row r="2" spans="1:278" s="149" customFormat="1" ht="39.75" customHeight="1">
      <c r="A2" s="345"/>
      <c r="B2" s="346"/>
      <c r="C2" s="346"/>
      <c r="D2" s="473"/>
      <c r="E2" s="473"/>
      <c r="F2" s="473"/>
      <c r="G2" s="473"/>
      <c r="H2" s="473"/>
      <c r="I2" s="473"/>
      <c r="J2" s="473"/>
      <c r="K2" s="473"/>
      <c r="L2" s="473"/>
      <c r="M2" s="473"/>
      <c r="N2" s="473"/>
      <c r="O2" s="473"/>
      <c r="P2" s="473"/>
      <c r="Q2" s="474"/>
      <c r="R2" s="335"/>
      <c r="S2" s="335"/>
      <c r="T2" s="335"/>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row>
    <row r="3" spans="1:278" s="149" customFormat="1" ht="3" customHeight="1">
      <c r="A3" s="2"/>
      <c r="B3" s="2"/>
      <c r="C3" s="3"/>
      <c r="D3" s="473"/>
      <c r="E3" s="473"/>
      <c r="F3" s="473"/>
      <c r="G3" s="473"/>
      <c r="H3" s="473"/>
      <c r="I3" s="473"/>
      <c r="J3" s="473"/>
      <c r="K3" s="473"/>
      <c r="L3" s="473"/>
      <c r="M3" s="473"/>
      <c r="N3" s="473"/>
      <c r="O3" s="473"/>
      <c r="P3" s="473"/>
      <c r="Q3" s="474"/>
      <c r="R3" s="335"/>
      <c r="S3" s="335"/>
      <c r="T3" s="335"/>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row>
    <row r="4" spans="1:278" s="149" customFormat="1" ht="41.25" customHeight="1">
      <c r="A4" s="336" t="s">
        <v>166</v>
      </c>
      <c r="B4" s="337"/>
      <c r="C4" s="338"/>
      <c r="D4" s="339" t="str">
        <f>'Mapa Final'!D4</f>
        <v>REGISTRO Y CONTROL DE ABOGADOS Y AUXILIARES DE LA JUSTICIA</v>
      </c>
      <c r="E4" s="340"/>
      <c r="F4" s="340"/>
      <c r="G4" s="340"/>
      <c r="H4" s="340"/>
      <c r="I4" s="340"/>
      <c r="J4" s="340"/>
      <c r="K4" s="340"/>
      <c r="L4" s="340"/>
      <c r="M4" s="340"/>
      <c r="N4" s="341"/>
      <c r="O4" s="342"/>
      <c r="P4" s="342"/>
      <c r="Q4" s="342"/>
      <c r="R4" s="1"/>
      <c r="S4" s="1"/>
      <c r="T4" s="1"/>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row>
    <row r="5" spans="1:278" s="149" customFormat="1" ht="52.5" customHeight="1">
      <c r="A5" s="336" t="s">
        <v>167</v>
      </c>
      <c r="B5" s="337"/>
      <c r="C5" s="338"/>
      <c r="D5" s="347" t="str">
        <f>'Mapa Final'!D5</f>
        <v xml:space="preserve"> Llevar el registro, inscripción y expedición de las tarjetas profesionales de abogado, duplicados,  cambios de formato y actualización de novedades tales como registro de sanciones disciplinarias en el ejercicio de la profesión de abogado, penas accesorias, y abogados fallecidos; realizar el estudio de las solicitudes de reconocimiento de prácticas jurídicas para la obtención del título de abogado; remitir las listas de estudiantes para que realicen sus prácticas académicas, dispuestas en los pensum de los programas de derecho de las Instituciones de Educación Superior; identificar a los Jueces de Paz y de Reconsideración, a través de la expedición de la credencial; Actualización de las listas de  Auxiliares de la Justicia; expedir las licencias temporales para el ejercicio del Derecho; autorizar el funcionamiento de los consultorios jurídicos de las facultades de derecho del país,  todo lo anterior mediante la expedición de los correspondientes actos administrativos, para asegurar el ejercicio transparente del profesional en Derecho, Jueces de Paz y de Reconsideración, y Auxiliares de la Justicia, dando cumplimiento dentro del marco del Sistema Integrado de Gestión y Control de la Calidad, Medio Ambiente, Salud y Seguridad en el Trabajo.</v>
      </c>
      <c r="E5" s="348"/>
      <c r="F5" s="348"/>
      <c r="G5" s="348"/>
      <c r="H5" s="348"/>
      <c r="I5" s="348"/>
      <c r="J5" s="348"/>
      <c r="K5" s="348"/>
      <c r="L5" s="348"/>
      <c r="M5" s="348"/>
      <c r="N5" s="349"/>
      <c r="O5" s="1"/>
      <c r="P5" s="1"/>
      <c r="Q5" s="1"/>
      <c r="R5" s="1"/>
      <c r="S5" s="1"/>
      <c r="T5" s="1"/>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row>
    <row r="6" spans="1:278" s="149" customFormat="1" ht="32.25" customHeight="1" thickBot="1">
      <c r="A6" s="336" t="s">
        <v>168</v>
      </c>
      <c r="B6" s="337"/>
      <c r="C6" s="338"/>
      <c r="D6" s="347" t="str">
        <f>'Mapa Final'!D6</f>
        <v xml:space="preserve">Nivel Central </v>
      </c>
      <c r="E6" s="348"/>
      <c r="F6" s="348"/>
      <c r="G6" s="348"/>
      <c r="H6" s="348"/>
      <c r="I6" s="348"/>
      <c r="J6" s="348"/>
      <c r="K6" s="348"/>
      <c r="L6" s="348"/>
      <c r="M6" s="348"/>
      <c r="N6" s="349"/>
      <c r="O6" s="1"/>
      <c r="P6" s="1"/>
      <c r="Q6" s="1"/>
      <c r="R6" s="1"/>
      <c r="S6" s="1"/>
      <c r="T6" s="1"/>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148"/>
      <c r="GA6" s="148"/>
      <c r="GB6" s="148"/>
      <c r="GC6" s="148"/>
      <c r="GD6" s="148"/>
      <c r="GE6" s="148"/>
      <c r="GF6" s="148"/>
      <c r="GG6" s="148"/>
      <c r="GH6" s="148"/>
      <c r="GI6" s="148"/>
      <c r="GJ6" s="148"/>
      <c r="GK6" s="148"/>
      <c r="GL6" s="148"/>
      <c r="GM6" s="148"/>
      <c r="GN6" s="148"/>
      <c r="GO6" s="148"/>
      <c r="GP6" s="148"/>
      <c r="GQ6" s="148"/>
      <c r="GR6" s="148"/>
      <c r="GS6" s="148"/>
      <c r="GT6" s="148"/>
      <c r="GU6" s="148"/>
      <c r="GV6" s="148"/>
      <c r="GW6" s="148"/>
      <c r="GX6" s="148"/>
      <c r="GY6" s="148"/>
      <c r="GZ6" s="148"/>
      <c r="HA6" s="148"/>
      <c r="HB6" s="148"/>
      <c r="HC6" s="148"/>
      <c r="HD6" s="148"/>
      <c r="HE6" s="148"/>
      <c r="HF6" s="148"/>
      <c r="HG6" s="148"/>
      <c r="HH6" s="148"/>
      <c r="HI6" s="148"/>
      <c r="HJ6" s="148"/>
      <c r="HK6" s="148"/>
      <c r="HL6" s="148"/>
      <c r="HM6" s="148"/>
      <c r="HN6" s="148"/>
      <c r="HO6" s="148"/>
      <c r="HP6" s="148"/>
      <c r="HQ6" s="148"/>
      <c r="HR6" s="148"/>
      <c r="HS6" s="148"/>
      <c r="HT6" s="148"/>
      <c r="HU6" s="148"/>
      <c r="HV6" s="148"/>
      <c r="HW6" s="148"/>
      <c r="HX6" s="148"/>
      <c r="HY6" s="148"/>
      <c r="HZ6" s="148"/>
      <c r="IA6" s="148"/>
      <c r="IB6" s="148"/>
      <c r="IC6" s="148"/>
      <c r="ID6" s="148"/>
      <c r="IE6" s="148"/>
      <c r="IF6" s="148"/>
      <c r="IG6" s="148"/>
      <c r="IH6" s="148"/>
      <c r="II6" s="148"/>
      <c r="IJ6" s="148"/>
      <c r="IK6" s="148"/>
      <c r="IL6" s="148"/>
      <c r="IM6" s="148"/>
      <c r="IN6" s="148"/>
      <c r="IO6" s="148"/>
      <c r="IP6" s="148"/>
      <c r="IQ6" s="148"/>
      <c r="IR6" s="148"/>
      <c r="IS6" s="148"/>
      <c r="IT6" s="148"/>
      <c r="IU6" s="148"/>
      <c r="IV6" s="148"/>
      <c r="IW6" s="148"/>
      <c r="IX6" s="148"/>
      <c r="IY6" s="148"/>
      <c r="IZ6" s="148"/>
      <c r="JA6" s="148"/>
      <c r="JB6" s="148"/>
      <c r="JC6" s="148"/>
      <c r="JD6" s="148"/>
      <c r="JE6" s="148"/>
      <c r="JF6" s="148"/>
      <c r="JG6" s="148"/>
      <c r="JH6" s="148"/>
      <c r="JI6" s="148"/>
      <c r="JJ6" s="148"/>
      <c r="JK6" s="148"/>
      <c r="JL6" s="148"/>
      <c r="JM6" s="148"/>
      <c r="JN6" s="148"/>
      <c r="JO6" s="148"/>
      <c r="JP6" s="148"/>
      <c r="JQ6" s="148"/>
      <c r="JR6" s="148"/>
    </row>
    <row r="7" spans="1:278" s="174" customFormat="1" ht="46.5" customHeight="1" thickTop="1" thickBot="1">
      <c r="A7" s="466" t="s">
        <v>498</v>
      </c>
      <c r="B7" s="467"/>
      <c r="C7" s="467"/>
      <c r="D7" s="467"/>
      <c r="E7" s="467"/>
      <c r="F7" s="468"/>
      <c r="G7" s="181"/>
      <c r="H7" s="469" t="s">
        <v>499</v>
      </c>
      <c r="I7" s="469"/>
      <c r="J7" s="469"/>
      <c r="K7" s="469" t="s">
        <v>500</v>
      </c>
      <c r="L7" s="469"/>
      <c r="M7" s="469"/>
      <c r="N7" s="470" t="s">
        <v>501</v>
      </c>
      <c r="O7" s="475" t="s">
        <v>502</v>
      </c>
      <c r="P7" s="477" t="s">
        <v>503</v>
      </c>
      <c r="Q7" s="478"/>
      <c r="R7" s="477" t="s">
        <v>504</v>
      </c>
      <c r="S7" s="478"/>
      <c r="T7" s="479" t="s">
        <v>523</v>
      </c>
      <c r="U7" s="187"/>
      <c r="V7" s="187"/>
      <c r="W7" s="187"/>
      <c r="X7" s="187"/>
      <c r="Y7" s="187"/>
      <c r="Z7" s="187"/>
      <c r="AA7" s="187"/>
      <c r="AB7" s="187"/>
      <c r="AC7" s="187"/>
      <c r="AD7" s="187"/>
      <c r="AE7" s="187"/>
      <c r="AF7" s="187"/>
      <c r="AG7" s="187"/>
      <c r="AH7" s="187"/>
      <c r="AI7" s="187"/>
      <c r="AJ7" s="187"/>
      <c r="AK7" s="187"/>
      <c r="AL7" s="187"/>
      <c r="AM7" s="187"/>
      <c r="AN7" s="187"/>
      <c r="AO7" s="187"/>
      <c r="AP7" s="187"/>
      <c r="AQ7" s="187"/>
      <c r="AR7" s="187"/>
      <c r="AS7" s="187"/>
      <c r="AT7" s="187"/>
      <c r="AU7" s="187"/>
      <c r="AV7" s="187"/>
      <c r="AW7" s="187"/>
      <c r="AX7" s="187"/>
      <c r="AY7" s="187"/>
      <c r="AZ7" s="187"/>
      <c r="BA7" s="187"/>
      <c r="BB7" s="187"/>
      <c r="BC7" s="187"/>
      <c r="BD7" s="187"/>
      <c r="BE7" s="187"/>
      <c r="BF7" s="187"/>
      <c r="BG7" s="187"/>
      <c r="BH7" s="187"/>
      <c r="BI7" s="187"/>
      <c r="BJ7" s="187"/>
      <c r="BK7" s="187"/>
      <c r="BL7" s="187"/>
      <c r="BM7" s="187"/>
      <c r="BN7" s="187"/>
      <c r="BO7" s="187"/>
      <c r="BP7" s="187"/>
      <c r="BQ7" s="187"/>
      <c r="BR7" s="187"/>
      <c r="BS7" s="187"/>
      <c r="BT7" s="187"/>
      <c r="BU7" s="187"/>
      <c r="BV7" s="187"/>
      <c r="BW7" s="187"/>
      <c r="BX7" s="187"/>
      <c r="BY7" s="187"/>
      <c r="BZ7" s="187"/>
      <c r="CA7" s="187"/>
      <c r="CB7" s="187"/>
      <c r="CC7" s="187"/>
      <c r="CD7" s="187"/>
      <c r="CE7" s="187"/>
      <c r="CF7" s="187"/>
      <c r="CG7" s="187"/>
      <c r="CH7" s="187"/>
      <c r="CI7" s="187"/>
      <c r="CJ7" s="187"/>
      <c r="CK7" s="187"/>
      <c r="CL7" s="187"/>
      <c r="CM7" s="187"/>
      <c r="CN7" s="187"/>
      <c r="CO7" s="187"/>
      <c r="CP7" s="187"/>
      <c r="CQ7" s="187"/>
      <c r="CR7" s="187"/>
      <c r="CS7" s="187"/>
      <c r="CT7" s="187"/>
      <c r="CU7" s="187"/>
      <c r="CV7" s="187"/>
      <c r="CW7" s="187"/>
      <c r="CX7" s="187"/>
      <c r="CY7" s="187"/>
      <c r="CZ7" s="187"/>
      <c r="DA7" s="187"/>
      <c r="DB7" s="187"/>
      <c r="DC7" s="187"/>
      <c r="DD7" s="187"/>
      <c r="DE7" s="187"/>
      <c r="DF7" s="187"/>
      <c r="DG7" s="187"/>
      <c r="DH7" s="187"/>
      <c r="DI7" s="187"/>
      <c r="DJ7" s="187"/>
      <c r="DK7" s="187"/>
      <c r="DL7" s="187"/>
      <c r="DM7" s="187"/>
      <c r="DN7" s="187"/>
      <c r="DO7" s="187"/>
      <c r="DP7" s="187"/>
      <c r="DQ7" s="187"/>
      <c r="DR7" s="187"/>
      <c r="DS7" s="187"/>
      <c r="DT7" s="187"/>
      <c r="DU7" s="187"/>
      <c r="DV7" s="187"/>
      <c r="DW7" s="187"/>
      <c r="DX7" s="187"/>
      <c r="DY7" s="187"/>
      <c r="DZ7" s="187"/>
      <c r="EA7" s="187"/>
      <c r="EB7" s="187"/>
      <c r="EC7" s="187"/>
      <c r="ED7" s="187"/>
      <c r="EE7" s="187"/>
      <c r="EF7" s="187"/>
      <c r="EG7" s="187"/>
      <c r="EH7" s="187"/>
      <c r="EI7" s="187"/>
      <c r="EJ7" s="187"/>
      <c r="EK7" s="187"/>
      <c r="EL7" s="187"/>
      <c r="EM7" s="187"/>
      <c r="EN7" s="187"/>
      <c r="EO7" s="187"/>
      <c r="EP7" s="187"/>
      <c r="EQ7" s="187"/>
      <c r="ER7" s="187"/>
      <c r="ES7" s="187"/>
      <c r="ET7" s="187"/>
      <c r="EU7" s="187"/>
      <c r="EV7" s="187"/>
      <c r="EW7" s="187"/>
      <c r="EX7" s="187"/>
      <c r="EY7" s="187"/>
      <c r="EZ7" s="187"/>
      <c r="FA7" s="187"/>
      <c r="FB7" s="187"/>
      <c r="FC7" s="187"/>
      <c r="FD7" s="187"/>
      <c r="FE7" s="187"/>
      <c r="FF7" s="187"/>
      <c r="FG7" s="187"/>
      <c r="FH7" s="187"/>
      <c r="FI7" s="187"/>
      <c r="FJ7" s="187"/>
      <c r="FK7" s="187"/>
      <c r="FL7" s="187"/>
      <c r="FM7" s="187"/>
      <c r="FN7" s="187"/>
      <c r="FO7" s="187"/>
      <c r="FP7" s="187"/>
      <c r="FQ7" s="187"/>
      <c r="FR7" s="187"/>
      <c r="FS7" s="187"/>
      <c r="FT7" s="187"/>
    </row>
    <row r="8" spans="1:278" s="175" customFormat="1" ht="60.95" customHeight="1" thickTop="1" thickBot="1">
      <c r="A8" s="190" t="s">
        <v>26</v>
      </c>
      <c r="B8" s="190" t="s">
        <v>176</v>
      </c>
      <c r="C8" s="191" t="s">
        <v>118</v>
      </c>
      <c r="D8" s="182" t="s">
        <v>177</v>
      </c>
      <c r="E8" s="183" t="s">
        <v>122</v>
      </c>
      <c r="F8" s="183" t="s">
        <v>124</v>
      </c>
      <c r="G8" s="183" t="s">
        <v>126</v>
      </c>
      <c r="H8" s="184" t="s">
        <v>506</v>
      </c>
      <c r="I8" s="184" t="s">
        <v>471</v>
      </c>
      <c r="J8" s="184" t="s">
        <v>507</v>
      </c>
      <c r="K8" s="184" t="s">
        <v>506</v>
      </c>
      <c r="L8" s="184" t="s">
        <v>508</v>
      </c>
      <c r="M8" s="184" t="s">
        <v>507</v>
      </c>
      <c r="N8" s="470"/>
      <c r="O8" s="476"/>
      <c r="P8" s="185" t="s">
        <v>509</v>
      </c>
      <c r="Q8" s="185" t="s">
        <v>510</v>
      </c>
      <c r="R8" s="185" t="s">
        <v>511</v>
      </c>
      <c r="S8" s="185" t="s">
        <v>512</v>
      </c>
      <c r="T8" s="479"/>
      <c r="U8" s="188"/>
      <c r="V8" s="188"/>
      <c r="W8" s="188"/>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88"/>
      <c r="AV8" s="188"/>
      <c r="AW8" s="188"/>
      <c r="AX8" s="188"/>
      <c r="AY8" s="188"/>
      <c r="AZ8" s="188"/>
      <c r="BA8" s="188"/>
      <c r="BB8" s="188"/>
      <c r="BC8" s="188"/>
      <c r="BD8" s="188"/>
      <c r="BE8" s="188"/>
      <c r="BF8" s="188"/>
      <c r="BG8" s="188"/>
      <c r="BH8" s="188"/>
      <c r="BI8" s="188"/>
      <c r="BJ8" s="188"/>
      <c r="BK8" s="188"/>
      <c r="BL8" s="188"/>
      <c r="BM8" s="188"/>
      <c r="BN8" s="188"/>
      <c r="BO8" s="188"/>
      <c r="BP8" s="188"/>
      <c r="BQ8" s="188"/>
      <c r="BR8" s="188"/>
      <c r="BS8" s="188"/>
      <c r="BT8" s="188"/>
      <c r="BU8" s="188"/>
      <c r="BV8" s="188"/>
      <c r="BW8" s="188"/>
      <c r="BX8" s="188"/>
      <c r="BY8" s="188"/>
      <c r="BZ8" s="188"/>
      <c r="CA8" s="188"/>
      <c r="CB8" s="188"/>
      <c r="CC8" s="188"/>
      <c r="CD8" s="188"/>
      <c r="CE8" s="188"/>
      <c r="CF8" s="188"/>
      <c r="CG8" s="188"/>
      <c r="CH8" s="188"/>
      <c r="CI8" s="188"/>
      <c r="CJ8" s="188"/>
      <c r="CK8" s="188"/>
      <c r="CL8" s="188"/>
      <c r="CM8" s="188"/>
      <c r="CN8" s="188"/>
      <c r="CO8" s="188"/>
      <c r="CP8" s="188"/>
      <c r="CQ8" s="188"/>
      <c r="CR8" s="188"/>
      <c r="CS8" s="188"/>
      <c r="CT8" s="188"/>
      <c r="CU8" s="188"/>
      <c r="CV8" s="188"/>
      <c r="CW8" s="188"/>
      <c r="CX8" s="188"/>
      <c r="CY8" s="188"/>
      <c r="CZ8" s="188"/>
      <c r="DA8" s="188"/>
      <c r="DB8" s="188"/>
      <c r="DC8" s="188"/>
      <c r="DD8" s="188"/>
      <c r="DE8" s="188"/>
      <c r="DF8" s="188"/>
      <c r="DG8" s="188"/>
      <c r="DH8" s="188"/>
      <c r="DI8" s="188"/>
      <c r="DJ8" s="188"/>
      <c r="DK8" s="188"/>
      <c r="DL8" s="188"/>
      <c r="DM8" s="188"/>
      <c r="DN8" s="188"/>
      <c r="DO8" s="188"/>
      <c r="DP8" s="188"/>
      <c r="DQ8" s="188"/>
      <c r="DR8" s="188"/>
      <c r="DS8" s="188"/>
      <c r="DT8" s="188"/>
      <c r="DU8" s="188"/>
      <c r="DV8" s="188"/>
      <c r="DW8" s="188"/>
      <c r="DX8" s="188"/>
      <c r="DY8" s="188"/>
      <c r="DZ8" s="188"/>
      <c r="EA8" s="188"/>
      <c r="EB8" s="188"/>
      <c r="EC8" s="188"/>
      <c r="ED8" s="188"/>
      <c r="EE8" s="188"/>
      <c r="EF8" s="188"/>
      <c r="EG8" s="188"/>
      <c r="EH8" s="188"/>
      <c r="EI8" s="188"/>
      <c r="EJ8" s="188"/>
      <c r="EK8" s="188"/>
      <c r="EL8" s="188"/>
      <c r="EM8" s="188"/>
      <c r="EN8" s="188"/>
      <c r="EO8" s="188"/>
      <c r="EP8" s="188"/>
      <c r="EQ8" s="188"/>
      <c r="ER8" s="188"/>
      <c r="ES8" s="188"/>
      <c r="ET8" s="188"/>
      <c r="EU8" s="188"/>
      <c r="EV8" s="188"/>
      <c r="EW8" s="188"/>
      <c r="EX8" s="188"/>
      <c r="EY8" s="188"/>
      <c r="EZ8" s="188"/>
      <c r="FA8" s="188"/>
      <c r="FB8" s="188"/>
      <c r="FC8" s="188"/>
      <c r="FD8" s="188"/>
      <c r="FE8" s="188"/>
      <c r="FF8" s="188"/>
      <c r="FG8" s="188"/>
      <c r="FH8" s="188"/>
      <c r="FI8" s="188"/>
      <c r="FJ8" s="188"/>
      <c r="FK8" s="188"/>
      <c r="FL8" s="188"/>
      <c r="FM8" s="188"/>
      <c r="FN8" s="188"/>
      <c r="FO8" s="188"/>
      <c r="FP8" s="188"/>
      <c r="FQ8" s="188"/>
      <c r="FR8" s="188"/>
      <c r="FS8" s="188"/>
      <c r="FT8" s="188"/>
    </row>
    <row r="9" spans="1:278" s="176" customFormat="1" ht="10.5" customHeight="1" thickTop="1" thickBot="1">
      <c r="A9" s="464"/>
      <c r="B9" s="465"/>
      <c r="C9" s="465"/>
      <c r="D9" s="465"/>
      <c r="E9" s="465"/>
      <c r="F9" s="465"/>
      <c r="G9" s="465"/>
      <c r="H9" s="465"/>
      <c r="I9" s="465"/>
      <c r="J9" s="465"/>
      <c r="K9" s="465"/>
      <c r="L9" s="465"/>
      <c r="M9" s="465"/>
      <c r="N9" s="465"/>
      <c r="T9" s="186"/>
      <c r="U9" s="189"/>
      <c r="V9" s="189"/>
      <c r="W9" s="189"/>
      <c r="X9" s="189"/>
      <c r="Y9" s="189"/>
      <c r="Z9" s="189"/>
      <c r="AA9" s="189"/>
      <c r="AB9" s="189"/>
      <c r="AC9" s="189"/>
      <c r="AD9" s="189"/>
      <c r="AE9" s="189"/>
      <c r="AF9" s="189"/>
      <c r="AG9" s="189"/>
      <c r="AH9" s="189"/>
      <c r="AI9" s="189"/>
      <c r="AJ9" s="189"/>
      <c r="AK9" s="189"/>
      <c r="AL9" s="189"/>
      <c r="AM9" s="189"/>
      <c r="AN9" s="189"/>
      <c r="AO9" s="189"/>
      <c r="AP9" s="189"/>
      <c r="AQ9" s="189"/>
      <c r="AR9" s="189"/>
      <c r="AS9" s="189"/>
      <c r="AT9" s="189"/>
      <c r="AU9" s="189"/>
      <c r="AV9" s="189"/>
      <c r="AW9" s="189"/>
      <c r="AX9" s="189"/>
      <c r="AY9" s="189"/>
      <c r="AZ9" s="189"/>
      <c r="BA9" s="189"/>
      <c r="BB9" s="189"/>
      <c r="BC9" s="189"/>
      <c r="BD9" s="189"/>
      <c r="BE9" s="189"/>
      <c r="BF9" s="189"/>
      <c r="BG9" s="189"/>
      <c r="BH9" s="189"/>
      <c r="BI9" s="189"/>
      <c r="BJ9" s="189"/>
      <c r="BK9" s="189"/>
      <c r="BL9" s="189"/>
      <c r="BM9" s="189"/>
      <c r="BN9" s="189"/>
      <c r="BO9" s="189"/>
      <c r="BP9" s="189"/>
      <c r="BQ9" s="189"/>
      <c r="BR9" s="189"/>
      <c r="BS9" s="189"/>
      <c r="BT9" s="189"/>
      <c r="BU9" s="189"/>
      <c r="BV9" s="189"/>
      <c r="BW9" s="189"/>
      <c r="BX9" s="189"/>
      <c r="BY9" s="189"/>
      <c r="BZ9" s="189"/>
      <c r="CA9" s="189"/>
      <c r="CB9" s="189"/>
      <c r="CC9" s="189"/>
      <c r="CD9" s="189"/>
      <c r="CE9" s="189"/>
      <c r="CF9" s="189"/>
      <c r="CG9" s="189"/>
      <c r="CH9" s="189"/>
      <c r="CI9" s="189"/>
      <c r="CJ9" s="189"/>
      <c r="CK9" s="189"/>
      <c r="CL9" s="189"/>
      <c r="CM9" s="189"/>
      <c r="CN9" s="189"/>
      <c r="CO9" s="189"/>
      <c r="CP9" s="189"/>
      <c r="CQ9" s="189"/>
      <c r="CR9" s="189"/>
      <c r="CS9" s="189"/>
      <c r="CT9" s="189"/>
      <c r="CU9" s="189"/>
      <c r="CV9" s="189"/>
      <c r="CW9" s="189"/>
      <c r="CX9" s="189"/>
      <c r="CY9" s="189"/>
      <c r="CZ9" s="189"/>
      <c r="DA9" s="189"/>
      <c r="DB9" s="189"/>
      <c r="DC9" s="189"/>
      <c r="DD9" s="189"/>
      <c r="DE9" s="189"/>
      <c r="DF9" s="189"/>
      <c r="DG9" s="189"/>
      <c r="DH9" s="189"/>
      <c r="DI9" s="189"/>
      <c r="DJ9" s="189"/>
      <c r="DK9" s="189"/>
      <c r="DL9" s="189"/>
      <c r="DM9" s="189"/>
      <c r="DN9" s="189"/>
      <c r="DO9" s="189"/>
      <c r="DP9" s="189"/>
      <c r="DQ9" s="189"/>
      <c r="DR9" s="189"/>
      <c r="DS9" s="189"/>
      <c r="DT9" s="189"/>
      <c r="DU9" s="189"/>
      <c r="DV9" s="189"/>
      <c r="DW9" s="189"/>
      <c r="DX9" s="189"/>
      <c r="DY9" s="189"/>
      <c r="DZ9" s="189"/>
      <c r="EA9" s="189"/>
      <c r="EB9" s="189"/>
      <c r="EC9" s="189"/>
      <c r="ED9" s="189"/>
      <c r="EE9" s="189"/>
      <c r="EF9" s="189"/>
      <c r="EG9" s="189"/>
      <c r="EH9" s="189"/>
      <c r="EI9" s="189"/>
      <c r="EJ9" s="189"/>
      <c r="EK9" s="189"/>
      <c r="EL9" s="189"/>
      <c r="EM9" s="189"/>
      <c r="EN9" s="189"/>
      <c r="EO9" s="189"/>
      <c r="EP9" s="189"/>
      <c r="EQ9" s="189"/>
      <c r="ER9" s="189"/>
      <c r="ES9" s="189"/>
      <c r="ET9" s="189"/>
      <c r="EU9" s="189"/>
      <c r="EV9" s="189"/>
      <c r="EW9" s="189"/>
      <c r="EX9" s="189"/>
      <c r="EY9" s="189"/>
      <c r="EZ9" s="189"/>
      <c r="FA9" s="189"/>
      <c r="FB9" s="189"/>
      <c r="FC9" s="189"/>
      <c r="FD9" s="189"/>
      <c r="FE9" s="189"/>
      <c r="FF9" s="189"/>
      <c r="FG9" s="189"/>
      <c r="FH9" s="189"/>
      <c r="FI9" s="189"/>
      <c r="FJ9" s="189"/>
      <c r="FK9" s="189"/>
      <c r="FL9" s="189"/>
      <c r="FM9" s="189"/>
      <c r="FN9" s="189"/>
      <c r="FO9" s="189"/>
      <c r="FP9" s="189"/>
      <c r="FQ9" s="189"/>
      <c r="FR9" s="189"/>
      <c r="FS9" s="189"/>
      <c r="FT9" s="189"/>
    </row>
    <row r="10" spans="1:278" s="177" customFormat="1" ht="15" customHeight="1">
      <c r="A10" s="441">
        <f>'Mapa Final'!A10</f>
        <v>1</v>
      </c>
      <c r="B10" s="427" t="str">
        <f>'Mapa Final'!B10</f>
        <v xml:space="preserve">Expedición de documentos sin el lleno de los requisitos legales </v>
      </c>
      <c r="C10" s="444" t="str">
        <f>'Mapa Final'!C10</f>
        <v>Afectación en la Prestación del Servicio de Justicia</v>
      </c>
      <c r="D10" s="444" t="str">
        <f>'Mapa Final'!D10</f>
        <v>1.Inadecuada revisión, validación y diligenciamiento de los formularios unicos para solicitudes de la URNA
2.Falta de conocimiento por parte de los ususarios frente a los requisitos.
3.Desconocimiento del funcionario  del procedimiento y requisitos para cada trámite.
4.Insuficiente planta de personal para adelantar los procesos y actividades relacionadas con los procesos de la URNA
5.Alto volumen de carga laboral
6.Presentacion de documentos adulterados</v>
      </c>
      <c r="E10" s="447" t="str">
        <f>'Mapa Final'!E10</f>
        <v>Presentación de solicitudes de tramites incompletas relacionadas con la inscripcion y expedicion de  tarjeta profesional de abogado, licencias temporales, acreditacion de prácticas jurídicas, autorizacion de prácticas academicas, expedicion de carnet de jueces de paz y  autorizaciones para el funcionamiento de los Consultorios Jurídicos de las Facultades de Derecho.</v>
      </c>
      <c r="F10" s="447" t="str">
        <f>'Mapa Final'!F10</f>
        <v xml:space="preserve">Posibilidad de incumplimiento de los requisitos legalmente  establecidas para cada trámite debido a la  omision  o presentación de documentos fraudolentos que pretendan hacer valer. </v>
      </c>
      <c r="G10" s="447" t="str">
        <f>'Mapa Final'!G10</f>
        <v>Fraude Externo</v>
      </c>
      <c r="H10" s="450" t="str">
        <f>'Mapa Final'!I10</f>
        <v>Muy Alta</v>
      </c>
      <c r="I10" s="453" t="str">
        <f>'Mapa Final'!L10</f>
        <v>Leve</v>
      </c>
      <c r="J10" s="432" t="str">
        <f>'Mapa Final'!N10</f>
        <v xml:space="preserve">Alto </v>
      </c>
      <c r="K10" s="435" t="str">
        <f>'Mapa Final'!AA10</f>
        <v>Media</v>
      </c>
      <c r="L10" s="435" t="str">
        <f>'Mapa Final'!AE10</f>
        <v>Leve</v>
      </c>
      <c r="M10" s="438" t="str">
        <f>'Mapa Final'!AG10</f>
        <v>Moderado</v>
      </c>
      <c r="N10" s="435" t="str">
        <f>'Mapa Final'!AH10</f>
        <v>Evitar</v>
      </c>
      <c r="O10" s="482" t="s">
        <v>537</v>
      </c>
      <c r="P10" s="456" t="s">
        <v>8</v>
      </c>
      <c r="Q10" s="460"/>
      <c r="R10" s="463">
        <v>45017</v>
      </c>
      <c r="S10" s="463">
        <v>45107</v>
      </c>
      <c r="T10" s="456" t="s">
        <v>538</v>
      </c>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row>
    <row r="11" spans="1:278" s="177" customFormat="1" ht="13.5" customHeight="1">
      <c r="A11" s="442"/>
      <c r="B11" s="480"/>
      <c r="C11" s="445"/>
      <c r="D11" s="445"/>
      <c r="E11" s="448"/>
      <c r="F11" s="448"/>
      <c r="G11" s="448"/>
      <c r="H11" s="451"/>
      <c r="I11" s="454"/>
      <c r="J11" s="433"/>
      <c r="K11" s="436"/>
      <c r="L11" s="436"/>
      <c r="M11" s="439"/>
      <c r="N11" s="436"/>
      <c r="O11" s="483"/>
      <c r="P11" s="457"/>
      <c r="Q11" s="461"/>
      <c r="R11" s="461"/>
      <c r="S11" s="461"/>
      <c r="T11" s="457"/>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row>
    <row r="12" spans="1:278" s="177" customFormat="1" ht="13.5" customHeight="1">
      <c r="A12" s="442"/>
      <c r="B12" s="480"/>
      <c r="C12" s="445"/>
      <c r="D12" s="445"/>
      <c r="E12" s="448"/>
      <c r="F12" s="448"/>
      <c r="G12" s="448"/>
      <c r="H12" s="451"/>
      <c r="I12" s="454"/>
      <c r="J12" s="433"/>
      <c r="K12" s="436"/>
      <c r="L12" s="436"/>
      <c r="M12" s="439"/>
      <c r="N12" s="436"/>
      <c r="O12" s="483"/>
      <c r="P12" s="457"/>
      <c r="Q12" s="461"/>
      <c r="R12" s="461"/>
      <c r="S12" s="461"/>
      <c r="T12" s="457"/>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row>
    <row r="13" spans="1:278" s="177" customFormat="1" ht="13.5" customHeight="1">
      <c r="A13" s="442"/>
      <c r="B13" s="480"/>
      <c r="C13" s="445"/>
      <c r="D13" s="445"/>
      <c r="E13" s="448"/>
      <c r="F13" s="448"/>
      <c r="G13" s="448"/>
      <c r="H13" s="451"/>
      <c r="I13" s="454"/>
      <c r="J13" s="433"/>
      <c r="K13" s="436"/>
      <c r="L13" s="436"/>
      <c r="M13" s="439"/>
      <c r="N13" s="436"/>
      <c r="O13" s="483"/>
      <c r="P13" s="457"/>
      <c r="Q13" s="461"/>
      <c r="R13" s="461"/>
      <c r="S13" s="461"/>
      <c r="T13" s="457"/>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row>
    <row r="14" spans="1:278" s="177" customFormat="1" ht="238.5" customHeight="1" thickBot="1">
      <c r="A14" s="443"/>
      <c r="B14" s="481"/>
      <c r="C14" s="446"/>
      <c r="D14" s="446"/>
      <c r="E14" s="449"/>
      <c r="F14" s="449"/>
      <c r="G14" s="449"/>
      <c r="H14" s="452"/>
      <c r="I14" s="455"/>
      <c r="J14" s="434"/>
      <c r="K14" s="437"/>
      <c r="L14" s="437"/>
      <c r="M14" s="440"/>
      <c r="N14" s="437"/>
      <c r="O14" s="484"/>
      <c r="P14" s="458"/>
      <c r="Q14" s="462"/>
      <c r="R14" s="462"/>
      <c r="S14" s="462"/>
      <c r="T14" s="458"/>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row>
    <row r="15" spans="1:278" s="177" customFormat="1" ht="15" customHeight="1">
      <c r="A15" s="441">
        <f>'Mapa Final'!A15</f>
        <v>2</v>
      </c>
      <c r="B15" s="427" t="str">
        <f>'Mapa Final'!B15</f>
        <v>Error en los productos finales expedidos por la URNA</v>
      </c>
      <c r="C15" s="444" t="str">
        <f>'Mapa Final'!C15</f>
        <v>Reputacional</v>
      </c>
      <c r="D15" s="444" t="str">
        <f>'Mapa Final'!D15</f>
        <v>1.Insuficiente planta de personal para adelantar los procesos y actividades relacionadas con los trámites de la URNA.
2.Indebida actualización por parte de Usuario  del Formulario Unico para multiples trámites de SIRNA.
3.Ejercer Control al contratista que elabora las Tarjetas profesionales     4.Ejercer control al contratista que hace entrega a los domicilios de los Titulares de las Tarjetas Profesionales .  5.Alto volumen de carga laboral</v>
      </c>
      <c r="E15" s="447" t="str">
        <f>'Mapa Final'!E15</f>
        <v>Diligenciamento erroneo de la informacion basica  del solicitante, por parte del Usuario y del Gestor del Trámite.</v>
      </c>
      <c r="F15" s="447" t="str">
        <f>'Mapa Final'!F15</f>
        <v xml:space="preserve">Reprocesos de las actividades, que afecta la imagen y credibilidad de la Corporación. </v>
      </c>
      <c r="G15" s="447" t="str">
        <f>'Mapa Final'!G15</f>
        <v>Usuarios, productos y prácticas organizacionales</v>
      </c>
      <c r="H15" s="450" t="str">
        <f>'Mapa Final'!I15</f>
        <v>Media</v>
      </c>
      <c r="I15" s="453" t="str">
        <f>'Mapa Final'!L15</f>
        <v>Leve</v>
      </c>
      <c r="J15" s="432" t="str">
        <f>'Mapa Final'!N15</f>
        <v>Moderado</v>
      </c>
      <c r="K15" s="435" t="str">
        <f>'Mapa Final'!AA15</f>
        <v>Baja</v>
      </c>
      <c r="L15" s="435" t="str">
        <f>'Mapa Final'!AE15</f>
        <v>Leve</v>
      </c>
      <c r="M15" s="438" t="str">
        <f>'Mapa Final'!AG15</f>
        <v>Bajo</v>
      </c>
      <c r="N15" s="435" t="str">
        <f>'Mapa Final'!AH15</f>
        <v>Evitar</v>
      </c>
      <c r="O15" s="456" t="s">
        <v>549</v>
      </c>
      <c r="P15" s="456" t="s">
        <v>541</v>
      </c>
      <c r="Q15" s="429"/>
      <c r="R15" s="463">
        <v>45017</v>
      </c>
      <c r="S15" s="463">
        <v>45107</v>
      </c>
      <c r="T15" s="456" t="s">
        <v>540</v>
      </c>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row>
    <row r="16" spans="1:278" s="177" customFormat="1" ht="13.5" customHeight="1">
      <c r="A16" s="442"/>
      <c r="B16" s="480"/>
      <c r="C16" s="445"/>
      <c r="D16" s="445"/>
      <c r="E16" s="448"/>
      <c r="F16" s="448"/>
      <c r="G16" s="448"/>
      <c r="H16" s="451"/>
      <c r="I16" s="454"/>
      <c r="J16" s="433"/>
      <c r="K16" s="436"/>
      <c r="L16" s="436"/>
      <c r="M16" s="439"/>
      <c r="N16" s="436"/>
      <c r="O16" s="461"/>
      <c r="P16" s="457"/>
      <c r="Q16" s="430"/>
      <c r="R16" s="461"/>
      <c r="S16" s="461"/>
      <c r="T16" s="457"/>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row>
    <row r="17" spans="1:176" s="177" customFormat="1" ht="13.5" customHeight="1">
      <c r="A17" s="442"/>
      <c r="B17" s="480"/>
      <c r="C17" s="445"/>
      <c r="D17" s="445"/>
      <c r="E17" s="448"/>
      <c r="F17" s="448"/>
      <c r="G17" s="448"/>
      <c r="H17" s="451"/>
      <c r="I17" s="454"/>
      <c r="J17" s="433"/>
      <c r="K17" s="436"/>
      <c r="L17" s="436"/>
      <c r="M17" s="439"/>
      <c r="N17" s="436"/>
      <c r="O17" s="461"/>
      <c r="P17" s="457"/>
      <c r="Q17" s="430"/>
      <c r="R17" s="461"/>
      <c r="S17" s="461"/>
      <c r="T17" s="457"/>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row>
    <row r="18" spans="1:176" s="177" customFormat="1" ht="13.5" customHeight="1">
      <c r="A18" s="442"/>
      <c r="B18" s="480"/>
      <c r="C18" s="445"/>
      <c r="D18" s="445"/>
      <c r="E18" s="448"/>
      <c r="F18" s="448"/>
      <c r="G18" s="448"/>
      <c r="H18" s="451"/>
      <c r="I18" s="454"/>
      <c r="J18" s="433"/>
      <c r="K18" s="436"/>
      <c r="L18" s="436"/>
      <c r="M18" s="439"/>
      <c r="N18" s="436"/>
      <c r="O18" s="461"/>
      <c r="P18" s="457"/>
      <c r="Q18" s="430"/>
      <c r="R18" s="461"/>
      <c r="S18" s="461"/>
      <c r="T18" s="457"/>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row>
    <row r="19" spans="1:176" s="177" customFormat="1" ht="255.75" customHeight="1" thickBot="1">
      <c r="A19" s="443"/>
      <c r="B19" s="481"/>
      <c r="C19" s="446"/>
      <c r="D19" s="446"/>
      <c r="E19" s="449"/>
      <c r="F19" s="449"/>
      <c r="G19" s="449"/>
      <c r="H19" s="452"/>
      <c r="I19" s="455"/>
      <c r="J19" s="434"/>
      <c r="K19" s="437"/>
      <c r="L19" s="437"/>
      <c r="M19" s="440"/>
      <c r="N19" s="437"/>
      <c r="O19" s="462"/>
      <c r="P19" s="458"/>
      <c r="Q19" s="431"/>
      <c r="R19" s="462"/>
      <c r="S19" s="462"/>
      <c r="T19" s="458"/>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row>
    <row r="20" spans="1:176" hidden="1">
      <c r="A20" s="441" t="e">
        <f>'Mapa Final'!#REF!</f>
        <v>#REF!</v>
      </c>
      <c r="B20" s="427" t="e">
        <f>'Mapa Final'!#REF!</f>
        <v>#REF!</v>
      </c>
      <c r="C20" s="444" t="e">
        <f>'Mapa Final'!#REF!</f>
        <v>#REF!</v>
      </c>
      <c r="D20" s="444" t="e">
        <f>'Mapa Final'!#REF!</f>
        <v>#REF!</v>
      </c>
      <c r="E20" s="447" t="e">
        <f>'Mapa Final'!#REF!</f>
        <v>#REF!</v>
      </c>
      <c r="F20" s="447" t="e">
        <f>'Mapa Final'!#REF!</f>
        <v>#REF!</v>
      </c>
      <c r="G20" s="447" t="e">
        <f>'Mapa Final'!#REF!</f>
        <v>#REF!</v>
      </c>
      <c r="H20" s="450" t="e">
        <f>'Mapa Final'!#REF!</f>
        <v>#REF!</v>
      </c>
      <c r="I20" s="453" t="e">
        <f>'Mapa Final'!#REF!</f>
        <v>#REF!</v>
      </c>
      <c r="J20" s="432" t="e">
        <f>'Mapa Final'!#REF!</f>
        <v>#REF!</v>
      </c>
      <c r="K20" s="435" t="e">
        <f>'Mapa Final'!#REF!</f>
        <v>#REF!</v>
      </c>
      <c r="L20" s="435" t="e">
        <f>'Mapa Final'!#REF!</f>
        <v>#REF!</v>
      </c>
      <c r="M20" s="438" t="e">
        <f>'Mapa Final'!#REF!</f>
        <v>#REF!</v>
      </c>
      <c r="N20" s="435" t="e">
        <f>'Mapa Final'!#REF!</f>
        <v>#REF!</v>
      </c>
      <c r="O20" s="429"/>
      <c r="P20" s="429"/>
      <c r="Q20" s="429"/>
      <c r="R20" s="429"/>
      <c r="S20" s="429"/>
      <c r="T20" s="429"/>
      <c r="U20" s="35"/>
      <c r="V20" s="35"/>
    </row>
    <row r="21" spans="1:176" hidden="1">
      <c r="A21" s="442"/>
      <c r="B21" s="480"/>
      <c r="C21" s="445"/>
      <c r="D21" s="445"/>
      <c r="E21" s="448"/>
      <c r="F21" s="448"/>
      <c r="G21" s="448"/>
      <c r="H21" s="451"/>
      <c r="I21" s="454"/>
      <c r="J21" s="433"/>
      <c r="K21" s="436"/>
      <c r="L21" s="436"/>
      <c r="M21" s="439"/>
      <c r="N21" s="436"/>
      <c r="O21" s="430"/>
      <c r="P21" s="430"/>
      <c r="Q21" s="430"/>
      <c r="R21" s="430"/>
      <c r="S21" s="430"/>
      <c r="T21" s="430"/>
      <c r="U21" s="35"/>
      <c r="V21" s="35"/>
    </row>
    <row r="22" spans="1:176" hidden="1">
      <c r="A22" s="442"/>
      <c r="B22" s="480"/>
      <c r="C22" s="445"/>
      <c r="D22" s="445"/>
      <c r="E22" s="448"/>
      <c r="F22" s="448"/>
      <c r="G22" s="448"/>
      <c r="H22" s="451"/>
      <c r="I22" s="454"/>
      <c r="J22" s="433"/>
      <c r="K22" s="436"/>
      <c r="L22" s="436"/>
      <c r="M22" s="439"/>
      <c r="N22" s="436"/>
      <c r="O22" s="430"/>
      <c r="P22" s="430"/>
      <c r="Q22" s="430"/>
      <c r="R22" s="430"/>
      <c r="S22" s="430"/>
      <c r="T22" s="430"/>
      <c r="U22" s="35"/>
      <c r="V22" s="35"/>
    </row>
    <row r="23" spans="1:176" hidden="1">
      <c r="A23" s="442"/>
      <c r="B23" s="480"/>
      <c r="C23" s="445"/>
      <c r="D23" s="445"/>
      <c r="E23" s="448"/>
      <c r="F23" s="448"/>
      <c r="G23" s="448"/>
      <c r="H23" s="451"/>
      <c r="I23" s="454"/>
      <c r="J23" s="433"/>
      <c r="K23" s="436"/>
      <c r="L23" s="436"/>
      <c r="M23" s="439"/>
      <c r="N23" s="436"/>
      <c r="O23" s="430"/>
      <c r="P23" s="430"/>
      <c r="Q23" s="430"/>
      <c r="R23" s="430"/>
      <c r="S23" s="430"/>
      <c r="T23" s="430"/>
      <c r="U23" s="35"/>
      <c r="V23" s="35"/>
    </row>
    <row r="24" spans="1:176" ht="307.5" hidden="1" customHeight="1" thickBot="1">
      <c r="A24" s="443"/>
      <c r="B24" s="481"/>
      <c r="C24" s="446"/>
      <c r="D24" s="446"/>
      <c r="E24" s="449"/>
      <c r="F24" s="449"/>
      <c r="G24" s="449"/>
      <c r="H24" s="452"/>
      <c r="I24" s="455"/>
      <c r="J24" s="434"/>
      <c r="K24" s="437"/>
      <c r="L24" s="437"/>
      <c r="M24" s="440"/>
      <c r="N24" s="437"/>
      <c r="O24" s="431"/>
      <c r="P24" s="431"/>
      <c r="Q24" s="431"/>
      <c r="R24" s="431"/>
      <c r="S24" s="431"/>
      <c r="T24" s="431"/>
      <c r="U24" s="35"/>
      <c r="V24" s="35"/>
    </row>
    <row r="25" spans="1:176">
      <c r="A25" s="441">
        <f>'Mapa Final'!A20</f>
        <v>3</v>
      </c>
      <c r="B25" s="427" t="str">
        <f>'Mapa Final'!B20</f>
        <v>Corrupción</v>
      </c>
      <c r="C25" s="444" t="str">
        <f>'Mapa Final'!C20</f>
        <v>Reputacional(Corrupción)</v>
      </c>
      <c r="D25" s="444" t="str">
        <f>'Mapa Final'!D20</f>
        <v>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o tráfico de influencias</v>
      </c>
      <c r="E25" s="447" t="str">
        <f>'Mapa Final'!E20</f>
        <v xml:space="preserve">Carencia de transparencia, etica y valores . </v>
      </c>
      <c r="F25" s="447" t="str">
        <f>'Mapa Final'!F20</f>
        <v xml:space="preserve">Posibilidad de actos indebidos de  los servidores judiciales debido a  la carencia en transparencia, etica y valores </v>
      </c>
      <c r="G25" s="447" t="str">
        <f>'Mapa Final'!G20</f>
        <v>Fraude Interno</v>
      </c>
      <c r="H25" s="450" t="str">
        <f>'Mapa Final'!I20</f>
        <v>Muy Alta</v>
      </c>
      <c r="I25" s="453" t="str">
        <f>'Mapa Final'!L20</f>
        <v>Leve</v>
      </c>
      <c r="J25" s="432" t="str">
        <f>'Mapa Final'!N20</f>
        <v xml:space="preserve">Alto </v>
      </c>
      <c r="K25" s="435" t="str">
        <f>'Mapa Final'!AA20</f>
        <v>Media</v>
      </c>
      <c r="L25" s="435" t="str">
        <f>'Mapa Final'!AE20</f>
        <v>Leve</v>
      </c>
      <c r="M25" s="438" t="str">
        <f>'Mapa Final'!AG20</f>
        <v>Moderado</v>
      </c>
      <c r="N25" s="435" t="str">
        <f>'Mapa Final'!AH20</f>
        <v>Evitar</v>
      </c>
      <c r="O25" s="456" t="s">
        <v>515</v>
      </c>
      <c r="P25" s="456" t="s">
        <v>524</v>
      </c>
      <c r="Q25" s="429"/>
      <c r="R25" s="463">
        <v>45017</v>
      </c>
      <c r="S25" s="463">
        <v>45107</v>
      </c>
      <c r="T25" s="456" t="s">
        <v>553</v>
      </c>
    </row>
    <row r="26" spans="1:176">
      <c r="A26" s="442"/>
      <c r="B26" s="480"/>
      <c r="C26" s="445"/>
      <c r="D26" s="445"/>
      <c r="E26" s="448"/>
      <c r="F26" s="448"/>
      <c r="G26" s="448"/>
      <c r="H26" s="451"/>
      <c r="I26" s="454"/>
      <c r="J26" s="433"/>
      <c r="K26" s="436"/>
      <c r="L26" s="436"/>
      <c r="M26" s="439"/>
      <c r="N26" s="436"/>
      <c r="O26" s="457"/>
      <c r="P26" s="457"/>
      <c r="Q26" s="430"/>
      <c r="R26" s="461"/>
      <c r="S26" s="461"/>
      <c r="T26" s="457"/>
    </row>
    <row r="27" spans="1:176">
      <c r="A27" s="442"/>
      <c r="B27" s="480"/>
      <c r="C27" s="445"/>
      <c r="D27" s="445"/>
      <c r="E27" s="448"/>
      <c r="F27" s="448"/>
      <c r="G27" s="448"/>
      <c r="H27" s="451"/>
      <c r="I27" s="454"/>
      <c r="J27" s="433"/>
      <c r="K27" s="436"/>
      <c r="L27" s="436"/>
      <c r="M27" s="439"/>
      <c r="N27" s="436"/>
      <c r="O27" s="457"/>
      <c r="P27" s="457"/>
      <c r="Q27" s="430"/>
      <c r="R27" s="461"/>
      <c r="S27" s="461"/>
      <c r="T27" s="457"/>
    </row>
    <row r="28" spans="1:176">
      <c r="A28" s="442"/>
      <c r="B28" s="480"/>
      <c r="C28" s="445"/>
      <c r="D28" s="445"/>
      <c r="E28" s="448"/>
      <c r="F28" s="448"/>
      <c r="G28" s="448"/>
      <c r="H28" s="451"/>
      <c r="I28" s="454"/>
      <c r="J28" s="433"/>
      <c r="K28" s="436"/>
      <c r="L28" s="436"/>
      <c r="M28" s="439"/>
      <c r="N28" s="436"/>
      <c r="O28" s="457"/>
      <c r="P28" s="457"/>
      <c r="Q28" s="430"/>
      <c r="R28" s="461"/>
      <c r="S28" s="461"/>
      <c r="T28" s="457"/>
    </row>
    <row r="29" spans="1:176" ht="277.5" customHeight="1" thickBot="1">
      <c r="A29" s="443"/>
      <c r="B29" s="481"/>
      <c r="C29" s="446"/>
      <c r="D29" s="446"/>
      <c r="E29" s="449"/>
      <c r="F29" s="449"/>
      <c r="G29" s="449"/>
      <c r="H29" s="452"/>
      <c r="I29" s="455"/>
      <c r="J29" s="434"/>
      <c r="K29" s="437"/>
      <c r="L29" s="437"/>
      <c r="M29" s="440"/>
      <c r="N29" s="437"/>
      <c r="O29" s="458"/>
      <c r="P29" s="458"/>
      <c r="Q29" s="431"/>
      <c r="R29" s="462"/>
      <c r="S29" s="462"/>
      <c r="T29" s="458"/>
    </row>
    <row r="30" spans="1:176">
      <c r="A30" s="441">
        <f>'Mapa Final'!A25</f>
        <v>4</v>
      </c>
      <c r="B30" s="427" t="str">
        <f>'Mapa Final'!B25</f>
        <v>Demora en la expedición de documentos y trámites solicitados.</v>
      </c>
      <c r="C30" s="444" t="str">
        <f>'Mapa Final'!C25</f>
        <v>Afectación en la Prestación del Servicio de Justicia</v>
      </c>
      <c r="D30" s="444" t="str">
        <f>'Mapa Final'!D25</f>
        <v>1. Paros huelgas y protestas que afecten la prestación del servicio.  
2. Congestion de trámites por fallas en los sistemas de información  
3. Disturbios o hechos violentos
4.Pandemia
5.Emergencias Ambientales</v>
      </c>
      <c r="E30" s="447" t="str">
        <f>'Mapa Final'!E25</f>
        <v>Suceso de fuerza mayor que imposibilitan la labor de la URNA y afecta la imagen de la corporacion</v>
      </c>
      <c r="F30" s="447" t="str">
        <f>'Mapa Final'!F25</f>
        <v>Posibilidad de  afectación en la Prestación del Servicio de Justicia debido a un suceso de fuerza mayor que imposibilita la gestión judicial</v>
      </c>
      <c r="G30" s="447" t="str">
        <f>'Mapa Final'!G25</f>
        <v>Usuarios, productos y prácticas organizacionales</v>
      </c>
      <c r="H30" s="450" t="str">
        <f>'Mapa Final'!I25</f>
        <v>Muy Alta</v>
      </c>
      <c r="I30" s="453" t="str">
        <f>'Mapa Final'!L25</f>
        <v>Moderado</v>
      </c>
      <c r="J30" s="432" t="str">
        <f>'Mapa Final'!N25</f>
        <v xml:space="preserve">Alto </v>
      </c>
      <c r="K30" s="435" t="str">
        <f>'Mapa Final'!AA25</f>
        <v>Alta</v>
      </c>
      <c r="L30" s="435" t="str">
        <f>'Mapa Final'!AE25</f>
        <v>Moderado</v>
      </c>
      <c r="M30" s="438" t="str">
        <f>'Mapa Final'!AG25</f>
        <v xml:space="preserve">Alto </v>
      </c>
      <c r="N30" s="435" t="str">
        <f>'Mapa Final'!AH25</f>
        <v>Reducir(mitigar)</v>
      </c>
      <c r="O30" s="482" t="s">
        <v>525</v>
      </c>
      <c r="P30" s="456" t="s">
        <v>542</v>
      </c>
      <c r="Q30" s="429"/>
      <c r="R30" s="463">
        <v>45017</v>
      </c>
      <c r="S30" s="463">
        <v>45107</v>
      </c>
      <c r="T30" s="456" t="s">
        <v>543</v>
      </c>
    </row>
    <row r="31" spans="1:176">
      <c r="A31" s="442"/>
      <c r="B31" s="480"/>
      <c r="C31" s="445"/>
      <c r="D31" s="445"/>
      <c r="E31" s="448"/>
      <c r="F31" s="448"/>
      <c r="G31" s="448"/>
      <c r="H31" s="451"/>
      <c r="I31" s="454"/>
      <c r="J31" s="433"/>
      <c r="K31" s="436"/>
      <c r="L31" s="436"/>
      <c r="M31" s="439"/>
      <c r="N31" s="436"/>
      <c r="O31" s="483"/>
      <c r="P31" s="457"/>
      <c r="Q31" s="430"/>
      <c r="R31" s="461"/>
      <c r="S31" s="461"/>
      <c r="T31" s="457"/>
    </row>
    <row r="32" spans="1:176">
      <c r="A32" s="442"/>
      <c r="B32" s="480"/>
      <c r="C32" s="445"/>
      <c r="D32" s="445"/>
      <c r="E32" s="448"/>
      <c r="F32" s="448"/>
      <c r="G32" s="448"/>
      <c r="H32" s="451"/>
      <c r="I32" s="454"/>
      <c r="J32" s="433"/>
      <c r="K32" s="436"/>
      <c r="L32" s="436"/>
      <c r="M32" s="439"/>
      <c r="N32" s="436"/>
      <c r="O32" s="483"/>
      <c r="P32" s="457"/>
      <c r="Q32" s="430"/>
      <c r="R32" s="461"/>
      <c r="S32" s="461"/>
      <c r="T32" s="457"/>
    </row>
    <row r="33" spans="1:20">
      <c r="A33" s="442"/>
      <c r="B33" s="480"/>
      <c r="C33" s="445"/>
      <c r="D33" s="445"/>
      <c r="E33" s="448"/>
      <c r="F33" s="448"/>
      <c r="G33" s="448"/>
      <c r="H33" s="451"/>
      <c r="I33" s="454"/>
      <c r="J33" s="433"/>
      <c r="K33" s="436"/>
      <c r="L33" s="436"/>
      <c r="M33" s="439"/>
      <c r="N33" s="436"/>
      <c r="O33" s="483"/>
      <c r="P33" s="457"/>
      <c r="Q33" s="430"/>
      <c r="R33" s="461"/>
      <c r="S33" s="461"/>
      <c r="T33" s="457"/>
    </row>
    <row r="34" spans="1:20" ht="141" customHeight="1" thickBot="1">
      <c r="A34" s="443"/>
      <c r="B34" s="481"/>
      <c r="C34" s="446"/>
      <c r="D34" s="446"/>
      <c r="E34" s="449"/>
      <c r="F34" s="449"/>
      <c r="G34" s="449"/>
      <c r="H34" s="452"/>
      <c r="I34" s="455"/>
      <c r="J34" s="434"/>
      <c r="K34" s="437"/>
      <c r="L34" s="437"/>
      <c r="M34" s="440"/>
      <c r="N34" s="437"/>
      <c r="O34" s="484"/>
      <c r="P34" s="458"/>
      <c r="Q34" s="431"/>
      <c r="R34" s="462"/>
      <c r="S34" s="462"/>
      <c r="T34" s="458"/>
    </row>
    <row r="35" spans="1:20">
      <c r="A35" s="441">
        <f>'Mapa Final'!A30</f>
        <v>5</v>
      </c>
      <c r="B35" s="427" t="str">
        <f>'Mapa Final'!B30</f>
        <v>Inaplicabilidad de la normatividad ambiental vigente</v>
      </c>
      <c r="C35" s="444" t="str">
        <f>'Mapa Final'!C30</f>
        <v xml:space="preserve"> Afectación Ambiental</v>
      </c>
      <c r="D35" s="444" t="str">
        <f>'Mapa Final'!D30</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447" t="str">
        <f>'Mapa Final'!E30</f>
        <v>Desconocimiento de los lineamientos ambientales y normatividad  ambiental vigente</v>
      </c>
      <c r="F35" s="447" t="str">
        <f>'Mapa Final'!F30</f>
        <v>Posibilidad de afectación ambiental debido al desconocimiento de las lineamientos ambientales y normatividad ambiental vigente</v>
      </c>
      <c r="G35" s="447" t="str">
        <f>'Mapa Final'!G30</f>
        <v>Eventos Ambientales Internos</v>
      </c>
      <c r="H35" s="450" t="str">
        <f>'Mapa Final'!I30</f>
        <v>Media</v>
      </c>
      <c r="I35" s="453" t="str">
        <f>'Mapa Final'!L30</f>
        <v>Menor</v>
      </c>
      <c r="J35" s="432" t="str">
        <f>'Mapa Final'!N30</f>
        <v>Moderado</v>
      </c>
      <c r="K35" s="435" t="str">
        <f>'Mapa Final'!AA30</f>
        <v>Baja</v>
      </c>
      <c r="L35" s="435" t="str">
        <f>'Mapa Final'!AE30</f>
        <v>Menor</v>
      </c>
      <c r="M35" s="438" t="str">
        <f>'Mapa Final'!AG30</f>
        <v>Moderado</v>
      </c>
      <c r="N35" s="435" t="str">
        <f>'Mapa Final'!AH30</f>
        <v>Reducir(mitigar)</v>
      </c>
      <c r="O35" s="456" t="s">
        <v>526</v>
      </c>
      <c r="P35" s="456" t="s">
        <v>545</v>
      </c>
      <c r="Q35" s="456"/>
      <c r="R35" s="463">
        <v>45017</v>
      </c>
      <c r="S35" s="463">
        <v>45107</v>
      </c>
      <c r="T35" s="456" t="s">
        <v>544</v>
      </c>
    </row>
    <row r="36" spans="1:20">
      <c r="A36" s="442"/>
      <c r="B36" s="480"/>
      <c r="C36" s="445"/>
      <c r="D36" s="445"/>
      <c r="E36" s="448"/>
      <c r="F36" s="448"/>
      <c r="G36" s="448"/>
      <c r="H36" s="451"/>
      <c r="I36" s="454"/>
      <c r="J36" s="433"/>
      <c r="K36" s="436"/>
      <c r="L36" s="436"/>
      <c r="M36" s="439"/>
      <c r="N36" s="436"/>
      <c r="O36" s="457"/>
      <c r="P36" s="457"/>
      <c r="Q36" s="457"/>
      <c r="R36" s="461"/>
      <c r="S36" s="461"/>
      <c r="T36" s="457"/>
    </row>
    <row r="37" spans="1:20">
      <c r="A37" s="442"/>
      <c r="B37" s="480"/>
      <c r="C37" s="445"/>
      <c r="D37" s="445"/>
      <c r="E37" s="448"/>
      <c r="F37" s="448"/>
      <c r="G37" s="448"/>
      <c r="H37" s="451"/>
      <c r="I37" s="454"/>
      <c r="J37" s="433"/>
      <c r="K37" s="436"/>
      <c r="L37" s="436"/>
      <c r="M37" s="439"/>
      <c r="N37" s="436"/>
      <c r="O37" s="457"/>
      <c r="P37" s="457"/>
      <c r="Q37" s="457"/>
      <c r="R37" s="461"/>
      <c r="S37" s="461"/>
      <c r="T37" s="457"/>
    </row>
    <row r="38" spans="1:20">
      <c r="A38" s="442"/>
      <c r="B38" s="480"/>
      <c r="C38" s="445"/>
      <c r="D38" s="445"/>
      <c r="E38" s="448"/>
      <c r="F38" s="448"/>
      <c r="G38" s="448"/>
      <c r="H38" s="451"/>
      <c r="I38" s="454"/>
      <c r="J38" s="433"/>
      <c r="K38" s="436"/>
      <c r="L38" s="436"/>
      <c r="M38" s="439"/>
      <c r="N38" s="436"/>
      <c r="O38" s="457"/>
      <c r="P38" s="457"/>
      <c r="Q38" s="457"/>
      <c r="R38" s="461"/>
      <c r="S38" s="461"/>
      <c r="T38" s="457"/>
    </row>
    <row r="39" spans="1:20" ht="278.25" customHeight="1" thickBot="1">
      <c r="A39" s="443"/>
      <c r="B39" s="481"/>
      <c r="C39" s="446"/>
      <c r="D39" s="446"/>
      <c r="E39" s="449"/>
      <c r="F39" s="449"/>
      <c r="G39" s="449"/>
      <c r="H39" s="452"/>
      <c r="I39" s="455"/>
      <c r="J39" s="434"/>
      <c r="K39" s="437"/>
      <c r="L39" s="437"/>
      <c r="M39" s="440"/>
      <c r="N39" s="437"/>
      <c r="O39" s="458"/>
      <c r="P39" s="458"/>
      <c r="Q39" s="458"/>
      <c r="R39" s="462"/>
      <c r="S39" s="462"/>
      <c r="T39" s="458"/>
    </row>
    <row r="40" spans="1:20">
      <c r="A40" s="441">
        <f>'Mapa Final'!A35</f>
        <v>6</v>
      </c>
      <c r="B40" s="427" t="str">
        <f>'Mapa Final'!B35</f>
        <v>Perdida de información procesada en las bases de datos</v>
      </c>
      <c r="C40" s="444" t="str">
        <f>'Mapa Final'!C35</f>
        <v>Reputacional</v>
      </c>
      <c r="D40" s="444" t="str">
        <f>'Mapa Final'!D35</f>
        <v>1. Falta de Comunicación   2. Fallas en las redes de comunicación.  Hakers o virus informaticos. Falla en los Servidores</v>
      </c>
      <c r="E40" s="447" t="str">
        <f>'Mapa Final'!E35</f>
        <v xml:space="preserve">Falta de respaldos y tegnologia </v>
      </c>
      <c r="F40" s="447" t="str">
        <f>'Mapa Final'!F35</f>
        <v xml:space="preserve">Posibilidad de  afectación en la Prestación  debido a un suceso de fuerza mayor que imposibilita la gestión de la URNA </v>
      </c>
      <c r="G40" s="447" t="str">
        <f>'Mapa Final'!G35</f>
        <v>Fallas Tecnológicas</v>
      </c>
      <c r="H40" s="450" t="str">
        <f>'Mapa Final'!I35</f>
        <v>Baja</v>
      </c>
      <c r="I40" s="453" t="str">
        <f>'Mapa Final'!L35</f>
        <v>Leve</v>
      </c>
      <c r="J40" s="432" t="str">
        <f>'Mapa Final'!N35</f>
        <v>Bajo</v>
      </c>
      <c r="K40" s="432" t="s">
        <v>397</v>
      </c>
      <c r="L40" s="435" t="str">
        <f>'Mapa Final'!AE35</f>
        <v>Leve</v>
      </c>
      <c r="M40" s="438" t="s">
        <v>314</v>
      </c>
      <c r="N40" s="435" t="s">
        <v>213</v>
      </c>
      <c r="O40" s="456" t="s">
        <v>546</v>
      </c>
      <c r="P40" s="456" t="s">
        <v>547</v>
      </c>
      <c r="Q40" s="429"/>
      <c r="R40" s="463">
        <v>45017</v>
      </c>
      <c r="S40" s="463">
        <v>45107</v>
      </c>
      <c r="T40" s="456" t="s">
        <v>554</v>
      </c>
    </row>
    <row r="41" spans="1:20">
      <c r="A41" s="442"/>
      <c r="B41" s="480"/>
      <c r="C41" s="445"/>
      <c r="D41" s="445"/>
      <c r="E41" s="448"/>
      <c r="F41" s="448"/>
      <c r="G41" s="448"/>
      <c r="H41" s="451"/>
      <c r="I41" s="454"/>
      <c r="J41" s="433"/>
      <c r="K41" s="433"/>
      <c r="L41" s="436"/>
      <c r="M41" s="439"/>
      <c r="N41" s="436"/>
      <c r="O41" s="457"/>
      <c r="P41" s="457"/>
      <c r="Q41" s="430"/>
      <c r="R41" s="461"/>
      <c r="S41" s="461"/>
      <c r="T41" s="457"/>
    </row>
    <row r="42" spans="1:20">
      <c r="A42" s="442"/>
      <c r="B42" s="480"/>
      <c r="C42" s="445"/>
      <c r="D42" s="445"/>
      <c r="E42" s="448"/>
      <c r="F42" s="448"/>
      <c r="G42" s="448"/>
      <c r="H42" s="451"/>
      <c r="I42" s="454"/>
      <c r="J42" s="433"/>
      <c r="K42" s="433"/>
      <c r="L42" s="436"/>
      <c r="M42" s="439"/>
      <c r="N42" s="436"/>
      <c r="O42" s="457"/>
      <c r="P42" s="457"/>
      <c r="Q42" s="430"/>
      <c r="R42" s="461"/>
      <c r="S42" s="461"/>
      <c r="T42" s="457"/>
    </row>
    <row r="43" spans="1:20">
      <c r="A43" s="442"/>
      <c r="B43" s="480"/>
      <c r="C43" s="445"/>
      <c r="D43" s="445"/>
      <c r="E43" s="448"/>
      <c r="F43" s="448"/>
      <c r="G43" s="448"/>
      <c r="H43" s="451"/>
      <c r="I43" s="454"/>
      <c r="J43" s="433"/>
      <c r="K43" s="433"/>
      <c r="L43" s="436"/>
      <c r="M43" s="439"/>
      <c r="N43" s="436"/>
      <c r="O43" s="457"/>
      <c r="P43" s="457"/>
      <c r="Q43" s="430"/>
      <c r="R43" s="461"/>
      <c r="S43" s="461"/>
      <c r="T43" s="457"/>
    </row>
    <row r="44" spans="1:20" ht="133.5" customHeight="1" thickBot="1">
      <c r="A44" s="443"/>
      <c r="B44" s="481"/>
      <c r="C44" s="446"/>
      <c r="D44" s="446"/>
      <c r="E44" s="449"/>
      <c r="F44" s="449"/>
      <c r="G44" s="449"/>
      <c r="H44" s="452"/>
      <c r="I44" s="455"/>
      <c r="J44" s="434"/>
      <c r="K44" s="434"/>
      <c r="L44" s="437"/>
      <c r="M44" s="440"/>
      <c r="N44" s="437"/>
      <c r="O44" s="458"/>
      <c r="P44" s="458"/>
      <c r="Q44" s="431"/>
      <c r="R44" s="462"/>
      <c r="S44" s="462"/>
      <c r="T44" s="458"/>
    </row>
    <row r="45" spans="1:20" hidden="1">
      <c r="A45" s="441">
        <f>'Mapa Final'!A40</f>
        <v>0</v>
      </c>
      <c r="B45" s="427">
        <f>'Mapa Final'!B40</f>
        <v>0</v>
      </c>
      <c r="C45" s="444">
        <f>'Mapa Final'!C40</f>
        <v>0</v>
      </c>
      <c r="D45" s="444">
        <f>'Mapa Final'!D40</f>
        <v>0</v>
      </c>
      <c r="E45" s="447">
        <f>'Mapa Final'!E40</f>
        <v>0</v>
      </c>
      <c r="F45" s="447">
        <f>'Mapa Final'!F40</f>
        <v>0</v>
      </c>
      <c r="G45" s="447">
        <f>'Mapa Final'!G40</f>
        <v>0</v>
      </c>
      <c r="H45" s="450" t="str">
        <f>'Mapa Final'!I40</f>
        <v>Muy Baja</v>
      </c>
      <c r="I45" s="453" t="b">
        <f>'Mapa Final'!L40</f>
        <v>0</v>
      </c>
      <c r="J45" s="432" t="e">
        <f>'Mapa Final'!N40</f>
        <v>#N/A</v>
      </c>
      <c r="K45" s="435" t="e">
        <f>'Mapa Final'!AA40</f>
        <v>#DIV/0!</v>
      </c>
      <c r="L45" s="435" t="e">
        <f>'Mapa Final'!AE40</f>
        <v>#DIV/0!</v>
      </c>
      <c r="M45" s="438" t="e">
        <f>'Mapa Final'!AG40</f>
        <v>#DIV/0!</v>
      </c>
      <c r="N45" s="435">
        <f>'Mapa Final'!AH40</f>
        <v>0</v>
      </c>
      <c r="O45" s="429"/>
      <c r="P45" s="429"/>
      <c r="Q45" s="429"/>
      <c r="R45" s="429"/>
      <c r="S45" s="429"/>
      <c r="T45" s="429"/>
    </row>
    <row r="46" spans="1:20" hidden="1">
      <c r="A46" s="442"/>
      <c r="B46" s="480"/>
      <c r="C46" s="445"/>
      <c r="D46" s="445"/>
      <c r="E46" s="448"/>
      <c r="F46" s="448"/>
      <c r="G46" s="448"/>
      <c r="H46" s="451"/>
      <c r="I46" s="454"/>
      <c r="J46" s="433"/>
      <c r="K46" s="436"/>
      <c r="L46" s="436"/>
      <c r="M46" s="439"/>
      <c r="N46" s="436"/>
      <c r="O46" s="430"/>
      <c r="P46" s="430"/>
      <c r="Q46" s="430"/>
      <c r="R46" s="430"/>
      <c r="S46" s="430"/>
      <c r="T46" s="430"/>
    </row>
    <row r="47" spans="1:20" hidden="1">
      <c r="A47" s="442"/>
      <c r="B47" s="480"/>
      <c r="C47" s="445"/>
      <c r="D47" s="445"/>
      <c r="E47" s="448"/>
      <c r="F47" s="448"/>
      <c r="G47" s="448"/>
      <c r="H47" s="451"/>
      <c r="I47" s="454"/>
      <c r="J47" s="433"/>
      <c r="K47" s="436"/>
      <c r="L47" s="436"/>
      <c r="M47" s="439"/>
      <c r="N47" s="436"/>
      <c r="O47" s="430"/>
      <c r="P47" s="430"/>
      <c r="Q47" s="430"/>
      <c r="R47" s="430"/>
      <c r="S47" s="430"/>
      <c r="T47" s="430"/>
    </row>
    <row r="48" spans="1:20" hidden="1">
      <c r="A48" s="442"/>
      <c r="B48" s="480"/>
      <c r="C48" s="445"/>
      <c r="D48" s="445"/>
      <c r="E48" s="448"/>
      <c r="F48" s="448"/>
      <c r="G48" s="448"/>
      <c r="H48" s="451"/>
      <c r="I48" s="454"/>
      <c r="J48" s="433"/>
      <c r="K48" s="436"/>
      <c r="L48" s="436"/>
      <c r="M48" s="439"/>
      <c r="N48" s="436"/>
      <c r="O48" s="430"/>
      <c r="P48" s="430"/>
      <c r="Q48" s="430"/>
      <c r="R48" s="430"/>
      <c r="S48" s="430"/>
      <c r="T48" s="430"/>
    </row>
    <row r="49" spans="1:20" ht="15.75" hidden="1" thickBot="1">
      <c r="A49" s="443"/>
      <c r="B49" s="481"/>
      <c r="C49" s="446"/>
      <c r="D49" s="446"/>
      <c r="E49" s="449"/>
      <c r="F49" s="449"/>
      <c r="G49" s="449"/>
      <c r="H49" s="452"/>
      <c r="I49" s="455"/>
      <c r="J49" s="434"/>
      <c r="K49" s="437"/>
      <c r="L49" s="437"/>
      <c r="M49" s="440"/>
      <c r="N49" s="437"/>
      <c r="O49" s="431"/>
      <c r="P49" s="431"/>
      <c r="Q49" s="431"/>
      <c r="R49" s="431"/>
      <c r="S49" s="431"/>
      <c r="T49" s="431"/>
    </row>
    <row r="50" spans="1:20" hidden="1">
      <c r="A50" s="441">
        <f>'Mapa Final'!A45</f>
        <v>0</v>
      </c>
      <c r="B50" s="427">
        <f>'Mapa Final'!B45</f>
        <v>0</v>
      </c>
      <c r="C50" s="444">
        <f>'Mapa Final'!C45</f>
        <v>0</v>
      </c>
      <c r="D50" s="444">
        <f>'Mapa Final'!D45</f>
        <v>0</v>
      </c>
      <c r="E50" s="447">
        <f>'Mapa Final'!E45</f>
        <v>0</v>
      </c>
      <c r="F50" s="447">
        <f>'Mapa Final'!F45</f>
        <v>0</v>
      </c>
      <c r="G50" s="447">
        <f>'Mapa Final'!G45</f>
        <v>0</v>
      </c>
      <c r="H50" s="450" t="str">
        <f>'Mapa Final'!I45</f>
        <v>Muy Baja</v>
      </c>
      <c r="I50" s="453" t="b">
        <f>'Mapa Final'!L45</f>
        <v>0</v>
      </c>
      <c r="J50" s="432" t="e">
        <f>'Mapa Final'!N45</f>
        <v>#N/A</v>
      </c>
      <c r="K50" s="435" t="e">
        <f>'Mapa Final'!AA45</f>
        <v>#DIV/0!</v>
      </c>
      <c r="L50" s="435" t="e">
        <f>'Mapa Final'!AE45</f>
        <v>#DIV/0!</v>
      </c>
      <c r="M50" s="438" t="e">
        <f>'Mapa Final'!AG45</f>
        <v>#DIV/0!</v>
      </c>
      <c r="N50" s="435">
        <f>'Mapa Final'!AH45</f>
        <v>0</v>
      </c>
      <c r="O50" s="429"/>
      <c r="P50" s="429"/>
      <c r="Q50" s="429"/>
      <c r="R50" s="429"/>
      <c r="S50" s="429"/>
      <c r="T50" s="429"/>
    </row>
    <row r="51" spans="1:20" hidden="1">
      <c r="A51" s="442"/>
      <c r="B51" s="480"/>
      <c r="C51" s="445"/>
      <c r="D51" s="445"/>
      <c r="E51" s="448"/>
      <c r="F51" s="448"/>
      <c r="G51" s="448"/>
      <c r="H51" s="451"/>
      <c r="I51" s="454"/>
      <c r="J51" s="433"/>
      <c r="K51" s="436"/>
      <c r="L51" s="436"/>
      <c r="M51" s="439"/>
      <c r="N51" s="436"/>
      <c r="O51" s="430"/>
      <c r="P51" s="430"/>
      <c r="Q51" s="430"/>
      <c r="R51" s="430"/>
      <c r="S51" s="430"/>
      <c r="T51" s="430"/>
    </row>
    <row r="52" spans="1:20" hidden="1">
      <c r="A52" s="442"/>
      <c r="B52" s="480"/>
      <c r="C52" s="445"/>
      <c r="D52" s="445"/>
      <c r="E52" s="448"/>
      <c r="F52" s="448"/>
      <c r="G52" s="448"/>
      <c r="H52" s="451"/>
      <c r="I52" s="454"/>
      <c r="J52" s="433"/>
      <c r="K52" s="436"/>
      <c r="L52" s="436"/>
      <c r="M52" s="439"/>
      <c r="N52" s="436"/>
      <c r="O52" s="430"/>
      <c r="P52" s="430"/>
      <c r="Q52" s="430"/>
      <c r="R52" s="430"/>
      <c r="S52" s="430"/>
      <c r="T52" s="430"/>
    </row>
    <row r="53" spans="1:20" hidden="1">
      <c r="A53" s="442"/>
      <c r="B53" s="480"/>
      <c r="C53" s="445"/>
      <c r="D53" s="445"/>
      <c r="E53" s="448"/>
      <c r="F53" s="448"/>
      <c r="G53" s="448"/>
      <c r="H53" s="451"/>
      <c r="I53" s="454"/>
      <c r="J53" s="433"/>
      <c r="K53" s="436"/>
      <c r="L53" s="436"/>
      <c r="M53" s="439"/>
      <c r="N53" s="436"/>
      <c r="O53" s="430"/>
      <c r="P53" s="430"/>
      <c r="Q53" s="430"/>
      <c r="R53" s="430"/>
      <c r="S53" s="430"/>
      <c r="T53" s="430"/>
    </row>
    <row r="54" spans="1:20" ht="15.75" hidden="1" thickBot="1">
      <c r="A54" s="443"/>
      <c r="B54" s="481"/>
      <c r="C54" s="446"/>
      <c r="D54" s="446"/>
      <c r="E54" s="449"/>
      <c r="F54" s="449"/>
      <c r="G54" s="449"/>
      <c r="H54" s="452"/>
      <c r="I54" s="455"/>
      <c r="J54" s="434"/>
      <c r="K54" s="437"/>
      <c r="L54" s="437"/>
      <c r="M54" s="440"/>
      <c r="N54" s="437"/>
      <c r="O54" s="431"/>
      <c r="P54" s="431"/>
      <c r="Q54" s="431"/>
      <c r="R54" s="431"/>
      <c r="S54" s="431"/>
      <c r="T54" s="431"/>
    </row>
    <row r="55" spans="1:20" hidden="1">
      <c r="A55" s="441">
        <f>'Mapa Final'!A50</f>
        <v>0</v>
      </c>
      <c r="B55" s="427">
        <f>'Mapa Final'!B50</f>
        <v>0</v>
      </c>
      <c r="C55" s="444">
        <f>'Mapa Final'!C50</f>
        <v>0</v>
      </c>
      <c r="D55" s="444">
        <f>'Mapa Final'!D50</f>
        <v>0</v>
      </c>
      <c r="E55" s="447">
        <f>'Mapa Final'!E50</f>
        <v>0</v>
      </c>
      <c r="F55" s="447">
        <f>'Mapa Final'!F50</f>
        <v>0</v>
      </c>
      <c r="G55" s="447">
        <f>'Mapa Final'!G50</f>
        <v>0</v>
      </c>
      <c r="H55" s="450" t="str">
        <f>'Mapa Final'!I50</f>
        <v>Muy Baja</v>
      </c>
      <c r="I55" s="453" t="b">
        <f>'Mapa Final'!L50</f>
        <v>0</v>
      </c>
      <c r="J55" s="432" t="e">
        <f>'Mapa Final'!N50</f>
        <v>#N/A</v>
      </c>
      <c r="K55" s="435" t="e">
        <f>'Mapa Final'!AA50</f>
        <v>#DIV/0!</v>
      </c>
      <c r="L55" s="435" t="e">
        <f>'Mapa Final'!AE50</f>
        <v>#DIV/0!</v>
      </c>
      <c r="M55" s="438" t="e">
        <f>'Mapa Final'!AG50</f>
        <v>#DIV/0!</v>
      </c>
      <c r="N55" s="435">
        <f>'Mapa Final'!AH50</f>
        <v>0</v>
      </c>
      <c r="O55" s="429"/>
      <c r="P55" s="429"/>
      <c r="Q55" s="429"/>
      <c r="R55" s="429"/>
      <c r="S55" s="429"/>
      <c r="T55" s="429"/>
    </row>
    <row r="56" spans="1:20" hidden="1">
      <c r="A56" s="442"/>
      <c r="B56" s="480"/>
      <c r="C56" s="445"/>
      <c r="D56" s="445"/>
      <c r="E56" s="448"/>
      <c r="F56" s="448"/>
      <c r="G56" s="448"/>
      <c r="H56" s="451"/>
      <c r="I56" s="454"/>
      <c r="J56" s="433"/>
      <c r="K56" s="436"/>
      <c r="L56" s="436"/>
      <c r="M56" s="439"/>
      <c r="N56" s="436"/>
      <c r="O56" s="430"/>
      <c r="P56" s="430"/>
      <c r="Q56" s="430"/>
      <c r="R56" s="430"/>
      <c r="S56" s="430"/>
      <c r="T56" s="430"/>
    </row>
    <row r="57" spans="1:20" hidden="1">
      <c r="A57" s="442"/>
      <c r="B57" s="480"/>
      <c r="C57" s="445"/>
      <c r="D57" s="445"/>
      <c r="E57" s="448"/>
      <c r="F57" s="448"/>
      <c r="G57" s="448"/>
      <c r="H57" s="451"/>
      <c r="I57" s="454"/>
      <c r="J57" s="433"/>
      <c r="K57" s="436"/>
      <c r="L57" s="436"/>
      <c r="M57" s="439"/>
      <c r="N57" s="436"/>
      <c r="O57" s="430"/>
      <c r="P57" s="430"/>
      <c r="Q57" s="430"/>
      <c r="R57" s="430"/>
      <c r="S57" s="430"/>
      <c r="T57" s="430"/>
    </row>
    <row r="58" spans="1:20" hidden="1">
      <c r="A58" s="442"/>
      <c r="B58" s="480"/>
      <c r="C58" s="445"/>
      <c r="D58" s="445"/>
      <c r="E58" s="448"/>
      <c r="F58" s="448"/>
      <c r="G58" s="448"/>
      <c r="H58" s="451"/>
      <c r="I58" s="454"/>
      <c r="J58" s="433"/>
      <c r="K58" s="436"/>
      <c r="L58" s="436"/>
      <c r="M58" s="439"/>
      <c r="N58" s="436"/>
      <c r="O58" s="430"/>
      <c r="P58" s="430"/>
      <c r="Q58" s="430"/>
      <c r="R58" s="430"/>
      <c r="S58" s="430"/>
      <c r="T58" s="430"/>
    </row>
    <row r="59" spans="1:20" ht="15.75" hidden="1" thickBot="1">
      <c r="A59" s="443"/>
      <c r="B59" s="481"/>
      <c r="C59" s="446"/>
      <c r="D59" s="446"/>
      <c r="E59" s="449"/>
      <c r="F59" s="449"/>
      <c r="G59" s="449"/>
      <c r="H59" s="452"/>
      <c r="I59" s="455"/>
      <c r="J59" s="434"/>
      <c r="K59" s="437"/>
      <c r="L59" s="437"/>
      <c r="M59" s="440"/>
      <c r="N59" s="437"/>
      <c r="O59" s="431"/>
      <c r="P59" s="431"/>
      <c r="Q59" s="431"/>
      <c r="R59" s="431"/>
      <c r="S59" s="431"/>
      <c r="T59" s="431"/>
    </row>
  </sheetData>
  <mergeCells count="219">
    <mergeCell ref="O7:O8"/>
    <mergeCell ref="P7:Q7"/>
    <mergeCell ref="H7:J7"/>
    <mergeCell ref="K7:M7"/>
    <mergeCell ref="N7:N8"/>
    <mergeCell ref="F10:F14"/>
    <mergeCell ref="G10:G14"/>
    <mergeCell ref="A6:C6"/>
    <mergeCell ref="D6:N6"/>
    <mergeCell ref="J10:J14"/>
    <mergeCell ref="K10:K14"/>
    <mergeCell ref="L10:L14"/>
    <mergeCell ref="M10:M14"/>
    <mergeCell ref="N10:N14"/>
    <mergeCell ref="B10:B14"/>
    <mergeCell ref="J15:J19"/>
    <mergeCell ref="T20:T24"/>
    <mergeCell ref="N20:N24"/>
    <mergeCell ref="A20:A24"/>
    <mergeCell ref="C20:C24"/>
    <mergeCell ref="A15:A19"/>
    <mergeCell ref="C15:C19"/>
    <mergeCell ref="D15:D19"/>
    <mergeCell ref="E15:E19"/>
    <mergeCell ref="H15:H19"/>
    <mergeCell ref="I15:I19"/>
    <mergeCell ref="F15:F19"/>
    <mergeCell ref="G15:G19"/>
    <mergeCell ref="T15:T19"/>
    <mergeCell ref="O15:O19"/>
    <mergeCell ref="P15:P19"/>
    <mergeCell ref="Q15:Q19"/>
    <mergeCell ref="R15:R19"/>
    <mergeCell ref="S15:S19"/>
    <mergeCell ref="K15:K19"/>
    <mergeCell ref="L15:L19"/>
    <mergeCell ref="M15:M19"/>
    <mergeCell ref="N15:N19"/>
    <mergeCell ref="B15:B19"/>
    <mergeCell ref="T10:T14"/>
    <mergeCell ref="A7:F7"/>
    <mergeCell ref="A1:C2"/>
    <mergeCell ref="A4:C4"/>
    <mergeCell ref="D4:N4"/>
    <mergeCell ref="O4:Q4"/>
    <mergeCell ref="A5:C5"/>
    <mergeCell ref="D5:N5"/>
    <mergeCell ref="O10:O14"/>
    <mergeCell ref="P10:P14"/>
    <mergeCell ref="Q10:Q14"/>
    <mergeCell ref="R10:R14"/>
    <mergeCell ref="S10:S14"/>
    <mergeCell ref="I10:I14"/>
    <mergeCell ref="R1:T3"/>
    <mergeCell ref="D1:Q3"/>
    <mergeCell ref="R7:S7"/>
    <mergeCell ref="T7:T8"/>
    <mergeCell ref="A9:N9"/>
    <mergeCell ref="A10:A14"/>
    <mergeCell ref="C10:C14"/>
    <mergeCell ref="D10:D14"/>
    <mergeCell ref="E10:E14"/>
    <mergeCell ref="H10:H14"/>
    <mergeCell ref="O20:O24"/>
    <mergeCell ref="P20:P24"/>
    <mergeCell ref="Q20:Q24"/>
    <mergeCell ref="R20:R24"/>
    <mergeCell ref="S20:S24"/>
    <mergeCell ref="D20:D24"/>
    <mergeCell ref="E20:E24"/>
    <mergeCell ref="F20:F24"/>
    <mergeCell ref="G20:G24"/>
    <mergeCell ref="H20:H24"/>
    <mergeCell ref="I20:I24"/>
    <mergeCell ref="J20:J24"/>
    <mergeCell ref="K20:K24"/>
    <mergeCell ref="L20:L24"/>
    <mergeCell ref="M20:M24"/>
    <mergeCell ref="T25:T29"/>
    <mergeCell ref="A30:A34"/>
    <mergeCell ref="C30:C34"/>
    <mergeCell ref="D30:D34"/>
    <mergeCell ref="E30:E34"/>
    <mergeCell ref="F30:F34"/>
    <mergeCell ref="G30:G34"/>
    <mergeCell ref="H30:H34"/>
    <mergeCell ref="I30:I34"/>
    <mergeCell ref="J30:J34"/>
    <mergeCell ref="N25:N29"/>
    <mergeCell ref="O25:O29"/>
    <mergeCell ref="P25:P29"/>
    <mergeCell ref="Q25:Q29"/>
    <mergeCell ref="R25:R29"/>
    <mergeCell ref="S25:S29"/>
    <mergeCell ref="H25:H29"/>
    <mergeCell ref="I25:I29"/>
    <mergeCell ref="J25:J29"/>
    <mergeCell ref="K25:K29"/>
    <mergeCell ref="L25:L29"/>
    <mergeCell ref="M25:M29"/>
    <mergeCell ref="A25:A29"/>
    <mergeCell ref="C25:C29"/>
    <mergeCell ref="Q30:Q34"/>
    <mergeCell ref="R30:R34"/>
    <mergeCell ref="S30:S34"/>
    <mergeCell ref="T30:T34"/>
    <mergeCell ref="A35:A39"/>
    <mergeCell ref="C35:C39"/>
    <mergeCell ref="D35:D39"/>
    <mergeCell ref="E35:E39"/>
    <mergeCell ref="F35:F39"/>
    <mergeCell ref="G35:G39"/>
    <mergeCell ref="K30:K34"/>
    <mergeCell ref="L30:L34"/>
    <mergeCell ref="M30:M34"/>
    <mergeCell ref="N30:N34"/>
    <mergeCell ref="O30:O34"/>
    <mergeCell ref="P30:P34"/>
    <mergeCell ref="T35:T39"/>
    <mergeCell ref="N35:N39"/>
    <mergeCell ref="O35:O39"/>
    <mergeCell ref="P35:P39"/>
    <mergeCell ref="Q35:Q39"/>
    <mergeCell ref="R35:R39"/>
    <mergeCell ref="S35:S39"/>
    <mergeCell ref="H35:H39"/>
    <mergeCell ref="A40:A44"/>
    <mergeCell ref="C40:C44"/>
    <mergeCell ref="D40:D44"/>
    <mergeCell ref="E40:E44"/>
    <mergeCell ref="F40:F44"/>
    <mergeCell ref="G40:G44"/>
    <mergeCell ref="H40:H44"/>
    <mergeCell ref="I40:I44"/>
    <mergeCell ref="J40:J44"/>
    <mergeCell ref="L35:L39"/>
    <mergeCell ref="M35:M39"/>
    <mergeCell ref="Q40:Q44"/>
    <mergeCell ref="M45:M49"/>
    <mergeCell ref="Q50:Q54"/>
    <mergeCell ref="R50:R54"/>
    <mergeCell ref="R40:R44"/>
    <mergeCell ref="S40:S44"/>
    <mergeCell ref="T40:T44"/>
    <mergeCell ref="N40:N44"/>
    <mergeCell ref="O40:O44"/>
    <mergeCell ref="P40:P44"/>
    <mergeCell ref="L40:L44"/>
    <mergeCell ref="M40:M44"/>
    <mergeCell ref="T45:T49"/>
    <mergeCell ref="N45:N49"/>
    <mergeCell ref="O45:O49"/>
    <mergeCell ref="P45:P49"/>
    <mergeCell ref="Q45:Q49"/>
    <mergeCell ref="R45:R49"/>
    <mergeCell ref="S45:S49"/>
    <mergeCell ref="J45:J49"/>
    <mergeCell ref="K45:K49"/>
    <mergeCell ref="L45:L49"/>
    <mergeCell ref="A45:A49"/>
    <mergeCell ref="C45:C49"/>
    <mergeCell ref="D45:D49"/>
    <mergeCell ref="L55:L59"/>
    <mergeCell ref="A50:A54"/>
    <mergeCell ref="C50:C54"/>
    <mergeCell ref="D50:D54"/>
    <mergeCell ref="E50:E54"/>
    <mergeCell ref="F50:F54"/>
    <mergeCell ref="G50:G54"/>
    <mergeCell ref="H50:H54"/>
    <mergeCell ref="I50:I54"/>
    <mergeCell ref="J50:J54"/>
    <mergeCell ref="M55:M59"/>
    <mergeCell ref="S50:S54"/>
    <mergeCell ref="T50:T54"/>
    <mergeCell ref="A55:A59"/>
    <mergeCell ref="C55:C59"/>
    <mergeCell ref="D55:D59"/>
    <mergeCell ref="E55:E59"/>
    <mergeCell ref="F55:F59"/>
    <mergeCell ref="G55:G59"/>
    <mergeCell ref="K50:K54"/>
    <mergeCell ref="L50:L54"/>
    <mergeCell ref="M50:M54"/>
    <mergeCell ref="N50:N54"/>
    <mergeCell ref="O50:O54"/>
    <mergeCell ref="P50:P54"/>
    <mergeCell ref="T55:T59"/>
    <mergeCell ref="N55:N59"/>
    <mergeCell ref="O55:O59"/>
    <mergeCell ref="P55:P59"/>
    <mergeCell ref="Q55:Q59"/>
    <mergeCell ref="R55:R59"/>
    <mergeCell ref="S55:S59"/>
    <mergeCell ref="H55:H59"/>
    <mergeCell ref="B20:B24"/>
    <mergeCell ref="B25:B29"/>
    <mergeCell ref="B30:B34"/>
    <mergeCell ref="B35:B39"/>
    <mergeCell ref="B40:B44"/>
    <mergeCell ref="B45:B49"/>
    <mergeCell ref="B50:B54"/>
    <mergeCell ref="B55:B59"/>
    <mergeCell ref="K55:K59"/>
    <mergeCell ref="E45:E49"/>
    <mergeCell ref="F45:F49"/>
    <mergeCell ref="G45:G49"/>
    <mergeCell ref="I55:I59"/>
    <mergeCell ref="J55:J59"/>
    <mergeCell ref="I35:I39"/>
    <mergeCell ref="J35:J39"/>
    <mergeCell ref="K35:K39"/>
    <mergeCell ref="K40:K44"/>
    <mergeCell ref="D25:D29"/>
    <mergeCell ref="E25:E29"/>
    <mergeCell ref="F25:F29"/>
    <mergeCell ref="G25:G29"/>
    <mergeCell ref="H45:H49"/>
    <mergeCell ref="I45:I49"/>
  </mergeCells>
  <conditionalFormatting sqref="D8:G8 H7 H60:J1048576 A7:B7">
    <cfRule type="containsText" dxfId="1799" priority="711" operator="containsText" text="3- Moderado">
      <formula>NOT(ISERROR(SEARCH("3- Moderado",A7)))</formula>
    </cfRule>
    <cfRule type="containsText" dxfId="1798" priority="712" operator="containsText" text="6- Moderado">
      <formula>NOT(ISERROR(SEARCH("6- Moderado",A7)))</formula>
    </cfRule>
    <cfRule type="containsText" dxfId="1797" priority="713" operator="containsText" text="4- Moderado">
      <formula>NOT(ISERROR(SEARCH("4- Moderado",A7)))</formula>
    </cfRule>
    <cfRule type="containsText" dxfId="1796" priority="714" operator="containsText" text="3- Bajo">
      <formula>NOT(ISERROR(SEARCH("3- Bajo",A7)))</formula>
    </cfRule>
    <cfRule type="containsText" dxfId="1795" priority="715" operator="containsText" text="4- Bajo">
      <formula>NOT(ISERROR(SEARCH("4- Bajo",A7)))</formula>
    </cfRule>
    <cfRule type="containsText" dxfId="1794" priority="716" operator="containsText" text="1- Bajo">
      <formula>NOT(ISERROR(SEARCH("1- Bajo",A7)))</formula>
    </cfRule>
  </conditionalFormatting>
  <conditionalFormatting sqref="H8:J8">
    <cfRule type="containsText" dxfId="1793" priority="704" operator="containsText" text="3- Moderado">
      <formula>NOT(ISERROR(SEARCH("3- Moderado",H8)))</formula>
    </cfRule>
    <cfRule type="containsText" dxfId="1792" priority="705" operator="containsText" text="6- Moderado">
      <formula>NOT(ISERROR(SEARCH("6- Moderado",H8)))</formula>
    </cfRule>
    <cfRule type="containsText" dxfId="1791" priority="706" operator="containsText" text="4- Moderado">
      <formula>NOT(ISERROR(SEARCH("4- Moderado",H8)))</formula>
    </cfRule>
    <cfRule type="containsText" dxfId="1790" priority="707" operator="containsText" text="3- Bajo">
      <formula>NOT(ISERROR(SEARCH("3- Bajo",H8)))</formula>
    </cfRule>
    <cfRule type="containsText" dxfId="1789" priority="708" operator="containsText" text="4- Bajo">
      <formula>NOT(ISERROR(SEARCH("4- Bajo",H8)))</formula>
    </cfRule>
    <cfRule type="containsText" dxfId="1788" priority="710" operator="containsText" text="1- Bajo">
      <formula>NOT(ISERROR(SEARCH("1- Bajo",H8)))</formula>
    </cfRule>
  </conditionalFormatting>
  <conditionalFormatting sqref="J8 J60:J1048576">
    <cfRule type="containsText" dxfId="1787" priority="693" operator="containsText" text="25- Extremo">
      <formula>NOT(ISERROR(SEARCH("25- Extremo",J8)))</formula>
    </cfRule>
    <cfRule type="containsText" dxfId="1786" priority="694" operator="containsText" text="20- Extremo">
      <formula>NOT(ISERROR(SEARCH("20- Extremo",J8)))</formula>
    </cfRule>
    <cfRule type="containsText" dxfId="1785" priority="695" operator="containsText" text="15- Extremo">
      <formula>NOT(ISERROR(SEARCH("15- Extremo",J8)))</formula>
    </cfRule>
    <cfRule type="containsText" dxfId="1784" priority="696" operator="containsText" text="10- Extremo">
      <formula>NOT(ISERROR(SEARCH("10- Extremo",J8)))</formula>
    </cfRule>
    <cfRule type="containsText" dxfId="1783" priority="697" operator="containsText" text="5- Extremo">
      <formula>NOT(ISERROR(SEARCH("5- Extremo",J8)))</formula>
    </cfRule>
    <cfRule type="containsText" dxfId="1782" priority="698" operator="containsText" text="12- Alto">
      <formula>NOT(ISERROR(SEARCH("12- Alto",J8)))</formula>
    </cfRule>
    <cfRule type="containsText" dxfId="1781" priority="699" operator="containsText" text="10- Alto">
      <formula>NOT(ISERROR(SEARCH("10- Alto",J8)))</formula>
    </cfRule>
    <cfRule type="containsText" dxfId="1780" priority="700" operator="containsText" text="9- Alto">
      <formula>NOT(ISERROR(SEARCH("9- Alto",J8)))</formula>
    </cfRule>
    <cfRule type="containsText" dxfId="1779" priority="701" operator="containsText" text="8- Alto">
      <formula>NOT(ISERROR(SEARCH("8- Alto",J8)))</formula>
    </cfRule>
    <cfRule type="containsText" dxfId="1778" priority="702" operator="containsText" text="5- Alto">
      <formula>NOT(ISERROR(SEARCH("5- Alto",J8)))</formula>
    </cfRule>
    <cfRule type="containsText" dxfId="1777" priority="703" operator="containsText" text="4- Alto">
      <formula>NOT(ISERROR(SEARCH("4- Alto",J8)))</formula>
    </cfRule>
    <cfRule type="containsText" dxfId="1776" priority="709" operator="containsText" text="2- Bajo">
      <formula>NOT(ISERROR(SEARCH("2- Bajo",J8)))</formula>
    </cfRule>
  </conditionalFormatting>
  <conditionalFormatting sqref="K10:L10 K15:L15 K20:L20">
    <cfRule type="containsText" dxfId="1775" priority="687" operator="containsText" text="3- Moderado">
      <formula>NOT(ISERROR(SEARCH("3- Moderado",K10)))</formula>
    </cfRule>
    <cfRule type="containsText" dxfId="1774" priority="688" operator="containsText" text="6- Moderado">
      <formula>NOT(ISERROR(SEARCH("6- Moderado",K10)))</formula>
    </cfRule>
    <cfRule type="containsText" dxfId="1773" priority="689" operator="containsText" text="4- Moderado">
      <formula>NOT(ISERROR(SEARCH("4- Moderado",K10)))</formula>
    </cfRule>
    <cfRule type="containsText" dxfId="1772" priority="690" operator="containsText" text="3- Bajo">
      <formula>NOT(ISERROR(SEARCH("3- Bajo",K10)))</formula>
    </cfRule>
    <cfRule type="containsText" dxfId="1771" priority="691" operator="containsText" text="4- Bajo">
      <formula>NOT(ISERROR(SEARCH("4- Bajo",K10)))</formula>
    </cfRule>
    <cfRule type="containsText" dxfId="1770" priority="692" operator="containsText" text="1- Bajo">
      <formula>NOT(ISERROR(SEARCH("1- Bajo",K10)))</formula>
    </cfRule>
  </conditionalFormatting>
  <conditionalFormatting sqref="H10:I10 H15:I15 H20:I20">
    <cfRule type="containsText" dxfId="1769" priority="681" operator="containsText" text="3- Moderado">
      <formula>NOT(ISERROR(SEARCH("3- Moderado",H10)))</formula>
    </cfRule>
    <cfRule type="containsText" dxfId="1768" priority="682" operator="containsText" text="6- Moderado">
      <formula>NOT(ISERROR(SEARCH("6- Moderado",H10)))</formula>
    </cfRule>
    <cfRule type="containsText" dxfId="1767" priority="683" operator="containsText" text="4- Moderado">
      <formula>NOT(ISERROR(SEARCH("4- Moderado",H10)))</formula>
    </cfRule>
    <cfRule type="containsText" dxfId="1766" priority="684" operator="containsText" text="3- Bajo">
      <formula>NOT(ISERROR(SEARCH("3- Bajo",H10)))</formula>
    </cfRule>
    <cfRule type="containsText" dxfId="1765" priority="685" operator="containsText" text="4- Bajo">
      <formula>NOT(ISERROR(SEARCH("4- Bajo",H10)))</formula>
    </cfRule>
    <cfRule type="containsText" dxfId="1764" priority="686" operator="containsText" text="1- Bajo">
      <formula>NOT(ISERROR(SEARCH("1- Bajo",H10)))</formula>
    </cfRule>
  </conditionalFormatting>
  <conditionalFormatting sqref="A10:E10 E15 A15:B15 B20 B25 B30 B35 B40 B45 B50 B55">
    <cfRule type="containsText" dxfId="1763" priority="675" operator="containsText" text="3- Moderado">
      <formula>NOT(ISERROR(SEARCH("3- Moderado",A10)))</formula>
    </cfRule>
    <cfRule type="containsText" dxfId="1762" priority="676" operator="containsText" text="6- Moderado">
      <formula>NOT(ISERROR(SEARCH("6- Moderado",A10)))</formula>
    </cfRule>
    <cfRule type="containsText" dxfId="1761" priority="677" operator="containsText" text="4- Moderado">
      <formula>NOT(ISERROR(SEARCH("4- Moderado",A10)))</formula>
    </cfRule>
    <cfRule type="containsText" dxfId="1760" priority="678" operator="containsText" text="3- Bajo">
      <formula>NOT(ISERROR(SEARCH("3- Bajo",A10)))</formula>
    </cfRule>
    <cfRule type="containsText" dxfId="1759" priority="679" operator="containsText" text="4- Bajo">
      <formula>NOT(ISERROR(SEARCH("4- Bajo",A10)))</formula>
    </cfRule>
    <cfRule type="containsText" dxfId="1758" priority="680" operator="containsText" text="1- Bajo">
      <formula>NOT(ISERROR(SEARCH("1- Bajo",A10)))</formula>
    </cfRule>
  </conditionalFormatting>
  <conditionalFormatting sqref="F10:G10 F15:G15">
    <cfRule type="containsText" dxfId="1757" priority="669" operator="containsText" text="3- Moderado">
      <formula>NOT(ISERROR(SEARCH("3- Moderado",F10)))</formula>
    </cfRule>
    <cfRule type="containsText" dxfId="1756" priority="670" operator="containsText" text="6- Moderado">
      <formula>NOT(ISERROR(SEARCH("6- Moderado",F10)))</formula>
    </cfRule>
    <cfRule type="containsText" dxfId="1755" priority="671" operator="containsText" text="4- Moderado">
      <formula>NOT(ISERROR(SEARCH("4- Moderado",F10)))</formula>
    </cfRule>
    <cfRule type="containsText" dxfId="1754" priority="672" operator="containsText" text="3- Bajo">
      <formula>NOT(ISERROR(SEARCH("3- Bajo",F10)))</formula>
    </cfRule>
    <cfRule type="containsText" dxfId="1753" priority="673" operator="containsText" text="4- Bajo">
      <formula>NOT(ISERROR(SEARCH("4- Bajo",F10)))</formula>
    </cfRule>
    <cfRule type="containsText" dxfId="1752" priority="674" operator="containsText" text="1- Bajo">
      <formula>NOT(ISERROR(SEARCH("1- Bajo",F10)))</formula>
    </cfRule>
  </conditionalFormatting>
  <conditionalFormatting sqref="K8">
    <cfRule type="containsText" dxfId="1751" priority="663" operator="containsText" text="3- Moderado">
      <formula>NOT(ISERROR(SEARCH("3- Moderado",K8)))</formula>
    </cfRule>
    <cfRule type="containsText" dxfId="1750" priority="664" operator="containsText" text="6- Moderado">
      <formula>NOT(ISERROR(SEARCH("6- Moderado",K8)))</formula>
    </cfRule>
    <cfRule type="containsText" dxfId="1749" priority="665" operator="containsText" text="4- Moderado">
      <formula>NOT(ISERROR(SEARCH("4- Moderado",K8)))</formula>
    </cfRule>
    <cfRule type="containsText" dxfId="1748" priority="666" operator="containsText" text="3- Bajo">
      <formula>NOT(ISERROR(SEARCH("3- Bajo",K8)))</formula>
    </cfRule>
    <cfRule type="containsText" dxfId="1747" priority="667" operator="containsText" text="4- Bajo">
      <formula>NOT(ISERROR(SEARCH("4- Bajo",K8)))</formula>
    </cfRule>
    <cfRule type="containsText" dxfId="1746" priority="668" operator="containsText" text="1- Bajo">
      <formula>NOT(ISERROR(SEARCH("1- Bajo",K8)))</formula>
    </cfRule>
  </conditionalFormatting>
  <conditionalFormatting sqref="L8">
    <cfRule type="containsText" dxfId="1745" priority="657" operator="containsText" text="3- Moderado">
      <formula>NOT(ISERROR(SEARCH("3- Moderado",L8)))</formula>
    </cfRule>
    <cfRule type="containsText" dxfId="1744" priority="658" operator="containsText" text="6- Moderado">
      <formula>NOT(ISERROR(SEARCH("6- Moderado",L8)))</formula>
    </cfRule>
    <cfRule type="containsText" dxfId="1743" priority="659" operator="containsText" text="4- Moderado">
      <formula>NOT(ISERROR(SEARCH("4- Moderado",L8)))</formula>
    </cfRule>
    <cfRule type="containsText" dxfId="1742" priority="660" operator="containsText" text="3- Bajo">
      <formula>NOT(ISERROR(SEARCH("3- Bajo",L8)))</formula>
    </cfRule>
    <cfRule type="containsText" dxfId="1741" priority="661" operator="containsText" text="4- Bajo">
      <formula>NOT(ISERROR(SEARCH("4- Bajo",L8)))</formula>
    </cfRule>
    <cfRule type="containsText" dxfId="1740" priority="662" operator="containsText" text="1- Bajo">
      <formula>NOT(ISERROR(SEARCH("1- Bajo",L8)))</formula>
    </cfRule>
  </conditionalFormatting>
  <conditionalFormatting sqref="M8">
    <cfRule type="containsText" dxfId="1739" priority="651" operator="containsText" text="3- Moderado">
      <formula>NOT(ISERROR(SEARCH("3- Moderado",M8)))</formula>
    </cfRule>
    <cfRule type="containsText" dxfId="1738" priority="652" operator="containsText" text="6- Moderado">
      <formula>NOT(ISERROR(SEARCH("6- Moderado",M8)))</formula>
    </cfRule>
    <cfRule type="containsText" dxfId="1737" priority="653" operator="containsText" text="4- Moderado">
      <formula>NOT(ISERROR(SEARCH("4- Moderado",M8)))</formula>
    </cfRule>
    <cfRule type="containsText" dxfId="1736" priority="654" operator="containsText" text="3- Bajo">
      <formula>NOT(ISERROR(SEARCH("3- Bajo",M8)))</formula>
    </cfRule>
    <cfRule type="containsText" dxfId="1735" priority="655" operator="containsText" text="4- Bajo">
      <formula>NOT(ISERROR(SEARCH("4- Bajo",M8)))</formula>
    </cfRule>
    <cfRule type="containsText" dxfId="1734" priority="656" operator="containsText" text="1- Bajo">
      <formula>NOT(ISERROR(SEARCH("1- Bajo",M8)))</formula>
    </cfRule>
  </conditionalFormatting>
  <conditionalFormatting sqref="J10:J24">
    <cfRule type="containsText" dxfId="1733" priority="646" operator="containsText" text="Bajo">
      <formula>NOT(ISERROR(SEARCH("Bajo",J10)))</formula>
    </cfRule>
    <cfRule type="containsText" dxfId="1732" priority="647" operator="containsText" text="Moderado">
      <formula>NOT(ISERROR(SEARCH("Moderado",J10)))</formula>
    </cfRule>
    <cfRule type="containsText" dxfId="1731" priority="648" operator="containsText" text="Alto">
      <formula>NOT(ISERROR(SEARCH("Alto",J10)))</formula>
    </cfRule>
    <cfRule type="containsText" dxfId="1730" priority="649" operator="containsText" text="Extremo">
      <formula>NOT(ISERROR(SEARCH("Extremo",J10)))</formula>
    </cfRule>
    <cfRule type="colorScale" priority="650">
      <colorScale>
        <cfvo type="min"/>
        <cfvo type="max"/>
        <color rgb="FFFF7128"/>
        <color rgb="FFFFEF9C"/>
      </colorScale>
    </cfRule>
  </conditionalFormatting>
  <conditionalFormatting sqref="M10:M24">
    <cfRule type="containsText" dxfId="1729" priority="581" operator="containsText" text="Moderado">
      <formula>NOT(ISERROR(SEARCH("Moderado",M10)))</formula>
    </cfRule>
    <cfRule type="containsText" dxfId="1728" priority="641" operator="containsText" text="Bajo">
      <formula>NOT(ISERROR(SEARCH("Bajo",M10)))</formula>
    </cfRule>
    <cfRule type="containsText" dxfId="1727" priority="642" operator="containsText" text="Moderado">
      <formula>NOT(ISERROR(SEARCH("Moderado",M10)))</formula>
    </cfRule>
    <cfRule type="containsText" dxfId="1726" priority="643" operator="containsText" text="Alto">
      <formula>NOT(ISERROR(SEARCH("Alto",M10)))</formula>
    </cfRule>
    <cfRule type="containsText" dxfId="1725" priority="644" operator="containsText" text="Extremo">
      <formula>NOT(ISERROR(SEARCH("Extremo",M10)))</formula>
    </cfRule>
    <cfRule type="colorScale" priority="645">
      <colorScale>
        <cfvo type="min"/>
        <cfvo type="max"/>
        <color rgb="FFFF7128"/>
        <color rgb="FFFFEF9C"/>
      </colorScale>
    </cfRule>
  </conditionalFormatting>
  <conditionalFormatting sqref="N10 N15 N20">
    <cfRule type="containsText" dxfId="1724" priority="635" operator="containsText" text="3- Moderado">
      <formula>NOT(ISERROR(SEARCH("3- Moderado",N10)))</formula>
    </cfRule>
    <cfRule type="containsText" dxfId="1723" priority="636" operator="containsText" text="6- Moderado">
      <formula>NOT(ISERROR(SEARCH("6- Moderado",N10)))</formula>
    </cfRule>
    <cfRule type="containsText" dxfId="1722" priority="637" operator="containsText" text="4- Moderado">
      <formula>NOT(ISERROR(SEARCH("4- Moderado",N10)))</formula>
    </cfRule>
    <cfRule type="containsText" dxfId="1721" priority="638" operator="containsText" text="3- Bajo">
      <formula>NOT(ISERROR(SEARCH("3- Bajo",N10)))</formula>
    </cfRule>
    <cfRule type="containsText" dxfId="1720" priority="639" operator="containsText" text="4- Bajo">
      <formula>NOT(ISERROR(SEARCH("4- Bajo",N10)))</formula>
    </cfRule>
    <cfRule type="containsText" dxfId="1719" priority="640" operator="containsText" text="1- Bajo">
      <formula>NOT(ISERROR(SEARCH("1- Bajo",N10)))</formula>
    </cfRule>
  </conditionalFormatting>
  <conditionalFormatting sqref="H10:H24">
    <cfRule type="containsText" dxfId="1718" priority="582" operator="containsText" text="Muy Alta">
      <formula>NOT(ISERROR(SEARCH("Muy Alta",H10)))</formula>
    </cfRule>
    <cfRule type="containsText" dxfId="1717" priority="583" operator="containsText" text="Alta">
      <formula>NOT(ISERROR(SEARCH("Alta",H10)))</formula>
    </cfRule>
    <cfRule type="containsText" dxfId="1716" priority="584" operator="containsText" text="Muy Alta">
      <formula>NOT(ISERROR(SEARCH("Muy Alta",H10)))</formula>
    </cfRule>
    <cfRule type="containsText" dxfId="1715" priority="589" operator="containsText" text="Muy Baja">
      <formula>NOT(ISERROR(SEARCH("Muy Baja",H10)))</formula>
    </cfRule>
    <cfRule type="containsText" dxfId="1714" priority="590" operator="containsText" text="Baja">
      <formula>NOT(ISERROR(SEARCH("Baja",H10)))</formula>
    </cfRule>
    <cfRule type="containsText" dxfId="1713" priority="591" operator="containsText" text="Media">
      <formula>NOT(ISERROR(SEARCH("Media",H10)))</formula>
    </cfRule>
    <cfRule type="containsText" dxfId="1712" priority="592" operator="containsText" text="Alta">
      <formula>NOT(ISERROR(SEARCH("Alta",H10)))</formula>
    </cfRule>
    <cfRule type="containsText" dxfId="1711" priority="594" operator="containsText" text="Muy Alta">
      <formula>NOT(ISERROR(SEARCH("Muy Alta",H10)))</formula>
    </cfRule>
  </conditionalFormatting>
  <conditionalFormatting sqref="I10:I24">
    <cfRule type="containsText" dxfId="1710" priority="585" operator="containsText" text="Catastrófico">
      <formula>NOT(ISERROR(SEARCH("Catastrófico",I10)))</formula>
    </cfRule>
    <cfRule type="containsText" dxfId="1709" priority="586" operator="containsText" text="Mayor">
      <formula>NOT(ISERROR(SEARCH("Mayor",I10)))</formula>
    </cfRule>
    <cfRule type="containsText" dxfId="1708" priority="587" operator="containsText" text="Menor">
      <formula>NOT(ISERROR(SEARCH("Menor",I10)))</formula>
    </cfRule>
    <cfRule type="containsText" dxfId="1707" priority="588" operator="containsText" text="Leve">
      <formula>NOT(ISERROR(SEARCH("Leve",I10)))</formula>
    </cfRule>
    <cfRule type="containsText" dxfId="1706" priority="593" operator="containsText" text="Moderado">
      <formula>NOT(ISERROR(SEARCH("Moderado",I10)))</formula>
    </cfRule>
  </conditionalFormatting>
  <conditionalFormatting sqref="K10:K24">
    <cfRule type="containsText" dxfId="1705" priority="580" operator="containsText" text="Media">
      <formula>NOT(ISERROR(SEARCH("Media",K10)))</formula>
    </cfRule>
  </conditionalFormatting>
  <conditionalFormatting sqref="L10:L24">
    <cfRule type="containsText" dxfId="1704" priority="579" operator="containsText" text="Moderado">
      <formula>NOT(ISERROR(SEARCH("Moderado",L10)))</formula>
    </cfRule>
  </conditionalFormatting>
  <conditionalFormatting sqref="C15">
    <cfRule type="containsText" dxfId="1703" priority="573" operator="containsText" text="3- Moderado">
      <formula>NOT(ISERROR(SEARCH("3- Moderado",C15)))</formula>
    </cfRule>
    <cfRule type="containsText" dxfId="1702" priority="574" operator="containsText" text="6- Moderado">
      <formula>NOT(ISERROR(SEARCH("6- Moderado",C15)))</formula>
    </cfRule>
    <cfRule type="containsText" dxfId="1701" priority="575" operator="containsText" text="4- Moderado">
      <formula>NOT(ISERROR(SEARCH("4- Moderado",C15)))</formula>
    </cfRule>
    <cfRule type="containsText" dxfId="1700" priority="576" operator="containsText" text="3- Bajo">
      <formula>NOT(ISERROR(SEARCH("3- Bajo",C15)))</formula>
    </cfRule>
    <cfRule type="containsText" dxfId="1699" priority="577" operator="containsText" text="4- Bajo">
      <formula>NOT(ISERROR(SEARCH("4- Bajo",C15)))</formula>
    </cfRule>
    <cfRule type="containsText" dxfId="1698" priority="578" operator="containsText" text="1- Bajo">
      <formula>NOT(ISERROR(SEARCH("1- Bajo",C15)))</formula>
    </cfRule>
  </conditionalFormatting>
  <conditionalFormatting sqref="D15">
    <cfRule type="containsText" dxfId="1697" priority="567" operator="containsText" text="3- Moderado">
      <formula>NOT(ISERROR(SEARCH("3- Moderado",D15)))</formula>
    </cfRule>
    <cfRule type="containsText" dxfId="1696" priority="568" operator="containsText" text="6- Moderado">
      <formula>NOT(ISERROR(SEARCH("6- Moderado",D15)))</formula>
    </cfRule>
    <cfRule type="containsText" dxfId="1695" priority="569" operator="containsText" text="4- Moderado">
      <formula>NOT(ISERROR(SEARCH("4- Moderado",D15)))</formula>
    </cfRule>
    <cfRule type="containsText" dxfId="1694" priority="570" operator="containsText" text="3- Bajo">
      <formula>NOT(ISERROR(SEARCH("3- Bajo",D15)))</formula>
    </cfRule>
    <cfRule type="containsText" dxfId="1693" priority="571" operator="containsText" text="4- Bajo">
      <formula>NOT(ISERROR(SEARCH("4- Bajo",D15)))</formula>
    </cfRule>
    <cfRule type="containsText" dxfId="1692" priority="572" operator="containsText" text="1- Bajo">
      <formula>NOT(ISERROR(SEARCH("1- Bajo",D15)))</formula>
    </cfRule>
  </conditionalFormatting>
  <conditionalFormatting sqref="J10:J24">
    <cfRule type="containsText" dxfId="1691" priority="566" operator="containsText" text="Moderado">
      <formula>NOT(ISERROR(SEARCH("Moderado",J10)))</formula>
    </cfRule>
  </conditionalFormatting>
  <conditionalFormatting sqref="J10:J24">
    <cfRule type="containsText" dxfId="1690" priority="564" operator="containsText" text="Bajo">
      <formula>NOT(ISERROR(SEARCH("Bajo",J10)))</formula>
    </cfRule>
    <cfRule type="containsText" dxfId="1689" priority="565" operator="containsText" text="Extremo">
      <formula>NOT(ISERROR(SEARCH("Extremo",J10)))</formula>
    </cfRule>
  </conditionalFormatting>
  <conditionalFormatting sqref="K10:K24">
    <cfRule type="containsText" dxfId="1688" priority="562" operator="containsText" text="Baja">
      <formula>NOT(ISERROR(SEARCH("Baja",K10)))</formula>
    </cfRule>
    <cfRule type="containsText" dxfId="1687" priority="563" operator="containsText" text="Muy Baja">
      <formula>NOT(ISERROR(SEARCH("Muy Baja",K10)))</formula>
    </cfRule>
  </conditionalFormatting>
  <conditionalFormatting sqref="K10:K24">
    <cfRule type="containsText" dxfId="1686" priority="560" operator="containsText" text="Muy Alta">
      <formula>NOT(ISERROR(SEARCH("Muy Alta",K10)))</formula>
    </cfRule>
    <cfRule type="containsText" dxfId="1685" priority="561" operator="containsText" text="Alta">
      <formula>NOT(ISERROR(SEARCH("Alta",K10)))</formula>
    </cfRule>
  </conditionalFormatting>
  <conditionalFormatting sqref="L10:L24">
    <cfRule type="containsText" dxfId="1684" priority="556" operator="containsText" text="Catastrófico">
      <formula>NOT(ISERROR(SEARCH("Catastrófico",L10)))</formula>
    </cfRule>
    <cfRule type="containsText" dxfId="1683" priority="557" operator="containsText" text="Mayor">
      <formula>NOT(ISERROR(SEARCH("Mayor",L10)))</formula>
    </cfRule>
    <cfRule type="containsText" dxfId="1682" priority="558" operator="containsText" text="Menor">
      <formula>NOT(ISERROR(SEARCH("Menor",L10)))</formula>
    </cfRule>
    <cfRule type="containsText" dxfId="1681" priority="559" operator="containsText" text="Leve">
      <formula>NOT(ISERROR(SEARCH("Leve",L10)))</formula>
    </cfRule>
  </conditionalFormatting>
  <conditionalFormatting sqref="A20 E20">
    <cfRule type="containsText" dxfId="1680" priority="550" operator="containsText" text="3- Moderado">
      <formula>NOT(ISERROR(SEARCH("3- Moderado",A20)))</formula>
    </cfRule>
    <cfRule type="containsText" dxfId="1679" priority="551" operator="containsText" text="6- Moderado">
      <formula>NOT(ISERROR(SEARCH("6- Moderado",A20)))</formula>
    </cfRule>
    <cfRule type="containsText" dxfId="1678" priority="552" operator="containsText" text="4- Moderado">
      <formula>NOT(ISERROR(SEARCH("4- Moderado",A20)))</formula>
    </cfRule>
    <cfRule type="containsText" dxfId="1677" priority="553" operator="containsText" text="3- Bajo">
      <formula>NOT(ISERROR(SEARCH("3- Bajo",A20)))</formula>
    </cfRule>
    <cfRule type="containsText" dxfId="1676" priority="554" operator="containsText" text="4- Bajo">
      <formula>NOT(ISERROR(SEARCH("4- Bajo",A20)))</formula>
    </cfRule>
    <cfRule type="containsText" dxfId="1675" priority="555" operator="containsText" text="1- Bajo">
      <formula>NOT(ISERROR(SEARCH("1- Bajo",A20)))</formula>
    </cfRule>
  </conditionalFormatting>
  <conditionalFormatting sqref="F20:G20">
    <cfRule type="containsText" dxfId="1674" priority="544" operator="containsText" text="3- Moderado">
      <formula>NOT(ISERROR(SEARCH("3- Moderado",F20)))</formula>
    </cfRule>
    <cfRule type="containsText" dxfId="1673" priority="545" operator="containsText" text="6- Moderado">
      <formula>NOT(ISERROR(SEARCH("6- Moderado",F20)))</formula>
    </cfRule>
    <cfRule type="containsText" dxfId="1672" priority="546" operator="containsText" text="4- Moderado">
      <formula>NOT(ISERROR(SEARCH("4- Moderado",F20)))</formula>
    </cfRule>
    <cfRule type="containsText" dxfId="1671" priority="547" operator="containsText" text="3- Bajo">
      <formula>NOT(ISERROR(SEARCH("3- Bajo",F20)))</formula>
    </cfRule>
    <cfRule type="containsText" dxfId="1670" priority="548" operator="containsText" text="4- Bajo">
      <formula>NOT(ISERROR(SEARCH("4- Bajo",F20)))</formula>
    </cfRule>
    <cfRule type="containsText" dxfId="1669" priority="549" operator="containsText" text="1- Bajo">
      <formula>NOT(ISERROR(SEARCH("1- Bajo",F20)))</formula>
    </cfRule>
  </conditionalFormatting>
  <conditionalFormatting sqref="C20">
    <cfRule type="containsText" dxfId="1668" priority="538" operator="containsText" text="3- Moderado">
      <formula>NOT(ISERROR(SEARCH("3- Moderado",C20)))</formula>
    </cfRule>
    <cfRule type="containsText" dxfId="1667" priority="539" operator="containsText" text="6- Moderado">
      <formula>NOT(ISERROR(SEARCH("6- Moderado",C20)))</formula>
    </cfRule>
    <cfRule type="containsText" dxfId="1666" priority="540" operator="containsText" text="4- Moderado">
      <formula>NOT(ISERROR(SEARCH("4- Moderado",C20)))</formula>
    </cfRule>
    <cfRule type="containsText" dxfId="1665" priority="541" operator="containsText" text="3- Bajo">
      <formula>NOT(ISERROR(SEARCH("3- Bajo",C20)))</formula>
    </cfRule>
    <cfRule type="containsText" dxfId="1664" priority="542" operator="containsText" text="4- Bajo">
      <formula>NOT(ISERROR(SEARCH("4- Bajo",C20)))</formula>
    </cfRule>
    <cfRule type="containsText" dxfId="1663" priority="543" operator="containsText" text="1- Bajo">
      <formula>NOT(ISERROR(SEARCH("1- Bajo",C20)))</formula>
    </cfRule>
  </conditionalFormatting>
  <conditionalFormatting sqref="D20">
    <cfRule type="containsText" dxfId="1662" priority="532" operator="containsText" text="3- Moderado">
      <formula>NOT(ISERROR(SEARCH("3- Moderado",D20)))</formula>
    </cfRule>
    <cfRule type="containsText" dxfId="1661" priority="533" operator="containsText" text="6- Moderado">
      <formula>NOT(ISERROR(SEARCH("6- Moderado",D20)))</formula>
    </cfRule>
    <cfRule type="containsText" dxfId="1660" priority="534" operator="containsText" text="4- Moderado">
      <formula>NOT(ISERROR(SEARCH("4- Moderado",D20)))</formula>
    </cfRule>
    <cfRule type="containsText" dxfId="1659" priority="535" operator="containsText" text="3- Bajo">
      <formula>NOT(ISERROR(SEARCH("3- Bajo",D20)))</formula>
    </cfRule>
    <cfRule type="containsText" dxfId="1658" priority="536" operator="containsText" text="4- Bajo">
      <formula>NOT(ISERROR(SEARCH("4- Bajo",D20)))</formula>
    </cfRule>
    <cfRule type="containsText" dxfId="1657" priority="537" operator="containsText" text="1- Bajo">
      <formula>NOT(ISERROR(SEARCH("1- Bajo",D20)))</formula>
    </cfRule>
  </conditionalFormatting>
  <conditionalFormatting sqref="K25:L25">
    <cfRule type="containsText" dxfId="1656" priority="526" operator="containsText" text="3- Moderado">
      <formula>NOT(ISERROR(SEARCH("3- Moderado",K25)))</formula>
    </cfRule>
    <cfRule type="containsText" dxfId="1655" priority="527" operator="containsText" text="6- Moderado">
      <formula>NOT(ISERROR(SEARCH("6- Moderado",K25)))</formula>
    </cfRule>
    <cfRule type="containsText" dxfId="1654" priority="528" operator="containsText" text="4- Moderado">
      <formula>NOT(ISERROR(SEARCH("4- Moderado",K25)))</formula>
    </cfRule>
    <cfRule type="containsText" dxfId="1653" priority="529" operator="containsText" text="3- Bajo">
      <formula>NOT(ISERROR(SEARCH("3- Bajo",K25)))</formula>
    </cfRule>
    <cfRule type="containsText" dxfId="1652" priority="530" operator="containsText" text="4- Bajo">
      <formula>NOT(ISERROR(SEARCH("4- Bajo",K25)))</formula>
    </cfRule>
    <cfRule type="containsText" dxfId="1651" priority="531" operator="containsText" text="1- Bajo">
      <formula>NOT(ISERROR(SEARCH("1- Bajo",K25)))</formula>
    </cfRule>
  </conditionalFormatting>
  <conditionalFormatting sqref="H25:I25">
    <cfRule type="containsText" dxfId="1650" priority="520" operator="containsText" text="3- Moderado">
      <formula>NOT(ISERROR(SEARCH("3- Moderado",H25)))</formula>
    </cfRule>
    <cfRule type="containsText" dxfId="1649" priority="521" operator="containsText" text="6- Moderado">
      <formula>NOT(ISERROR(SEARCH("6- Moderado",H25)))</formula>
    </cfRule>
    <cfRule type="containsText" dxfId="1648" priority="522" operator="containsText" text="4- Moderado">
      <formula>NOT(ISERROR(SEARCH("4- Moderado",H25)))</formula>
    </cfRule>
    <cfRule type="containsText" dxfId="1647" priority="523" operator="containsText" text="3- Bajo">
      <formula>NOT(ISERROR(SEARCH("3- Bajo",H25)))</formula>
    </cfRule>
    <cfRule type="containsText" dxfId="1646" priority="524" operator="containsText" text="4- Bajo">
      <formula>NOT(ISERROR(SEARCH("4- Bajo",H25)))</formula>
    </cfRule>
    <cfRule type="containsText" dxfId="1645" priority="525" operator="containsText" text="1- Bajo">
      <formula>NOT(ISERROR(SEARCH("1- Bajo",H25)))</formula>
    </cfRule>
  </conditionalFormatting>
  <conditionalFormatting sqref="A25 C25:E25">
    <cfRule type="containsText" dxfId="1644" priority="514" operator="containsText" text="3- Moderado">
      <formula>NOT(ISERROR(SEARCH("3- Moderado",A25)))</formula>
    </cfRule>
    <cfRule type="containsText" dxfId="1643" priority="515" operator="containsText" text="6- Moderado">
      <formula>NOT(ISERROR(SEARCH("6- Moderado",A25)))</formula>
    </cfRule>
    <cfRule type="containsText" dxfId="1642" priority="516" operator="containsText" text="4- Moderado">
      <formula>NOT(ISERROR(SEARCH("4- Moderado",A25)))</formula>
    </cfRule>
    <cfRule type="containsText" dxfId="1641" priority="517" operator="containsText" text="3- Bajo">
      <formula>NOT(ISERROR(SEARCH("3- Bajo",A25)))</formula>
    </cfRule>
    <cfRule type="containsText" dxfId="1640" priority="518" operator="containsText" text="4- Bajo">
      <formula>NOT(ISERROR(SEARCH("4- Bajo",A25)))</formula>
    </cfRule>
    <cfRule type="containsText" dxfId="1639" priority="519" operator="containsText" text="1- Bajo">
      <formula>NOT(ISERROR(SEARCH("1- Bajo",A25)))</formula>
    </cfRule>
  </conditionalFormatting>
  <conditionalFormatting sqref="F25:G25">
    <cfRule type="containsText" dxfId="1638" priority="508" operator="containsText" text="3- Moderado">
      <formula>NOT(ISERROR(SEARCH("3- Moderado",F25)))</formula>
    </cfRule>
    <cfRule type="containsText" dxfId="1637" priority="509" operator="containsText" text="6- Moderado">
      <formula>NOT(ISERROR(SEARCH("6- Moderado",F25)))</formula>
    </cfRule>
    <cfRule type="containsText" dxfId="1636" priority="510" operator="containsText" text="4- Moderado">
      <formula>NOT(ISERROR(SEARCH("4- Moderado",F25)))</formula>
    </cfRule>
    <cfRule type="containsText" dxfId="1635" priority="511" operator="containsText" text="3- Bajo">
      <formula>NOT(ISERROR(SEARCH("3- Bajo",F25)))</formula>
    </cfRule>
    <cfRule type="containsText" dxfId="1634" priority="512" operator="containsText" text="4- Bajo">
      <formula>NOT(ISERROR(SEARCH("4- Bajo",F25)))</formula>
    </cfRule>
    <cfRule type="containsText" dxfId="1633" priority="513" operator="containsText" text="1- Bajo">
      <formula>NOT(ISERROR(SEARCH("1- Bajo",F25)))</formula>
    </cfRule>
  </conditionalFormatting>
  <conditionalFormatting sqref="J25:J29">
    <cfRule type="containsText" dxfId="1632" priority="503" operator="containsText" text="Bajo">
      <formula>NOT(ISERROR(SEARCH("Bajo",J25)))</formula>
    </cfRule>
    <cfRule type="containsText" dxfId="1631" priority="504" operator="containsText" text="Moderado">
      <formula>NOT(ISERROR(SEARCH("Moderado",J25)))</formula>
    </cfRule>
    <cfRule type="containsText" dxfId="1630" priority="505" operator="containsText" text="Alto">
      <formula>NOT(ISERROR(SEARCH("Alto",J25)))</formula>
    </cfRule>
    <cfRule type="containsText" dxfId="1629" priority="506" operator="containsText" text="Extremo">
      <formula>NOT(ISERROR(SEARCH("Extremo",J25)))</formula>
    </cfRule>
    <cfRule type="colorScale" priority="507">
      <colorScale>
        <cfvo type="min"/>
        <cfvo type="max"/>
        <color rgb="FFFF7128"/>
        <color rgb="FFFFEF9C"/>
      </colorScale>
    </cfRule>
  </conditionalFormatting>
  <conditionalFormatting sqref="M25:M29">
    <cfRule type="containsText" dxfId="1628" priority="478" operator="containsText" text="Moderado">
      <formula>NOT(ISERROR(SEARCH("Moderado",M25)))</formula>
    </cfRule>
    <cfRule type="containsText" dxfId="1627" priority="498" operator="containsText" text="Bajo">
      <formula>NOT(ISERROR(SEARCH("Bajo",M25)))</formula>
    </cfRule>
    <cfRule type="containsText" dxfId="1626" priority="499" operator="containsText" text="Moderado">
      <formula>NOT(ISERROR(SEARCH("Moderado",M25)))</formula>
    </cfRule>
    <cfRule type="containsText" dxfId="1625" priority="500" operator="containsText" text="Alto">
      <formula>NOT(ISERROR(SEARCH("Alto",M25)))</formula>
    </cfRule>
    <cfRule type="containsText" dxfId="1624" priority="501" operator="containsText" text="Extremo">
      <formula>NOT(ISERROR(SEARCH("Extremo",M25)))</formula>
    </cfRule>
    <cfRule type="colorScale" priority="502">
      <colorScale>
        <cfvo type="min"/>
        <cfvo type="max"/>
        <color rgb="FFFF7128"/>
        <color rgb="FFFFEF9C"/>
      </colorScale>
    </cfRule>
  </conditionalFormatting>
  <conditionalFormatting sqref="N25">
    <cfRule type="containsText" dxfId="1623" priority="492" operator="containsText" text="3- Moderado">
      <formula>NOT(ISERROR(SEARCH("3- Moderado",N25)))</formula>
    </cfRule>
    <cfRule type="containsText" dxfId="1622" priority="493" operator="containsText" text="6- Moderado">
      <formula>NOT(ISERROR(SEARCH("6- Moderado",N25)))</formula>
    </cfRule>
    <cfRule type="containsText" dxfId="1621" priority="494" operator="containsText" text="4- Moderado">
      <formula>NOT(ISERROR(SEARCH("4- Moderado",N25)))</formula>
    </cfRule>
    <cfRule type="containsText" dxfId="1620" priority="495" operator="containsText" text="3- Bajo">
      <formula>NOT(ISERROR(SEARCH("3- Bajo",N25)))</formula>
    </cfRule>
    <cfRule type="containsText" dxfId="1619" priority="496" operator="containsText" text="4- Bajo">
      <formula>NOT(ISERROR(SEARCH("4- Bajo",N25)))</formula>
    </cfRule>
    <cfRule type="containsText" dxfId="1618" priority="497" operator="containsText" text="1- Bajo">
      <formula>NOT(ISERROR(SEARCH("1- Bajo",N25)))</formula>
    </cfRule>
  </conditionalFormatting>
  <conditionalFormatting sqref="H25:H29">
    <cfRule type="containsText" dxfId="1617" priority="479" operator="containsText" text="Muy Alta">
      <formula>NOT(ISERROR(SEARCH("Muy Alta",H25)))</formula>
    </cfRule>
    <cfRule type="containsText" dxfId="1616" priority="480" operator="containsText" text="Alta">
      <formula>NOT(ISERROR(SEARCH("Alta",H25)))</formula>
    </cfRule>
    <cfRule type="containsText" dxfId="1615" priority="481" operator="containsText" text="Muy Alta">
      <formula>NOT(ISERROR(SEARCH("Muy Alta",H25)))</formula>
    </cfRule>
    <cfRule type="containsText" dxfId="1614" priority="486" operator="containsText" text="Muy Baja">
      <formula>NOT(ISERROR(SEARCH("Muy Baja",H25)))</formula>
    </cfRule>
    <cfRule type="containsText" dxfId="1613" priority="487" operator="containsText" text="Baja">
      <formula>NOT(ISERROR(SEARCH("Baja",H25)))</formula>
    </cfRule>
    <cfRule type="containsText" dxfId="1612" priority="488" operator="containsText" text="Media">
      <formula>NOT(ISERROR(SEARCH("Media",H25)))</formula>
    </cfRule>
    <cfRule type="containsText" dxfId="1611" priority="489" operator="containsText" text="Alta">
      <formula>NOT(ISERROR(SEARCH("Alta",H25)))</formula>
    </cfRule>
    <cfRule type="containsText" dxfId="1610" priority="491" operator="containsText" text="Muy Alta">
      <formula>NOT(ISERROR(SEARCH("Muy Alta",H25)))</formula>
    </cfRule>
  </conditionalFormatting>
  <conditionalFormatting sqref="I25:I29">
    <cfRule type="containsText" dxfId="1609" priority="482" operator="containsText" text="Catastrófico">
      <formula>NOT(ISERROR(SEARCH("Catastrófico",I25)))</formula>
    </cfRule>
    <cfRule type="containsText" dxfId="1608" priority="483" operator="containsText" text="Mayor">
      <formula>NOT(ISERROR(SEARCH("Mayor",I25)))</formula>
    </cfRule>
    <cfRule type="containsText" dxfId="1607" priority="484" operator="containsText" text="Menor">
      <formula>NOT(ISERROR(SEARCH("Menor",I25)))</formula>
    </cfRule>
    <cfRule type="containsText" dxfId="1606" priority="485" operator="containsText" text="Leve">
      <formula>NOT(ISERROR(SEARCH("Leve",I25)))</formula>
    </cfRule>
    <cfRule type="containsText" dxfId="1605" priority="490" operator="containsText" text="Moderado">
      <formula>NOT(ISERROR(SEARCH("Moderado",I25)))</formula>
    </cfRule>
  </conditionalFormatting>
  <conditionalFormatting sqref="K25:K29">
    <cfRule type="containsText" dxfId="1604" priority="477" operator="containsText" text="Media">
      <formula>NOT(ISERROR(SEARCH("Media",K25)))</formula>
    </cfRule>
  </conditionalFormatting>
  <conditionalFormatting sqref="L25:L29">
    <cfRule type="containsText" dxfId="1603" priority="476" operator="containsText" text="Moderado">
      <formula>NOT(ISERROR(SEARCH("Moderado",L25)))</formula>
    </cfRule>
  </conditionalFormatting>
  <conditionalFormatting sqref="J25:J29">
    <cfRule type="containsText" dxfId="1602" priority="475" operator="containsText" text="Moderado">
      <formula>NOT(ISERROR(SEARCH("Moderado",J25)))</formula>
    </cfRule>
  </conditionalFormatting>
  <conditionalFormatting sqref="J25:J29">
    <cfRule type="containsText" dxfId="1601" priority="473" operator="containsText" text="Bajo">
      <formula>NOT(ISERROR(SEARCH("Bajo",J25)))</formula>
    </cfRule>
    <cfRule type="containsText" dxfId="1600" priority="474" operator="containsText" text="Extremo">
      <formula>NOT(ISERROR(SEARCH("Extremo",J25)))</formula>
    </cfRule>
  </conditionalFormatting>
  <conditionalFormatting sqref="K25:K29">
    <cfRule type="containsText" dxfId="1599" priority="471" operator="containsText" text="Baja">
      <formula>NOT(ISERROR(SEARCH("Baja",K25)))</formula>
    </cfRule>
    <cfRule type="containsText" dxfId="1598" priority="472" operator="containsText" text="Muy Baja">
      <formula>NOT(ISERROR(SEARCH("Muy Baja",K25)))</formula>
    </cfRule>
  </conditionalFormatting>
  <conditionalFormatting sqref="K25:K29">
    <cfRule type="containsText" dxfId="1597" priority="469" operator="containsText" text="Muy Alta">
      <formula>NOT(ISERROR(SEARCH("Muy Alta",K25)))</formula>
    </cfRule>
    <cfRule type="containsText" dxfId="1596" priority="470" operator="containsText" text="Alta">
      <formula>NOT(ISERROR(SEARCH("Alta",K25)))</formula>
    </cfRule>
  </conditionalFormatting>
  <conditionalFormatting sqref="L25:L29">
    <cfRule type="containsText" dxfId="1595" priority="465" operator="containsText" text="Catastrófico">
      <formula>NOT(ISERROR(SEARCH("Catastrófico",L25)))</formula>
    </cfRule>
    <cfRule type="containsText" dxfId="1594" priority="466" operator="containsText" text="Mayor">
      <formula>NOT(ISERROR(SEARCH("Mayor",L25)))</formula>
    </cfRule>
    <cfRule type="containsText" dxfId="1593" priority="467" operator="containsText" text="Menor">
      <formula>NOT(ISERROR(SEARCH("Menor",L25)))</formula>
    </cfRule>
    <cfRule type="containsText" dxfId="1592" priority="468" operator="containsText" text="Leve">
      <formula>NOT(ISERROR(SEARCH("Leve",L25)))</formula>
    </cfRule>
  </conditionalFormatting>
  <conditionalFormatting sqref="K30:L30">
    <cfRule type="containsText" dxfId="1591" priority="459" operator="containsText" text="3- Moderado">
      <formula>NOT(ISERROR(SEARCH("3- Moderado",K30)))</formula>
    </cfRule>
    <cfRule type="containsText" dxfId="1590" priority="460" operator="containsText" text="6- Moderado">
      <formula>NOT(ISERROR(SEARCH("6- Moderado",K30)))</formula>
    </cfRule>
    <cfRule type="containsText" dxfId="1589" priority="461" operator="containsText" text="4- Moderado">
      <formula>NOT(ISERROR(SEARCH("4- Moderado",K30)))</formula>
    </cfRule>
    <cfRule type="containsText" dxfId="1588" priority="462" operator="containsText" text="3- Bajo">
      <formula>NOT(ISERROR(SEARCH("3- Bajo",K30)))</formula>
    </cfRule>
    <cfRule type="containsText" dxfId="1587" priority="463" operator="containsText" text="4- Bajo">
      <formula>NOT(ISERROR(SEARCH("4- Bajo",K30)))</formula>
    </cfRule>
    <cfRule type="containsText" dxfId="1586" priority="464" operator="containsText" text="1- Bajo">
      <formula>NOT(ISERROR(SEARCH("1- Bajo",K30)))</formula>
    </cfRule>
  </conditionalFormatting>
  <conditionalFormatting sqref="H30:I30">
    <cfRule type="containsText" dxfId="1585" priority="453" operator="containsText" text="3- Moderado">
      <formula>NOT(ISERROR(SEARCH("3- Moderado",H30)))</formula>
    </cfRule>
    <cfRule type="containsText" dxfId="1584" priority="454" operator="containsText" text="6- Moderado">
      <formula>NOT(ISERROR(SEARCH("6- Moderado",H30)))</formula>
    </cfRule>
    <cfRule type="containsText" dxfId="1583" priority="455" operator="containsText" text="4- Moderado">
      <formula>NOT(ISERROR(SEARCH("4- Moderado",H30)))</formula>
    </cfRule>
    <cfRule type="containsText" dxfId="1582" priority="456" operator="containsText" text="3- Bajo">
      <formula>NOT(ISERROR(SEARCH("3- Bajo",H30)))</formula>
    </cfRule>
    <cfRule type="containsText" dxfId="1581" priority="457" operator="containsText" text="4- Bajo">
      <formula>NOT(ISERROR(SEARCH("4- Bajo",H30)))</formula>
    </cfRule>
    <cfRule type="containsText" dxfId="1580" priority="458" operator="containsText" text="1- Bajo">
      <formula>NOT(ISERROR(SEARCH("1- Bajo",H30)))</formula>
    </cfRule>
  </conditionalFormatting>
  <conditionalFormatting sqref="A30 C30:E30">
    <cfRule type="containsText" dxfId="1579" priority="447" operator="containsText" text="3- Moderado">
      <formula>NOT(ISERROR(SEARCH("3- Moderado",A30)))</formula>
    </cfRule>
    <cfRule type="containsText" dxfId="1578" priority="448" operator="containsText" text="6- Moderado">
      <formula>NOT(ISERROR(SEARCH("6- Moderado",A30)))</formula>
    </cfRule>
    <cfRule type="containsText" dxfId="1577" priority="449" operator="containsText" text="4- Moderado">
      <formula>NOT(ISERROR(SEARCH("4- Moderado",A30)))</formula>
    </cfRule>
    <cfRule type="containsText" dxfId="1576" priority="450" operator="containsText" text="3- Bajo">
      <formula>NOT(ISERROR(SEARCH("3- Bajo",A30)))</formula>
    </cfRule>
    <cfRule type="containsText" dxfId="1575" priority="451" operator="containsText" text="4- Bajo">
      <formula>NOT(ISERROR(SEARCH("4- Bajo",A30)))</formula>
    </cfRule>
    <cfRule type="containsText" dxfId="1574" priority="452" operator="containsText" text="1- Bajo">
      <formula>NOT(ISERROR(SEARCH("1- Bajo",A30)))</formula>
    </cfRule>
  </conditionalFormatting>
  <conditionalFormatting sqref="F30:G30">
    <cfRule type="containsText" dxfId="1573" priority="441" operator="containsText" text="3- Moderado">
      <formula>NOT(ISERROR(SEARCH("3- Moderado",F30)))</formula>
    </cfRule>
    <cfRule type="containsText" dxfId="1572" priority="442" operator="containsText" text="6- Moderado">
      <formula>NOT(ISERROR(SEARCH("6- Moderado",F30)))</formula>
    </cfRule>
    <cfRule type="containsText" dxfId="1571" priority="443" operator="containsText" text="4- Moderado">
      <formula>NOT(ISERROR(SEARCH("4- Moderado",F30)))</formula>
    </cfRule>
    <cfRule type="containsText" dxfId="1570" priority="444" operator="containsText" text="3- Bajo">
      <formula>NOT(ISERROR(SEARCH("3- Bajo",F30)))</formula>
    </cfRule>
    <cfRule type="containsText" dxfId="1569" priority="445" operator="containsText" text="4- Bajo">
      <formula>NOT(ISERROR(SEARCH("4- Bajo",F30)))</formula>
    </cfRule>
    <cfRule type="containsText" dxfId="1568" priority="446" operator="containsText" text="1- Bajo">
      <formula>NOT(ISERROR(SEARCH("1- Bajo",F30)))</formula>
    </cfRule>
  </conditionalFormatting>
  <conditionalFormatting sqref="J30:J34">
    <cfRule type="containsText" dxfId="1567" priority="436" operator="containsText" text="Bajo">
      <formula>NOT(ISERROR(SEARCH("Bajo",J30)))</formula>
    </cfRule>
    <cfRule type="containsText" dxfId="1566" priority="437" operator="containsText" text="Moderado">
      <formula>NOT(ISERROR(SEARCH("Moderado",J30)))</formula>
    </cfRule>
    <cfRule type="containsText" dxfId="1565" priority="438" operator="containsText" text="Alto">
      <formula>NOT(ISERROR(SEARCH("Alto",J30)))</formula>
    </cfRule>
    <cfRule type="containsText" dxfId="1564" priority="439" operator="containsText" text="Extremo">
      <formula>NOT(ISERROR(SEARCH("Extremo",J30)))</formula>
    </cfRule>
    <cfRule type="colorScale" priority="440">
      <colorScale>
        <cfvo type="min"/>
        <cfvo type="max"/>
        <color rgb="FFFF7128"/>
        <color rgb="FFFFEF9C"/>
      </colorScale>
    </cfRule>
  </conditionalFormatting>
  <conditionalFormatting sqref="M30:M34">
    <cfRule type="containsText" dxfId="1563" priority="411" operator="containsText" text="Moderado">
      <formula>NOT(ISERROR(SEARCH("Moderado",M30)))</formula>
    </cfRule>
    <cfRule type="containsText" dxfId="1562" priority="431" operator="containsText" text="Bajo">
      <formula>NOT(ISERROR(SEARCH("Bajo",M30)))</formula>
    </cfRule>
    <cfRule type="containsText" dxfId="1561" priority="432" operator="containsText" text="Moderado">
      <formula>NOT(ISERROR(SEARCH("Moderado",M30)))</formula>
    </cfRule>
    <cfRule type="containsText" dxfId="1560" priority="433" operator="containsText" text="Alto">
      <formula>NOT(ISERROR(SEARCH("Alto",M30)))</formula>
    </cfRule>
    <cfRule type="containsText" dxfId="1559" priority="434" operator="containsText" text="Extremo">
      <formula>NOT(ISERROR(SEARCH("Extremo",M30)))</formula>
    </cfRule>
    <cfRule type="colorScale" priority="435">
      <colorScale>
        <cfvo type="min"/>
        <cfvo type="max"/>
        <color rgb="FFFF7128"/>
        <color rgb="FFFFEF9C"/>
      </colorScale>
    </cfRule>
  </conditionalFormatting>
  <conditionalFormatting sqref="N30">
    <cfRule type="containsText" dxfId="1558" priority="425" operator="containsText" text="3- Moderado">
      <formula>NOT(ISERROR(SEARCH("3- Moderado",N30)))</formula>
    </cfRule>
    <cfRule type="containsText" dxfId="1557" priority="426" operator="containsText" text="6- Moderado">
      <formula>NOT(ISERROR(SEARCH("6- Moderado",N30)))</formula>
    </cfRule>
    <cfRule type="containsText" dxfId="1556" priority="427" operator="containsText" text="4- Moderado">
      <formula>NOT(ISERROR(SEARCH("4- Moderado",N30)))</formula>
    </cfRule>
    <cfRule type="containsText" dxfId="1555" priority="428" operator="containsText" text="3- Bajo">
      <formula>NOT(ISERROR(SEARCH("3- Bajo",N30)))</formula>
    </cfRule>
    <cfRule type="containsText" dxfId="1554" priority="429" operator="containsText" text="4- Bajo">
      <formula>NOT(ISERROR(SEARCH("4- Bajo",N30)))</formula>
    </cfRule>
    <cfRule type="containsText" dxfId="1553" priority="430" operator="containsText" text="1- Bajo">
      <formula>NOT(ISERROR(SEARCH("1- Bajo",N30)))</formula>
    </cfRule>
  </conditionalFormatting>
  <conditionalFormatting sqref="H30:H34">
    <cfRule type="containsText" dxfId="1552" priority="412" operator="containsText" text="Muy Alta">
      <formula>NOT(ISERROR(SEARCH("Muy Alta",H30)))</formula>
    </cfRule>
    <cfRule type="containsText" dxfId="1551" priority="413" operator="containsText" text="Alta">
      <formula>NOT(ISERROR(SEARCH("Alta",H30)))</formula>
    </cfRule>
    <cfRule type="containsText" dxfId="1550" priority="414" operator="containsText" text="Muy Alta">
      <formula>NOT(ISERROR(SEARCH("Muy Alta",H30)))</formula>
    </cfRule>
    <cfRule type="containsText" dxfId="1549" priority="419" operator="containsText" text="Muy Baja">
      <formula>NOT(ISERROR(SEARCH("Muy Baja",H30)))</formula>
    </cfRule>
    <cfRule type="containsText" dxfId="1548" priority="420" operator="containsText" text="Baja">
      <formula>NOT(ISERROR(SEARCH("Baja",H30)))</formula>
    </cfRule>
    <cfRule type="containsText" dxfId="1547" priority="421" operator="containsText" text="Media">
      <formula>NOT(ISERROR(SEARCH("Media",H30)))</formula>
    </cfRule>
    <cfRule type="containsText" dxfId="1546" priority="422" operator="containsText" text="Alta">
      <formula>NOT(ISERROR(SEARCH("Alta",H30)))</formula>
    </cfRule>
    <cfRule type="containsText" dxfId="1545" priority="424" operator="containsText" text="Muy Alta">
      <formula>NOT(ISERROR(SEARCH("Muy Alta",H30)))</formula>
    </cfRule>
  </conditionalFormatting>
  <conditionalFormatting sqref="I30:I34">
    <cfRule type="containsText" dxfId="1544" priority="415" operator="containsText" text="Catastrófico">
      <formula>NOT(ISERROR(SEARCH("Catastrófico",I30)))</formula>
    </cfRule>
    <cfRule type="containsText" dxfId="1543" priority="416" operator="containsText" text="Mayor">
      <formula>NOT(ISERROR(SEARCH("Mayor",I30)))</formula>
    </cfRule>
    <cfRule type="containsText" dxfId="1542" priority="417" operator="containsText" text="Menor">
      <formula>NOT(ISERROR(SEARCH("Menor",I30)))</formula>
    </cfRule>
    <cfRule type="containsText" dxfId="1541" priority="418" operator="containsText" text="Leve">
      <formula>NOT(ISERROR(SEARCH("Leve",I30)))</formula>
    </cfRule>
    <cfRule type="containsText" dxfId="1540" priority="423" operator="containsText" text="Moderado">
      <formula>NOT(ISERROR(SEARCH("Moderado",I30)))</formula>
    </cfRule>
  </conditionalFormatting>
  <conditionalFormatting sqref="K30:K34">
    <cfRule type="containsText" dxfId="1539" priority="410" operator="containsText" text="Media">
      <formula>NOT(ISERROR(SEARCH("Media",K30)))</formula>
    </cfRule>
  </conditionalFormatting>
  <conditionalFormatting sqref="L30:L34">
    <cfRule type="containsText" dxfId="1538" priority="409" operator="containsText" text="Moderado">
      <formula>NOT(ISERROR(SEARCH("Moderado",L30)))</formula>
    </cfRule>
  </conditionalFormatting>
  <conditionalFormatting sqref="J30:J34">
    <cfRule type="containsText" dxfId="1537" priority="408" operator="containsText" text="Moderado">
      <formula>NOT(ISERROR(SEARCH("Moderado",J30)))</formula>
    </cfRule>
  </conditionalFormatting>
  <conditionalFormatting sqref="J30:J34">
    <cfRule type="containsText" dxfId="1536" priority="406" operator="containsText" text="Bajo">
      <formula>NOT(ISERROR(SEARCH("Bajo",J30)))</formula>
    </cfRule>
    <cfRule type="containsText" dxfId="1535" priority="407" operator="containsText" text="Extremo">
      <formula>NOT(ISERROR(SEARCH("Extremo",J30)))</formula>
    </cfRule>
  </conditionalFormatting>
  <conditionalFormatting sqref="K30:K34">
    <cfRule type="containsText" dxfId="1534" priority="404" operator="containsText" text="Baja">
      <formula>NOT(ISERROR(SEARCH("Baja",K30)))</formula>
    </cfRule>
    <cfRule type="containsText" dxfId="1533" priority="405" operator="containsText" text="Muy Baja">
      <formula>NOT(ISERROR(SEARCH("Muy Baja",K30)))</formula>
    </cfRule>
  </conditionalFormatting>
  <conditionalFormatting sqref="K30:K34">
    <cfRule type="containsText" dxfId="1532" priority="402" operator="containsText" text="Muy Alta">
      <formula>NOT(ISERROR(SEARCH("Muy Alta",K30)))</formula>
    </cfRule>
    <cfRule type="containsText" dxfId="1531" priority="403" operator="containsText" text="Alta">
      <formula>NOT(ISERROR(SEARCH("Alta",K30)))</formula>
    </cfRule>
  </conditionalFormatting>
  <conditionalFormatting sqref="L30:L34">
    <cfRule type="containsText" dxfId="1530" priority="398" operator="containsText" text="Catastrófico">
      <formula>NOT(ISERROR(SEARCH("Catastrófico",L30)))</formula>
    </cfRule>
    <cfRule type="containsText" dxfId="1529" priority="399" operator="containsText" text="Mayor">
      <formula>NOT(ISERROR(SEARCH("Mayor",L30)))</formula>
    </cfRule>
    <cfRule type="containsText" dxfId="1528" priority="400" operator="containsText" text="Menor">
      <formula>NOT(ISERROR(SEARCH("Menor",L30)))</formula>
    </cfRule>
    <cfRule type="containsText" dxfId="1527" priority="401" operator="containsText" text="Leve">
      <formula>NOT(ISERROR(SEARCH("Leve",L30)))</formula>
    </cfRule>
  </conditionalFormatting>
  <conditionalFormatting sqref="K35:L35">
    <cfRule type="containsText" dxfId="1526" priority="392" operator="containsText" text="3- Moderado">
      <formula>NOT(ISERROR(SEARCH("3- Moderado",K35)))</formula>
    </cfRule>
    <cfRule type="containsText" dxfId="1525" priority="393" operator="containsText" text="6- Moderado">
      <formula>NOT(ISERROR(SEARCH("6- Moderado",K35)))</formula>
    </cfRule>
    <cfRule type="containsText" dxfId="1524" priority="394" operator="containsText" text="4- Moderado">
      <formula>NOT(ISERROR(SEARCH("4- Moderado",K35)))</formula>
    </cfRule>
    <cfRule type="containsText" dxfId="1523" priority="395" operator="containsText" text="3- Bajo">
      <formula>NOT(ISERROR(SEARCH("3- Bajo",K35)))</formula>
    </cfRule>
    <cfRule type="containsText" dxfId="1522" priority="396" operator="containsText" text="4- Bajo">
      <formula>NOT(ISERROR(SEARCH("4- Bajo",K35)))</formula>
    </cfRule>
    <cfRule type="containsText" dxfId="1521" priority="397" operator="containsText" text="1- Bajo">
      <formula>NOT(ISERROR(SEARCH("1- Bajo",K35)))</formula>
    </cfRule>
  </conditionalFormatting>
  <conditionalFormatting sqref="H35:I35">
    <cfRule type="containsText" dxfId="1520" priority="386" operator="containsText" text="3- Moderado">
      <formula>NOT(ISERROR(SEARCH("3- Moderado",H35)))</formula>
    </cfRule>
    <cfRule type="containsText" dxfId="1519" priority="387" operator="containsText" text="6- Moderado">
      <formula>NOT(ISERROR(SEARCH("6- Moderado",H35)))</formula>
    </cfRule>
    <cfRule type="containsText" dxfId="1518" priority="388" operator="containsText" text="4- Moderado">
      <formula>NOT(ISERROR(SEARCH("4- Moderado",H35)))</formula>
    </cfRule>
    <cfRule type="containsText" dxfId="1517" priority="389" operator="containsText" text="3- Bajo">
      <formula>NOT(ISERROR(SEARCH("3- Bajo",H35)))</formula>
    </cfRule>
    <cfRule type="containsText" dxfId="1516" priority="390" operator="containsText" text="4- Bajo">
      <formula>NOT(ISERROR(SEARCH("4- Bajo",H35)))</formula>
    </cfRule>
    <cfRule type="containsText" dxfId="1515" priority="391" operator="containsText" text="1- Bajo">
      <formula>NOT(ISERROR(SEARCH("1- Bajo",H35)))</formula>
    </cfRule>
  </conditionalFormatting>
  <conditionalFormatting sqref="A35 C35:E35">
    <cfRule type="containsText" dxfId="1514" priority="380" operator="containsText" text="3- Moderado">
      <formula>NOT(ISERROR(SEARCH("3- Moderado",A35)))</formula>
    </cfRule>
    <cfRule type="containsText" dxfId="1513" priority="381" operator="containsText" text="6- Moderado">
      <formula>NOT(ISERROR(SEARCH("6- Moderado",A35)))</formula>
    </cfRule>
    <cfRule type="containsText" dxfId="1512" priority="382" operator="containsText" text="4- Moderado">
      <formula>NOT(ISERROR(SEARCH("4- Moderado",A35)))</formula>
    </cfRule>
    <cfRule type="containsText" dxfId="1511" priority="383" operator="containsText" text="3- Bajo">
      <formula>NOT(ISERROR(SEARCH("3- Bajo",A35)))</formula>
    </cfRule>
    <cfRule type="containsText" dxfId="1510" priority="384" operator="containsText" text="4- Bajo">
      <formula>NOT(ISERROR(SEARCH("4- Bajo",A35)))</formula>
    </cfRule>
    <cfRule type="containsText" dxfId="1509" priority="385" operator="containsText" text="1- Bajo">
      <formula>NOT(ISERROR(SEARCH("1- Bajo",A35)))</formula>
    </cfRule>
  </conditionalFormatting>
  <conditionalFormatting sqref="F35:G35">
    <cfRule type="containsText" dxfId="1508" priority="374" operator="containsText" text="3- Moderado">
      <formula>NOT(ISERROR(SEARCH("3- Moderado",F35)))</formula>
    </cfRule>
    <cfRule type="containsText" dxfId="1507" priority="375" operator="containsText" text="6- Moderado">
      <formula>NOT(ISERROR(SEARCH("6- Moderado",F35)))</formula>
    </cfRule>
    <cfRule type="containsText" dxfId="1506" priority="376" operator="containsText" text="4- Moderado">
      <formula>NOT(ISERROR(SEARCH("4- Moderado",F35)))</formula>
    </cfRule>
    <cfRule type="containsText" dxfId="1505" priority="377" operator="containsText" text="3- Bajo">
      <formula>NOT(ISERROR(SEARCH("3- Bajo",F35)))</formula>
    </cfRule>
    <cfRule type="containsText" dxfId="1504" priority="378" operator="containsText" text="4- Bajo">
      <formula>NOT(ISERROR(SEARCH("4- Bajo",F35)))</formula>
    </cfRule>
    <cfRule type="containsText" dxfId="1503" priority="379" operator="containsText" text="1- Bajo">
      <formula>NOT(ISERROR(SEARCH("1- Bajo",F35)))</formula>
    </cfRule>
  </conditionalFormatting>
  <conditionalFormatting sqref="J35:J39">
    <cfRule type="containsText" dxfId="1502" priority="369" operator="containsText" text="Bajo">
      <formula>NOT(ISERROR(SEARCH("Bajo",J35)))</formula>
    </cfRule>
    <cfRule type="containsText" dxfId="1501" priority="370" operator="containsText" text="Moderado">
      <formula>NOT(ISERROR(SEARCH("Moderado",J35)))</formula>
    </cfRule>
    <cfRule type="containsText" dxfId="1500" priority="371" operator="containsText" text="Alto">
      <formula>NOT(ISERROR(SEARCH("Alto",J35)))</formula>
    </cfRule>
    <cfRule type="containsText" dxfId="1499" priority="372" operator="containsText" text="Extremo">
      <formula>NOT(ISERROR(SEARCH("Extremo",J35)))</formula>
    </cfRule>
    <cfRule type="colorScale" priority="373">
      <colorScale>
        <cfvo type="min"/>
        <cfvo type="max"/>
        <color rgb="FFFF7128"/>
        <color rgb="FFFFEF9C"/>
      </colorScale>
    </cfRule>
  </conditionalFormatting>
  <conditionalFormatting sqref="M35:M39">
    <cfRule type="containsText" dxfId="1498" priority="344" operator="containsText" text="Moderado">
      <formula>NOT(ISERROR(SEARCH("Moderado",M35)))</formula>
    </cfRule>
    <cfRule type="containsText" dxfId="1497" priority="364" operator="containsText" text="Bajo">
      <formula>NOT(ISERROR(SEARCH("Bajo",M35)))</formula>
    </cfRule>
    <cfRule type="containsText" dxfId="1496" priority="365" operator="containsText" text="Moderado">
      <formula>NOT(ISERROR(SEARCH("Moderado",M35)))</formula>
    </cfRule>
    <cfRule type="containsText" dxfId="1495" priority="366" operator="containsText" text="Alto">
      <formula>NOT(ISERROR(SEARCH("Alto",M35)))</formula>
    </cfRule>
    <cfRule type="containsText" dxfId="1494" priority="367" operator="containsText" text="Extremo">
      <formula>NOT(ISERROR(SEARCH("Extremo",M35)))</formula>
    </cfRule>
    <cfRule type="colorScale" priority="368">
      <colorScale>
        <cfvo type="min"/>
        <cfvo type="max"/>
        <color rgb="FFFF7128"/>
        <color rgb="FFFFEF9C"/>
      </colorScale>
    </cfRule>
  </conditionalFormatting>
  <conditionalFormatting sqref="N35">
    <cfRule type="containsText" dxfId="1493" priority="358" operator="containsText" text="3- Moderado">
      <formula>NOT(ISERROR(SEARCH("3- Moderado",N35)))</formula>
    </cfRule>
    <cfRule type="containsText" dxfId="1492" priority="359" operator="containsText" text="6- Moderado">
      <formula>NOT(ISERROR(SEARCH("6- Moderado",N35)))</formula>
    </cfRule>
    <cfRule type="containsText" dxfId="1491" priority="360" operator="containsText" text="4- Moderado">
      <formula>NOT(ISERROR(SEARCH("4- Moderado",N35)))</formula>
    </cfRule>
    <cfRule type="containsText" dxfId="1490" priority="361" operator="containsText" text="3- Bajo">
      <formula>NOT(ISERROR(SEARCH("3- Bajo",N35)))</formula>
    </cfRule>
    <cfRule type="containsText" dxfId="1489" priority="362" operator="containsText" text="4- Bajo">
      <formula>NOT(ISERROR(SEARCH("4- Bajo",N35)))</formula>
    </cfRule>
    <cfRule type="containsText" dxfId="1488" priority="363" operator="containsText" text="1- Bajo">
      <formula>NOT(ISERROR(SEARCH("1- Bajo",N35)))</formula>
    </cfRule>
  </conditionalFormatting>
  <conditionalFormatting sqref="H35:H39">
    <cfRule type="containsText" dxfId="1487" priority="345" operator="containsText" text="Muy Alta">
      <formula>NOT(ISERROR(SEARCH("Muy Alta",H35)))</formula>
    </cfRule>
    <cfRule type="containsText" dxfId="1486" priority="346" operator="containsText" text="Alta">
      <formula>NOT(ISERROR(SEARCH("Alta",H35)))</formula>
    </cfRule>
    <cfRule type="containsText" dxfId="1485" priority="347" operator="containsText" text="Muy Alta">
      <formula>NOT(ISERROR(SEARCH("Muy Alta",H35)))</formula>
    </cfRule>
    <cfRule type="containsText" dxfId="1484" priority="352" operator="containsText" text="Muy Baja">
      <formula>NOT(ISERROR(SEARCH("Muy Baja",H35)))</formula>
    </cfRule>
    <cfRule type="containsText" dxfId="1483" priority="353" operator="containsText" text="Baja">
      <formula>NOT(ISERROR(SEARCH("Baja",H35)))</formula>
    </cfRule>
    <cfRule type="containsText" dxfId="1482" priority="354" operator="containsText" text="Media">
      <formula>NOT(ISERROR(SEARCH("Media",H35)))</formula>
    </cfRule>
    <cfRule type="containsText" dxfId="1481" priority="355" operator="containsText" text="Alta">
      <formula>NOT(ISERROR(SEARCH("Alta",H35)))</formula>
    </cfRule>
    <cfRule type="containsText" dxfId="1480" priority="357" operator="containsText" text="Muy Alta">
      <formula>NOT(ISERROR(SEARCH("Muy Alta",H35)))</formula>
    </cfRule>
  </conditionalFormatting>
  <conditionalFormatting sqref="I35:I39">
    <cfRule type="containsText" dxfId="1479" priority="348" operator="containsText" text="Catastrófico">
      <formula>NOT(ISERROR(SEARCH("Catastrófico",I35)))</formula>
    </cfRule>
    <cfRule type="containsText" dxfId="1478" priority="349" operator="containsText" text="Mayor">
      <formula>NOT(ISERROR(SEARCH("Mayor",I35)))</formula>
    </cfRule>
    <cfRule type="containsText" dxfId="1477" priority="350" operator="containsText" text="Menor">
      <formula>NOT(ISERROR(SEARCH("Menor",I35)))</formula>
    </cfRule>
    <cfRule type="containsText" dxfId="1476" priority="351" operator="containsText" text="Leve">
      <formula>NOT(ISERROR(SEARCH("Leve",I35)))</formula>
    </cfRule>
    <cfRule type="containsText" dxfId="1475" priority="356" operator="containsText" text="Moderado">
      <formula>NOT(ISERROR(SEARCH("Moderado",I35)))</formula>
    </cfRule>
  </conditionalFormatting>
  <conditionalFormatting sqref="K35:K39">
    <cfRule type="containsText" dxfId="1474" priority="343" operator="containsText" text="Media">
      <formula>NOT(ISERROR(SEARCH("Media",K35)))</formula>
    </cfRule>
  </conditionalFormatting>
  <conditionalFormatting sqref="L35:L39">
    <cfRule type="containsText" dxfId="1473" priority="342" operator="containsText" text="Moderado">
      <formula>NOT(ISERROR(SEARCH("Moderado",L35)))</formula>
    </cfRule>
  </conditionalFormatting>
  <conditionalFormatting sqref="J35:J39">
    <cfRule type="containsText" dxfId="1472" priority="341" operator="containsText" text="Moderado">
      <formula>NOT(ISERROR(SEARCH("Moderado",J35)))</formula>
    </cfRule>
  </conditionalFormatting>
  <conditionalFormatting sqref="J35:J39">
    <cfRule type="containsText" dxfId="1471" priority="339" operator="containsText" text="Bajo">
      <formula>NOT(ISERROR(SEARCH("Bajo",J35)))</formula>
    </cfRule>
    <cfRule type="containsText" dxfId="1470" priority="340" operator="containsText" text="Extremo">
      <formula>NOT(ISERROR(SEARCH("Extremo",J35)))</formula>
    </cfRule>
  </conditionalFormatting>
  <conditionalFormatting sqref="K35:K39">
    <cfRule type="containsText" dxfId="1469" priority="337" operator="containsText" text="Baja">
      <formula>NOT(ISERROR(SEARCH("Baja",K35)))</formula>
    </cfRule>
    <cfRule type="containsText" dxfId="1468" priority="338" operator="containsText" text="Muy Baja">
      <formula>NOT(ISERROR(SEARCH("Muy Baja",K35)))</formula>
    </cfRule>
  </conditionalFormatting>
  <conditionalFormatting sqref="K35:K39">
    <cfRule type="containsText" dxfId="1467" priority="335" operator="containsText" text="Muy Alta">
      <formula>NOT(ISERROR(SEARCH("Muy Alta",K35)))</formula>
    </cfRule>
    <cfRule type="containsText" dxfId="1466" priority="336" operator="containsText" text="Alta">
      <formula>NOT(ISERROR(SEARCH("Alta",K35)))</formula>
    </cfRule>
  </conditionalFormatting>
  <conditionalFormatting sqref="L35:L39">
    <cfRule type="containsText" dxfId="1465" priority="331" operator="containsText" text="Catastrófico">
      <formula>NOT(ISERROR(SEARCH("Catastrófico",L35)))</formula>
    </cfRule>
    <cfRule type="containsText" dxfId="1464" priority="332" operator="containsText" text="Mayor">
      <formula>NOT(ISERROR(SEARCH("Mayor",L35)))</formula>
    </cfRule>
    <cfRule type="containsText" dxfId="1463" priority="333" operator="containsText" text="Menor">
      <formula>NOT(ISERROR(SEARCH("Menor",L35)))</formula>
    </cfRule>
    <cfRule type="containsText" dxfId="1462" priority="334" operator="containsText" text="Leve">
      <formula>NOT(ISERROR(SEARCH("Leve",L35)))</formula>
    </cfRule>
  </conditionalFormatting>
  <conditionalFormatting sqref="L40">
    <cfRule type="containsText" dxfId="1461" priority="325" operator="containsText" text="3- Moderado">
      <formula>NOT(ISERROR(SEARCH("3- Moderado",L40)))</formula>
    </cfRule>
    <cfRule type="containsText" dxfId="1460" priority="326" operator="containsText" text="6- Moderado">
      <formula>NOT(ISERROR(SEARCH("6- Moderado",L40)))</formula>
    </cfRule>
    <cfRule type="containsText" dxfId="1459" priority="327" operator="containsText" text="4- Moderado">
      <formula>NOT(ISERROR(SEARCH("4- Moderado",L40)))</formula>
    </cfRule>
    <cfRule type="containsText" dxfId="1458" priority="328" operator="containsText" text="3- Bajo">
      <formula>NOT(ISERROR(SEARCH("3- Bajo",L40)))</formula>
    </cfRule>
    <cfRule type="containsText" dxfId="1457" priority="329" operator="containsText" text="4- Bajo">
      <formula>NOT(ISERROR(SEARCH("4- Bajo",L40)))</formula>
    </cfRule>
    <cfRule type="containsText" dxfId="1456" priority="330" operator="containsText" text="1- Bajo">
      <formula>NOT(ISERROR(SEARCH("1- Bajo",L40)))</formula>
    </cfRule>
  </conditionalFormatting>
  <conditionalFormatting sqref="H40:I40">
    <cfRule type="containsText" dxfId="1455" priority="319" operator="containsText" text="3- Moderado">
      <formula>NOT(ISERROR(SEARCH("3- Moderado",H40)))</formula>
    </cfRule>
    <cfRule type="containsText" dxfId="1454" priority="320" operator="containsText" text="6- Moderado">
      <formula>NOT(ISERROR(SEARCH("6- Moderado",H40)))</formula>
    </cfRule>
    <cfRule type="containsText" dxfId="1453" priority="321" operator="containsText" text="4- Moderado">
      <formula>NOT(ISERROR(SEARCH("4- Moderado",H40)))</formula>
    </cfRule>
    <cfRule type="containsText" dxfId="1452" priority="322" operator="containsText" text="3- Bajo">
      <formula>NOT(ISERROR(SEARCH("3- Bajo",H40)))</formula>
    </cfRule>
    <cfRule type="containsText" dxfId="1451" priority="323" operator="containsText" text="4- Bajo">
      <formula>NOT(ISERROR(SEARCH("4- Bajo",H40)))</formula>
    </cfRule>
    <cfRule type="containsText" dxfId="1450" priority="324" operator="containsText" text="1- Bajo">
      <formula>NOT(ISERROR(SEARCH("1- Bajo",H40)))</formula>
    </cfRule>
  </conditionalFormatting>
  <conditionalFormatting sqref="A40 C40:E40">
    <cfRule type="containsText" dxfId="1449" priority="313" operator="containsText" text="3- Moderado">
      <formula>NOT(ISERROR(SEARCH("3- Moderado",A40)))</formula>
    </cfRule>
    <cfRule type="containsText" dxfId="1448" priority="314" operator="containsText" text="6- Moderado">
      <formula>NOT(ISERROR(SEARCH("6- Moderado",A40)))</formula>
    </cfRule>
    <cfRule type="containsText" dxfId="1447" priority="315" operator="containsText" text="4- Moderado">
      <formula>NOT(ISERROR(SEARCH("4- Moderado",A40)))</formula>
    </cfRule>
    <cfRule type="containsText" dxfId="1446" priority="316" operator="containsText" text="3- Bajo">
      <formula>NOT(ISERROR(SEARCH("3- Bajo",A40)))</formula>
    </cfRule>
    <cfRule type="containsText" dxfId="1445" priority="317" operator="containsText" text="4- Bajo">
      <formula>NOT(ISERROR(SEARCH("4- Bajo",A40)))</formula>
    </cfRule>
    <cfRule type="containsText" dxfId="1444" priority="318" operator="containsText" text="1- Bajo">
      <formula>NOT(ISERROR(SEARCH("1- Bajo",A40)))</formula>
    </cfRule>
  </conditionalFormatting>
  <conditionalFormatting sqref="F40:G40">
    <cfRule type="containsText" dxfId="1443" priority="307" operator="containsText" text="3- Moderado">
      <formula>NOT(ISERROR(SEARCH("3- Moderado",F40)))</formula>
    </cfRule>
    <cfRule type="containsText" dxfId="1442" priority="308" operator="containsText" text="6- Moderado">
      <formula>NOT(ISERROR(SEARCH("6- Moderado",F40)))</formula>
    </cfRule>
    <cfRule type="containsText" dxfId="1441" priority="309" operator="containsText" text="4- Moderado">
      <formula>NOT(ISERROR(SEARCH("4- Moderado",F40)))</formula>
    </cfRule>
    <cfRule type="containsText" dxfId="1440" priority="310" operator="containsText" text="3- Bajo">
      <formula>NOT(ISERROR(SEARCH("3- Bajo",F40)))</formula>
    </cfRule>
    <cfRule type="containsText" dxfId="1439" priority="311" operator="containsText" text="4- Bajo">
      <formula>NOT(ISERROR(SEARCH("4- Bajo",F40)))</formula>
    </cfRule>
    <cfRule type="containsText" dxfId="1438" priority="312" operator="containsText" text="1- Bajo">
      <formula>NOT(ISERROR(SEARCH("1- Bajo",F40)))</formula>
    </cfRule>
  </conditionalFormatting>
  <conditionalFormatting sqref="J40:J44">
    <cfRule type="containsText" dxfId="1437" priority="302" operator="containsText" text="Bajo">
      <formula>NOT(ISERROR(SEARCH("Bajo",J40)))</formula>
    </cfRule>
    <cfRule type="containsText" dxfId="1436" priority="303" operator="containsText" text="Moderado">
      <formula>NOT(ISERROR(SEARCH("Moderado",J40)))</formula>
    </cfRule>
    <cfRule type="containsText" dxfId="1435" priority="304" operator="containsText" text="Alto">
      <formula>NOT(ISERROR(SEARCH("Alto",J40)))</formula>
    </cfRule>
    <cfRule type="containsText" dxfId="1434" priority="305" operator="containsText" text="Extremo">
      <formula>NOT(ISERROR(SEARCH("Extremo",J40)))</formula>
    </cfRule>
    <cfRule type="colorScale" priority="306">
      <colorScale>
        <cfvo type="min"/>
        <cfvo type="max"/>
        <color rgb="FFFF7128"/>
        <color rgb="FFFFEF9C"/>
      </colorScale>
    </cfRule>
  </conditionalFormatting>
  <conditionalFormatting sqref="M40:M44">
    <cfRule type="containsText" dxfId="1433" priority="277" operator="containsText" text="Moderado">
      <formula>NOT(ISERROR(SEARCH("Moderado",M40)))</formula>
    </cfRule>
    <cfRule type="containsText" dxfId="1432" priority="297" operator="containsText" text="Bajo">
      <formula>NOT(ISERROR(SEARCH("Bajo",M40)))</formula>
    </cfRule>
    <cfRule type="containsText" dxfId="1431" priority="298" operator="containsText" text="Moderado">
      <formula>NOT(ISERROR(SEARCH("Moderado",M40)))</formula>
    </cfRule>
    <cfRule type="containsText" dxfId="1430" priority="299" operator="containsText" text="Alto">
      <formula>NOT(ISERROR(SEARCH("Alto",M40)))</formula>
    </cfRule>
    <cfRule type="containsText" dxfId="1429" priority="300" operator="containsText" text="Extremo">
      <formula>NOT(ISERROR(SEARCH("Extremo",M40)))</formula>
    </cfRule>
    <cfRule type="colorScale" priority="301">
      <colorScale>
        <cfvo type="min"/>
        <cfvo type="max"/>
        <color rgb="FFFF7128"/>
        <color rgb="FFFFEF9C"/>
      </colorScale>
    </cfRule>
  </conditionalFormatting>
  <conditionalFormatting sqref="N40">
    <cfRule type="containsText" dxfId="1428" priority="291" operator="containsText" text="3- Moderado">
      <formula>NOT(ISERROR(SEARCH("3- Moderado",N40)))</formula>
    </cfRule>
    <cfRule type="containsText" dxfId="1427" priority="292" operator="containsText" text="6- Moderado">
      <formula>NOT(ISERROR(SEARCH("6- Moderado",N40)))</formula>
    </cfRule>
    <cfRule type="containsText" dxfId="1426" priority="293" operator="containsText" text="4- Moderado">
      <formula>NOT(ISERROR(SEARCH("4- Moderado",N40)))</formula>
    </cfRule>
    <cfRule type="containsText" dxfId="1425" priority="294" operator="containsText" text="3- Bajo">
      <formula>NOT(ISERROR(SEARCH("3- Bajo",N40)))</formula>
    </cfRule>
    <cfRule type="containsText" dxfId="1424" priority="295" operator="containsText" text="4- Bajo">
      <formula>NOT(ISERROR(SEARCH("4- Bajo",N40)))</formula>
    </cfRule>
    <cfRule type="containsText" dxfId="1423" priority="296" operator="containsText" text="1- Bajo">
      <formula>NOT(ISERROR(SEARCH("1- Bajo",N40)))</formula>
    </cfRule>
  </conditionalFormatting>
  <conditionalFormatting sqref="H40:H44">
    <cfRule type="containsText" dxfId="1422" priority="278" operator="containsText" text="Muy Alta">
      <formula>NOT(ISERROR(SEARCH("Muy Alta",H40)))</formula>
    </cfRule>
    <cfRule type="containsText" dxfId="1421" priority="279" operator="containsText" text="Alta">
      <formula>NOT(ISERROR(SEARCH("Alta",H40)))</formula>
    </cfRule>
    <cfRule type="containsText" dxfId="1420" priority="280" operator="containsText" text="Muy Alta">
      <formula>NOT(ISERROR(SEARCH("Muy Alta",H40)))</formula>
    </cfRule>
    <cfRule type="containsText" dxfId="1419" priority="285" operator="containsText" text="Muy Baja">
      <formula>NOT(ISERROR(SEARCH("Muy Baja",H40)))</formula>
    </cfRule>
    <cfRule type="containsText" dxfId="1418" priority="286" operator="containsText" text="Baja">
      <formula>NOT(ISERROR(SEARCH("Baja",H40)))</formula>
    </cfRule>
    <cfRule type="containsText" dxfId="1417" priority="287" operator="containsText" text="Media">
      <formula>NOT(ISERROR(SEARCH("Media",H40)))</formula>
    </cfRule>
    <cfRule type="containsText" dxfId="1416" priority="288" operator="containsText" text="Alta">
      <formula>NOT(ISERROR(SEARCH("Alta",H40)))</formula>
    </cfRule>
    <cfRule type="containsText" dxfId="1415" priority="290" operator="containsText" text="Muy Alta">
      <formula>NOT(ISERROR(SEARCH("Muy Alta",H40)))</formula>
    </cfRule>
  </conditionalFormatting>
  <conditionalFormatting sqref="I40:I44">
    <cfRule type="containsText" dxfId="1414" priority="281" operator="containsText" text="Catastrófico">
      <formula>NOT(ISERROR(SEARCH("Catastrófico",I40)))</formula>
    </cfRule>
    <cfRule type="containsText" dxfId="1413" priority="282" operator="containsText" text="Mayor">
      <formula>NOT(ISERROR(SEARCH("Mayor",I40)))</formula>
    </cfRule>
    <cfRule type="containsText" dxfId="1412" priority="283" operator="containsText" text="Menor">
      <formula>NOT(ISERROR(SEARCH("Menor",I40)))</formula>
    </cfRule>
    <cfRule type="containsText" dxfId="1411" priority="284" operator="containsText" text="Leve">
      <formula>NOT(ISERROR(SEARCH("Leve",I40)))</formula>
    </cfRule>
    <cfRule type="containsText" dxfId="1410" priority="289" operator="containsText" text="Moderado">
      <formula>NOT(ISERROR(SEARCH("Moderado",I40)))</formula>
    </cfRule>
  </conditionalFormatting>
  <conditionalFormatting sqref="L40:L44">
    <cfRule type="containsText" dxfId="1409" priority="275" operator="containsText" text="Moderado">
      <formula>NOT(ISERROR(SEARCH("Moderado",L40)))</formula>
    </cfRule>
  </conditionalFormatting>
  <conditionalFormatting sqref="J40:J44">
    <cfRule type="containsText" dxfId="1408" priority="274" operator="containsText" text="Moderado">
      <formula>NOT(ISERROR(SEARCH("Moderado",J40)))</formula>
    </cfRule>
  </conditionalFormatting>
  <conditionalFormatting sqref="J40:J44">
    <cfRule type="containsText" dxfId="1407" priority="272" operator="containsText" text="Bajo">
      <formula>NOT(ISERROR(SEARCH("Bajo",J40)))</formula>
    </cfRule>
    <cfRule type="containsText" dxfId="1406" priority="273" operator="containsText" text="Extremo">
      <formula>NOT(ISERROR(SEARCH("Extremo",J40)))</formula>
    </cfRule>
  </conditionalFormatting>
  <conditionalFormatting sqref="L40:L44">
    <cfRule type="containsText" dxfId="1405" priority="264" operator="containsText" text="Catastrófico">
      <formula>NOT(ISERROR(SEARCH("Catastrófico",L40)))</formula>
    </cfRule>
    <cfRule type="containsText" dxfId="1404" priority="265" operator="containsText" text="Mayor">
      <formula>NOT(ISERROR(SEARCH("Mayor",L40)))</formula>
    </cfRule>
    <cfRule type="containsText" dxfId="1403" priority="266" operator="containsText" text="Menor">
      <formula>NOT(ISERROR(SEARCH("Menor",L40)))</formula>
    </cfRule>
    <cfRule type="containsText" dxfId="1402" priority="267" operator="containsText" text="Leve">
      <formula>NOT(ISERROR(SEARCH("Leve",L40)))</formula>
    </cfRule>
  </conditionalFormatting>
  <conditionalFormatting sqref="K45:L45">
    <cfRule type="containsText" dxfId="1401" priority="258" operator="containsText" text="3- Moderado">
      <formula>NOT(ISERROR(SEARCH("3- Moderado",K45)))</formula>
    </cfRule>
    <cfRule type="containsText" dxfId="1400" priority="259" operator="containsText" text="6- Moderado">
      <formula>NOT(ISERROR(SEARCH("6- Moderado",K45)))</formula>
    </cfRule>
    <cfRule type="containsText" dxfId="1399" priority="260" operator="containsText" text="4- Moderado">
      <formula>NOT(ISERROR(SEARCH("4- Moderado",K45)))</formula>
    </cfRule>
    <cfRule type="containsText" dxfId="1398" priority="261" operator="containsText" text="3- Bajo">
      <formula>NOT(ISERROR(SEARCH("3- Bajo",K45)))</formula>
    </cfRule>
    <cfRule type="containsText" dxfId="1397" priority="262" operator="containsText" text="4- Bajo">
      <formula>NOT(ISERROR(SEARCH("4- Bajo",K45)))</formula>
    </cfRule>
    <cfRule type="containsText" dxfId="1396" priority="263" operator="containsText" text="1- Bajo">
      <formula>NOT(ISERROR(SEARCH("1- Bajo",K45)))</formula>
    </cfRule>
  </conditionalFormatting>
  <conditionalFormatting sqref="H45:I45">
    <cfRule type="containsText" dxfId="1395" priority="252" operator="containsText" text="3- Moderado">
      <formula>NOT(ISERROR(SEARCH("3- Moderado",H45)))</formula>
    </cfRule>
    <cfRule type="containsText" dxfId="1394" priority="253" operator="containsText" text="6- Moderado">
      <formula>NOT(ISERROR(SEARCH("6- Moderado",H45)))</formula>
    </cfRule>
    <cfRule type="containsText" dxfId="1393" priority="254" operator="containsText" text="4- Moderado">
      <formula>NOT(ISERROR(SEARCH("4- Moderado",H45)))</formula>
    </cfRule>
    <cfRule type="containsText" dxfId="1392" priority="255" operator="containsText" text="3- Bajo">
      <formula>NOT(ISERROR(SEARCH("3- Bajo",H45)))</formula>
    </cfRule>
    <cfRule type="containsText" dxfId="1391" priority="256" operator="containsText" text="4- Bajo">
      <formula>NOT(ISERROR(SEARCH("4- Bajo",H45)))</formula>
    </cfRule>
    <cfRule type="containsText" dxfId="1390" priority="257" operator="containsText" text="1- Bajo">
      <formula>NOT(ISERROR(SEARCH("1- Bajo",H45)))</formula>
    </cfRule>
  </conditionalFormatting>
  <conditionalFormatting sqref="A45 C45:E45">
    <cfRule type="containsText" dxfId="1389" priority="246" operator="containsText" text="3- Moderado">
      <formula>NOT(ISERROR(SEARCH("3- Moderado",A45)))</formula>
    </cfRule>
    <cfRule type="containsText" dxfId="1388" priority="247" operator="containsText" text="6- Moderado">
      <formula>NOT(ISERROR(SEARCH("6- Moderado",A45)))</formula>
    </cfRule>
    <cfRule type="containsText" dxfId="1387" priority="248" operator="containsText" text="4- Moderado">
      <formula>NOT(ISERROR(SEARCH("4- Moderado",A45)))</formula>
    </cfRule>
    <cfRule type="containsText" dxfId="1386" priority="249" operator="containsText" text="3- Bajo">
      <formula>NOT(ISERROR(SEARCH("3- Bajo",A45)))</formula>
    </cfRule>
    <cfRule type="containsText" dxfId="1385" priority="250" operator="containsText" text="4- Bajo">
      <formula>NOT(ISERROR(SEARCH("4- Bajo",A45)))</formula>
    </cfRule>
    <cfRule type="containsText" dxfId="1384" priority="251" operator="containsText" text="1- Bajo">
      <formula>NOT(ISERROR(SEARCH("1- Bajo",A45)))</formula>
    </cfRule>
  </conditionalFormatting>
  <conditionalFormatting sqref="F45:G45">
    <cfRule type="containsText" dxfId="1383" priority="240" operator="containsText" text="3- Moderado">
      <formula>NOT(ISERROR(SEARCH("3- Moderado",F45)))</formula>
    </cfRule>
    <cfRule type="containsText" dxfId="1382" priority="241" operator="containsText" text="6- Moderado">
      <formula>NOT(ISERROR(SEARCH("6- Moderado",F45)))</formula>
    </cfRule>
    <cfRule type="containsText" dxfId="1381" priority="242" operator="containsText" text="4- Moderado">
      <formula>NOT(ISERROR(SEARCH("4- Moderado",F45)))</formula>
    </cfRule>
    <cfRule type="containsText" dxfId="1380" priority="243" operator="containsText" text="3- Bajo">
      <formula>NOT(ISERROR(SEARCH("3- Bajo",F45)))</formula>
    </cfRule>
    <cfRule type="containsText" dxfId="1379" priority="244" operator="containsText" text="4- Bajo">
      <formula>NOT(ISERROR(SEARCH("4- Bajo",F45)))</formula>
    </cfRule>
    <cfRule type="containsText" dxfId="1378" priority="245" operator="containsText" text="1- Bajo">
      <formula>NOT(ISERROR(SEARCH("1- Bajo",F45)))</formula>
    </cfRule>
  </conditionalFormatting>
  <conditionalFormatting sqref="J45:J49">
    <cfRule type="containsText" dxfId="1377" priority="235" operator="containsText" text="Bajo">
      <formula>NOT(ISERROR(SEARCH("Bajo",J45)))</formula>
    </cfRule>
    <cfRule type="containsText" dxfId="1376" priority="236" operator="containsText" text="Moderado">
      <formula>NOT(ISERROR(SEARCH("Moderado",J45)))</formula>
    </cfRule>
    <cfRule type="containsText" dxfId="1375" priority="237" operator="containsText" text="Alto">
      <formula>NOT(ISERROR(SEARCH("Alto",J45)))</formula>
    </cfRule>
    <cfRule type="containsText" dxfId="1374" priority="238" operator="containsText" text="Extremo">
      <formula>NOT(ISERROR(SEARCH("Extremo",J45)))</formula>
    </cfRule>
    <cfRule type="colorScale" priority="239">
      <colorScale>
        <cfvo type="min"/>
        <cfvo type="max"/>
        <color rgb="FFFF7128"/>
        <color rgb="FFFFEF9C"/>
      </colorScale>
    </cfRule>
  </conditionalFormatting>
  <conditionalFormatting sqref="M45:M49">
    <cfRule type="containsText" dxfId="1373" priority="210" operator="containsText" text="Moderado">
      <formula>NOT(ISERROR(SEARCH("Moderado",M45)))</formula>
    </cfRule>
    <cfRule type="containsText" dxfId="1372" priority="230" operator="containsText" text="Bajo">
      <formula>NOT(ISERROR(SEARCH("Bajo",M45)))</formula>
    </cfRule>
    <cfRule type="containsText" dxfId="1371" priority="231" operator="containsText" text="Moderado">
      <formula>NOT(ISERROR(SEARCH("Moderado",M45)))</formula>
    </cfRule>
    <cfRule type="containsText" dxfId="1370" priority="232" operator="containsText" text="Alto">
      <formula>NOT(ISERROR(SEARCH("Alto",M45)))</formula>
    </cfRule>
    <cfRule type="containsText" dxfId="1369" priority="233" operator="containsText" text="Extremo">
      <formula>NOT(ISERROR(SEARCH("Extremo",M45)))</formula>
    </cfRule>
    <cfRule type="colorScale" priority="234">
      <colorScale>
        <cfvo type="min"/>
        <cfvo type="max"/>
        <color rgb="FFFF7128"/>
        <color rgb="FFFFEF9C"/>
      </colorScale>
    </cfRule>
  </conditionalFormatting>
  <conditionalFormatting sqref="N45">
    <cfRule type="containsText" dxfId="1368" priority="224" operator="containsText" text="3- Moderado">
      <formula>NOT(ISERROR(SEARCH("3- Moderado",N45)))</formula>
    </cfRule>
    <cfRule type="containsText" dxfId="1367" priority="225" operator="containsText" text="6- Moderado">
      <formula>NOT(ISERROR(SEARCH("6- Moderado",N45)))</formula>
    </cfRule>
    <cfRule type="containsText" dxfId="1366" priority="226" operator="containsText" text="4- Moderado">
      <formula>NOT(ISERROR(SEARCH("4- Moderado",N45)))</formula>
    </cfRule>
    <cfRule type="containsText" dxfId="1365" priority="227" operator="containsText" text="3- Bajo">
      <formula>NOT(ISERROR(SEARCH("3- Bajo",N45)))</formula>
    </cfRule>
    <cfRule type="containsText" dxfId="1364" priority="228" operator="containsText" text="4- Bajo">
      <formula>NOT(ISERROR(SEARCH("4- Bajo",N45)))</formula>
    </cfRule>
    <cfRule type="containsText" dxfId="1363" priority="229" operator="containsText" text="1- Bajo">
      <formula>NOT(ISERROR(SEARCH("1- Bajo",N45)))</formula>
    </cfRule>
  </conditionalFormatting>
  <conditionalFormatting sqref="H45:H49">
    <cfRule type="containsText" dxfId="1362" priority="211" operator="containsText" text="Muy Alta">
      <formula>NOT(ISERROR(SEARCH("Muy Alta",H45)))</formula>
    </cfRule>
    <cfRule type="containsText" dxfId="1361" priority="212" operator="containsText" text="Alta">
      <formula>NOT(ISERROR(SEARCH("Alta",H45)))</formula>
    </cfRule>
    <cfRule type="containsText" dxfId="1360" priority="213" operator="containsText" text="Muy Alta">
      <formula>NOT(ISERROR(SEARCH("Muy Alta",H45)))</formula>
    </cfRule>
    <cfRule type="containsText" dxfId="1359" priority="218" operator="containsText" text="Muy Baja">
      <formula>NOT(ISERROR(SEARCH("Muy Baja",H45)))</formula>
    </cfRule>
    <cfRule type="containsText" dxfId="1358" priority="219" operator="containsText" text="Baja">
      <formula>NOT(ISERROR(SEARCH("Baja",H45)))</formula>
    </cfRule>
    <cfRule type="containsText" dxfId="1357" priority="220" operator="containsText" text="Media">
      <formula>NOT(ISERROR(SEARCH("Media",H45)))</formula>
    </cfRule>
    <cfRule type="containsText" dxfId="1356" priority="221" operator="containsText" text="Alta">
      <formula>NOT(ISERROR(SEARCH("Alta",H45)))</formula>
    </cfRule>
    <cfRule type="containsText" dxfId="1355" priority="223" operator="containsText" text="Muy Alta">
      <formula>NOT(ISERROR(SEARCH("Muy Alta",H45)))</formula>
    </cfRule>
  </conditionalFormatting>
  <conditionalFormatting sqref="I45:I49">
    <cfRule type="containsText" dxfId="1354" priority="214" operator="containsText" text="Catastrófico">
      <formula>NOT(ISERROR(SEARCH("Catastrófico",I45)))</formula>
    </cfRule>
    <cfRule type="containsText" dxfId="1353" priority="215" operator="containsText" text="Mayor">
      <formula>NOT(ISERROR(SEARCH("Mayor",I45)))</formula>
    </cfRule>
    <cfRule type="containsText" dxfId="1352" priority="216" operator="containsText" text="Menor">
      <formula>NOT(ISERROR(SEARCH("Menor",I45)))</formula>
    </cfRule>
    <cfRule type="containsText" dxfId="1351" priority="217" operator="containsText" text="Leve">
      <formula>NOT(ISERROR(SEARCH("Leve",I45)))</formula>
    </cfRule>
    <cfRule type="containsText" dxfId="1350" priority="222" operator="containsText" text="Moderado">
      <formula>NOT(ISERROR(SEARCH("Moderado",I45)))</formula>
    </cfRule>
  </conditionalFormatting>
  <conditionalFormatting sqref="K45:K49">
    <cfRule type="containsText" dxfId="1349" priority="209" operator="containsText" text="Media">
      <formula>NOT(ISERROR(SEARCH("Media",K45)))</formula>
    </cfRule>
  </conditionalFormatting>
  <conditionalFormatting sqref="L45:L49">
    <cfRule type="containsText" dxfId="1348" priority="208" operator="containsText" text="Moderado">
      <formula>NOT(ISERROR(SEARCH("Moderado",L45)))</formula>
    </cfRule>
  </conditionalFormatting>
  <conditionalFormatting sqref="J45:J49">
    <cfRule type="containsText" dxfId="1347" priority="207" operator="containsText" text="Moderado">
      <formula>NOT(ISERROR(SEARCH("Moderado",J45)))</formula>
    </cfRule>
  </conditionalFormatting>
  <conditionalFormatting sqref="J45:J49">
    <cfRule type="containsText" dxfId="1346" priority="205" operator="containsText" text="Bajo">
      <formula>NOT(ISERROR(SEARCH("Bajo",J45)))</formula>
    </cfRule>
    <cfRule type="containsText" dxfId="1345" priority="206" operator="containsText" text="Extremo">
      <formula>NOT(ISERROR(SEARCH("Extremo",J45)))</formula>
    </cfRule>
  </conditionalFormatting>
  <conditionalFormatting sqref="K45:K49">
    <cfRule type="containsText" dxfId="1344" priority="203" operator="containsText" text="Baja">
      <formula>NOT(ISERROR(SEARCH("Baja",K45)))</formula>
    </cfRule>
    <cfRule type="containsText" dxfId="1343" priority="204" operator="containsText" text="Muy Baja">
      <formula>NOT(ISERROR(SEARCH("Muy Baja",K45)))</formula>
    </cfRule>
  </conditionalFormatting>
  <conditionalFormatting sqref="K45:K49">
    <cfRule type="containsText" dxfId="1342" priority="201" operator="containsText" text="Muy Alta">
      <formula>NOT(ISERROR(SEARCH("Muy Alta",K45)))</formula>
    </cfRule>
    <cfRule type="containsText" dxfId="1341" priority="202" operator="containsText" text="Alta">
      <formula>NOT(ISERROR(SEARCH("Alta",K45)))</formula>
    </cfRule>
  </conditionalFormatting>
  <conditionalFormatting sqref="L45:L49">
    <cfRule type="containsText" dxfId="1340" priority="197" operator="containsText" text="Catastrófico">
      <formula>NOT(ISERROR(SEARCH("Catastrófico",L45)))</formula>
    </cfRule>
    <cfRule type="containsText" dxfId="1339" priority="198" operator="containsText" text="Mayor">
      <formula>NOT(ISERROR(SEARCH("Mayor",L45)))</formula>
    </cfRule>
    <cfRule type="containsText" dxfId="1338" priority="199" operator="containsText" text="Menor">
      <formula>NOT(ISERROR(SEARCH("Menor",L45)))</formula>
    </cfRule>
    <cfRule type="containsText" dxfId="1337" priority="200" operator="containsText" text="Leve">
      <formula>NOT(ISERROR(SEARCH("Leve",L45)))</formula>
    </cfRule>
  </conditionalFormatting>
  <conditionalFormatting sqref="K50:L50">
    <cfRule type="containsText" dxfId="1336" priority="191" operator="containsText" text="3- Moderado">
      <formula>NOT(ISERROR(SEARCH("3- Moderado",K50)))</formula>
    </cfRule>
    <cfRule type="containsText" dxfId="1335" priority="192" operator="containsText" text="6- Moderado">
      <formula>NOT(ISERROR(SEARCH("6- Moderado",K50)))</formula>
    </cfRule>
    <cfRule type="containsText" dxfId="1334" priority="193" operator="containsText" text="4- Moderado">
      <formula>NOT(ISERROR(SEARCH("4- Moderado",K50)))</formula>
    </cfRule>
    <cfRule type="containsText" dxfId="1333" priority="194" operator="containsText" text="3- Bajo">
      <formula>NOT(ISERROR(SEARCH("3- Bajo",K50)))</formula>
    </cfRule>
    <cfRule type="containsText" dxfId="1332" priority="195" operator="containsText" text="4- Bajo">
      <formula>NOT(ISERROR(SEARCH("4- Bajo",K50)))</formula>
    </cfRule>
    <cfRule type="containsText" dxfId="1331" priority="196" operator="containsText" text="1- Bajo">
      <formula>NOT(ISERROR(SEARCH("1- Bajo",K50)))</formula>
    </cfRule>
  </conditionalFormatting>
  <conditionalFormatting sqref="H50:I50">
    <cfRule type="containsText" dxfId="1330" priority="185" operator="containsText" text="3- Moderado">
      <formula>NOT(ISERROR(SEARCH("3- Moderado",H50)))</formula>
    </cfRule>
    <cfRule type="containsText" dxfId="1329" priority="186" operator="containsText" text="6- Moderado">
      <formula>NOT(ISERROR(SEARCH("6- Moderado",H50)))</formula>
    </cfRule>
    <cfRule type="containsText" dxfId="1328" priority="187" operator="containsText" text="4- Moderado">
      <formula>NOT(ISERROR(SEARCH("4- Moderado",H50)))</formula>
    </cfRule>
    <cfRule type="containsText" dxfId="1327" priority="188" operator="containsText" text="3- Bajo">
      <formula>NOT(ISERROR(SEARCH("3- Bajo",H50)))</formula>
    </cfRule>
    <cfRule type="containsText" dxfId="1326" priority="189" operator="containsText" text="4- Bajo">
      <formula>NOT(ISERROR(SEARCH("4- Bajo",H50)))</formula>
    </cfRule>
    <cfRule type="containsText" dxfId="1325" priority="190" operator="containsText" text="1- Bajo">
      <formula>NOT(ISERROR(SEARCH("1- Bajo",H50)))</formula>
    </cfRule>
  </conditionalFormatting>
  <conditionalFormatting sqref="A50 C50:E50">
    <cfRule type="containsText" dxfId="1324" priority="179" operator="containsText" text="3- Moderado">
      <formula>NOT(ISERROR(SEARCH("3- Moderado",A50)))</formula>
    </cfRule>
    <cfRule type="containsText" dxfId="1323" priority="180" operator="containsText" text="6- Moderado">
      <formula>NOT(ISERROR(SEARCH("6- Moderado",A50)))</formula>
    </cfRule>
    <cfRule type="containsText" dxfId="1322" priority="181" operator="containsText" text="4- Moderado">
      <formula>NOT(ISERROR(SEARCH("4- Moderado",A50)))</formula>
    </cfRule>
    <cfRule type="containsText" dxfId="1321" priority="182" operator="containsText" text="3- Bajo">
      <formula>NOT(ISERROR(SEARCH("3- Bajo",A50)))</formula>
    </cfRule>
    <cfRule type="containsText" dxfId="1320" priority="183" operator="containsText" text="4- Bajo">
      <formula>NOT(ISERROR(SEARCH("4- Bajo",A50)))</formula>
    </cfRule>
    <cfRule type="containsText" dxfId="1319" priority="184" operator="containsText" text="1- Bajo">
      <formula>NOT(ISERROR(SEARCH("1- Bajo",A50)))</formula>
    </cfRule>
  </conditionalFormatting>
  <conditionalFormatting sqref="F50:G50">
    <cfRule type="containsText" dxfId="1318" priority="173" operator="containsText" text="3- Moderado">
      <formula>NOT(ISERROR(SEARCH("3- Moderado",F50)))</formula>
    </cfRule>
    <cfRule type="containsText" dxfId="1317" priority="174" operator="containsText" text="6- Moderado">
      <formula>NOT(ISERROR(SEARCH("6- Moderado",F50)))</formula>
    </cfRule>
    <cfRule type="containsText" dxfId="1316" priority="175" operator="containsText" text="4- Moderado">
      <formula>NOT(ISERROR(SEARCH("4- Moderado",F50)))</formula>
    </cfRule>
    <cfRule type="containsText" dxfId="1315" priority="176" operator="containsText" text="3- Bajo">
      <formula>NOT(ISERROR(SEARCH("3- Bajo",F50)))</formula>
    </cfRule>
    <cfRule type="containsText" dxfId="1314" priority="177" operator="containsText" text="4- Bajo">
      <formula>NOT(ISERROR(SEARCH("4- Bajo",F50)))</formula>
    </cfRule>
    <cfRule type="containsText" dxfId="1313" priority="178" operator="containsText" text="1- Bajo">
      <formula>NOT(ISERROR(SEARCH("1- Bajo",F50)))</formula>
    </cfRule>
  </conditionalFormatting>
  <conditionalFormatting sqref="J50:J54">
    <cfRule type="containsText" dxfId="1312" priority="168" operator="containsText" text="Bajo">
      <formula>NOT(ISERROR(SEARCH("Bajo",J50)))</formula>
    </cfRule>
    <cfRule type="containsText" dxfId="1311" priority="169" operator="containsText" text="Moderado">
      <formula>NOT(ISERROR(SEARCH("Moderado",J50)))</formula>
    </cfRule>
    <cfRule type="containsText" dxfId="1310" priority="170" operator="containsText" text="Alto">
      <formula>NOT(ISERROR(SEARCH("Alto",J50)))</formula>
    </cfRule>
    <cfRule type="containsText" dxfId="1309" priority="171" operator="containsText" text="Extremo">
      <formula>NOT(ISERROR(SEARCH("Extremo",J50)))</formula>
    </cfRule>
    <cfRule type="colorScale" priority="172">
      <colorScale>
        <cfvo type="min"/>
        <cfvo type="max"/>
        <color rgb="FFFF7128"/>
        <color rgb="FFFFEF9C"/>
      </colorScale>
    </cfRule>
  </conditionalFormatting>
  <conditionalFormatting sqref="M50:M54">
    <cfRule type="containsText" dxfId="1308" priority="143" operator="containsText" text="Moderado">
      <formula>NOT(ISERROR(SEARCH("Moderado",M50)))</formula>
    </cfRule>
    <cfRule type="containsText" dxfId="1307" priority="163" operator="containsText" text="Bajo">
      <formula>NOT(ISERROR(SEARCH("Bajo",M50)))</formula>
    </cfRule>
    <cfRule type="containsText" dxfId="1306" priority="164" operator="containsText" text="Moderado">
      <formula>NOT(ISERROR(SEARCH("Moderado",M50)))</formula>
    </cfRule>
    <cfRule type="containsText" dxfId="1305" priority="165" operator="containsText" text="Alto">
      <formula>NOT(ISERROR(SEARCH("Alto",M50)))</formula>
    </cfRule>
    <cfRule type="containsText" dxfId="1304" priority="166" operator="containsText" text="Extremo">
      <formula>NOT(ISERROR(SEARCH("Extremo",M50)))</formula>
    </cfRule>
    <cfRule type="colorScale" priority="167">
      <colorScale>
        <cfvo type="min"/>
        <cfvo type="max"/>
        <color rgb="FFFF7128"/>
        <color rgb="FFFFEF9C"/>
      </colorScale>
    </cfRule>
  </conditionalFormatting>
  <conditionalFormatting sqref="N50">
    <cfRule type="containsText" dxfId="1303" priority="157" operator="containsText" text="3- Moderado">
      <formula>NOT(ISERROR(SEARCH("3- Moderado",N50)))</formula>
    </cfRule>
    <cfRule type="containsText" dxfId="1302" priority="158" operator="containsText" text="6- Moderado">
      <formula>NOT(ISERROR(SEARCH("6- Moderado",N50)))</formula>
    </cfRule>
    <cfRule type="containsText" dxfId="1301" priority="159" operator="containsText" text="4- Moderado">
      <formula>NOT(ISERROR(SEARCH("4- Moderado",N50)))</formula>
    </cfRule>
    <cfRule type="containsText" dxfId="1300" priority="160" operator="containsText" text="3- Bajo">
      <formula>NOT(ISERROR(SEARCH("3- Bajo",N50)))</formula>
    </cfRule>
    <cfRule type="containsText" dxfId="1299" priority="161" operator="containsText" text="4- Bajo">
      <formula>NOT(ISERROR(SEARCH("4- Bajo",N50)))</formula>
    </cfRule>
    <cfRule type="containsText" dxfId="1298" priority="162" operator="containsText" text="1- Bajo">
      <formula>NOT(ISERROR(SEARCH("1- Bajo",N50)))</formula>
    </cfRule>
  </conditionalFormatting>
  <conditionalFormatting sqref="H50:H54">
    <cfRule type="containsText" dxfId="1297" priority="144" operator="containsText" text="Muy Alta">
      <formula>NOT(ISERROR(SEARCH("Muy Alta",H50)))</formula>
    </cfRule>
    <cfRule type="containsText" dxfId="1296" priority="145" operator="containsText" text="Alta">
      <formula>NOT(ISERROR(SEARCH("Alta",H50)))</formula>
    </cfRule>
    <cfRule type="containsText" dxfId="1295" priority="146" operator="containsText" text="Muy Alta">
      <formula>NOT(ISERROR(SEARCH("Muy Alta",H50)))</formula>
    </cfRule>
    <cfRule type="containsText" dxfId="1294" priority="151" operator="containsText" text="Muy Baja">
      <formula>NOT(ISERROR(SEARCH("Muy Baja",H50)))</formula>
    </cfRule>
    <cfRule type="containsText" dxfId="1293" priority="152" operator="containsText" text="Baja">
      <formula>NOT(ISERROR(SEARCH("Baja",H50)))</formula>
    </cfRule>
    <cfRule type="containsText" dxfId="1292" priority="153" operator="containsText" text="Media">
      <formula>NOT(ISERROR(SEARCH("Media",H50)))</formula>
    </cfRule>
    <cfRule type="containsText" dxfId="1291" priority="154" operator="containsText" text="Alta">
      <formula>NOT(ISERROR(SEARCH("Alta",H50)))</formula>
    </cfRule>
    <cfRule type="containsText" dxfId="1290" priority="156" operator="containsText" text="Muy Alta">
      <formula>NOT(ISERROR(SEARCH("Muy Alta",H50)))</formula>
    </cfRule>
  </conditionalFormatting>
  <conditionalFormatting sqref="I50:I54">
    <cfRule type="containsText" dxfId="1289" priority="147" operator="containsText" text="Catastrófico">
      <formula>NOT(ISERROR(SEARCH("Catastrófico",I50)))</formula>
    </cfRule>
    <cfRule type="containsText" dxfId="1288" priority="148" operator="containsText" text="Mayor">
      <formula>NOT(ISERROR(SEARCH("Mayor",I50)))</formula>
    </cfRule>
    <cfRule type="containsText" dxfId="1287" priority="149" operator="containsText" text="Menor">
      <formula>NOT(ISERROR(SEARCH("Menor",I50)))</formula>
    </cfRule>
    <cfRule type="containsText" dxfId="1286" priority="150" operator="containsText" text="Leve">
      <formula>NOT(ISERROR(SEARCH("Leve",I50)))</formula>
    </cfRule>
    <cfRule type="containsText" dxfId="1285" priority="155" operator="containsText" text="Moderado">
      <formula>NOT(ISERROR(SEARCH("Moderado",I50)))</formula>
    </cfRule>
  </conditionalFormatting>
  <conditionalFormatting sqref="K50:K54">
    <cfRule type="containsText" dxfId="1284" priority="142" operator="containsText" text="Media">
      <formula>NOT(ISERROR(SEARCH("Media",K50)))</formula>
    </cfRule>
  </conditionalFormatting>
  <conditionalFormatting sqref="L50:L54">
    <cfRule type="containsText" dxfId="1283" priority="141" operator="containsText" text="Moderado">
      <formula>NOT(ISERROR(SEARCH("Moderado",L50)))</formula>
    </cfRule>
  </conditionalFormatting>
  <conditionalFormatting sqref="J50:J54">
    <cfRule type="containsText" dxfId="1282" priority="140" operator="containsText" text="Moderado">
      <formula>NOT(ISERROR(SEARCH("Moderado",J50)))</formula>
    </cfRule>
  </conditionalFormatting>
  <conditionalFormatting sqref="J50:J54">
    <cfRule type="containsText" dxfId="1281" priority="138" operator="containsText" text="Bajo">
      <formula>NOT(ISERROR(SEARCH("Bajo",J50)))</formula>
    </cfRule>
    <cfRule type="containsText" dxfId="1280" priority="139" operator="containsText" text="Extremo">
      <formula>NOT(ISERROR(SEARCH("Extremo",J50)))</formula>
    </cfRule>
  </conditionalFormatting>
  <conditionalFormatting sqref="K50:K54">
    <cfRule type="containsText" dxfId="1279" priority="136" operator="containsText" text="Baja">
      <formula>NOT(ISERROR(SEARCH("Baja",K50)))</formula>
    </cfRule>
    <cfRule type="containsText" dxfId="1278" priority="137" operator="containsText" text="Muy Baja">
      <formula>NOT(ISERROR(SEARCH("Muy Baja",K50)))</formula>
    </cfRule>
  </conditionalFormatting>
  <conditionalFormatting sqref="K50:K54">
    <cfRule type="containsText" dxfId="1277" priority="134" operator="containsText" text="Muy Alta">
      <formula>NOT(ISERROR(SEARCH("Muy Alta",K50)))</formula>
    </cfRule>
    <cfRule type="containsText" dxfId="1276" priority="135" operator="containsText" text="Alta">
      <formula>NOT(ISERROR(SEARCH("Alta",K50)))</formula>
    </cfRule>
  </conditionalFormatting>
  <conditionalFormatting sqref="L50:L54">
    <cfRule type="containsText" dxfId="1275" priority="130" operator="containsText" text="Catastrófico">
      <formula>NOT(ISERROR(SEARCH("Catastrófico",L50)))</formula>
    </cfRule>
    <cfRule type="containsText" dxfId="1274" priority="131" operator="containsText" text="Mayor">
      <formula>NOT(ISERROR(SEARCH("Mayor",L50)))</formula>
    </cfRule>
    <cfRule type="containsText" dxfId="1273" priority="132" operator="containsText" text="Menor">
      <formula>NOT(ISERROR(SEARCH("Menor",L50)))</formula>
    </cfRule>
    <cfRule type="containsText" dxfId="1272" priority="133" operator="containsText" text="Leve">
      <formula>NOT(ISERROR(SEARCH("Leve",L50)))</formula>
    </cfRule>
  </conditionalFormatting>
  <conditionalFormatting sqref="K55:L55">
    <cfRule type="containsText" dxfId="1271" priority="124" operator="containsText" text="3- Moderado">
      <formula>NOT(ISERROR(SEARCH("3- Moderado",K55)))</formula>
    </cfRule>
    <cfRule type="containsText" dxfId="1270" priority="125" operator="containsText" text="6- Moderado">
      <formula>NOT(ISERROR(SEARCH("6- Moderado",K55)))</formula>
    </cfRule>
    <cfRule type="containsText" dxfId="1269" priority="126" operator="containsText" text="4- Moderado">
      <formula>NOT(ISERROR(SEARCH("4- Moderado",K55)))</formula>
    </cfRule>
    <cfRule type="containsText" dxfId="1268" priority="127" operator="containsText" text="3- Bajo">
      <formula>NOT(ISERROR(SEARCH("3- Bajo",K55)))</formula>
    </cfRule>
    <cfRule type="containsText" dxfId="1267" priority="128" operator="containsText" text="4- Bajo">
      <formula>NOT(ISERROR(SEARCH("4- Bajo",K55)))</formula>
    </cfRule>
    <cfRule type="containsText" dxfId="1266" priority="129" operator="containsText" text="1- Bajo">
      <formula>NOT(ISERROR(SEARCH("1- Bajo",K55)))</formula>
    </cfRule>
  </conditionalFormatting>
  <conditionalFormatting sqref="H55:I55">
    <cfRule type="containsText" dxfId="1265" priority="118" operator="containsText" text="3- Moderado">
      <formula>NOT(ISERROR(SEARCH("3- Moderado",H55)))</formula>
    </cfRule>
    <cfRule type="containsText" dxfId="1264" priority="119" operator="containsText" text="6- Moderado">
      <formula>NOT(ISERROR(SEARCH("6- Moderado",H55)))</formula>
    </cfRule>
    <cfRule type="containsText" dxfId="1263" priority="120" operator="containsText" text="4- Moderado">
      <formula>NOT(ISERROR(SEARCH("4- Moderado",H55)))</formula>
    </cfRule>
    <cfRule type="containsText" dxfId="1262" priority="121" operator="containsText" text="3- Bajo">
      <formula>NOT(ISERROR(SEARCH("3- Bajo",H55)))</formula>
    </cfRule>
    <cfRule type="containsText" dxfId="1261" priority="122" operator="containsText" text="4- Bajo">
      <formula>NOT(ISERROR(SEARCH("4- Bajo",H55)))</formula>
    </cfRule>
    <cfRule type="containsText" dxfId="1260" priority="123" operator="containsText" text="1- Bajo">
      <formula>NOT(ISERROR(SEARCH("1- Bajo",H55)))</formula>
    </cfRule>
  </conditionalFormatting>
  <conditionalFormatting sqref="A55 C55:E55">
    <cfRule type="containsText" dxfId="1259" priority="112" operator="containsText" text="3- Moderado">
      <formula>NOT(ISERROR(SEARCH("3- Moderado",A55)))</formula>
    </cfRule>
    <cfRule type="containsText" dxfId="1258" priority="113" operator="containsText" text="6- Moderado">
      <formula>NOT(ISERROR(SEARCH("6- Moderado",A55)))</formula>
    </cfRule>
    <cfRule type="containsText" dxfId="1257" priority="114" operator="containsText" text="4- Moderado">
      <formula>NOT(ISERROR(SEARCH("4- Moderado",A55)))</formula>
    </cfRule>
    <cfRule type="containsText" dxfId="1256" priority="115" operator="containsText" text="3- Bajo">
      <formula>NOT(ISERROR(SEARCH("3- Bajo",A55)))</formula>
    </cfRule>
    <cfRule type="containsText" dxfId="1255" priority="116" operator="containsText" text="4- Bajo">
      <formula>NOT(ISERROR(SEARCH("4- Bajo",A55)))</formula>
    </cfRule>
    <cfRule type="containsText" dxfId="1254" priority="117" operator="containsText" text="1- Bajo">
      <formula>NOT(ISERROR(SEARCH("1- Bajo",A55)))</formula>
    </cfRule>
  </conditionalFormatting>
  <conditionalFormatting sqref="F55:G55">
    <cfRule type="containsText" dxfId="1253" priority="106" operator="containsText" text="3- Moderado">
      <formula>NOT(ISERROR(SEARCH("3- Moderado",F55)))</formula>
    </cfRule>
    <cfRule type="containsText" dxfId="1252" priority="107" operator="containsText" text="6- Moderado">
      <formula>NOT(ISERROR(SEARCH("6- Moderado",F55)))</formula>
    </cfRule>
    <cfRule type="containsText" dxfId="1251" priority="108" operator="containsText" text="4- Moderado">
      <formula>NOT(ISERROR(SEARCH("4- Moderado",F55)))</formula>
    </cfRule>
    <cfRule type="containsText" dxfId="1250" priority="109" operator="containsText" text="3- Bajo">
      <formula>NOT(ISERROR(SEARCH("3- Bajo",F55)))</formula>
    </cfRule>
    <cfRule type="containsText" dxfId="1249" priority="110" operator="containsText" text="4- Bajo">
      <formula>NOT(ISERROR(SEARCH("4- Bajo",F55)))</formula>
    </cfRule>
    <cfRule type="containsText" dxfId="1248" priority="111" operator="containsText" text="1- Bajo">
      <formula>NOT(ISERROR(SEARCH("1- Bajo",F55)))</formula>
    </cfRule>
  </conditionalFormatting>
  <conditionalFormatting sqref="J55:J59">
    <cfRule type="containsText" dxfId="1247" priority="101" operator="containsText" text="Bajo">
      <formula>NOT(ISERROR(SEARCH("Bajo",J55)))</formula>
    </cfRule>
    <cfRule type="containsText" dxfId="1246" priority="102" operator="containsText" text="Moderado">
      <formula>NOT(ISERROR(SEARCH("Moderado",J55)))</formula>
    </cfRule>
    <cfRule type="containsText" dxfId="1245" priority="103" operator="containsText" text="Alto">
      <formula>NOT(ISERROR(SEARCH("Alto",J55)))</formula>
    </cfRule>
    <cfRule type="containsText" dxfId="1244" priority="104" operator="containsText" text="Extremo">
      <formula>NOT(ISERROR(SEARCH("Extremo",J55)))</formula>
    </cfRule>
    <cfRule type="colorScale" priority="105">
      <colorScale>
        <cfvo type="min"/>
        <cfvo type="max"/>
        <color rgb="FFFF7128"/>
        <color rgb="FFFFEF9C"/>
      </colorScale>
    </cfRule>
  </conditionalFormatting>
  <conditionalFormatting sqref="M55:M59">
    <cfRule type="containsText" dxfId="1243" priority="76" operator="containsText" text="Moderado">
      <formula>NOT(ISERROR(SEARCH("Moderado",M55)))</formula>
    </cfRule>
    <cfRule type="containsText" dxfId="1242" priority="96" operator="containsText" text="Bajo">
      <formula>NOT(ISERROR(SEARCH("Bajo",M55)))</formula>
    </cfRule>
    <cfRule type="containsText" dxfId="1241" priority="97" operator="containsText" text="Moderado">
      <formula>NOT(ISERROR(SEARCH("Moderado",M55)))</formula>
    </cfRule>
    <cfRule type="containsText" dxfId="1240" priority="98" operator="containsText" text="Alto">
      <formula>NOT(ISERROR(SEARCH("Alto",M55)))</formula>
    </cfRule>
    <cfRule type="containsText" dxfId="1239" priority="99" operator="containsText" text="Extremo">
      <formula>NOT(ISERROR(SEARCH("Extremo",M55)))</formula>
    </cfRule>
    <cfRule type="colorScale" priority="100">
      <colorScale>
        <cfvo type="min"/>
        <cfvo type="max"/>
        <color rgb="FFFF7128"/>
        <color rgb="FFFFEF9C"/>
      </colorScale>
    </cfRule>
  </conditionalFormatting>
  <conditionalFormatting sqref="N55">
    <cfRule type="containsText" dxfId="1238" priority="90" operator="containsText" text="3- Moderado">
      <formula>NOT(ISERROR(SEARCH("3- Moderado",N55)))</formula>
    </cfRule>
    <cfRule type="containsText" dxfId="1237" priority="91" operator="containsText" text="6- Moderado">
      <formula>NOT(ISERROR(SEARCH("6- Moderado",N55)))</formula>
    </cfRule>
    <cfRule type="containsText" dxfId="1236" priority="92" operator="containsText" text="4- Moderado">
      <formula>NOT(ISERROR(SEARCH("4- Moderado",N55)))</formula>
    </cfRule>
    <cfRule type="containsText" dxfId="1235" priority="93" operator="containsText" text="3- Bajo">
      <formula>NOT(ISERROR(SEARCH("3- Bajo",N55)))</formula>
    </cfRule>
    <cfRule type="containsText" dxfId="1234" priority="94" operator="containsText" text="4- Bajo">
      <formula>NOT(ISERROR(SEARCH("4- Bajo",N55)))</formula>
    </cfRule>
    <cfRule type="containsText" dxfId="1233" priority="95" operator="containsText" text="1- Bajo">
      <formula>NOT(ISERROR(SEARCH("1- Bajo",N55)))</formula>
    </cfRule>
  </conditionalFormatting>
  <conditionalFormatting sqref="H55:H59">
    <cfRule type="containsText" dxfId="1232" priority="77" operator="containsText" text="Muy Alta">
      <formula>NOT(ISERROR(SEARCH("Muy Alta",H55)))</formula>
    </cfRule>
    <cfRule type="containsText" dxfId="1231" priority="78" operator="containsText" text="Alta">
      <formula>NOT(ISERROR(SEARCH("Alta",H55)))</formula>
    </cfRule>
    <cfRule type="containsText" dxfId="1230" priority="79" operator="containsText" text="Muy Alta">
      <formula>NOT(ISERROR(SEARCH("Muy Alta",H55)))</formula>
    </cfRule>
    <cfRule type="containsText" dxfId="1229" priority="84" operator="containsText" text="Muy Baja">
      <formula>NOT(ISERROR(SEARCH("Muy Baja",H55)))</formula>
    </cfRule>
    <cfRule type="containsText" dxfId="1228" priority="85" operator="containsText" text="Baja">
      <formula>NOT(ISERROR(SEARCH("Baja",H55)))</formula>
    </cfRule>
    <cfRule type="containsText" dxfId="1227" priority="86" operator="containsText" text="Media">
      <formula>NOT(ISERROR(SEARCH("Media",H55)))</formula>
    </cfRule>
    <cfRule type="containsText" dxfId="1226" priority="87" operator="containsText" text="Alta">
      <formula>NOT(ISERROR(SEARCH("Alta",H55)))</formula>
    </cfRule>
    <cfRule type="containsText" dxfId="1225" priority="89" operator="containsText" text="Muy Alta">
      <formula>NOT(ISERROR(SEARCH("Muy Alta",H55)))</formula>
    </cfRule>
  </conditionalFormatting>
  <conditionalFormatting sqref="I55:I59">
    <cfRule type="containsText" dxfId="1224" priority="80" operator="containsText" text="Catastrófico">
      <formula>NOT(ISERROR(SEARCH("Catastrófico",I55)))</formula>
    </cfRule>
    <cfRule type="containsText" dxfId="1223" priority="81" operator="containsText" text="Mayor">
      <formula>NOT(ISERROR(SEARCH("Mayor",I55)))</formula>
    </cfRule>
    <cfRule type="containsText" dxfId="1222" priority="82" operator="containsText" text="Menor">
      <formula>NOT(ISERROR(SEARCH("Menor",I55)))</formula>
    </cfRule>
    <cfRule type="containsText" dxfId="1221" priority="83" operator="containsText" text="Leve">
      <formula>NOT(ISERROR(SEARCH("Leve",I55)))</formula>
    </cfRule>
    <cfRule type="containsText" dxfId="1220" priority="88" operator="containsText" text="Moderado">
      <formula>NOT(ISERROR(SEARCH("Moderado",I55)))</formula>
    </cfRule>
  </conditionalFormatting>
  <conditionalFormatting sqref="K55:K59">
    <cfRule type="containsText" dxfId="1219" priority="75" operator="containsText" text="Media">
      <formula>NOT(ISERROR(SEARCH("Media",K55)))</formula>
    </cfRule>
  </conditionalFormatting>
  <conditionalFormatting sqref="L55:L59">
    <cfRule type="containsText" dxfId="1218" priority="74" operator="containsText" text="Moderado">
      <formula>NOT(ISERROR(SEARCH("Moderado",L55)))</formula>
    </cfRule>
  </conditionalFormatting>
  <conditionalFormatting sqref="J55:J59">
    <cfRule type="containsText" dxfId="1217" priority="73" operator="containsText" text="Moderado">
      <formula>NOT(ISERROR(SEARCH("Moderado",J55)))</formula>
    </cfRule>
  </conditionalFormatting>
  <conditionalFormatting sqref="J55:J59">
    <cfRule type="containsText" dxfId="1216" priority="71" operator="containsText" text="Bajo">
      <formula>NOT(ISERROR(SEARCH("Bajo",J55)))</formula>
    </cfRule>
    <cfRule type="containsText" dxfId="1215" priority="72" operator="containsText" text="Extremo">
      <formula>NOT(ISERROR(SEARCH("Extremo",J55)))</formula>
    </cfRule>
  </conditionalFormatting>
  <conditionalFormatting sqref="K55:K59">
    <cfRule type="containsText" dxfId="1214" priority="69" operator="containsText" text="Baja">
      <formula>NOT(ISERROR(SEARCH("Baja",K55)))</formula>
    </cfRule>
    <cfRule type="containsText" dxfId="1213" priority="70" operator="containsText" text="Muy Baja">
      <formula>NOT(ISERROR(SEARCH("Muy Baja",K55)))</formula>
    </cfRule>
  </conditionalFormatting>
  <conditionalFormatting sqref="K55:K59">
    <cfRule type="containsText" dxfId="1212" priority="67" operator="containsText" text="Muy Alta">
      <formula>NOT(ISERROR(SEARCH("Muy Alta",K55)))</formula>
    </cfRule>
    <cfRule type="containsText" dxfId="1211" priority="68" operator="containsText" text="Alta">
      <formula>NOT(ISERROR(SEARCH("Alta",K55)))</formula>
    </cfRule>
  </conditionalFormatting>
  <conditionalFormatting sqref="L55:L59">
    <cfRule type="containsText" dxfId="1210" priority="63" operator="containsText" text="Catastrófico">
      <formula>NOT(ISERROR(SEARCH("Catastrófico",L55)))</formula>
    </cfRule>
    <cfRule type="containsText" dxfId="1209" priority="64" operator="containsText" text="Mayor">
      <formula>NOT(ISERROR(SEARCH("Mayor",L55)))</formula>
    </cfRule>
    <cfRule type="containsText" dxfId="1208" priority="65" operator="containsText" text="Menor">
      <formula>NOT(ISERROR(SEARCH("Menor",L55)))</formula>
    </cfRule>
    <cfRule type="containsText" dxfId="1207" priority="66" operator="containsText" text="Leve">
      <formula>NOT(ISERROR(SEARCH("Leve",L55)))</formula>
    </cfRule>
  </conditionalFormatting>
  <conditionalFormatting sqref="K40:K44">
    <cfRule type="containsText" dxfId="1206" priority="4" operator="containsText" text="Bajo">
      <formula>NOT(ISERROR(SEARCH("Bajo",K40)))</formula>
    </cfRule>
    <cfRule type="containsText" dxfId="1205" priority="5" operator="containsText" text="Moderado">
      <formula>NOT(ISERROR(SEARCH("Moderado",K40)))</formula>
    </cfRule>
    <cfRule type="containsText" dxfId="1204" priority="6" operator="containsText" text="Alto">
      <formula>NOT(ISERROR(SEARCH("Alto",K40)))</formula>
    </cfRule>
    <cfRule type="containsText" dxfId="1203" priority="7" operator="containsText" text="Extremo">
      <formula>NOT(ISERROR(SEARCH("Extremo",K40)))</formula>
    </cfRule>
    <cfRule type="colorScale" priority="8">
      <colorScale>
        <cfvo type="min"/>
        <cfvo type="max"/>
        <color rgb="FFFF7128"/>
        <color rgb="FFFFEF9C"/>
      </colorScale>
    </cfRule>
  </conditionalFormatting>
  <conditionalFormatting sqref="K40:K44">
    <cfRule type="containsText" dxfId="1202" priority="3" operator="containsText" text="Moderado">
      <formula>NOT(ISERROR(SEARCH("Moderado",K40)))</formula>
    </cfRule>
  </conditionalFormatting>
  <conditionalFormatting sqref="K40:K44">
    <cfRule type="containsText" dxfId="1201" priority="1" operator="containsText" text="Bajo">
      <formula>NOT(ISERROR(SEARCH("Bajo",K40)))</formula>
    </cfRule>
    <cfRule type="containsText" dxfId="1200" priority="2" operator="containsText" text="Extremo">
      <formula>NOT(ISERROR(SEARCH("Extremo",K40)))</formula>
    </cfRule>
  </conditionalFormatting>
  <dataValidations count="7">
    <dataValidation allowBlank="1" showInputMessage="1" showErrorMessage="1" prompt="Seleccionar el tipo de riesgo teniendo en cuenta que  factor organizaconal afecta. Ver explicacion en hoja " sqref="E8" xr:uid="{007E2F5B-28B2-46C4-A7C0-3E1F56337843}"/>
    <dataValidation allowBlank="1" showInputMessage="1" showErrorMessage="1" prompt="Registrar qué factor  que ocasina el riesgo: un facot identtficado el contexto._x000a_O  personas, recursos, estilo de direccion , factores externos, , codiciones ambientales" sqref="F8:G8" xr:uid="{F7D0A2E8-15DF-4BB9-95F7-5D3BB4C88B1F}"/>
    <dataValidation allowBlank="1" showInputMessage="1" showErrorMessage="1" prompt="Que tan factible es que materialize el riesgo?" sqref="H8" xr:uid="{8452A9EA-35CA-42B6-ADA0-08FBAC511C01}"/>
    <dataValidation allowBlank="1" showInputMessage="1" showErrorMessage="1" prompt="El grado de afectación puede ser " sqref="I8" xr:uid="{EE2A7CF6-4A3B-485C-9749-BB0DCCB02049}"/>
    <dataValidation allowBlank="1" showInputMessage="1" showErrorMessage="1" prompt="Describir las actividades que se van a desarrollar para el proyecto" sqref="O7" xr:uid="{2A613E69-7CC0-4433-A486-5BE0253ABFEB}"/>
    <dataValidation allowBlank="1" showInputMessage="1" showErrorMessage="1" prompt="Seleccionar si el responsable es el responsable de las acciones es el nivel central" sqref="P7:P8" xr:uid="{363DA1DD-D566-4856-8B4D-99366BB9E27B}"/>
    <dataValidation allowBlank="1" showInputMessage="1" showErrorMessage="1" prompt="seleccionar si el responsable de ejecutar las acciones es el nivel central" sqref="Q8" xr:uid="{E45E6E69-F8DA-4E7B-BD43-ED6068EB11EF}"/>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99194-7768-49CE-BD23-D543148084DC}">
  <sheetPr>
    <tabColor rgb="FF00B050"/>
  </sheetPr>
  <dimension ref="A1:JR61"/>
  <sheetViews>
    <sheetView topLeftCell="A34" zoomScale="71" zoomScaleNormal="71" workbookViewId="0">
      <selection activeCell="O40" sqref="O40:O44"/>
    </sheetView>
  </sheetViews>
  <sheetFormatPr baseColWidth="10" defaultColWidth="11.42578125" defaultRowHeight="15"/>
  <cols>
    <col min="1" max="2" width="18.42578125" style="82" customWidth="1"/>
    <col min="3" max="3" width="15.5703125" customWidth="1"/>
    <col min="4" max="4" width="27.5703125" style="82" customWidth="1"/>
    <col min="5" max="5" width="18" style="178" customWidth="1"/>
    <col min="6" max="6" width="40.140625" customWidth="1"/>
    <col min="7" max="7" width="20.42578125" customWidth="1"/>
    <col min="8" max="8" width="10.42578125" style="179" customWidth="1"/>
    <col min="9" max="9" width="11.42578125" style="179" customWidth="1"/>
    <col min="10" max="10" width="10.140625" style="180" customWidth="1"/>
    <col min="11" max="11" width="11.42578125" style="179" customWidth="1"/>
    <col min="12" max="12" width="10.85546875" style="179" customWidth="1"/>
    <col min="13" max="13" width="18.28515625" style="179" bestFit="1" customWidth="1"/>
    <col min="14" max="14" width="18.28515625" bestFit="1" customWidth="1"/>
    <col min="15" max="15" width="32.85546875" customWidth="1"/>
    <col min="16" max="16" width="15" customWidth="1"/>
    <col min="17" max="17" width="15.85546875" customWidth="1"/>
    <col min="18" max="18" width="16" customWidth="1"/>
    <col min="19" max="19" width="16.28515625" customWidth="1"/>
    <col min="20" max="20" width="17.5703125" customWidth="1"/>
    <col min="21" max="176" width="11.42578125" style="7"/>
  </cols>
  <sheetData>
    <row r="1" spans="1:278" s="149" customFormat="1" ht="16.5" customHeight="1">
      <c r="A1" s="343"/>
      <c r="B1" s="344"/>
      <c r="C1" s="344"/>
      <c r="D1" s="471" t="s">
        <v>527</v>
      </c>
      <c r="E1" s="471"/>
      <c r="F1" s="471"/>
      <c r="G1" s="471"/>
      <c r="H1" s="471"/>
      <c r="I1" s="471"/>
      <c r="J1" s="471"/>
      <c r="K1" s="471"/>
      <c r="L1" s="471"/>
      <c r="M1" s="471"/>
      <c r="N1" s="471"/>
      <c r="O1" s="471"/>
      <c r="P1" s="471"/>
      <c r="Q1" s="472"/>
      <c r="R1" s="335" t="s">
        <v>165</v>
      </c>
      <c r="S1" s="335"/>
      <c r="T1" s="335"/>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R1" s="148"/>
      <c r="BS1" s="148"/>
      <c r="BT1" s="148"/>
      <c r="BU1" s="148"/>
      <c r="BV1" s="148"/>
      <c r="BW1" s="148"/>
      <c r="BX1" s="148"/>
      <c r="BY1" s="148"/>
      <c r="BZ1" s="148"/>
      <c r="CA1" s="148"/>
      <c r="CB1" s="148"/>
      <c r="CC1" s="148"/>
      <c r="CD1" s="148"/>
      <c r="CE1" s="148"/>
      <c r="CF1" s="148"/>
      <c r="CG1" s="148"/>
      <c r="CH1" s="148"/>
      <c r="CI1" s="148"/>
      <c r="CJ1" s="148"/>
      <c r="CK1" s="148"/>
      <c r="CL1" s="148"/>
      <c r="CM1" s="148"/>
      <c r="CN1" s="148"/>
      <c r="CO1" s="148"/>
      <c r="CP1" s="148"/>
      <c r="CQ1" s="148"/>
      <c r="CR1" s="148"/>
      <c r="CS1" s="148"/>
      <c r="CT1" s="148"/>
      <c r="CU1" s="148"/>
      <c r="CV1" s="148"/>
      <c r="CW1" s="148"/>
      <c r="CX1" s="148"/>
      <c r="CY1" s="148"/>
      <c r="CZ1" s="148"/>
      <c r="DA1" s="148"/>
      <c r="DB1" s="148"/>
      <c r="DC1" s="148"/>
      <c r="DD1" s="148"/>
      <c r="DE1" s="148"/>
      <c r="DF1" s="148"/>
      <c r="DG1" s="148"/>
      <c r="DH1" s="148"/>
      <c r="DI1" s="148"/>
      <c r="DJ1" s="148"/>
      <c r="DK1" s="148"/>
      <c r="DL1" s="148"/>
      <c r="DM1" s="148"/>
      <c r="DN1" s="148"/>
      <c r="DO1" s="148"/>
      <c r="DP1" s="148"/>
      <c r="DQ1" s="148"/>
      <c r="DR1" s="148"/>
      <c r="DS1" s="148"/>
      <c r="DT1" s="148"/>
      <c r="DU1" s="148"/>
      <c r="DV1" s="148"/>
      <c r="DW1" s="148"/>
      <c r="DX1" s="148"/>
      <c r="DY1" s="148"/>
      <c r="DZ1" s="148"/>
      <c r="EA1" s="148"/>
      <c r="EB1" s="148"/>
      <c r="EC1" s="148"/>
      <c r="ED1" s="148"/>
      <c r="EE1" s="148"/>
      <c r="EF1" s="148"/>
      <c r="EG1" s="148"/>
      <c r="EH1" s="148"/>
      <c r="EI1" s="148"/>
      <c r="EJ1" s="148"/>
      <c r="EK1" s="148"/>
      <c r="EL1" s="148"/>
      <c r="EM1" s="148"/>
      <c r="EN1" s="148"/>
      <c r="EO1" s="148"/>
      <c r="EP1" s="148"/>
      <c r="EQ1" s="148"/>
      <c r="ER1" s="148"/>
      <c r="ES1" s="148"/>
      <c r="ET1" s="148"/>
      <c r="EU1" s="148"/>
      <c r="EV1" s="148"/>
      <c r="EW1" s="148"/>
      <c r="EX1" s="148"/>
      <c r="EY1" s="148"/>
      <c r="EZ1" s="148"/>
      <c r="FA1" s="148"/>
      <c r="FB1" s="148"/>
      <c r="FC1" s="148"/>
      <c r="FD1" s="148"/>
      <c r="FE1" s="148"/>
      <c r="FF1" s="148"/>
      <c r="FG1" s="148"/>
      <c r="FH1" s="148"/>
      <c r="FI1" s="148"/>
      <c r="FJ1" s="148"/>
      <c r="FK1" s="148"/>
      <c r="FL1" s="148"/>
      <c r="FM1" s="148"/>
      <c r="FN1" s="148"/>
      <c r="FO1" s="148"/>
      <c r="FP1" s="148"/>
      <c r="FQ1" s="148"/>
      <c r="FR1" s="148"/>
      <c r="FS1" s="148"/>
      <c r="FT1" s="148"/>
      <c r="FU1" s="148"/>
      <c r="FV1" s="148"/>
      <c r="FW1" s="148"/>
      <c r="FX1" s="148"/>
      <c r="FY1" s="148"/>
      <c r="FZ1" s="148"/>
      <c r="GA1" s="148"/>
      <c r="GB1" s="148"/>
      <c r="GC1" s="148"/>
      <c r="GD1" s="148"/>
      <c r="GE1" s="148"/>
      <c r="GF1" s="148"/>
      <c r="GG1" s="148"/>
      <c r="GH1" s="148"/>
      <c r="GI1" s="148"/>
      <c r="GJ1" s="148"/>
      <c r="GK1" s="148"/>
      <c r="GL1" s="148"/>
      <c r="GM1" s="148"/>
      <c r="GN1" s="148"/>
      <c r="GO1" s="148"/>
      <c r="GP1" s="148"/>
      <c r="GQ1" s="148"/>
      <c r="GR1" s="148"/>
      <c r="GS1" s="148"/>
      <c r="GT1" s="148"/>
      <c r="GU1" s="148"/>
      <c r="GV1" s="148"/>
      <c r="GW1" s="148"/>
      <c r="GX1" s="148"/>
      <c r="GY1" s="148"/>
      <c r="GZ1" s="148"/>
      <c r="HA1" s="148"/>
      <c r="HB1" s="148"/>
      <c r="HC1" s="148"/>
      <c r="HD1" s="148"/>
      <c r="HE1" s="148"/>
      <c r="HF1" s="148"/>
      <c r="HG1" s="148"/>
      <c r="HH1" s="148"/>
      <c r="HI1" s="148"/>
      <c r="HJ1" s="148"/>
      <c r="HK1" s="148"/>
      <c r="HL1" s="148"/>
      <c r="HM1" s="148"/>
      <c r="HN1" s="148"/>
      <c r="HO1" s="148"/>
      <c r="HP1" s="148"/>
      <c r="HQ1" s="148"/>
      <c r="HR1" s="148"/>
      <c r="HS1" s="148"/>
      <c r="HT1" s="148"/>
      <c r="HU1" s="148"/>
      <c r="HV1" s="148"/>
      <c r="HW1" s="148"/>
      <c r="HX1" s="148"/>
      <c r="HY1" s="148"/>
      <c r="HZ1" s="148"/>
      <c r="IA1" s="148"/>
      <c r="IB1" s="148"/>
      <c r="IC1" s="148"/>
      <c r="ID1" s="148"/>
      <c r="IE1" s="148"/>
      <c r="IF1" s="148"/>
      <c r="IG1" s="148"/>
      <c r="IH1" s="148"/>
      <c r="II1" s="148"/>
      <c r="IJ1" s="148"/>
      <c r="IK1" s="148"/>
      <c r="IL1" s="148"/>
      <c r="IM1" s="148"/>
      <c r="IN1" s="148"/>
      <c r="IO1" s="148"/>
      <c r="IP1" s="148"/>
      <c r="IQ1" s="148"/>
      <c r="IR1" s="148"/>
      <c r="IS1" s="148"/>
      <c r="IT1" s="148"/>
      <c r="IU1" s="148"/>
      <c r="IV1" s="148"/>
      <c r="IW1" s="148"/>
      <c r="IX1" s="148"/>
      <c r="IY1" s="148"/>
      <c r="IZ1" s="148"/>
      <c r="JA1" s="148"/>
      <c r="JB1" s="148"/>
      <c r="JC1" s="148"/>
      <c r="JD1" s="148"/>
      <c r="JE1" s="148"/>
      <c r="JF1" s="148"/>
      <c r="JG1" s="148"/>
      <c r="JH1" s="148"/>
      <c r="JI1" s="148"/>
      <c r="JJ1" s="148"/>
      <c r="JK1" s="148"/>
      <c r="JL1" s="148"/>
      <c r="JM1" s="148"/>
      <c r="JN1" s="148"/>
      <c r="JO1" s="148"/>
      <c r="JP1" s="148"/>
      <c r="JQ1" s="148"/>
      <c r="JR1" s="148"/>
    </row>
    <row r="2" spans="1:278" s="149" customFormat="1" ht="39.75" customHeight="1">
      <c r="A2" s="345"/>
      <c r="B2" s="346"/>
      <c r="C2" s="346"/>
      <c r="D2" s="473"/>
      <c r="E2" s="473"/>
      <c r="F2" s="473"/>
      <c r="G2" s="473"/>
      <c r="H2" s="473"/>
      <c r="I2" s="473"/>
      <c r="J2" s="473"/>
      <c r="K2" s="473"/>
      <c r="L2" s="473"/>
      <c r="M2" s="473"/>
      <c r="N2" s="473"/>
      <c r="O2" s="473"/>
      <c r="P2" s="473"/>
      <c r="Q2" s="474"/>
      <c r="R2" s="335"/>
      <c r="S2" s="335"/>
      <c r="T2" s="335"/>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row>
    <row r="3" spans="1:278" s="149" customFormat="1" ht="3" customHeight="1">
      <c r="A3" s="2"/>
      <c r="B3" s="2"/>
      <c r="C3" s="3"/>
      <c r="D3" s="473"/>
      <c r="E3" s="473"/>
      <c r="F3" s="473"/>
      <c r="G3" s="473"/>
      <c r="H3" s="473"/>
      <c r="I3" s="473"/>
      <c r="J3" s="473"/>
      <c r="K3" s="473"/>
      <c r="L3" s="473"/>
      <c r="M3" s="473"/>
      <c r="N3" s="473"/>
      <c r="O3" s="473"/>
      <c r="P3" s="473"/>
      <c r="Q3" s="474"/>
      <c r="R3" s="335"/>
      <c r="S3" s="335"/>
      <c r="T3" s="335"/>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row>
    <row r="4" spans="1:278" s="149" customFormat="1" ht="41.25" customHeight="1">
      <c r="A4" s="336" t="s">
        <v>166</v>
      </c>
      <c r="B4" s="337"/>
      <c r="C4" s="338"/>
      <c r="D4" s="339" t="str">
        <f>'Mapa Final'!D4</f>
        <v>REGISTRO Y CONTROL DE ABOGADOS Y AUXILIARES DE LA JUSTICIA</v>
      </c>
      <c r="E4" s="340"/>
      <c r="F4" s="340"/>
      <c r="G4" s="340"/>
      <c r="H4" s="340"/>
      <c r="I4" s="340"/>
      <c r="J4" s="340"/>
      <c r="K4" s="340"/>
      <c r="L4" s="340"/>
      <c r="M4" s="340"/>
      <c r="N4" s="341"/>
      <c r="O4" s="342"/>
      <c r="P4" s="342"/>
      <c r="Q4" s="342"/>
      <c r="R4" s="1"/>
      <c r="S4" s="1"/>
      <c r="T4" s="1"/>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row>
    <row r="5" spans="1:278" s="149" customFormat="1" ht="52.5" customHeight="1">
      <c r="A5" s="336" t="s">
        <v>167</v>
      </c>
      <c r="B5" s="337"/>
      <c r="C5" s="338"/>
      <c r="D5" s="347" t="str">
        <f>'Mapa Final'!D5</f>
        <v xml:space="preserve"> Llevar el registro, inscripción y expedición de las tarjetas profesionales de abogado, duplicados,  cambios de formato y actualización de novedades tales como registro de sanciones disciplinarias en el ejercicio de la profesión de abogado, penas accesorias, y abogados fallecidos; realizar el estudio de las solicitudes de reconocimiento de prácticas jurídicas para la obtención del título de abogado; remitir las listas de estudiantes para que realicen sus prácticas académicas, dispuestas en los pensum de los programas de derecho de las Instituciones de Educación Superior; identificar a los Jueces de Paz y de Reconsideración, a través de la expedición de la credencial; Actualización de las listas de  Auxiliares de la Justicia; expedir las licencias temporales para el ejercicio del Derecho; autorizar el funcionamiento de los consultorios jurídicos de las facultades de derecho del país,  todo lo anterior mediante la expedición de los correspondientes actos administrativos, para asegurar el ejercicio transparente del profesional en Derecho, Jueces de Paz y de Reconsideración, y Auxiliares de la Justicia, dando cumplimiento dentro del marco del Sistema Integrado de Gestión y Control de la Calidad, Medio Ambiente, Salud y Seguridad en el Trabajo.</v>
      </c>
      <c r="E5" s="348"/>
      <c r="F5" s="348"/>
      <c r="G5" s="348"/>
      <c r="H5" s="348"/>
      <c r="I5" s="348"/>
      <c r="J5" s="348"/>
      <c r="K5" s="348"/>
      <c r="L5" s="348"/>
      <c r="M5" s="348"/>
      <c r="N5" s="349"/>
      <c r="O5" s="1"/>
      <c r="P5" s="1"/>
      <c r="Q5" s="1"/>
      <c r="R5" s="1"/>
      <c r="S5" s="1"/>
      <c r="T5" s="1"/>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row>
    <row r="6" spans="1:278" s="149" customFormat="1" ht="32.25" customHeight="1" thickBot="1">
      <c r="A6" s="336" t="s">
        <v>168</v>
      </c>
      <c r="B6" s="337"/>
      <c r="C6" s="338"/>
      <c r="D6" s="347" t="str">
        <f>'Mapa Final'!D6</f>
        <v xml:space="preserve">Nivel Central </v>
      </c>
      <c r="E6" s="348"/>
      <c r="F6" s="348"/>
      <c r="G6" s="348"/>
      <c r="H6" s="348"/>
      <c r="I6" s="348"/>
      <c r="J6" s="348"/>
      <c r="K6" s="348"/>
      <c r="L6" s="348"/>
      <c r="M6" s="348"/>
      <c r="N6" s="349"/>
      <c r="O6" s="1"/>
      <c r="P6" s="1"/>
      <c r="Q6" s="1"/>
      <c r="R6" s="1"/>
      <c r="S6" s="1"/>
      <c r="T6" s="1"/>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148"/>
      <c r="GA6" s="148"/>
      <c r="GB6" s="148"/>
      <c r="GC6" s="148"/>
      <c r="GD6" s="148"/>
      <c r="GE6" s="148"/>
      <c r="GF6" s="148"/>
      <c r="GG6" s="148"/>
      <c r="GH6" s="148"/>
      <c r="GI6" s="148"/>
      <c r="GJ6" s="148"/>
      <c r="GK6" s="148"/>
      <c r="GL6" s="148"/>
      <c r="GM6" s="148"/>
      <c r="GN6" s="148"/>
      <c r="GO6" s="148"/>
      <c r="GP6" s="148"/>
      <c r="GQ6" s="148"/>
      <c r="GR6" s="148"/>
      <c r="GS6" s="148"/>
      <c r="GT6" s="148"/>
      <c r="GU6" s="148"/>
      <c r="GV6" s="148"/>
      <c r="GW6" s="148"/>
      <c r="GX6" s="148"/>
      <c r="GY6" s="148"/>
      <c r="GZ6" s="148"/>
      <c r="HA6" s="148"/>
      <c r="HB6" s="148"/>
      <c r="HC6" s="148"/>
      <c r="HD6" s="148"/>
      <c r="HE6" s="148"/>
      <c r="HF6" s="148"/>
      <c r="HG6" s="148"/>
      <c r="HH6" s="148"/>
      <c r="HI6" s="148"/>
      <c r="HJ6" s="148"/>
      <c r="HK6" s="148"/>
      <c r="HL6" s="148"/>
      <c r="HM6" s="148"/>
      <c r="HN6" s="148"/>
      <c r="HO6" s="148"/>
      <c r="HP6" s="148"/>
      <c r="HQ6" s="148"/>
      <c r="HR6" s="148"/>
      <c r="HS6" s="148"/>
      <c r="HT6" s="148"/>
      <c r="HU6" s="148"/>
      <c r="HV6" s="148"/>
      <c r="HW6" s="148"/>
      <c r="HX6" s="148"/>
      <c r="HY6" s="148"/>
      <c r="HZ6" s="148"/>
      <c r="IA6" s="148"/>
      <c r="IB6" s="148"/>
      <c r="IC6" s="148"/>
      <c r="ID6" s="148"/>
      <c r="IE6" s="148"/>
      <c r="IF6" s="148"/>
      <c r="IG6" s="148"/>
      <c r="IH6" s="148"/>
      <c r="II6" s="148"/>
      <c r="IJ6" s="148"/>
      <c r="IK6" s="148"/>
      <c r="IL6" s="148"/>
      <c r="IM6" s="148"/>
      <c r="IN6" s="148"/>
      <c r="IO6" s="148"/>
      <c r="IP6" s="148"/>
      <c r="IQ6" s="148"/>
      <c r="IR6" s="148"/>
      <c r="IS6" s="148"/>
      <c r="IT6" s="148"/>
      <c r="IU6" s="148"/>
      <c r="IV6" s="148"/>
      <c r="IW6" s="148"/>
      <c r="IX6" s="148"/>
      <c r="IY6" s="148"/>
      <c r="IZ6" s="148"/>
      <c r="JA6" s="148"/>
      <c r="JB6" s="148"/>
      <c r="JC6" s="148"/>
      <c r="JD6" s="148"/>
      <c r="JE6" s="148"/>
      <c r="JF6" s="148"/>
      <c r="JG6" s="148"/>
      <c r="JH6" s="148"/>
      <c r="JI6" s="148"/>
      <c r="JJ6" s="148"/>
      <c r="JK6" s="148"/>
      <c r="JL6" s="148"/>
      <c r="JM6" s="148"/>
      <c r="JN6" s="148"/>
      <c r="JO6" s="148"/>
      <c r="JP6" s="148"/>
      <c r="JQ6" s="148"/>
      <c r="JR6" s="148"/>
    </row>
    <row r="7" spans="1:278" s="174" customFormat="1" ht="39.75" customHeight="1" thickTop="1" thickBot="1">
      <c r="A7" s="466" t="s">
        <v>498</v>
      </c>
      <c r="B7" s="467"/>
      <c r="C7" s="467"/>
      <c r="D7" s="467"/>
      <c r="E7" s="467"/>
      <c r="F7" s="468"/>
      <c r="G7" s="181"/>
      <c r="H7" s="469" t="s">
        <v>499</v>
      </c>
      <c r="I7" s="469"/>
      <c r="J7" s="469"/>
      <c r="K7" s="469" t="s">
        <v>500</v>
      </c>
      <c r="L7" s="469"/>
      <c r="M7" s="469"/>
      <c r="N7" s="470" t="s">
        <v>501</v>
      </c>
      <c r="O7" s="475" t="s">
        <v>502</v>
      </c>
      <c r="P7" s="477" t="s">
        <v>503</v>
      </c>
      <c r="Q7" s="478"/>
      <c r="R7" s="477" t="s">
        <v>504</v>
      </c>
      <c r="S7" s="478"/>
      <c r="T7" s="479" t="s">
        <v>528</v>
      </c>
      <c r="U7" s="187"/>
      <c r="V7" s="187"/>
      <c r="W7" s="187"/>
      <c r="X7" s="187"/>
      <c r="Y7" s="187"/>
      <c r="Z7" s="187"/>
      <c r="AA7" s="187"/>
      <c r="AB7" s="187"/>
      <c r="AC7" s="187"/>
      <c r="AD7" s="187"/>
      <c r="AE7" s="187"/>
      <c r="AF7" s="187"/>
      <c r="AG7" s="187"/>
      <c r="AH7" s="187"/>
      <c r="AI7" s="187"/>
      <c r="AJ7" s="187"/>
      <c r="AK7" s="187"/>
      <c r="AL7" s="187"/>
      <c r="AM7" s="187"/>
      <c r="AN7" s="187"/>
      <c r="AO7" s="187"/>
      <c r="AP7" s="187"/>
      <c r="AQ7" s="187"/>
      <c r="AR7" s="187"/>
      <c r="AS7" s="187"/>
      <c r="AT7" s="187"/>
      <c r="AU7" s="187"/>
      <c r="AV7" s="187"/>
      <c r="AW7" s="187"/>
      <c r="AX7" s="187"/>
      <c r="AY7" s="187"/>
      <c r="AZ7" s="187"/>
      <c r="BA7" s="187"/>
      <c r="BB7" s="187"/>
      <c r="BC7" s="187"/>
      <c r="BD7" s="187"/>
      <c r="BE7" s="187"/>
      <c r="BF7" s="187"/>
      <c r="BG7" s="187"/>
      <c r="BH7" s="187"/>
      <c r="BI7" s="187"/>
      <c r="BJ7" s="187"/>
      <c r="BK7" s="187"/>
      <c r="BL7" s="187"/>
      <c r="BM7" s="187"/>
      <c r="BN7" s="187"/>
      <c r="BO7" s="187"/>
      <c r="BP7" s="187"/>
      <c r="BQ7" s="187"/>
      <c r="BR7" s="187"/>
      <c r="BS7" s="187"/>
      <c r="BT7" s="187"/>
      <c r="BU7" s="187"/>
      <c r="BV7" s="187"/>
      <c r="BW7" s="187"/>
      <c r="BX7" s="187"/>
      <c r="BY7" s="187"/>
      <c r="BZ7" s="187"/>
      <c r="CA7" s="187"/>
      <c r="CB7" s="187"/>
      <c r="CC7" s="187"/>
      <c r="CD7" s="187"/>
      <c r="CE7" s="187"/>
      <c r="CF7" s="187"/>
      <c r="CG7" s="187"/>
      <c r="CH7" s="187"/>
      <c r="CI7" s="187"/>
      <c r="CJ7" s="187"/>
      <c r="CK7" s="187"/>
      <c r="CL7" s="187"/>
      <c r="CM7" s="187"/>
      <c r="CN7" s="187"/>
      <c r="CO7" s="187"/>
      <c r="CP7" s="187"/>
      <c r="CQ7" s="187"/>
      <c r="CR7" s="187"/>
      <c r="CS7" s="187"/>
      <c r="CT7" s="187"/>
      <c r="CU7" s="187"/>
      <c r="CV7" s="187"/>
      <c r="CW7" s="187"/>
      <c r="CX7" s="187"/>
      <c r="CY7" s="187"/>
      <c r="CZ7" s="187"/>
      <c r="DA7" s="187"/>
      <c r="DB7" s="187"/>
      <c r="DC7" s="187"/>
      <c r="DD7" s="187"/>
      <c r="DE7" s="187"/>
      <c r="DF7" s="187"/>
      <c r="DG7" s="187"/>
      <c r="DH7" s="187"/>
      <c r="DI7" s="187"/>
      <c r="DJ7" s="187"/>
      <c r="DK7" s="187"/>
      <c r="DL7" s="187"/>
      <c r="DM7" s="187"/>
      <c r="DN7" s="187"/>
      <c r="DO7" s="187"/>
      <c r="DP7" s="187"/>
      <c r="DQ7" s="187"/>
      <c r="DR7" s="187"/>
      <c r="DS7" s="187"/>
      <c r="DT7" s="187"/>
      <c r="DU7" s="187"/>
      <c r="DV7" s="187"/>
      <c r="DW7" s="187"/>
      <c r="DX7" s="187"/>
      <c r="DY7" s="187"/>
      <c r="DZ7" s="187"/>
      <c r="EA7" s="187"/>
      <c r="EB7" s="187"/>
      <c r="EC7" s="187"/>
      <c r="ED7" s="187"/>
      <c r="EE7" s="187"/>
      <c r="EF7" s="187"/>
      <c r="EG7" s="187"/>
      <c r="EH7" s="187"/>
      <c r="EI7" s="187"/>
      <c r="EJ7" s="187"/>
      <c r="EK7" s="187"/>
      <c r="EL7" s="187"/>
      <c r="EM7" s="187"/>
      <c r="EN7" s="187"/>
      <c r="EO7" s="187"/>
      <c r="EP7" s="187"/>
      <c r="EQ7" s="187"/>
      <c r="ER7" s="187"/>
      <c r="ES7" s="187"/>
      <c r="ET7" s="187"/>
      <c r="EU7" s="187"/>
      <c r="EV7" s="187"/>
      <c r="EW7" s="187"/>
      <c r="EX7" s="187"/>
      <c r="EY7" s="187"/>
      <c r="EZ7" s="187"/>
      <c r="FA7" s="187"/>
      <c r="FB7" s="187"/>
      <c r="FC7" s="187"/>
      <c r="FD7" s="187"/>
      <c r="FE7" s="187"/>
      <c r="FF7" s="187"/>
      <c r="FG7" s="187"/>
      <c r="FH7" s="187"/>
      <c r="FI7" s="187"/>
      <c r="FJ7" s="187"/>
      <c r="FK7" s="187"/>
      <c r="FL7" s="187"/>
      <c r="FM7" s="187"/>
      <c r="FN7" s="187"/>
      <c r="FO7" s="187"/>
      <c r="FP7" s="187"/>
      <c r="FQ7" s="187"/>
      <c r="FR7" s="187"/>
      <c r="FS7" s="187"/>
      <c r="FT7" s="187"/>
    </row>
    <row r="8" spans="1:278" s="175" customFormat="1" ht="60.95" customHeight="1" thickTop="1" thickBot="1">
      <c r="A8" s="190" t="s">
        <v>26</v>
      </c>
      <c r="B8" s="190" t="s">
        <v>176</v>
      </c>
      <c r="C8" s="191" t="s">
        <v>118</v>
      </c>
      <c r="D8" s="182" t="s">
        <v>177</v>
      </c>
      <c r="E8" s="183" t="s">
        <v>122</v>
      </c>
      <c r="F8" s="183" t="s">
        <v>124</v>
      </c>
      <c r="G8" s="183" t="s">
        <v>126</v>
      </c>
      <c r="H8" s="184" t="s">
        <v>506</v>
      </c>
      <c r="I8" s="184" t="s">
        <v>471</v>
      </c>
      <c r="J8" s="184" t="s">
        <v>507</v>
      </c>
      <c r="K8" s="184" t="s">
        <v>506</v>
      </c>
      <c r="L8" s="184" t="s">
        <v>508</v>
      </c>
      <c r="M8" s="184" t="s">
        <v>507</v>
      </c>
      <c r="N8" s="470"/>
      <c r="O8" s="476"/>
      <c r="P8" s="185" t="s">
        <v>509</v>
      </c>
      <c r="Q8" s="185" t="s">
        <v>510</v>
      </c>
      <c r="R8" s="185" t="s">
        <v>511</v>
      </c>
      <c r="S8" s="185" t="s">
        <v>512</v>
      </c>
      <c r="T8" s="479"/>
      <c r="U8" s="188"/>
      <c r="V8" s="188"/>
      <c r="W8" s="188"/>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88"/>
      <c r="AV8" s="188"/>
      <c r="AW8" s="188"/>
      <c r="AX8" s="188"/>
      <c r="AY8" s="188"/>
      <c r="AZ8" s="188"/>
      <c r="BA8" s="188"/>
      <c r="BB8" s="188"/>
      <c r="BC8" s="188"/>
      <c r="BD8" s="188"/>
      <c r="BE8" s="188"/>
      <c r="BF8" s="188"/>
      <c r="BG8" s="188"/>
      <c r="BH8" s="188"/>
      <c r="BI8" s="188"/>
      <c r="BJ8" s="188"/>
      <c r="BK8" s="188"/>
      <c r="BL8" s="188"/>
      <c r="BM8" s="188"/>
      <c r="BN8" s="188"/>
      <c r="BO8" s="188"/>
      <c r="BP8" s="188"/>
      <c r="BQ8" s="188"/>
      <c r="BR8" s="188"/>
      <c r="BS8" s="188"/>
      <c r="BT8" s="188"/>
      <c r="BU8" s="188"/>
      <c r="BV8" s="188"/>
      <c r="BW8" s="188"/>
      <c r="BX8" s="188"/>
      <c r="BY8" s="188"/>
      <c r="BZ8" s="188"/>
      <c r="CA8" s="188"/>
      <c r="CB8" s="188"/>
      <c r="CC8" s="188"/>
      <c r="CD8" s="188"/>
      <c r="CE8" s="188"/>
      <c r="CF8" s="188"/>
      <c r="CG8" s="188"/>
      <c r="CH8" s="188"/>
      <c r="CI8" s="188"/>
      <c r="CJ8" s="188"/>
      <c r="CK8" s="188"/>
      <c r="CL8" s="188"/>
      <c r="CM8" s="188"/>
      <c r="CN8" s="188"/>
      <c r="CO8" s="188"/>
      <c r="CP8" s="188"/>
      <c r="CQ8" s="188"/>
      <c r="CR8" s="188"/>
      <c r="CS8" s="188"/>
      <c r="CT8" s="188"/>
      <c r="CU8" s="188"/>
      <c r="CV8" s="188"/>
      <c r="CW8" s="188"/>
      <c r="CX8" s="188"/>
      <c r="CY8" s="188"/>
      <c r="CZ8" s="188"/>
      <c r="DA8" s="188"/>
      <c r="DB8" s="188"/>
      <c r="DC8" s="188"/>
      <c r="DD8" s="188"/>
      <c r="DE8" s="188"/>
      <c r="DF8" s="188"/>
      <c r="DG8" s="188"/>
      <c r="DH8" s="188"/>
      <c r="DI8" s="188"/>
      <c r="DJ8" s="188"/>
      <c r="DK8" s="188"/>
      <c r="DL8" s="188"/>
      <c r="DM8" s="188"/>
      <c r="DN8" s="188"/>
      <c r="DO8" s="188"/>
      <c r="DP8" s="188"/>
      <c r="DQ8" s="188"/>
      <c r="DR8" s="188"/>
      <c r="DS8" s="188"/>
      <c r="DT8" s="188"/>
      <c r="DU8" s="188"/>
      <c r="DV8" s="188"/>
      <c r="DW8" s="188"/>
      <c r="DX8" s="188"/>
      <c r="DY8" s="188"/>
      <c r="DZ8" s="188"/>
      <c r="EA8" s="188"/>
      <c r="EB8" s="188"/>
      <c r="EC8" s="188"/>
      <c r="ED8" s="188"/>
      <c r="EE8" s="188"/>
      <c r="EF8" s="188"/>
      <c r="EG8" s="188"/>
      <c r="EH8" s="188"/>
      <c r="EI8" s="188"/>
      <c r="EJ8" s="188"/>
      <c r="EK8" s="188"/>
      <c r="EL8" s="188"/>
      <c r="EM8" s="188"/>
      <c r="EN8" s="188"/>
      <c r="EO8" s="188"/>
      <c r="EP8" s="188"/>
      <c r="EQ8" s="188"/>
      <c r="ER8" s="188"/>
      <c r="ES8" s="188"/>
      <c r="ET8" s="188"/>
      <c r="EU8" s="188"/>
      <c r="EV8" s="188"/>
      <c r="EW8" s="188"/>
      <c r="EX8" s="188"/>
      <c r="EY8" s="188"/>
      <c r="EZ8" s="188"/>
      <c r="FA8" s="188"/>
      <c r="FB8" s="188"/>
      <c r="FC8" s="188"/>
      <c r="FD8" s="188"/>
      <c r="FE8" s="188"/>
      <c r="FF8" s="188"/>
      <c r="FG8" s="188"/>
      <c r="FH8" s="188"/>
      <c r="FI8" s="188"/>
      <c r="FJ8" s="188"/>
      <c r="FK8" s="188"/>
      <c r="FL8" s="188"/>
      <c r="FM8" s="188"/>
      <c r="FN8" s="188"/>
      <c r="FO8" s="188"/>
      <c r="FP8" s="188"/>
      <c r="FQ8" s="188"/>
      <c r="FR8" s="188"/>
      <c r="FS8" s="188"/>
      <c r="FT8" s="188"/>
    </row>
    <row r="9" spans="1:278" s="176" customFormat="1" ht="10.5" customHeight="1" thickTop="1" thickBot="1">
      <c r="A9" s="464"/>
      <c r="B9" s="465"/>
      <c r="C9" s="465"/>
      <c r="D9" s="465"/>
      <c r="E9" s="465"/>
      <c r="F9" s="465"/>
      <c r="G9" s="465"/>
      <c r="H9" s="465"/>
      <c r="I9" s="465"/>
      <c r="J9" s="465"/>
      <c r="K9" s="465"/>
      <c r="L9" s="465"/>
      <c r="M9" s="465"/>
      <c r="N9" s="465"/>
      <c r="T9" s="186"/>
      <c r="U9" s="189"/>
      <c r="V9" s="189"/>
      <c r="W9" s="189"/>
      <c r="X9" s="189"/>
      <c r="Y9" s="189"/>
      <c r="Z9" s="189"/>
      <c r="AA9" s="189"/>
      <c r="AB9" s="189"/>
      <c r="AC9" s="189"/>
      <c r="AD9" s="189"/>
      <c r="AE9" s="189"/>
      <c r="AF9" s="189"/>
      <c r="AG9" s="189"/>
      <c r="AH9" s="189"/>
      <c r="AI9" s="189"/>
      <c r="AJ9" s="189"/>
      <c r="AK9" s="189"/>
      <c r="AL9" s="189"/>
      <c r="AM9" s="189"/>
      <c r="AN9" s="189"/>
      <c r="AO9" s="189"/>
      <c r="AP9" s="189"/>
      <c r="AQ9" s="189"/>
      <c r="AR9" s="189"/>
      <c r="AS9" s="189"/>
      <c r="AT9" s="189"/>
      <c r="AU9" s="189"/>
      <c r="AV9" s="189"/>
      <c r="AW9" s="189"/>
      <c r="AX9" s="189"/>
      <c r="AY9" s="189"/>
      <c r="AZ9" s="189"/>
      <c r="BA9" s="189"/>
      <c r="BB9" s="189"/>
      <c r="BC9" s="189"/>
      <c r="BD9" s="189"/>
      <c r="BE9" s="189"/>
      <c r="BF9" s="189"/>
      <c r="BG9" s="189"/>
      <c r="BH9" s="189"/>
      <c r="BI9" s="189"/>
      <c r="BJ9" s="189"/>
      <c r="BK9" s="189"/>
      <c r="BL9" s="189"/>
      <c r="BM9" s="189"/>
      <c r="BN9" s="189"/>
      <c r="BO9" s="189"/>
      <c r="BP9" s="189"/>
      <c r="BQ9" s="189"/>
      <c r="BR9" s="189"/>
      <c r="BS9" s="189"/>
      <c r="BT9" s="189"/>
      <c r="BU9" s="189"/>
      <c r="BV9" s="189"/>
      <c r="BW9" s="189"/>
      <c r="BX9" s="189"/>
      <c r="BY9" s="189"/>
      <c r="BZ9" s="189"/>
      <c r="CA9" s="189"/>
      <c r="CB9" s="189"/>
      <c r="CC9" s="189"/>
      <c r="CD9" s="189"/>
      <c r="CE9" s="189"/>
      <c r="CF9" s="189"/>
      <c r="CG9" s="189"/>
      <c r="CH9" s="189"/>
      <c r="CI9" s="189"/>
      <c r="CJ9" s="189"/>
      <c r="CK9" s="189"/>
      <c r="CL9" s="189"/>
      <c r="CM9" s="189"/>
      <c r="CN9" s="189"/>
      <c r="CO9" s="189"/>
      <c r="CP9" s="189"/>
      <c r="CQ9" s="189"/>
      <c r="CR9" s="189"/>
      <c r="CS9" s="189"/>
      <c r="CT9" s="189"/>
      <c r="CU9" s="189"/>
      <c r="CV9" s="189"/>
      <c r="CW9" s="189"/>
      <c r="CX9" s="189"/>
      <c r="CY9" s="189"/>
      <c r="CZ9" s="189"/>
      <c r="DA9" s="189"/>
      <c r="DB9" s="189"/>
      <c r="DC9" s="189"/>
      <c r="DD9" s="189"/>
      <c r="DE9" s="189"/>
      <c r="DF9" s="189"/>
      <c r="DG9" s="189"/>
      <c r="DH9" s="189"/>
      <c r="DI9" s="189"/>
      <c r="DJ9" s="189"/>
      <c r="DK9" s="189"/>
      <c r="DL9" s="189"/>
      <c r="DM9" s="189"/>
      <c r="DN9" s="189"/>
      <c r="DO9" s="189"/>
      <c r="DP9" s="189"/>
      <c r="DQ9" s="189"/>
      <c r="DR9" s="189"/>
      <c r="DS9" s="189"/>
      <c r="DT9" s="189"/>
      <c r="DU9" s="189"/>
      <c r="DV9" s="189"/>
      <c r="DW9" s="189"/>
      <c r="DX9" s="189"/>
      <c r="DY9" s="189"/>
      <c r="DZ9" s="189"/>
      <c r="EA9" s="189"/>
      <c r="EB9" s="189"/>
      <c r="EC9" s="189"/>
      <c r="ED9" s="189"/>
      <c r="EE9" s="189"/>
      <c r="EF9" s="189"/>
      <c r="EG9" s="189"/>
      <c r="EH9" s="189"/>
      <c r="EI9" s="189"/>
      <c r="EJ9" s="189"/>
      <c r="EK9" s="189"/>
      <c r="EL9" s="189"/>
      <c r="EM9" s="189"/>
      <c r="EN9" s="189"/>
      <c r="EO9" s="189"/>
      <c r="EP9" s="189"/>
      <c r="EQ9" s="189"/>
      <c r="ER9" s="189"/>
      <c r="ES9" s="189"/>
      <c r="ET9" s="189"/>
      <c r="EU9" s="189"/>
      <c r="EV9" s="189"/>
      <c r="EW9" s="189"/>
      <c r="EX9" s="189"/>
      <c r="EY9" s="189"/>
      <c r="EZ9" s="189"/>
      <c r="FA9" s="189"/>
      <c r="FB9" s="189"/>
      <c r="FC9" s="189"/>
      <c r="FD9" s="189"/>
      <c r="FE9" s="189"/>
      <c r="FF9" s="189"/>
      <c r="FG9" s="189"/>
      <c r="FH9" s="189"/>
      <c r="FI9" s="189"/>
      <c r="FJ9" s="189"/>
      <c r="FK9" s="189"/>
      <c r="FL9" s="189"/>
      <c r="FM9" s="189"/>
      <c r="FN9" s="189"/>
      <c r="FO9" s="189"/>
      <c r="FP9" s="189"/>
      <c r="FQ9" s="189"/>
      <c r="FR9" s="189"/>
      <c r="FS9" s="189"/>
      <c r="FT9" s="189"/>
    </row>
    <row r="10" spans="1:278" s="177" customFormat="1" ht="15" customHeight="1">
      <c r="A10" s="441">
        <f>'Mapa Final'!A10</f>
        <v>1</v>
      </c>
      <c r="B10" s="427" t="str">
        <f>'Mapa Final'!B10</f>
        <v xml:space="preserve">Expedición de documentos sin el lleno de los requisitos legales </v>
      </c>
      <c r="C10" s="444" t="str">
        <f>'Mapa Final'!C10</f>
        <v>Afectación en la Prestación del Servicio de Justicia</v>
      </c>
      <c r="D10" s="444" t="str">
        <f>'Mapa Final'!D10</f>
        <v>1.Inadecuada revisión, validación y diligenciamiento de los formularios unicos para solicitudes de la URNA
2.Falta de conocimiento por parte de los ususarios frente a los requisitos.
3.Desconocimiento del funcionario  del procedimiento y requisitos para cada trámite.
4.Insuficiente planta de personal para adelantar los procesos y actividades relacionadas con los procesos de la URNA
5.Alto volumen de carga laboral
6.Presentacion de documentos adulterados</v>
      </c>
      <c r="E10" s="447" t="str">
        <f>'Mapa Final'!E10</f>
        <v>Presentación de solicitudes de tramites incompletas relacionadas con la inscripcion y expedicion de  tarjeta profesional de abogado, licencias temporales, acreditacion de prácticas jurídicas, autorizacion de prácticas academicas, expedicion de carnet de jueces de paz y  autorizaciones para el funcionamiento de los Consultorios Jurídicos de las Facultades de Derecho.</v>
      </c>
      <c r="F10" s="447" t="str">
        <f>'Mapa Final'!F10</f>
        <v xml:space="preserve">Posibilidad de incumplimiento de los requisitos legalmente  establecidas para cada trámite debido a la  omision  o presentación de documentos fraudolentos que pretendan hacer valer. </v>
      </c>
      <c r="G10" s="447" t="str">
        <f>'Mapa Final'!G10</f>
        <v>Fraude Externo</v>
      </c>
      <c r="H10" s="450" t="str">
        <f>'Mapa Final'!I10</f>
        <v>Muy Alta</v>
      </c>
      <c r="I10" s="453" t="str">
        <f>'Mapa Final'!L10</f>
        <v>Leve</v>
      </c>
      <c r="J10" s="432" t="str">
        <f>'Mapa Final'!N10</f>
        <v xml:space="preserve">Alto </v>
      </c>
      <c r="K10" s="435" t="str">
        <f>'Mapa Final'!AA10</f>
        <v>Media</v>
      </c>
      <c r="L10" s="435" t="str">
        <f>'Mapa Final'!AE10</f>
        <v>Leve</v>
      </c>
      <c r="M10" s="438" t="str">
        <f>'Mapa Final'!AG10</f>
        <v>Moderado</v>
      </c>
      <c r="N10" s="435" t="str">
        <f>'Mapa Final'!AH10</f>
        <v>Evitar</v>
      </c>
      <c r="O10" s="456" t="s">
        <v>550</v>
      </c>
      <c r="P10" s="460" t="s">
        <v>513</v>
      </c>
      <c r="Q10" s="463"/>
      <c r="R10" s="463">
        <v>45108</v>
      </c>
      <c r="S10" s="459">
        <v>45199</v>
      </c>
      <c r="T10" s="482" t="s">
        <v>548</v>
      </c>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row>
    <row r="11" spans="1:278" s="177" customFormat="1" ht="13.5" customHeight="1">
      <c r="A11" s="442"/>
      <c r="B11" s="304"/>
      <c r="C11" s="445"/>
      <c r="D11" s="445"/>
      <c r="E11" s="448"/>
      <c r="F11" s="448"/>
      <c r="G11" s="448"/>
      <c r="H11" s="451"/>
      <c r="I11" s="454"/>
      <c r="J11" s="433"/>
      <c r="K11" s="436"/>
      <c r="L11" s="436"/>
      <c r="M11" s="439"/>
      <c r="N11" s="436"/>
      <c r="O11" s="457"/>
      <c r="P11" s="461"/>
      <c r="Q11" s="461"/>
      <c r="R11" s="485"/>
      <c r="S11" s="457"/>
      <c r="T11" s="483"/>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row>
    <row r="12" spans="1:278" s="177" customFormat="1" ht="13.5" customHeight="1">
      <c r="A12" s="442"/>
      <c r="B12" s="304"/>
      <c r="C12" s="445"/>
      <c r="D12" s="445"/>
      <c r="E12" s="448"/>
      <c r="F12" s="448"/>
      <c r="G12" s="448"/>
      <c r="H12" s="451"/>
      <c r="I12" s="454"/>
      <c r="J12" s="433"/>
      <c r="K12" s="436"/>
      <c r="L12" s="436"/>
      <c r="M12" s="439"/>
      <c r="N12" s="436"/>
      <c r="O12" s="457"/>
      <c r="P12" s="461"/>
      <c r="Q12" s="461"/>
      <c r="R12" s="485"/>
      <c r="S12" s="457"/>
      <c r="T12" s="483"/>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row>
    <row r="13" spans="1:278" s="177" customFormat="1" ht="13.5" customHeight="1">
      <c r="A13" s="442"/>
      <c r="B13" s="304"/>
      <c r="C13" s="445"/>
      <c r="D13" s="445"/>
      <c r="E13" s="448"/>
      <c r="F13" s="448"/>
      <c r="G13" s="448"/>
      <c r="H13" s="451"/>
      <c r="I13" s="454"/>
      <c r="J13" s="433"/>
      <c r="K13" s="436"/>
      <c r="L13" s="436"/>
      <c r="M13" s="439"/>
      <c r="N13" s="436"/>
      <c r="O13" s="457"/>
      <c r="P13" s="461"/>
      <c r="Q13" s="461"/>
      <c r="R13" s="485"/>
      <c r="S13" s="457"/>
      <c r="T13" s="483"/>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row>
    <row r="14" spans="1:278" s="177" customFormat="1" ht="238.5" customHeight="1" thickBot="1">
      <c r="A14" s="443"/>
      <c r="B14" s="428"/>
      <c r="C14" s="446"/>
      <c r="D14" s="446"/>
      <c r="E14" s="449"/>
      <c r="F14" s="449"/>
      <c r="G14" s="449"/>
      <c r="H14" s="452"/>
      <c r="I14" s="455"/>
      <c r="J14" s="434"/>
      <c r="K14" s="437"/>
      <c r="L14" s="437"/>
      <c r="M14" s="440"/>
      <c r="N14" s="437"/>
      <c r="O14" s="458"/>
      <c r="P14" s="462"/>
      <c r="Q14" s="462"/>
      <c r="R14" s="486"/>
      <c r="S14" s="458"/>
      <c r="T14" s="484"/>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row>
    <row r="15" spans="1:278" s="177" customFormat="1" ht="15" customHeight="1">
      <c r="A15" s="441">
        <f>'Mapa Final'!A15</f>
        <v>2</v>
      </c>
      <c r="B15" s="427" t="str">
        <f>'Mapa Final'!B15</f>
        <v>Error en los productos finales expedidos por la URNA</v>
      </c>
      <c r="C15" s="444" t="str">
        <f>'Mapa Final'!C15</f>
        <v>Reputacional</v>
      </c>
      <c r="D15" s="444" t="str">
        <f>'Mapa Final'!D15</f>
        <v>1.Insuficiente planta de personal para adelantar los procesos y actividades relacionadas con los trámites de la URNA.
2.Indebida actualización por parte de Usuario  del Formulario Unico para multiples trámites de SIRNA.
3.Ejercer Control al contratista que elabora las Tarjetas profesionales     4.Ejercer control al contratista que hace entrega a los domicilios de los Titulares de las Tarjetas Profesionales .  5.Alto volumen de carga laboral</v>
      </c>
      <c r="E15" s="447" t="str">
        <f>'Mapa Final'!E15</f>
        <v>Diligenciamento erroneo de la informacion basica  del solicitante, por parte del Usuario y del Gestor del Trámite.</v>
      </c>
      <c r="F15" s="447" t="str">
        <f>'Mapa Final'!F15</f>
        <v xml:space="preserve">Reprocesos de las actividades, que afecta la imagen y credibilidad de la Corporación. </v>
      </c>
      <c r="G15" s="447" t="str">
        <f>'Mapa Final'!G15</f>
        <v>Usuarios, productos y prácticas organizacionales</v>
      </c>
      <c r="H15" s="450" t="str">
        <f>'Mapa Final'!I15</f>
        <v>Media</v>
      </c>
      <c r="I15" s="453" t="str">
        <f>'Mapa Final'!L15</f>
        <v>Leve</v>
      </c>
      <c r="J15" s="432" t="str">
        <f>'Mapa Final'!N15</f>
        <v>Moderado</v>
      </c>
      <c r="K15" s="435" t="str">
        <f>'Mapa Final'!AA15</f>
        <v>Baja</v>
      </c>
      <c r="L15" s="435" t="str">
        <f>'Mapa Final'!AE15</f>
        <v>Leve</v>
      </c>
      <c r="M15" s="438" t="str">
        <f>'Mapa Final'!AG15</f>
        <v>Bajo</v>
      </c>
      <c r="N15" s="435" t="str">
        <f>'Mapa Final'!AH15</f>
        <v>Evitar</v>
      </c>
      <c r="O15" s="456" t="s">
        <v>563</v>
      </c>
      <c r="P15" s="460" t="s">
        <v>8</v>
      </c>
      <c r="Q15" s="463"/>
      <c r="R15" s="463">
        <v>45108</v>
      </c>
      <c r="S15" s="459">
        <v>45199</v>
      </c>
      <c r="T15" s="456" t="s">
        <v>555</v>
      </c>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row>
    <row r="16" spans="1:278" s="177" customFormat="1" ht="13.5" customHeight="1">
      <c r="A16" s="442"/>
      <c r="B16" s="304"/>
      <c r="C16" s="445"/>
      <c r="D16" s="445"/>
      <c r="E16" s="448"/>
      <c r="F16" s="448"/>
      <c r="G16" s="448"/>
      <c r="H16" s="451"/>
      <c r="I16" s="454"/>
      <c r="J16" s="433"/>
      <c r="K16" s="436"/>
      <c r="L16" s="436"/>
      <c r="M16" s="439"/>
      <c r="N16" s="436"/>
      <c r="O16" s="457"/>
      <c r="P16" s="461"/>
      <c r="Q16" s="461"/>
      <c r="R16" s="485"/>
      <c r="S16" s="457"/>
      <c r="T16" s="457"/>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row>
    <row r="17" spans="1:176" s="177" customFormat="1" ht="13.5" customHeight="1">
      <c r="A17" s="442"/>
      <c r="B17" s="304"/>
      <c r="C17" s="445"/>
      <c r="D17" s="445"/>
      <c r="E17" s="448"/>
      <c r="F17" s="448"/>
      <c r="G17" s="448"/>
      <c r="H17" s="451"/>
      <c r="I17" s="454"/>
      <c r="J17" s="433"/>
      <c r="K17" s="436"/>
      <c r="L17" s="436"/>
      <c r="M17" s="439"/>
      <c r="N17" s="436"/>
      <c r="O17" s="457"/>
      <c r="P17" s="461"/>
      <c r="Q17" s="461"/>
      <c r="R17" s="485"/>
      <c r="S17" s="457"/>
      <c r="T17" s="457"/>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row>
    <row r="18" spans="1:176" s="177" customFormat="1" ht="13.5" customHeight="1">
      <c r="A18" s="442"/>
      <c r="B18" s="304"/>
      <c r="C18" s="445"/>
      <c r="D18" s="445"/>
      <c r="E18" s="448"/>
      <c r="F18" s="448"/>
      <c r="G18" s="448"/>
      <c r="H18" s="451"/>
      <c r="I18" s="454"/>
      <c r="J18" s="433"/>
      <c r="K18" s="436"/>
      <c r="L18" s="436"/>
      <c r="M18" s="439"/>
      <c r="N18" s="436"/>
      <c r="O18" s="457"/>
      <c r="P18" s="461"/>
      <c r="Q18" s="461"/>
      <c r="R18" s="485"/>
      <c r="S18" s="457"/>
      <c r="T18" s="457"/>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row>
    <row r="19" spans="1:176" s="177" customFormat="1" ht="255.75" customHeight="1" thickBot="1">
      <c r="A19" s="443"/>
      <c r="B19" s="428"/>
      <c r="C19" s="446"/>
      <c r="D19" s="446"/>
      <c r="E19" s="449"/>
      <c r="F19" s="449"/>
      <c r="G19" s="449"/>
      <c r="H19" s="452"/>
      <c r="I19" s="455"/>
      <c r="J19" s="434"/>
      <c r="K19" s="437"/>
      <c r="L19" s="437"/>
      <c r="M19" s="440"/>
      <c r="N19" s="437"/>
      <c r="O19" s="458"/>
      <c r="P19" s="462"/>
      <c r="Q19" s="462"/>
      <c r="R19" s="486"/>
      <c r="S19" s="458"/>
      <c r="T19" s="458"/>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row>
    <row r="20" spans="1:176" hidden="1">
      <c r="A20" s="441" t="e">
        <f>'Mapa Final'!#REF!</f>
        <v>#REF!</v>
      </c>
      <c r="B20" s="427" t="e">
        <f>'Mapa Final'!#REF!</f>
        <v>#REF!</v>
      </c>
      <c r="C20" s="444" t="e">
        <f>'Mapa Final'!#REF!</f>
        <v>#REF!</v>
      </c>
      <c r="D20" s="444" t="e">
        <f>'Mapa Final'!#REF!</f>
        <v>#REF!</v>
      </c>
      <c r="E20" s="447" t="e">
        <f>'Mapa Final'!#REF!</f>
        <v>#REF!</v>
      </c>
      <c r="F20" s="447" t="e">
        <f>'Mapa Final'!#REF!</f>
        <v>#REF!</v>
      </c>
      <c r="G20" s="447" t="e">
        <f>'Mapa Final'!#REF!</f>
        <v>#REF!</v>
      </c>
      <c r="H20" s="450" t="e">
        <f>'Mapa Final'!#REF!</f>
        <v>#REF!</v>
      </c>
      <c r="I20" s="453" t="e">
        <f>'Mapa Final'!#REF!</f>
        <v>#REF!</v>
      </c>
      <c r="J20" s="432" t="e">
        <f>'Mapa Final'!#REF!</f>
        <v>#REF!</v>
      </c>
      <c r="K20" s="435" t="e">
        <f>'Mapa Final'!#REF!</f>
        <v>#REF!</v>
      </c>
      <c r="L20" s="435" t="e">
        <f>'Mapa Final'!#REF!</f>
        <v>#REF!</v>
      </c>
      <c r="M20" s="438" t="e">
        <f>'Mapa Final'!#REF!</f>
        <v>#REF!</v>
      </c>
      <c r="N20" s="435" t="e">
        <f>'Mapa Final'!#REF!</f>
        <v>#REF!</v>
      </c>
      <c r="O20" s="429"/>
      <c r="P20" s="429"/>
      <c r="Q20" s="429"/>
      <c r="R20" s="429"/>
      <c r="S20" s="429"/>
      <c r="T20" s="429"/>
      <c r="U20" s="35"/>
      <c r="V20" s="35"/>
    </row>
    <row r="21" spans="1:176" hidden="1">
      <c r="A21" s="442"/>
      <c r="B21" s="304"/>
      <c r="C21" s="445"/>
      <c r="D21" s="445"/>
      <c r="E21" s="448"/>
      <c r="F21" s="448"/>
      <c r="G21" s="448"/>
      <c r="H21" s="451"/>
      <c r="I21" s="454"/>
      <c r="J21" s="433"/>
      <c r="K21" s="436"/>
      <c r="L21" s="436"/>
      <c r="M21" s="439"/>
      <c r="N21" s="436"/>
      <c r="O21" s="430"/>
      <c r="P21" s="430"/>
      <c r="Q21" s="430"/>
      <c r="R21" s="430"/>
      <c r="S21" s="430"/>
      <c r="T21" s="430"/>
      <c r="U21" s="35"/>
      <c r="V21" s="35"/>
    </row>
    <row r="22" spans="1:176" hidden="1">
      <c r="A22" s="442"/>
      <c r="B22" s="304"/>
      <c r="C22" s="445"/>
      <c r="D22" s="445"/>
      <c r="E22" s="448"/>
      <c r="F22" s="448"/>
      <c r="G22" s="448"/>
      <c r="H22" s="451"/>
      <c r="I22" s="454"/>
      <c r="J22" s="433"/>
      <c r="K22" s="436"/>
      <c r="L22" s="436"/>
      <c r="M22" s="439"/>
      <c r="N22" s="436"/>
      <c r="O22" s="430"/>
      <c r="P22" s="430"/>
      <c r="Q22" s="430"/>
      <c r="R22" s="430"/>
      <c r="S22" s="430"/>
      <c r="T22" s="430"/>
      <c r="U22" s="35"/>
      <c r="V22" s="35"/>
    </row>
    <row r="23" spans="1:176" hidden="1">
      <c r="A23" s="442"/>
      <c r="B23" s="304"/>
      <c r="C23" s="445"/>
      <c r="D23" s="445"/>
      <c r="E23" s="448"/>
      <c r="F23" s="448"/>
      <c r="G23" s="448"/>
      <c r="H23" s="451"/>
      <c r="I23" s="454"/>
      <c r="J23" s="433"/>
      <c r="K23" s="436"/>
      <c r="L23" s="436"/>
      <c r="M23" s="439"/>
      <c r="N23" s="436"/>
      <c r="O23" s="430"/>
      <c r="P23" s="430"/>
      <c r="Q23" s="430"/>
      <c r="R23" s="430"/>
      <c r="S23" s="430"/>
      <c r="T23" s="430"/>
      <c r="U23" s="35"/>
      <c r="V23" s="35"/>
    </row>
    <row r="24" spans="1:176" ht="307.5" hidden="1" customHeight="1" thickBot="1">
      <c r="A24" s="443"/>
      <c r="B24" s="428"/>
      <c r="C24" s="446"/>
      <c r="D24" s="446"/>
      <c r="E24" s="449"/>
      <c r="F24" s="449"/>
      <c r="G24" s="449"/>
      <c r="H24" s="452"/>
      <c r="I24" s="455"/>
      <c r="J24" s="434"/>
      <c r="K24" s="437"/>
      <c r="L24" s="437"/>
      <c r="M24" s="440"/>
      <c r="N24" s="437"/>
      <c r="O24" s="431"/>
      <c r="P24" s="431"/>
      <c r="Q24" s="431"/>
      <c r="R24" s="431"/>
      <c r="S24" s="431"/>
      <c r="T24" s="431"/>
      <c r="U24" s="35"/>
      <c r="V24" s="35"/>
    </row>
    <row r="25" spans="1:176">
      <c r="A25" s="441">
        <f>'Mapa Final'!A20</f>
        <v>3</v>
      </c>
      <c r="B25" s="427" t="str">
        <f>'Mapa Final'!B20</f>
        <v>Corrupción</v>
      </c>
      <c r="C25" s="444" t="str">
        <f>'Mapa Final'!C20</f>
        <v>Reputacional(Corrupción)</v>
      </c>
      <c r="D25" s="444" t="str">
        <f>'Mapa Final'!D20</f>
        <v>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o tráfico de influencias</v>
      </c>
      <c r="E25" s="447" t="str">
        <f>'Mapa Final'!E20</f>
        <v xml:space="preserve">Carencia de transparencia, etica y valores . </v>
      </c>
      <c r="F25" s="447" t="str">
        <f>'Mapa Final'!F20</f>
        <v xml:space="preserve">Posibilidad de actos indebidos de  los servidores judiciales debido a  la carencia en transparencia, etica y valores </v>
      </c>
      <c r="G25" s="447" t="str">
        <f>'Mapa Final'!G20</f>
        <v>Fraude Interno</v>
      </c>
      <c r="H25" s="450" t="str">
        <f>'Mapa Final'!I20</f>
        <v>Muy Alta</v>
      </c>
      <c r="I25" s="453" t="str">
        <f>'Mapa Final'!L20</f>
        <v>Leve</v>
      </c>
      <c r="J25" s="432" t="str">
        <f>'Mapa Final'!N20</f>
        <v xml:space="preserve">Alto </v>
      </c>
      <c r="K25" s="435" t="str">
        <f>'Mapa Final'!AA20</f>
        <v>Media</v>
      </c>
      <c r="L25" s="435" t="str">
        <f>'Mapa Final'!AE20</f>
        <v>Leve</v>
      </c>
      <c r="M25" s="438" t="str">
        <f>'Mapa Final'!AG20</f>
        <v>Moderado</v>
      </c>
      <c r="N25" s="435" t="str">
        <f>'Mapa Final'!AH20</f>
        <v>Evitar</v>
      </c>
      <c r="O25" s="456" t="s">
        <v>529</v>
      </c>
      <c r="P25" s="460" t="s">
        <v>8</v>
      </c>
      <c r="Q25" s="463"/>
      <c r="R25" s="463">
        <v>45108</v>
      </c>
      <c r="S25" s="459">
        <v>45199</v>
      </c>
      <c r="T25" s="456" t="s">
        <v>564</v>
      </c>
    </row>
    <row r="26" spans="1:176">
      <c r="A26" s="442"/>
      <c r="B26" s="304"/>
      <c r="C26" s="445"/>
      <c r="D26" s="445"/>
      <c r="E26" s="448"/>
      <c r="F26" s="448"/>
      <c r="G26" s="448"/>
      <c r="H26" s="451"/>
      <c r="I26" s="454"/>
      <c r="J26" s="433"/>
      <c r="K26" s="436"/>
      <c r="L26" s="436"/>
      <c r="M26" s="439"/>
      <c r="N26" s="436"/>
      <c r="O26" s="457"/>
      <c r="P26" s="461"/>
      <c r="Q26" s="461"/>
      <c r="R26" s="485"/>
      <c r="S26" s="457"/>
      <c r="T26" s="457"/>
    </row>
    <row r="27" spans="1:176">
      <c r="A27" s="442"/>
      <c r="B27" s="304"/>
      <c r="C27" s="445"/>
      <c r="D27" s="445"/>
      <c r="E27" s="448"/>
      <c r="F27" s="448"/>
      <c r="G27" s="448"/>
      <c r="H27" s="451"/>
      <c r="I27" s="454"/>
      <c r="J27" s="433"/>
      <c r="K27" s="436"/>
      <c r="L27" s="436"/>
      <c r="M27" s="439"/>
      <c r="N27" s="436"/>
      <c r="O27" s="457"/>
      <c r="P27" s="461"/>
      <c r="Q27" s="461"/>
      <c r="R27" s="485"/>
      <c r="S27" s="457"/>
      <c r="T27" s="457"/>
    </row>
    <row r="28" spans="1:176">
      <c r="A28" s="442"/>
      <c r="B28" s="304"/>
      <c r="C28" s="445"/>
      <c r="D28" s="445"/>
      <c r="E28" s="448"/>
      <c r="F28" s="448"/>
      <c r="G28" s="448"/>
      <c r="H28" s="451"/>
      <c r="I28" s="454"/>
      <c r="J28" s="433"/>
      <c r="K28" s="436"/>
      <c r="L28" s="436"/>
      <c r="M28" s="439"/>
      <c r="N28" s="436"/>
      <c r="O28" s="457"/>
      <c r="P28" s="461"/>
      <c r="Q28" s="461"/>
      <c r="R28" s="485"/>
      <c r="S28" s="457"/>
      <c r="T28" s="457"/>
    </row>
    <row r="29" spans="1:176" ht="277.5" customHeight="1" thickBot="1">
      <c r="A29" s="443"/>
      <c r="B29" s="428"/>
      <c r="C29" s="446"/>
      <c r="D29" s="446"/>
      <c r="E29" s="449"/>
      <c r="F29" s="449"/>
      <c r="G29" s="449"/>
      <c r="H29" s="452"/>
      <c r="I29" s="455"/>
      <c r="J29" s="434"/>
      <c r="K29" s="437"/>
      <c r="L29" s="437"/>
      <c r="M29" s="440"/>
      <c r="N29" s="437"/>
      <c r="O29" s="458"/>
      <c r="P29" s="462"/>
      <c r="Q29" s="462"/>
      <c r="R29" s="486"/>
      <c r="S29" s="458"/>
      <c r="T29" s="458"/>
    </row>
    <row r="30" spans="1:176" ht="15" customHeight="1">
      <c r="A30" s="441">
        <f>'Mapa Final'!A25</f>
        <v>4</v>
      </c>
      <c r="B30" s="427" t="str">
        <f>'Mapa Final'!B25</f>
        <v>Demora en la expedición de documentos y trámites solicitados.</v>
      </c>
      <c r="C30" s="444" t="str">
        <f>'Mapa Final'!C25</f>
        <v>Afectación en la Prestación del Servicio de Justicia</v>
      </c>
      <c r="D30" s="444" t="str">
        <f>'Mapa Final'!D25</f>
        <v>1. Paros huelgas y protestas que afecten la prestación del servicio.  
2. Congestion de trámites por fallas en los sistemas de información  
3. Disturbios o hechos violentos
4.Pandemia
5.Emergencias Ambientales</v>
      </c>
      <c r="E30" s="447" t="str">
        <f>'Mapa Final'!E25</f>
        <v>Suceso de fuerza mayor que imposibilitan la labor de la URNA y afecta la imagen de la corporacion</v>
      </c>
      <c r="F30" s="447" t="str">
        <f>'Mapa Final'!F25</f>
        <v>Posibilidad de  afectación en la Prestación del Servicio de Justicia debido a un suceso de fuerza mayor que imposibilita la gestión judicial</v>
      </c>
      <c r="G30" s="447" t="str">
        <f>'Mapa Final'!G25</f>
        <v>Usuarios, productos y prácticas organizacionales</v>
      </c>
      <c r="H30" s="450" t="str">
        <f>'Mapa Final'!I25</f>
        <v>Muy Alta</v>
      </c>
      <c r="I30" s="453" t="str">
        <f>'Mapa Final'!L25</f>
        <v>Moderado</v>
      </c>
      <c r="J30" s="432" t="str">
        <f>'Mapa Final'!N25</f>
        <v xml:space="preserve">Alto </v>
      </c>
      <c r="K30" s="435" t="str">
        <f>'Mapa Final'!AA25</f>
        <v>Alta</v>
      </c>
      <c r="L30" s="435" t="str">
        <f>'Mapa Final'!AE25</f>
        <v>Moderado</v>
      </c>
      <c r="M30" s="438" t="str">
        <f>'Mapa Final'!AG25</f>
        <v xml:space="preserve">Alto </v>
      </c>
      <c r="N30" s="435" t="str">
        <f>'Mapa Final'!AH25</f>
        <v>Reducir(mitigar)</v>
      </c>
      <c r="O30" s="456" t="s">
        <v>556</v>
      </c>
      <c r="P30" s="460" t="s">
        <v>8</v>
      </c>
      <c r="Q30" s="463"/>
      <c r="R30" s="463">
        <v>45108</v>
      </c>
      <c r="S30" s="459">
        <v>45199</v>
      </c>
      <c r="T30" s="482" t="s">
        <v>557</v>
      </c>
    </row>
    <row r="31" spans="1:176">
      <c r="A31" s="442"/>
      <c r="B31" s="304"/>
      <c r="C31" s="445"/>
      <c r="D31" s="445"/>
      <c r="E31" s="448"/>
      <c r="F31" s="448"/>
      <c r="G31" s="448"/>
      <c r="H31" s="451"/>
      <c r="I31" s="454"/>
      <c r="J31" s="433"/>
      <c r="K31" s="436"/>
      <c r="L31" s="436"/>
      <c r="M31" s="439"/>
      <c r="N31" s="436"/>
      <c r="O31" s="457"/>
      <c r="P31" s="461"/>
      <c r="Q31" s="461"/>
      <c r="R31" s="485"/>
      <c r="S31" s="457"/>
      <c r="T31" s="483"/>
    </row>
    <row r="32" spans="1:176">
      <c r="A32" s="442"/>
      <c r="B32" s="304"/>
      <c r="C32" s="445"/>
      <c r="D32" s="445"/>
      <c r="E32" s="448"/>
      <c r="F32" s="448"/>
      <c r="G32" s="448"/>
      <c r="H32" s="451"/>
      <c r="I32" s="454"/>
      <c r="J32" s="433"/>
      <c r="K32" s="436"/>
      <c r="L32" s="436"/>
      <c r="M32" s="439"/>
      <c r="N32" s="436"/>
      <c r="O32" s="457"/>
      <c r="P32" s="461"/>
      <c r="Q32" s="461"/>
      <c r="R32" s="485"/>
      <c r="S32" s="457"/>
      <c r="T32" s="483"/>
    </row>
    <row r="33" spans="1:20">
      <c r="A33" s="442"/>
      <c r="B33" s="304"/>
      <c r="C33" s="445"/>
      <c r="D33" s="445"/>
      <c r="E33" s="448"/>
      <c r="F33" s="448"/>
      <c r="G33" s="448"/>
      <c r="H33" s="451"/>
      <c r="I33" s="454"/>
      <c r="J33" s="433"/>
      <c r="K33" s="436"/>
      <c r="L33" s="436"/>
      <c r="M33" s="439"/>
      <c r="N33" s="436"/>
      <c r="O33" s="457"/>
      <c r="P33" s="461"/>
      <c r="Q33" s="461"/>
      <c r="R33" s="485"/>
      <c r="S33" s="457"/>
      <c r="T33" s="483"/>
    </row>
    <row r="34" spans="1:20" ht="102.75" customHeight="1" thickBot="1">
      <c r="A34" s="443"/>
      <c r="B34" s="428"/>
      <c r="C34" s="446"/>
      <c r="D34" s="446"/>
      <c r="E34" s="449"/>
      <c r="F34" s="449"/>
      <c r="G34" s="449"/>
      <c r="H34" s="452"/>
      <c r="I34" s="455"/>
      <c r="J34" s="434"/>
      <c r="K34" s="437"/>
      <c r="L34" s="437"/>
      <c r="M34" s="440"/>
      <c r="N34" s="437"/>
      <c r="O34" s="458"/>
      <c r="P34" s="462"/>
      <c r="Q34" s="462"/>
      <c r="R34" s="486"/>
      <c r="S34" s="458"/>
      <c r="T34" s="484"/>
    </row>
    <row r="35" spans="1:20" ht="15" customHeight="1">
      <c r="A35" s="441">
        <f>'Mapa Final'!A30</f>
        <v>5</v>
      </c>
      <c r="B35" s="427" t="str">
        <f>'Mapa Final'!B30</f>
        <v>Inaplicabilidad de la normatividad ambiental vigente</v>
      </c>
      <c r="C35" s="444" t="str">
        <f>'Mapa Final'!C30</f>
        <v xml:space="preserve"> Afectación Ambiental</v>
      </c>
      <c r="D35" s="444" t="str">
        <f>'Mapa Final'!D30</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447" t="str">
        <f>'Mapa Final'!E30</f>
        <v>Desconocimiento de los lineamientos ambientales y normatividad  ambiental vigente</v>
      </c>
      <c r="F35" s="447" t="str">
        <f>'Mapa Final'!F30</f>
        <v>Posibilidad de afectación ambiental debido al desconocimiento de las lineamientos ambientales y normatividad ambiental vigente</v>
      </c>
      <c r="G35" s="447" t="str">
        <f>'Mapa Final'!G30</f>
        <v>Eventos Ambientales Internos</v>
      </c>
      <c r="H35" s="450" t="str">
        <f>'Mapa Final'!I30</f>
        <v>Media</v>
      </c>
      <c r="I35" s="453" t="str">
        <f>'Mapa Final'!L30</f>
        <v>Menor</v>
      </c>
      <c r="J35" s="432" t="str">
        <f>'Mapa Final'!N30</f>
        <v>Moderado</v>
      </c>
      <c r="K35" s="435" t="str">
        <f>'Mapa Final'!AA30</f>
        <v>Baja</v>
      </c>
      <c r="L35" s="435" t="str">
        <f>'Mapa Final'!AE30</f>
        <v>Menor</v>
      </c>
      <c r="M35" s="438" t="str">
        <f>'Mapa Final'!AG30</f>
        <v>Moderado</v>
      </c>
      <c r="N35" s="435" t="str">
        <f>'Mapa Final'!AH30</f>
        <v>Reducir(mitigar)</v>
      </c>
      <c r="O35" s="456" t="s">
        <v>559</v>
      </c>
      <c r="P35" s="456" t="s">
        <v>8</v>
      </c>
      <c r="Q35" s="463"/>
      <c r="R35" s="463">
        <v>45108</v>
      </c>
      <c r="S35" s="459">
        <v>45199</v>
      </c>
      <c r="T35" s="456" t="s">
        <v>558</v>
      </c>
    </row>
    <row r="36" spans="1:20">
      <c r="A36" s="442"/>
      <c r="B36" s="304"/>
      <c r="C36" s="445"/>
      <c r="D36" s="445"/>
      <c r="E36" s="448"/>
      <c r="F36" s="448"/>
      <c r="G36" s="448"/>
      <c r="H36" s="451"/>
      <c r="I36" s="454"/>
      <c r="J36" s="433"/>
      <c r="K36" s="436"/>
      <c r="L36" s="436"/>
      <c r="M36" s="439"/>
      <c r="N36" s="436"/>
      <c r="O36" s="457"/>
      <c r="P36" s="457"/>
      <c r="Q36" s="461"/>
      <c r="R36" s="485"/>
      <c r="S36" s="457"/>
      <c r="T36" s="457"/>
    </row>
    <row r="37" spans="1:20">
      <c r="A37" s="442"/>
      <c r="B37" s="304"/>
      <c r="C37" s="445"/>
      <c r="D37" s="445"/>
      <c r="E37" s="448"/>
      <c r="F37" s="448"/>
      <c r="G37" s="448"/>
      <c r="H37" s="451"/>
      <c r="I37" s="454"/>
      <c r="J37" s="433"/>
      <c r="K37" s="436"/>
      <c r="L37" s="436"/>
      <c r="M37" s="439"/>
      <c r="N37" s="436"/>
      <c r="O37" s="457"/>
      <c r="P37" s="457"/>
      <c r="Q37" s="461"/>
      <c r="R37" s="485"/>
      <c r="S37" s="457"/>
      <c r="T37" s="457"/>
    </row>
    <row r="38" spans="1:20">
      <c r="A38" s="442"/>
      <c r="B38" s="304"/>
      <c r="C38" s="445"/>
      <c r="D38" s="445"/>
      <c r="E38" s="448"/>
      <c r="F38" s="448"/>
      <c r="G38" s="448"/>
      <c r="H38" s="451"/>
      <c r="I38" s="454"/>
      <c r="J38" s="433"/>
      <c r="K38" s="436"/>
      <c r="L38" s="436"/>
      <c r="M38" s="439"/>
      <c r="N38" s="436"/>
      <c r="O38" s="457"/>
      <c r="P38" s="457"/>
      <c r="Q38" s="461"/>
      <c r="R38" s="485"/>
      <c r="S38" s="457"/>
      <c r="T38" s="457"/>
    </row>
    <row r="39" spans="1:20" ht="278.25" customHeight="1" thickBot="1">
      <c r="A39" s="443"/>
      <c r="B39" s="428"/>
      <c r="C39" s="446"/>
      <c r="D39" s="446"/>
      <c r="E39" s="449"/>
      <c r="F39" s="449"/>
      <c r="G39" s="449"/>
      <c r="H39" s="452"/>
      <c r="I39" s="455"/>
      <c r="J39" s="434"/>
      <c r="K39" s="437"/>
      <c r="L39" s="437"/>
      <c r="M39" s="440"/>
      <c r="N39" s="437"/>
      <c r="O39" s="458"/>
      <c r="P39" s="458"/>
      <c r="Q39" s="462"/>
      <c r="R39" s="486"/>
      <c r="S39" s="458"/>
      <c r="T39" s="458"/>
    </row>
    <row r="40" spans="1:20" ht="15" customHeight="1">
      <c r="A40" s="441">
        <f>'Mapa Final'!A35</f>
        <v>6</v>
      </c>
      <c r="B40" s="427" t="str">
        <f>'Mapa Final'!B35</f>
        <v>Perdida de información procesada en las bases de datos</v>
      </c>
      <c r="C40" s="444" t="str">
        <f>'Mapa Final'!C35</f>
        <v>Reputacional</v>
      </c>
      <c r="D40" s="444" t="str">
        <f>'Mapa Final'!D35</f>
        <v>1. Falta de Comunicación   2. Fallas en las redes de comunicación.  Hakers o virus informaticos. Falla en los Servidores</v>
      </c>
      <c r="E40" s="447" t="str">
        <f>'Mapa Final'!E35</f>
        <v xml:space="preserve">Falta de respaldos y tegnologia </v>
      </c>
      <c r="F40" s="447" t="str">
        <f>'Mapa Final'!F35</f>
        <v xml:space="preserve">Posibilidad de  afectación en la Prestación  debido a un suceso de fuerza mayor que imposibilita la gestión de la URNA </v>
      </c>
      <c r="G40" s="447" t="str">
        <f>'Mapa Final'!G35</f>
        <v>Fallas Tecnológicas</v>
      </c>
      <c r="H40" s="450" t="str">
        <f>'Mapa Final'!I35</f>
        <v>Baja</v>
      </c>
      <c r="I40" s="453" t="str">
        <f>'Mapa Final'!L35</f>
        <v>Leve</v>
      </c>
      <c r="J40" s="432" t="str">
        <f>'Mapa Final'!N35</f>
        <v>Bajo</v>
      </c>
      <c r="K40" s="432" t="s">
        <v>397</v>
      </c>
      <c r="L40" s="435" t="str">
        <f>'Mapa Final'!AE35</f>
        <v>Leve</v>
      </c>
      <c r="M40" s="438" t="s">
        <v>314</v>
      </c>
      <c r="N40" s="435">
        <f>'Mapa Final'!AH35</f>
        <v>0</v>
      </c>
      <c r="O40" s="456" t="s">
        <v>560</v>
      </c>
      <c r="P40" s="429"/>
      <c r="Q40" s="463"/>
      <c r="R40" s="463">
        <v>45108</v>
      </c>
      <c r="S40" s="459">
        <v>45199</v>
      </c>
      <c r="T40" s="456" t="s">
        <v>565</v>
      </c>
    </row>
    <row r="41" spans="1:20">
      <c r="A41" s="442"/>
      <c r="B41" s="304"/>
      <c r="C41" s="445"/>
      <c r="D41" s="445"/>
      <c r="E41" s="448"/>
      <c r="F41" s="448"/>
      <c r="G41" s="448"/>
      <c r="H41" s="451"/>
      <c r="I41" s="454"/>
      <c r="J41" s="433"/>
      <c r="K41" s="433"/>
      <c r="L41" s="436"/>
      <c r="M41" s="439"/>
      <c r="N41" s="436"/>
      <c r="O41" s="457"/>
      <c r="P41" s="430"/>
      <c r="Q41" s="461"/>
      <c r="R41" s="485"/>
      <c r="S41" s="457"/>
      <c r="T41" s="457"/>
    </row>
    <row r="42" spans="1:20">
      <c r="A42" s="442"/>
      <c r="B42" s="304"/>
      <c r="C42" s="445"/>
      <c r="D42" s="445"/>
      <c r="E42" s="448"/>
      <c r="F42" s="448"/>
      <c r="G42" s="448"/>
      <c r="H42" s="451"/>
      <c r="I42" s="454"/>
      <c r="J42" s="433"/>
      <c r="K42" s="433"/>
      <c r="L42" s="436"/>
      <c r="M42" s="439"/>
      <c r="N42" s="436"/>
      <c r="O42" s="457"/>
      <c r="P42" s="430"/>
      <c r="Q42" s="461"/>
      <c r="R42" s="485"/>
      <c r="S42" s="457"/>
      <c r="T42" s="457"/>
    </row>
    <row r="43" spans="1:20">
      <c r="A43" s="442"/>
      <c r="B43" s="304"/>
      <c r="C43" s="445"/>
      <c r="D43" s="445"/>
      <c r="E43" s="448"/>
      <c r="F43" s="448"/>
      <c r="G43" s="448"/>
      <c r="H43" s="451"/>
      <c r="I43" s="454"/>
      <c r="J43" s="433"/>
      <c r="K43" s="433"/>
      <c r="L43" s="436"/>
      <c r="M43" s="439"/>
      <c r="N43" s="436"/>
      <c r="O43" s="457"/>
      <c r="P43" s="430"/>
      <c r="Q43" s="461"/>
      <c r="R43" s="485"/>
      <c r="S43" s="457"/>
      <c r="T43" s="457"/>
    </row>
    <row r="44" spans="1:20" ht="124.5" customHeight="1" thickBot="1">
      <c r="A44" s="443"/>
      <c r="B44" s="428"/>
      <c r="C44" s="446"/>
      <c r="D44" s="446"/>
      <c r="E44" s="449"/>
      <c r="F44" s="449"/>
      <c r="G44" s="449"/>
      <c r="H44" s="452"/>
      <c r="I44" s="455"/>
      <c r="J44" s="434"/>
      <c r="K44" s="434"/>
      <c r="L44" s="437"/>
      <c r="M44" s="440"/>
      <c r="N44" s="437"/>
      <c r="O44" s="458"/>
      <c r="P44" s="431"/>
      <c r="Q44" s="462"/>
      <c r="R44" s="486"/>
      <c r="S44" s="458"/>
      <c r="T44" s="458"/>
    </row>
    <row r="45" spans="1:20" hidden="1">
      <c r="A45" s="441">
        <f>'Mapa Final'!A40</f>
        <v>0</v>
      </c>
      <c r="B45" s="427">
        <f>'Mapa Final'!B40</f>
        <v>0</v>
      </c>
      <c r="C45" s="444">
        <f>'Mapa Final'!C40</f>
        <v>0</v>
      </c>
      <c r="D45" s="444">
        <f>'Mapa Final'!D40</f>
        <v>0</v>
      </c>
      <c r="E45" s="447">
        <f>'Mapa Final'!E40</f>
        <v>0</v>
      </c>
      <c r="F45" s="447">
        <f>'Mapa Final'!F40</f>
        <v>0</v>
      </c>
      <c r="G45" s="447">
        <f>'Mapa Final'!G40</f>
        <v>0</v>
      </c>
      <c r="H45" s="450" t="str">
        <f>'Mapa Final'!I40</f>
        <v>Muy Baja</v>
      </c>
      <c r="I45" s="453" t="b">
        <f>'Mapa Final'!L40</f>
        <v>0</v>
      </c>
      <c r="J45" s="432" t="e">
        <f>'Mapa Final'!N40</f>
        <v>#N/A</v>
      </c>
      <c r="K45" s="435" t="e">
        <f>'Mapa Final'!AA40</f>
        <v>#DIV/0!</v>
      </c>
      <c r="L45" s="435" t="e">
        <f>'Mapa Final'!AE40</f>
        <v>#DIV/0!</v>
      </c>
      <c r="M45" s="438" t="e">
        <f>'Mapa Final'!AG40</f>
        <v>#DIV/0!</v>
      </c>
      <c r="N45" s="435">
        <f>'Mapa Final'!AH40</f>
        <v>0</v>
      </c>
      <c r="O45" s="429"/>
      <c r="P45" s="429"/>
      <c r="Q45" s="429"/>
      <c r="R45" s="429"/>
      <c r="S45" s="429"/>
      <c r="T45" s="429"/>
    </row>
    <row r="46" spans="1:20" hidden="1">
      <c r="A46" s="442"/>
      <c r="B46" s="304"/>
      <c r="C46" s="445"/>
      <c r="D46" s="445"/>
      <c r="E46" s="448"/>
      <c r="F46" s="448"/>
      <c r="G46" s="448"/>
      <c r="H46" s="451"/>
      <c r="I46" s="454"/>
      <c r="J46" s="433"/>
      <c r="K46" s="436"/>
      <c r="L46" s="436"/>
      <c r="M46" s="439"/>
      <c r="N46" s="436"/>
      <c r="O46" s="430"/>
      <c r="P46" s="430"/>
      <c r="Q46" s="430"/>
      <c r="R46" s="430"/>
      <c r="S46" s="430"/>
      <c r="T46" s="430"/>
    </row>
    <row r="47" spans="1:20" hidden="1">
      <c r="A47" s="442"/>
      <c r="B47" s="304"/>
      <c r="C47" s="445"/>
      <c r="D47" s="445"/>
      <c r="E47" s="448"/>
      <c r="F47" s="448"/>
      <c r="G47" s="448"/>
      <c r="H47" s="451"/>
      <c r="I47" s="454"/>
      <c r="J47" s="433"/>
      <c r="K47" s="436"/>
      <c r="L47" s="436"/>
      <c r="M47" s="439"/>
      <c r="N47" s="436"/>
      <c r="O47" s="430"/>
      <c r="P47" s="430"/>
      <c r="Q47" s="430"/>
      <c r="R47" s="430"/>
      <c r="S47" s="430"/>
      <c r="T47" s="430"/>
    </row>
    <row r="48" spans="1:20" hidden="1">
      <c r="A48" s="442"/>
      <c r="B48" s="304"/>
      <c r="C48" s="445"/>
      <c r="D48" s="445"/>
      <c r="E48" s="448"/>
      <c r="F48" s="448"/>
      <c r="G48" s="448"/>
      <c r="H48" s="451"/>
      <c r="I48" s="454"/>
      <c r="J48" s="433"/>
      <c r="K48" s="436"/>
      <c r="L48" s="436"/>
      <c r="M48" s="439"/>
      <c r="N48" s="436"/>
      <c r="O48" s="430"/>
      <c r="P48" s="430"/>
      <c r="Q48" s="430"/>
      <c r="R48" s="430"/>
      <c r="S48" s="430"/>
      <c r="T48" s="430"/>
    </row>
    <row r="49" spans="1:20" ht="15.75" hidden="1" thickBot="1">
      <c r="A49" s="443"/>
      <c r="B49" s="428"/>
      <c r="C49" s="446"/>
      <c r="D49" s="446"/>
      <c r="E49" s="449"/>
      <c r="F49" s="449"/>
      <c r="G49" s="449"/>
      <c r="H49" s="452"/>
      <c r="I49" s="455"/>
      <c r="J49" s="434"/>
      <c r="K49" s="437"/>
      <c r="L49" s="437"/>
      <c r="M49" s="440"/>
      <c r="N49" s="437"/>
      <c r="O49" s="431"/>
      <c r="P49" s="431"/>
      <c r="Q49" s="431"/>
      <c r="R49" s="431"/>
      <c r="S49" s="431"/>
      <c r="T49" s="431"/>
    </row>
    <row r="50" spans="1:20" hidden="1">
      <c r="A50" s="441">
        <f>'Mapa Final'!A45</f>
        <v>0</v>
      </c>
      <c r="B50" s="427">
        <f>'Mapa Final'!B45</f>
        <v>0</v>
      </c>
      <c r="C50" s="444">
        <f>'Mapa Final'!C45</f>
        <v>0</v>
      </c>
      <c r="D50" s="444">
        <f>'Mapa Final'!D45</f>
        <v>0</v>
      </c>
      <c r="E50" s="447">
        <f>'Mapa Final'!E45</f>
        <v>0</v>
      </c>
      <c r="F50" s="447">
        <f>'Mapa Final'!F45</f>
        <v>0</v>
      </c>
      <c r="G50" s="447">
        <f>'Mapa Final'!G45</f>
        <v>0</v>
      </c>
      <c r="H50" s="450" t="str">
        <f>'Mapa Final'!I45</f>
        <v>Muy Baja</v>
      </c>
      <c r="I50" s="453" t="b">
        <f>'Mapa Final'!L45</f>
        <v>0</v>
      </c>
      <c r="J50" s="432" t="e">
        <f>'Mapa Final'!N45</f>
        <v>#N/A</v>
      </c>
      <c r="K50" s="435" t="e">
        <f>'Mapa Final'!AA45</f>
        <v>#DIV/0!</v>
      </c>
      <c r="L50" s="435" t="e">
        <f>'Mapa Final'!AE45</f>
        <v>#DIV/0!</v>
      </c>
      <c r="M50" s="438" t="e">
        <f>'Mapa Final'!AG45</f>
        <v>#DIV/0!</v>
      </c>
      <c r="N50" s="435">
        <f>'Mapa Final'!AH45</f>
        <v>0</v>
      </c>
      <c r="O50" s="429"/>
      <c r="P50" s="429"/>
      <c r="Q50" s="429"/>
      <c r="R50" s="429"/>
      <c r="S50" s="429"/>
      <c r="T50" s="429"/>
    </row>
    <row r="51" spans="1:20" hidden="1">
      <c r="A51" s="442"/>
      <c r="B51" s="304"/>
      <c r="C51" s="445"/>
      <c r="D51" s="445"/>
      <c r="E51" s="448"/>
      <c r="F51" s="448"/>
      <c r="G51" s="448"/>
      <c r="H51" s="451"/>
      <c r="I51" s="454"/>
      <c r="J51" s="433"/>
      <c r="K51" s="436"/>
      <c r="L51" s="436"/>
      <c r="M51" s="439"/>
      <c r="N51" s="436"/>
      <c r="O51" s="430"/>
      <c r="P51" s="430"/>
      <c r="Q51" s="430"/>
      <c r="R51" s="430"/>
      <c r="S51" s="430"/>
      <c r="T51" s="430"/>
    </row>
    <row r="52" spans="1:20" hidden="1">
      <c r="A52" s="442"/>
      <c r="B52" s="304"/>
      <c r="C52" s="445"/>
      <c r="D52" s="445"/>
      <c r="E52" s="448"/>
      <c r="F52" s="448"/>
      <c r="G52" s="448"/>
      <c r="H52" s="451"/>
      <c r="I52" s="454"/>
      <c r="J52" s="433"/>
      <c r="K52" s="436"/>
      <c r="L52" s="436"/>
      <c r="M52" s="439"/>
      <c r="N52" s="436"/>
      <c r="O52" s="430"/>
      <c r="P52" s="430"/>
      <c r="Q52" s="430"/>
      <c r="R52" s="430"/>
      <c r="S52" s="430"/>
      <c r="T52" s="430"/>
    </row>
    <row r="53" spans="1:20" hidden="1">
      <c r="A53" s="442"/>
      <c r="B53" s="304"/>
      <c r="C53" s="445"/>
      <c r="D53" s="445"/>
      <c r="E53" s="448"/>
      <c r="F53" s="448"/>
      <c r="G53" s="448"/>
      <c r="H53" s="451"/>
      <c r="I53" s="454"/>
      <c r="J53" s="433"/>
      <c r="K53" s="436"/>
      <c r="L53" s="436"/>
      <c r="M53" s="439"/>
      <c r="N53" s="436"/>
      <c r="O53" s="430"/>
      <c r="P53" s="430"/>
      <c r="Q53" s="430"/>
      <c r="R53" s="430"/>
      <c r="S53" s="430"/>
      <c r="T53" s="430"/>
    </row>
    <row r="54" spans="1:20" ht="15.75" hidden="1" thickBot="1">
      <c r="A54" s="443"/>
      <c r="B54" s="428"/>
      <c r="C54" s="446"/>
      <c r="D54" s="446"/>
      <c r="E54" s="449"/>
      <c r="F54" s="449"/>
      <c r="G54" s="449"/>
      <c r="H54" s="452"/>
      <c r="I54" s="455"/>
      <c r="J54" s="434"/>
      <c r="K54" s="437"/>
      <c r="L54" s="437"/>
      <c r="M54" s="440"/>
      <c r="N54" s="437"/>
      <c r="O54" s="431"/>
      <c r="P54" s="431"/>
      <c r="Q54" s="431"/>
      <c r="R54" s="431"/>
      <c r="S54" s="431"/>
      <c r="T54" s="431"/>
    </row>
    <row r="55" spans="1:20" hidden="1">
      <c r="A55" s="441">
        <f>'Mapa Final'!A50</f>
        <v>0</v>
      </c>
      <c r="B55" s="427">
        <f>'Mapa Final'!B50</f>
        <v>0</v>
      </c>
      <c r="C55" s="444">
        <f>'Mapa Final'!C50</f>
        <v>0</v>
      </c>
      <c r="D55" s="444">
        <f>'Mapa Final'!D50</f>
        <v>0</v>
      </c>
      <c r="E55" s="447">
        <f>'Mapa Final'!E50</f>
        <v>0</v>
      </c>
      <c r="F55" s="447">
        <f>'Mapa Final'!F50</f>
        <v>0</v>
      </c>
      <c r="G55" s="447">
        <f>'Mapa Final'!G50</f>
        <v>0</v>
      </c>
      <c r="H55" s="450" t="str">
        <f>'Mapa Final'!I50</f>
        <v>Muy Baja</v>
      </c>
      <c r="I55" s="453" t="b">
        <f>'Mapa Final'!L50</f>
        <v>0</v>
      </c>
      <c r="J55" s="432" t="e">
        <f>'Mapa Final'!N50</f>
        <v>#N/A</v>
      </c>
      <c r="K55" s="435" t="e">
        <f>'Mapa Final'!AA50</f>
        <v>#DIV/0!</v>
      </c>
      <c r="L55" s="435" t="e">
        <f>'Mapa Final'!AE50</f>
        <v>#DIV/0!</v>
      </c>
      <c r="M55" s="438" t="e">
        <f>'Mapa Final'!AG50</f>
        <v>#DIV/0!</v>
      </c>
      <c r="N55" s="435">
        <f>'Mapa Final'!AH50</f>
        <v>0</v>
      </c>
      <c r="O55" s="429"/>
      <c r="P55" s="429"/>
      <c r="Q55" s="429"/>
      <c r="R55" s="429"/>
      <c r="S55" s="429"/>
      <c r="T55" s="429"/>
    </row>
    <row r="56" spans="1:20" hidden="1">
      <c r="A56" s="442"/>
      <c r="B56" s="304"/>
      <c r="C56" s="445"/>
      <c r="D56" s="445"/>
      <c r="E56" s="448"/>
      <c r="F56" s="448"/>
      <c r="G56" s="448"/>
      <c r="H56" s="451"/>
      <c r="I56" s="454"/>
      <c r="J56" s="433"/>
      <c r="K56" s="436"/>
      <c r="L56" s="436"/>
      <c r="M56" s="439"/>
      <c r="N56" s="436"/>
      <c r="O56" s="430"/>
      <c r="P56" s="430"/>
      <c r="Q56" s="430"/>
      <c r="R56" s="430"/>
      <c r="S56" s="430"/>
      <c r="T56" s="430"/>
    </row>
    <row r="57" spans="1:20" hidden="1">
      <c r="A57" s="442"/>
      <c r="B57" s="304"/>
      <c r="C57" s="445"/>
      <c r="D57" s="445"/>
      <c r="E57" s="448"/>
      <c r="F57" s="448"/>
      <c r="G57" s="448"/>
      <c r="H57" s="451"/>
      <c r="I57" s="454"/>
      <c r="J57" s="433"/>
      <c r="K57" s="436"/>
      <c r="L57" s="436"/>
      <c r="M57" s="439"/>
      <c r="N57" s="436"/>
      <c r="O57" s="430"/>
      <c r="P57" s="430"/>
      <c r="Q57" s="430"/>
      <c r="R57" s="430"/>
      <c r="S57" s="430"/>
      <c r="T57" s="430"/>
    </row>
    <row r="58" spans="1:20" hidden="1">
      <c r="A58" s="442"/>
      <c r="B58" s="304"/>
      <c r="C58" s="445"/>
      <c r="D58" s="445"/>
      <c r="E58" s="448"/>
      <c r="F58" s="448"/>
      <c r="G58" s="448"/>
      <c r="H58" s="451"/>
      <c r="I58" s="454"/>
      <c r="J58" s="433"/>
      <c r="K58" s="436"/>
      <c r="L58" s="436"/>
      <c r="M58" s="439"/>
      <c r="N58" s="436"/>
      <c r="O58" s="430"/>
      <c r="P58" s="430"/>
      <c r="Q58" s="430"/>
      <c r="R58" s="430"/>
      <c r="S58" s="430"/>
      <c r="T58" s="430"/>
    </row>
    <row r="59" spans="1:20" ht="15.75" hidden="1" thickBot="1">
      <c r="A59" s="443"/>
      <c r="B59" s="428"/>
      <c r="C59" s="446"/>
      <c r="D59" s="446"/>
      <c r="E59" s="449"/>
      <c r="F59" s="449"/>
      <c r="G59" s="449"/>
      <c r="H59" s="452"/>
      <c r="I59" s="455"/>
      <c r="J59" s="434"/>
      <c r="K59" s="437"/>
      <c r="L59" s="437"/>
      <c r="M59" s="440"/>
      <c r="N59" s="437"/>
      <c r="O59" s="431"/>
      <c r="P59" s="431"/>
      <c r="Q59" s="431"/>
      <c r="R59" s="431"/>
      <c r="S59" s="431"/>
      <c r="T59" s="431"/>
    </row>
    <row r="60" spans="1:20" hidden="1"/>
    <row r="61" spans="1:20" hidden="1"/>
  </sheetData>
  <mergeCells count="219">
    <mergeCell ref="T15:T19"/>
    <mergeCell ref="T10:T14"/>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A9:N9"/>
    <mergeCell ref="A10:A14"/>
    <mergeCell ref="C10:C14"/>
    <mergeCell ref="D10:D14"/>
    <mergeCell ref="E10:E14"/>
    <mergeCell ref="F10:F14"/>
    <mergeCell ref="S10:S14"/>
    <mergeCell ref="A15:A19"/>
    <mergeCell ref="C15:C19"/>
    <mergeCell ref="D15:D19"/>
    <mergeCell ref="E15:E19"/>
    <mergeCell ref="F15:F19"/>
    <mergeCell ref="G15:G19"/>
    <mergeCell ref="H15:H19"/>
    <mergeCell ref="I15:I19"/>
    <mergeCell ref="M10:M14"/>
    <mergeCell ref="N10:N14"/>
    <mergeCell ref="O10:O14"/>
    <mergeCell ref="P10:P14"/>
    <mergeCell ref="Q10:Q14"/>
    <mergeCell ref="R10:R14"/>
    <mergeCell ref="G10:G14"/>
    <mergeCell ref="H10:H14"/>
    <mergeCell ref="I10:I14"/>
    <mergeCell ref="J10:J14"/>
    <mergeCell ref="K10:K14"/>
    <mergeCell ref="L10:L14"/>
    <mergeCell ref="P15:P19"/>
    <mergeCell ref="Q15:Q19"/>
    <mergeCell ref="R15:R19"/>
    <mergeCell ref="S15:S19"/>
    <mergeCell ref="N15:N19"/>
    <mergeCell ref="O15:O19"/>
    <mergeCell ref="A20:A24"/>
    <mergeCell ref="C20:C24"/>
    <mergeCell ref="D20:D24"/>
    <mergeCell ref="E20:E24"/>
    <mergeCell ref="F20:F24"/>
    <mergeCell ref="J15:J19"/>
    <mergeCell ref="K15:K19"/>
    <mergeCell ref="L15:L19"/>
    <mergeCell ref="M15:M19"/>
    <mergeCell ref="S20:S24"/>
    <mergeCell ref="T20:T24"/>
    <mergeCell ref="A25:A29"/>
    <mergeCell ref="C25:C29"/>
    <mergeCell ref="D25:D29"/>
    <mergeCell ref="E25:E29"/>
    <mergeCell ref="F25:F29"/>
    <mergeCell ref="G25:G29"/>
    <mergeCell ref="H25:H29"/>
    <mergeCell ref="I25:I29"/>
    <mergeCell ref="M20:M24"/>
    <mergeCell ref="N20:N24"/>
    <mergeCell ref="O20:O24"/>
    <mergeCell ref="P20:P24"/>
    <mergeCell ref="Q20:Q24"/>
    <mergeCell ref="R20:R24"/>
    <mergeCell ref="G20:G24"/>
    <mergeCell ref="H20:H24"/>
    <mergeCell ref="I20:I24"/>
    <mergeCell ref="J20:J24"/>
    <mergeCell ref="K20:K24"/>
    <mergeCell ref="L20:L24"/>
    <mergeCell ref="P25:P29"/>
    <mergeCell ref="Q25:Q29"/>
    <mergeCell ref="R25:R29"/>
    <mergeCell ref="S25:S29"/>
    <mergeCell ref="T25:T29"/>
    <mergeCell ref="A30:A34"/>
    <mergeCell ref="C30:C34"/>
    <mergeCell ref="D30:D34"/>
    <mergeCell ref="E30:E34"/>
    <mergeCell ref="F30:F34"/>
    <mergeCell ref="J25:J29"/>
    <mergeCell ref="K25:K29"/>
    <mergeCell ref="L25:L29"/>
    <mergeCell ref="M25:M29"/>
    <mergeCell ref="N25:N29"/>
    <mergeCell ref="O25:O29"/>
    <mergeCell ref="S30:S34"/>
    <mergeCell ref="T30:T34"/>
    <mergeCell ref="N30:N34"/>
    <mergeCell ref="O30:O34"/>
    <mergeCell ref="P30:P34"/>
    <mergeCell ref="Q30:Q34"/>
    <mergeCell ref="R30:R34"/>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P35:P39"/>
    <mergeCell ref="Q35:Q39"/>
    <mergeCell ref="R35:R39"/>
    <mergeCell ref="S35:S39"/>
    <mergeCell ref="T35:T39"/>
    <mergeCell ref="A40:A44"/>
    <mergeCell ref="C40:C44"/>
    <mergeCell ref="D40:D44"/>
    <mergeCell ref="E40:E44"/>
    <mergeCell ref="F40:F44"/>
    <mergeCell ref="J35:J39"/>
    <mergeCell ref="K35:K39"/>
    <mergeCell ref="L35:L39"/>
    <mergeCell ref="M35:M39"/>
    <mergeCell ref="N35:N39"/>
    <mergeCell ref="O35:O39"/>
    <mergeCell ref="S40:S44"/>
    <mergeCell ref="T40:T44"/>
    <mergeCell ref="N40:N44"/>
    <mergeCell ref="O40:O44"/>
    <mergeCell ref="P40:P44"/>
    <mergeCell ref="Q40:Q44"/>
    <mergeCell ref="R40:R44"/>
    <mergeCell ref="A35:A39"/>
    <mergeCell ref="C45:C49"/>
    <mergeCell ref="D45:D49"/>
    <mergeCell ref="E45:E49"/>
    <mergeCell ref="F45:F49"/>
    <mergeCell ref="G45:G49"/>
    <mergeCell ref="H45:H49"/>
    <mergeCell ref="I45:I49"/>
    <mergeCell ref="M40:M44"/>
    <mergeCell ref="G40:G44"/>
    <mergeCell ref="H40:H44"/>
    <mergeCell ref="I40:I44"/>
    <mergeCell ref="J40:J44"/>
    <mergeCell ref="K40:K44"/>
    <mergeCell ref="L40:L44"/>
    <mergeCell ref="P45:P49"/>
    <mergeCell ref="Q45:Q49"/>
    <mergeCell ref="R45:R49"/>
    <mergeCell ref="S45:S49"/>
    <mergeCell ref="T45:T49"/>
    <mergeCell ref="A50:A54"/>
    <mergeCell ref="C50:C54"/>
    <mergeCell ref="D50:D54"/>
    <mergeCell ref="E50:E54"/>
    <mergeCell ref="F50:F54"/>
    <mergeCell ref="J45:J49"/>
    <mergeCell ref="K45:K49"/>
    <mergeCell ref="L45:L49"/>
    <mergeCell ref="M45:M49"/>
    <mergeCell ref="N45:N49"/>
    <mergeCell ref="O45:O49"/>
    <mergeCell ref="S50:S54"/>
    <mergeCell ref="T50:T54"/>
    <mergeCell ref="N50:N54"/>
    <mergeCell ref="O50:O54"/>
    <mergeCell ref="P50:P54"/>
    <mergeCell ref="Q50:Q54"/>
    <mergeCell ref="R50:R54"/>
    <mergeCell ref="A45:A4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P55:P59"/>
    <mergeCell ref="Q55:Q59"/>
    <mergeCell ref="R55:R59"/>
    <mergeCell ref="S55:S59"/>
    <mergeCell ref="T55:T59"/>
    <mergeCell ref="J55:J59"/>
    <mergeCell ref="K55:K59"/>
    <mergeCell ref="L55:L59"/>
    <mergeCell ref="M55:M59"/>
    <mergeCell ref="N55:N59"/>
    <mergeCell ref="O55:O59"/>
    <mergeCell ref="B10:B14"/>
    <mergeCell ref="B15:B19"/>
    <mergeCell ref="B20:B24"/>
    <mergeCell ref="B25:B29"/>
    <mergeCell ref="B30:B34"/>
    <mergeCell ref="B35:B39"/>
    <mergeCell ref="B40:B44"/>
    <mergeCell ref="B45:B49"/>
    <mergeCell ref="B50:B54"/>
  </mergeCells>
  <conditionalFormatting sqref="D8:G8 H7 H60:J1048576 A7:B7">
    <cfRule type="containsText" dxfId="1199" priority="671" operator="containsText" text="3- Moderado">
      <formula>NOT(ISERROR(SEARCH("3- Moderado",A7)))</formula>
    </cfRule>
    <cfRule type="containsText" dxfId="1198" priority="672" operator="containsText" text="6- Moderado">
      <formula>NOT(ISERROR(SEARCH("6- Moderado",A7)))</formula>
    </cfRule>
    <cfRule type="containsText" dxfId="1197" priority="673" operator="containsText" text="4- Moderado">
      <formula>NOT(ISERROR(SEARCH("4- Moderado",A7)))</formula>
    </cfRule>
    <cfRule type="containsText" dxfId="1196" priority="674" operator="containsText" text="3- Bajo">
      <formula>NOT(ISERROR(SEARCH("3- Bajo",A7)))</formula>
    </cfRule>
    <cfRule type="containsText" dxfId="1195" priority="675" operator="containsText" text="4- Bajo">
      <formula>NOT(ISERROR(SEARCH("4- Bajo",A7)))</formula>
    </cfRule>
    <cfRule type="containsText" dxfId="1194" priority="676" operator="containsText" text="1- Bajo">
      <formula>NOT(ISERROR(SEARCH("1- Bajo",A7)))</formula>
    </cfRule>
  </conditionalFormatting>
  <conditionalFormatting sqref="H8:J8">
    <cfRule type="containsText" dxfId="1193" priority="664" operator="containsText" text="3- Moderado">
      <formula>NOT(ISERROR(SEARCH("3- Moderado",H8)))</formula>
    </cfRule>
    <cfRule type="containsText" dxfId="1192" priority="665" operator="containsText" text="6- Moderado">
      <formula>NOT(ISERROR(SEARCH("6- Moderado",H8)))</formula>
    </cfRule>
    <cfRule type="containsText" dxfId="1191" priority="666" operator="containsText" text="4- Moderado">
      <formula>NOT(ISERROR(SEARCH("4- Moderado",H8)))</formula>
    </cfRule>
    <cfRule type="containsText" dxfId="1190" priority="667" operator="containsText" text="3- Bajo">
      <formula>NOT(ISERROR(SEARCH("3- Bajo",H8)))</formula>
    </cfRule>
    <cfRule type="containsText" dxfId="1189" priority="668" operator="containsText" text="4- Bajo">
      <formula>NOT(ISERROR(SEARCH("4- Bajo",H8)))</formula>
    </cfRule>
    <cfRule type="containsText" dxfId="1188" priority="670" operator="containsText" text="1- Bajo">
      <formula>NOT(ISERROR(SEARCH("1- Bajo",H8)))</formula>
    </cfRule>
  </conditionalFormatting>
  <conditionalFormatting sqref="J8 J60:J1048576">
    <cfRule type="containsText" dxfId="1187" priority="653" operator="containsText" text="25- Extremo">
      <formula>NOT(ISERROR(SEARCH("25- Extremo",J8)))</formula>
    </cfRule>
    <cfRule type="containsText" dxfId="1186" priority="654" operator="containsText" text="20- Extremo">
      <formula>NOT(ISERROR(SEARCH("20- Extremo",J8)))</formula>
    </cfRule>
    <cfRule type="containsText" dxfId="1185" priority="655" operator="containsText" text="15- Extremo">
      <formula>NOT(ISERROR(SEARCH("15- Extremo",J8)))</formula>
    </cfRule>
    <cfRule type="containsText" dxfId="1184" priority="656" operator="containsText" text="10- Extremo">
      <formula>NOT(ISERROR(SEARCH("10- Extremo",J8)))</formula>
    </cfRule>
    <cfRule type="containsText" dxfId="1183" priority="657" operator="containsText" text="5- Extremo">
      <formula>NOT(ISERROR(SEARCH("5- Extremo",J8)))</formula>
    </cfRule>
    <cfRule type="containsText" dxfId="1182" priority="658" operator="containsText" text="12- Alto">
      <formula>NOT(ISERROR(SEARCH("12- Alto",J8)))</formula>
    </cfRule>
    <cfRule type="containsText" dxfId="1181" priority="659" operator="containsText" text="10- Alto">
      <formula>NOT(ISERROR(SEARCH("10- Alto",J8)))</formula>
    </cfRule>
    <cfRule type="containsText" dxfId="1180" priority="660" operator="containsText" text="9- Alto">
      <formula>NOT(ISERROR(SEARCH("9- Alto",J8)))</formula>
    </cfRule>
    <cfRule type="containsText" dxfId="1179" priority="661" operator="containsText" text="8- Alto">
      <formula>NOT(ISERROR(SEARCH("8- Alto",J8)))</formula>
    </cfRule>
    <cfRule type="containsText" dxfId="1178" priority="662" operator="containsText" text="5- Alto">
      <formula>NOT(ISERROR(SEARCH("5- Alto",J8)))</formula>
    </cfRule>
    <cfRule type="containsText" dxfId="1177" priority="663" operator="containsText" text="4- Alto">
      <formula>NOT(ISERROR(SEARCH("4- Alto",J8)))</formula>
    </cfRule>
    <cfRule type="containsText" dxfId="1176" priority="669" operator="containsText" text="2- Bajo">
      <formula>NOT(ISERROR(SEARCH("2- Bajo",J8)))</formula>
    </cfRule>
  </conditionalFormatting>
  <conditionalFormatting sqref="K10:L10 K15:L15 K20:L20">
    <cfRule type="containsText" dxfId="1175" priority="647" operator="containsText" text="3- Moderado">
      <formula>NOT(ISERROR(SEARCH("3- Moderado",K10)))</formula>
    </cfRule>
    <cfRule type="containsText" dxfId="1174" priority="648" operator="containsText" text="6- Moderado">
      <formula>NOT(ISERROR(SEARCH("6- Moderado",K10)))</formula>
    </cfRule>
    <cfRule type="containsText" dxfId="1173" priority="649" operator="containsText" text="4- Moderado">
      <formula>NOT(ISERROR(SEARCH("4- Moderado",K10)))</formula>
    </cfRule>
    <cfRule type="containsText" dxfId="1172" priority="650" operator="containsText" text="3- Bajo">
      <formula>NOT(ISERROR(SEARCH("3- Bajo",K10)))</formula>
    </cfRule>
    <cfRule type="containsText" dxfId="1171" priority="651" operator="containsText" text="4- Bajo">
      <formula>NOT(ISERROR(SEARCH("4- Bajo",K10)))</formula>
    </cfRule>
    <cfRule type="containsText" dxfId="1170" priority="652" operator="containsText" text="1- Bajo">
      <formula>NOT(ISERROR(SEARCH("1- Bajo",K10)))</formula>
    </cfRule>
  </conditionalFormatting>
  <conditionalFormatting sqref="H10:I10 H15:I15 H20:I20">
    <cfRule type="containsText" dxfId="1169" priority="641" operator="containsText" text="3- Moderado">
      <formula>NOT(ISERROR(SEARCH("3- Moderado",H10)))</formula>
    </cfRule>
    <cfRule type="containsText" dxfId="1168" priority="642" operator="containsText" text="6- Moderado">
      <formula>NOT(ISERROR(SEARCH("6- Moderado",H10)))</formula>
    </cfRule>
    <cfRule type="containsText" dxfId="1167" priority="643" operator="containsText" text="4- Moderado">
      <formula>NOT(ISERROR(SEARCH("4- Moderado",H10)))</formula>
    </cfRule>
    <cfRule type="containsText" dxfId="1166" priority="644" operator="containsText" text="3- Bajo">
      <formula>NOT(ISERROR(SEARCH("3- Bajo",H10)))</formula>
    </cfRule>
    <cfRule type="containsText" dxfId="1165" priority="645" operator="containsText" text="4- Bajo">
      <formula>NOT(ISERROR(SEARCH("4- Bajo",H10)))</formula>
    </cfRule>
    <cfRule type="containsText" dxfId="1164" priority="646" operator="containsText" text="1- Bajo">
      <formula>NOT(ISERROR(SEARCH("1- Bajo",H10)))</formula>
    </cfRule>
  </conditionalFormatting>
  <conditionalFormatting sqref="A10:E10 E15 A15:B15 B20 B25 B30 B35 B40 B45 B50 B55">
    <cfRule type="containsText" dxfId="1163" priority="635" operator="containsText" text="3- Moderado">
      <formula>NOT(ISERROR(SEARCH("3- Moderado",A10)))</formula>
    </cfRule>
    <cfRule type="containsText" dxfId="1162" priority="636" operator="containsText" text="6- Moderado">
      <formula>NOT(ISERROR(SEARCH("6- Moderado",A10)))</formula>
    </cfRule>
    <cfRule type="containsText" dxfId="1161" priority="637" operator="containsText" text="4- Moderado">
      <formula>NOT(ISERROR(SEARCH("4- Moderado",A10)))</formula>
    </cfRule>
    <cfRule type="containsText" dxfId="1160" priority="638" operator="containsText" text="3- Bajo">
      <formula>NOT(ISERROR(SEARCH("3- Bajo",A10)))</formula>
    </cfRule>
    <cfRule type="containsText" dxfId="1159" priority="639" operator="containsText" text="4- Bajo">
      <formula>NOT(ISERROR(SEARCH("4- Bajo",A10)))</formula>
    </cfRule>
    <cfRule type="containsText" dxfId="1158" priority="640" operator="containsText" text="1- Bajo">
      <formula>NOT(ISERROR(SEARCH("1- Bajo",A10)))</formula>
    </cfRule>
  </conditionalFormatting>
  <conditionalFormatting sqref="F10:G10 F15:G15">
    <cfRule type="containsText" dxfId="1157" priority="629" operator="containsText" text="3- Moderado">
      <formula>NOT(ISERROR(SEARCH("3- Moderado",F10)))</formula>
    </cfRule>
    <cfRule type="containsText" dxfId="1156" priority="630" operator="containsText" text="6- Moderado">
      <formula>NOT(ISERROR(SEARCH("6- Moderado",F10)))</formula>
    </cfRule>
    <cfRule type="containsText" dxfId="1155" priority="631" operator="containsText" text="4- Moderado">
      <formula>NOT(ISERROR(SEARCH("4- Moderado",F10)))</formula>
    </cfRule>
    <cfRule type="containsText" dxfId="1154" priority="632" operator="containsText" text="3- Bajo">
      <formula>NOT(ISERROR(SEARCH("3- Bajo",F10)))</formula>
    </cfRule>
    <cfRule type="containsText" dxfId="1153" priority="633" operator="containsText" text="4- Bajo">
      <formula>NOT(ISERROR(SEARCH("4- Bajo",F10)))</formula>
    </cfRule>
    <cfRule type="containsText" dxfId="1152" priority="634" operator="containsText" text="1- Bajo">
      <formula>NOT(ISERROR(SEARCH("1- Bajo",F10)))</formula>
    </cfRule>
  </conditionalFormatting>
  <conditionalFormatting sqref="K8">
    <cfRule type="containsText" dxfId="1151" priority="623" operator="containsText" text="3- Moderado">
      <formula>NOT(ISERROR(SEARCH("3- Moderado",K8)))</formula>
    </cfRule>
    <cfRule type="containsText" dxfId="1150" priority="624" operator="containsText" text="6- Moderado">
      <formula>NOT(ISERROR(SEARCH("6- Moderado",K8)))</formula>
    </cfRule>
    <cfRule type="containsText" dxfId="1149" priority="625" operator="containsText" text="4- Moderado">
      <formula>NOT(ISERROR(SEARCH("4- Moderado",K8)))</formula>
    </cfRule>
    <cfRule type="containsText" dxfId="1148" priority="626" operator="containsText" text="3- Bajo">
      <formula>NOT(ISERROR(SEARCH("3- Bajo",K8)))</formula>
    </cfRule>
    <cfRule type="containsText" dxfId="1147" priority="627" operator="containsText" text="4- Bajo">
      <formula>NOT(ISERROR(SEARCH("4- Bajo",K8)))</formula>
    </cfRule>
    <cfRule type="containsText" dxfId="1146" priority="628" operator="containsText" text="1- Bajo">
      <formula>NOT(ISERROR(SEARCH("1- Bajo",K8)))</formula>
    </cfRule>
  </conditionalFormatting>
  <conditionalFormatting sqref="L8">
    <cfRule type="containsText" dxfId="1145" priority="617" operator="containsText" text="3- Moderado">
      <formula>NOT(ISERROR(SEARCH("3- Moderado",L8)))</formula>
    </cfRule>
    <cfRule type="containsText" dxfId="1144" priority="618" operator="containsText" text="6- Moderado">
      <formula>NOT(ISERROR(SEARCH("6- Moderado",L8)))</formula>
    </cfRule>
    <cfRule type="containsText" dxfId="1143" priority="619" operator="containsText" text="4- Moderado">
      <formula>NOT(ISERROR(SEARCH("4- Moderado",L8)))</formula>
    </cfRule>
    <cfRule type="containsText" dxfId="1142" priority="620" operator="containsText" text="3- Bajo">
      <formula>NOT(ISERROR(SEARCH("3- Bajo",L8)))</formula>
    </cfRule>
    <cfRule type="containsText" dxfId="1141" priority="621" operator="containsText" text="4- Bajo">
      <formula>NOT(ISERROR(SEARCH("4- Bajo",L8)))</formula>
    </cfRule>
    <cfRule type="containsText" dxfId="1140" priority="622" operator="containsText" text="1- Bajo">
      <formula>NOT(ISERROR(SEARCH("1- Bajo",L8)))</formula>
    </cfRule>
  </conditionalFormatting>
  <conditionalFormatting sqref="M8">
    <cfRule type="containsText" dxfId="1139" priority="611" operator="containsText" text="3- Moderado">
      <formula>NOT(ISERROR(SEARCH("3- Moderado",M8)))</formula>
    </cfRule>
    <cfRule type="containsText" dxfId="1138" priority="612" operator="containsText" text="6- Moderado">
      <formula>NOT(ISERROR(SEARCH("6- Moderado",M8)))</formula>
    </cfRule>
    <cfRule type="containsText" dxfId="1137" priority="613" operator="containsText" text="4- Moderado">
      <formula>NOT(ISERROR(SEARCH("4- Moderado",M8)))</formula>
    </cfRule>
    <cfRule type="containsText" dxfId="1136" priority="614" operator="containsText" text="3- Bajo">
      <formula>NOT(ISERROR(SEARCH("3- Bajo",M8)))</formula>
    </cfRule>
    <cfRule type="containsText" dxfId="1135" priority="615" operator="containsText" text="4- Bajo">
      <formula>NOT(ISERROR(SEARCH("4- Bajo",M8)))</formula>
    </cfRule>
    <cfRule type="containsText" dxfId="1134" priority="616" operator="containsText" text="1- Bajo">
      <formula>NOT(ISERROR(SEARCH("1- Bajo",M8)))</formula>
    </cfRule>
  </conditionalFormatting>
  <conditionalFormatting sqref="J10:J24">
    <cfRule type="containsText" dxfId="1133" priority="606" operator="containsText" text="Bajo">
      <formula>NOT(ISERROR(SEARCH("Bajo",J10)))</formula>
    </cfRule>
    <cfRule type="containsText" dxfId="1132" priority="607" operator="containsText" text="Moderado">
      <formula>NOT(ISERROR(SEARCH("Moderado",J10)))</formula>
    </cfRule>
    <cfRule type="containsText" dxfId="1131" priority="608" operator="containsText" text="Alto">
      <formula>NOT(ISERROR(SEARCH("Alto",J10)))</formula>
    </cfRule>
    <cfRule type="containsText" dxfId="1130" priority="609" operator="containsText" text="Extremo">
      <formula>NOT(ISERROR(SEARCH("Extremo",J10)))</formula>
    </cfRule>
    <cfRule type="colorScale" priority="610">
      <colorScale>
        <cfvo type="min"/>
        <cfvo type="max"/>
        <color rgb="FFFF7128"/>
        <color rgb="FFFFEF9C"/>
      </colorScale>
    </cfRule>
  </conditionalFormatting>
  <conditionalFormatting sqref="M10:M24">
    <cfRule type="containsText" dxfId="1129" priority="581" operator="containsText" text="Moderado">
      <formula>NOT(ISERROR(SEARCH("Moderado",M10)))</formula>
    </cfRule>
    <cfRule type="containsText" dxfId="1128" priority="601" operator="containsText" text="Bajo">
      <formula>NOT(ISERROR(SEARCH("Bajo",M10)))</formula>
    </cfRule>
    <cfRule type="containsText" dxfId="1127" priority="602" operator="containsText" text="Moderado">
      <formula>NOT(ISERROR(SEARCH("Moderado",M10)))</formula>
    </cfRule>
    <cfRule type="containsText" dxfId="1126" priority="603" operator="containsText" text="Alto">
      <formula>NOT(ISERROR(SEARCH("Alto",M10)))</formula>
    </cfRule>
    <cfRule type="containsText" dxfId="1125" priority="604" operator="containsText" text="Extremo">
      <formula>NOT(ISERROR(SEARCH("Extremo",M10)))</formula>
    </cfRule>
    <cfRule type="colorScale" priority="605">
      <colorScale>
        <cfvo type="min"/>
        <cfvo type="max"/>
        <color rgb="FFFF7128"/>
        <color rgb="FFFFEF9C"/>
      </colorScale>
    </cfRule>
  </conditionalFormatting>
  <conditionalFormatting sqref="N10 N15 N20">
    <cfRule type="containsText" dxfId="1124" priority="595" operator="containsText" text="3- Moderado">
      <formula>NOT(ISERROR(SEARCH("3- Moderado",N10)))</formula>
    </cfRule>
    <cfRule type="containsText" dxfId="1123" priority="596" operator="containsText" text="6- Moderado">
      <formula>NOT(ISERROR(SEARCH("6- Moderado",N10)))</formula>
    </cfRule>
    <cfRule type="containsText" dxfId="1122" priority="597" operator="containsText" text="4- Moderado">
      <formula>NOT(ISERROR(SEARCH("4- Moderado",N10)))</formula>
    </cfRule>
    <cfRule type="containsText" dxfId="1121" priority="598" operator="containsText" text="3- Bajo">
      <formula>NOT(ISERROR(SEARCH("3- Bajo",N10)))</formula>
    </cfRule>
    <cfRule type="containsText" dxfId="1120" priority="599" operator="containsText" text="4- Bajo">
      <formula>NOT(ISERROR(SEARCH("4- Bajo",N10)))</formula>
    </cfRule>
    <cfRule type="containsText" dxfId="1119" priority="600" operator="containsText" text="1- Bajo">
      <formula>NOT(ISERROR(SEARCH("1- Bajo",N10)))</formula>
    </cfRule>
  </conditionalFormatting>
  <conditionalFormatting sqref="H10:H24">
    <cfRule type="containsText" dxfId="1118" priority="582" operator="containsText" text="Muy Alta">
      <formula>NOT(ISERROR(SEARCH("Muy Alta",H10)))</formula>
    </cfRule>
    <cfRule type="containsText" dxfId="1117" priority="583" operator="containsText" text="Alta">
      <formula>NOT(ISERROR(SEARCH("Alta",H10)))</formula>
    </cfRule>
    <cfRule type="containsText" dxfId="1116" priority="584" operator="containsText" text="Muy Alta">
      <formula>NOT(ISERROR(SEARCH("Muy Alta",H10)))</formula>
    </cfRule>
    <cfRule type="containsText" dxfId="1115" priority="589" operator="containsText" text="Muy Baja">
      <formula>NOT(ISERROR(SEARCH("Muy Baja",H10)))</formula>
    </cfRule>
    <cfRule type="containsText" dxfId="1114" priority="590" operator="containsText" text="Baja">
      <formula>NOT(ISERROR(SEARCH("Baja",H10)))</formula>
    </cfRule>
    <cfRule type="containsText" dxfId="1113" priority="591" operator="containsText" text="Media">
      <formula>NOT(ISERROR(SEARCH("Media",H10)))</formula>
    </cfRule>
    <cfRule type="containsText" dxfId="1112" priority="592" operator="containsText" text="Alta">
      <formula>NOT(ISERROR(SEARCH("Alta",H10)))</formula>
    </cfRule>
    <cfRule type="containsText" dxfId="1111" priority="594" operator="containsText" text="Muy Alta">
      <formula>NOT(ISERROR(SEARCH("Muy Alta",H10)))</formula>
    </cfRule>
  </conditionalFormatting>
  <conditionalFormatting sqref="I10:I24">
    <cfRule type="containsText" dxfId="1110" priority="585" operator="containsText" text="Catastrófico">
      <formula>NOT(ISERROR(SEARCH("Catastrófico",I10)))</formula>
    </cfRule>
    <cfRule type="containsText" dxfId="1109" priority="586" operator="containsText" text="Mayor">
      <formula>NOT(ISERROR(SEARCH("Mayor",I10)))</formula>
    </cfRule>
    <cfRule type="containsText" dxfId="1108" priority="587" operator="containsText" text="Menor">
      <formula>NOT(ISERROR(SEARCH("Menor",I10)))</formula>
    </cfRule>
    <cfRule type="containsText" dxfId="1107" priority="588" operator="containsText" text="Leve">
      <formula>NOT(ISERROR(SEARCH("Leve",I10)))</formula>
    </cfRule>
    <cfRule type="containsText" dxfId="1106" priority="593" operator="containsText" text="Moderado">
      <formula>NOT(ISERROR(SEARCH("Moderado",I10)))</formula>
    </cfRule>
  </conditionalFormatting>
  <conditionalFormatting sqref="K10:K24">
    <cfRule type="containsText" dxfId="1105" priority="580" operator="containsText" text="Media">
      <formula>NOT(ISERROR(SEARCH("Media",K10)))</formula>
    </cfRule>
  </conditionalFormatting>
  <conditionalFormatting sqref="L10:L24">
    <cfRule type="containsText" dxfId="1104" priority="579" operator="containsText" text="Moderado">
      <formula>NOT(ISERROR(SEARCH("Moderado",L10)))</formula>
    </cfRule>
  </conditionalFormatting>
  <conditionalFormatting sqref="C15">
    <cfRule type="containsText" dxfId="1103" priority="573" operator="containsText" text="3- Moderado">
      <formula>NOT(ISERROR(SEARCH("3- Moderado",C15)))</formula>
    </cfRule>
    <cfRule type="containsText" dxfId="1102" priority="574" operator="containsText" text="6- Moderado">
      <formula>NOT(ISERROR(SEARCH("6- Moderado",C15)))</formula>
    </cfRule>
    <cfRule type="containsText" dxfId="1101" priority="575" operator="containsText" text="4- Moderado">
      <formula>NOT(ISERROR(SEARCH("4- Moderado",C15)))</formula>
    </cfRule>
    <cfRule type="containsText" dxfId="1100" priority="576" operator="containsText" text="3- Bajo">
      <formula>NOT(ISERROR(SEARCH("3- Bajo",C15)))</formula>
    </cfRule>
    <cfRule type="containsText" dxfId="1099" priority="577" operator="containsText" text="4- Bajo">
      <formula>NOT(ISERROR(SEARCH("4- Bajo",C15)))</formula>
    </cfRule>
    <cfRule type="containsText" dxfId="1098" priority="578" operator="containsText" text="1- Bajo">
      <formula>NOT(ISERROR(SEARCH("1- Bajo",C15)))</formula>
    </cfRule>
  </conditionalFormatting>
  <conditionalFormatting sqref="D15">
    <cfRule type="containsText" dxfId="1097" priority="567" operator="containsText" text="3- Moderado">
      <formula>NOT(ISERROR(SEARCH("3- Moderado",D15)))</formula>
    </cfRule>
    <cfRule type="containsText" dxfId="1096" priority="568" operator="containsText" text="6- Moderado">
      <formula>NOT(ISERROR(SEARCH("6- Moderado",D15)))</formula>
    </cfRule>
    <cfRule type="containsText" dxfId="1095" priority="569" operator="containsText" text="4- Moderado">
      <formula>NOT(ISERROR(SEARCH("4- Moderado",D15)))</formula>
    </cfRule>
    <cfRule type="containsText" dxfId="1094" priority="570" operator="containsText" text="3- Bajo">
      <formula>NOT(ISERROR(SEARCH("3- Bajo",D15)))</formula>
    </cfRule>
    <cfRule type="containsText" dxfId="1093" priority="571" operator="containsText" text="4- Bajo">
      <formula>NOT(ISERROR(SEARCH("4- Bajo",D15)))</formula>
    </cfRule>
    <cfRule type="containsText" dxfId="1092" priority="572" operator="containsText" text="1- Bajo">
      <formula>NOT(ISERROR(SEARCH("1- Bajo",D15)))</formula>
    </cfRule>
  </conditionalFormatting>
  <conditionalFormatting sqref="J10:J24">
    <cfRule type="containsText" dxfId="1091" priority="566" operator="containsText" text="Moderado">
      <formula>NOT(ISERROR(SEARCH("Moderado",J10)))</formula>
    </cfRule>
  </conditionalFormatting>
  <conditionalFormatting sqref="J10:J24">
    <cfRule type="containsText" dxfId="1090" priority="564" operator="containsText" text="Bajo">
      <formula>NOT(ISERROR(SEARCH("Bajo",J10)))</formula>
    </cfRule>
    <cfRule type="containsText" dxfId="1089" priority="565" operator="containsText" text="Extremo">
      <formula>NOT(ISERROR(SEARCH("Extremo",J10)))</formula>
    </cfRule>
  </conditionalFormatting>
  <conditionalFormatting sqref="K10:K24">
    <cfRule type="containsText" dxfId="1088" priority="562" operator="containsText" text="Baja">
      <formula>NOT(ISERROR(SEARCH("Baja",K10)))</formula>
    </cfRule>
    <cfRule type="containsText" dxfId="1087" priority="563" operator="containsText" text="Muy Baja">
      <formula>NOT(ISERROR(SEARCH("Muy Baja",K10)))</formula>
    </cfRule>
  </conditionalFormatting>
  <conditionalFormatting sqref="K10:K24">
    <cfRule type="containsText" dxfId="1086" priority="560" operator="containsText" text="Muy Alta">
      <formula>NOT(ISERROR(SEARCH("Muy Alta",K10)))</formula>
    </cfRule>
    <cfRule type="containsText" dxfId="1085" priority="561" operator="containsText" text="Alta">
      <formula>NOT(ISERROR(SEARCH("Alta",K10)))</formula>
    </cfRule>
  </conditionalFormatting>
  <conditionalFormatting sqref="L10:L24">
    <cfRule type="containsText" dxfId="1084" priority="556" operator="containsText" text="Catastrófico">
      <formula>NOT(ISERROR(SEARCH("Catastrófico",L10)))</formula>
    </cfRule>
    <cfRule type="containsText" dxfId="1083" priority="557" operator="containsText" text="Mayor">
      <formula>NOT(ISERROR(SEARCH("Mayor",L10)))</formula>
    </cfRule>
    <cfRule type="containsText" dxfId="1082" priority="558" operator="containsText" text="Menor">
      <formula>NOT(ISERROR(SEARCH("Menor",L10)))</formula>
    </cfRule>
    <cfRule type="containsText" dxfId="1081" priority="559" operator="containsText" text="Leve">
      <formula>NOT(ISERROR(SEARCH("Leve",L10)))</formula>
    </cfRule>
  </conditionalFormatting>
  <conditionalFormatting sqref="A20 E20">
    <cfRule type="containsText" dxfId="1080" priority="550" operator="containsText" text="3- Moderado">
      <formula>NOT(ISERROR(SEARCH("3- Moderado",A20)))</formula>
    </cfRule>
    <cfRule type="containsText" dxfId="1079" priority="551" operator="containsText" text="6- Moderado">
      <formula>NOT(ISERROR(SEARCH("6- Moderado",A20)))</formula>
    </cfRule>
    <cfRule type="containsText" dxfId="1078" priority="552" operator="containsText" text="4- Moderado">
      <formula>NOT(ISERROR(SEARCH("4- Moderado",A20)))</formula>
    </cfRule>
    <cfRule type="containsText" dxfId="1077" priority="553" operator="containsText" text="3- Bajo">
      <formula>NOT(ISERROR(SEARCH("3- Bajo",A20)))</formula>
    </cfRule>
    <cfRule type="containsText" dxfId="1076" priority="554" operator="containsText" text="4- Bajo">
      <formula>NOT(ISERROR(SEARCH("4- Bajo",A20)))</formula>
    </cfRule>
    <cfRule type="containsText" dxfId="1075" priority="555" operator="containsText" text="1- Bajo">
      <formula>NOT(ISERROR(SEARCH("1- Bajo",A20)))</formula>
    </cfRule>
  </conditionalFormatting>
  <conditionalFormatting sqref="F20:G20">
    <cfRule type="containsText" dxfId="1074" priority="544" operator="containsText" text="3- Moderado">
      <formula>NOT(ISERROR(SEARCH("3- Moderado",F20)))</formula>
    </cfRule>
    <cfRule type="containsText" dxfId="1073" priority="545" operator="containsText" text="6- Moderado">
      <formula>NOT(ISERROR(SEARCH("6- Moderado",F20)))</formula>
    </cfRule>
    <cfRule type="containsText" dxfId="1072" priority="546" operator="containsText" text="4- Moderado">
      <formula>NOT(ISERROR(SEARCH("4- Moderado",F20)))</formula>
    </cfRule>
    <cfRule type="containsText" dxfId="1071" priority="547" operator="containsText" text="3- Bajo">
      <formula>NOT(ISERROR(SEARCH("3- Bajo",F20)))</formula>
    </cfRule>
    <cfRule type="containsText" dxfId="1070" priority="548" operator="containsText" text="4- Bajo">
      <formula>NOT(ISERROR(SEARCH("4- Bajo",F20)))</formula>
    </cfRule>
    <cfRule type="containsText" dxfId="1069" priority="549" operator="containsText" text="1- Bajo">
      <formula>NOT(ISERROR(SEARCH("1- Bajo",F20)))</formula>
    </cfRule>
  </conditionalFormatting>
  <conditionalFormatting sqref="C20">
    <cfRule type="containsText" dxfId="1068" priority="538" operator="containsText" text="3- Moderado">
      <formula>NOT(ISERROR(SEARCH("3- Moderado",C20)))</formula>
    </cfRule>
    <cfRule type="containsText" dxfId="1067" priority="539" operator="containsText" text="6- Moderado">
      <formula>NOT(ISERROR(SEARCH("6- Moderado",C20)))</formula>
    </cfRule>
    <cfRule type="containsText" dxfId="1066" priority="540" operator="containsText" text="4- Moderado">
      <formula>NOT(ISERROR(SEARCH("4- Moderado",C20)))</formula>
    </cfRule>
    <cfRule type="containsText" dxfId="1065" priority="541" operator="containsText" text="3- Bajo">
      <formula>NOT(ISERROR(SEARCH("3- Bajo",C20)))</formula>
    </cfRule>
    <cfRule type="containsText" dxfId="1064" priority="542" operator="containsText" text="4- Bajo">
      <formula>NOT(ISERROR(SEARCH("4- Bajo",C20)))</formula>
    </cfRule>
    <cfRule type="containsText" dxfId="1063" priority="543" operator="containsText" text="1- Bajo">
      <formula>NOT(ISERROR(SEARCH("1- Bajo",C20)))</formula>
    </cfRule>
  </conditionalFormatting>
  <conditionalFormatting sqref="D20">
    <cfRule type="containsText" dxfId="1062" priority="532" operator="containsText" text="3- Moderado">
      <formula>NOT(ISERROR(SEARCH("3- Moderado",D20)))</formula>
    </cfRule>
    <cfRule type="containsText" dxfId="1061" priority="533" operator="containsText" text="6- Moderado">
      <formula>NOT(ISERROR(SEARCH("6- Moderado",D20)))</formula>
    </cfRule>
    <cfRule type="containsText" dxfId="1060" priority="534" operator="containsText" text="4- Moderado">
      <formula>NOT(ISERROR(SEARCH("4- Moderado",D20)))</formula>
    </cfRule>
    <cfRule type="containsText" dxfId="1059" priority="535" operator="containsText" text="3- Bajo">
      <formula>NOT(ISERROR(SEARCH("3- Bajo",D20)))</formula>
    </cfRule>
    <cfRule type="containsText" dxfId="1058" priority="536" operator="containsText" text="4- Bajo">
      <formula>NOT(ISERROR(SEARCH("4- Bajo",D20)))</formula>
    </cfRule>
    <cfRule type="containsText" dxfId="1057" priority="537" operator="containsText" text="1- Bajo">
      <formula>NOT(ISERROR(SEARCH("1- Bajo",D20)))</formula>
    </cfRule>
  </conditionalFormatting>
  <conditionalFormatting sqref="K25:L25">
    <cfRule type="containsText" dxfId="1056" priority="526" operator="containsText" text="3- Moderado">
      <formula>NOT(ISERROR(SEARCH("3- Moderado",K25)))</formula>
    </cfRule>
    <cfRule type="containsText" dxfId="1055" priority="527" operator="containsText" text="6- Moderado">
      <formula>NOT(ISERROR(SEARCH("6- Moderado",K25)))</formula>
    </cfRule>
    <cfRule type="containsText" dxfId="1054" priority="528" operator="containsText" text="4- Moderado">
      <formula>NOT(ISERROR(SEARCH("4- Moderado",K25)))</formula>
    </cfRule>
    <cfRule type="containsText" dxfId="1053" priority="529" operator="containsText" text="3- Bajo">
      <formula>NOT(ISERROR(SEARCH("3- Bajo",K25)))</formula>
    </cfRule>
    <cfRule type="containsText" dxfId="1052" priority="530" operator="containsText" text="4- Bajo">
      <formula>NOT(ISERROR(SEARCH("4- Bajo",K25)))</formula>
    </cfRule>
    <cfRule type="containsText" dxfId="1051" priority="531" operator="containsText" text="1- Bajo">
      <formula>NOT(ISERROR(SEARCH("1- Bajo",K25)))</formula>
    </cfRule>
  </conditionalFormatting>
  <conditionalFormatting sqref="H25:I25">
    <cfRule type="containsText" dxfId="1050" priority="520" operator="containsText" text="3- Moderado">
      <formula>NOT(ISERROR(SEARCH("3- Moderado",H25)))</formula>
    </cfRule>
    <cfRule type="containsText" dxfId="1049" priority="521" operator="containsText" text="6- Moderado">
      <formula>NOT(ISERROR(SEARCH("6- Moderado",H25)))</formula>
    </cfRule>
    <cfRule type="containsText" dxfId="1048" priority="522" operator="containsText" text="4- Moderado">
      <formula>NOT(ISERROR(SEARCH("4- Moderado",H25)))</formula>
    </cfRule>
    <cfRule type="containsText" dxfId="1047" priority="523" operator="containsText" text="3- Bajo">
      <formula>NOT(ISERROR(SEARCH("3- Bajo",H25)))</formula>
    </cfRule>
    <cfRule type="containsText" dxfId="1046" priority="524" operator="containsText" text="4- Bajo">
      <formula>NOT(ISERROR(SEARCH("4- Bajo",H25)))</formula>
    </cfRule>
    <cfRule type="containsText" dxfId="1045" priority="525" operator="containsText" text="1- Bajo">
      <formula>NOT(ISERROR(SEARCH("1- Bajo",H25)))</formula>
    </cfRule>
  </conditionalFormatting>
  <conditionalFormatting sqref="A25 C25:E25">
    <cfRule type="containsText" dxfId="1044" priority="514" operator="containsText" text="3- Moderado">
      <formula>NOT(ISERROR(SEARCH("3- Moderado",A25)))</formula>
    </cfRule>
    <cfRule type="containsText" dxfId="1043" priority="515" operator="containsText" text="6- Moderado">
      <formula>NOT(ISERROR(SEARCH("6- Moderado",A25)))</formula>
    </cfRule>
    <cfRule type="containsText" dxfId="1042" priority="516" operator="containsText" text="4- Moderado">
      <formula>NOT(ISERROR(SEARCH("4- Moderado",A25)))</formula>
    </cfRule>
    <cfRule type="containsText" dxfId="1041" priority="517" operator="containsText" text="3- Bajo">
      <formula>NOT(ISERROR(SEARCH("3- Bajo",A25)))</formula>
    </cfRule>
    <cfRule type="containsText" dxfId="1040" priority="518" operator="containsText" text="4- Bajo">
      <formula>NOT(ISERROR(SEARCH("4- Bajo",A25)))</formula>
    </cfRule>
    <cfRule type="containsText" dxfId="1039" priority="519" operator="containsText" text="1- Bajo">
      <formula>NOT(ISERROR(SEARCH("1- Bajo",A25)))</formula>
    </cfRule>
  </conditionalFormatting>
  <conditionalFormatting sqref="F25:G25">
    <cfRule type="containsText" dxfId="1038" priority="508" operator="containsText" text="3- Moderado">
      <formula>NOT(ISERROR(SEARCH("3- Moderado",F25)))</formula>
    </cfRule>
    <cfRule type="containsText" dxfId="1037" priority="509" operator="containsText" text="6- Moderado">
      <formula>NOT(ISERROR(SEARCH("6- Moderado",F25)))</formula>
    </cfRule>
    <cfRule type="containsText" dxfId="1036" priority="510" operator="containsText" text="4- Moderado">
      <formula>NOT(ISERROR(SEARCH("4- Moderado",F25)))</formula>
    </cfRule>
    <cfRule type="containsText" dxfId="1035" priority="511" operator="containsText" text="3- Bajo">
      <formula>NOT(ISERROR(SEARCH("3- Bajo",F25)))</formula>
    </cfRule>
    <cfRule type="containsText" dxfId="1034" priority="512" operator="containsText" text="4- Bajo">
      <formula>NOT(ISERROR(SEARCH("4- Bajo",F25)))</formula>
    </cfRule>
    <cfRule type="containsText" dxfId="1033" priority="513" operator="containsText" text="1- Bajo">
      <formula>NOT(ISERROR(SEARCH("1- Bajo",F25)))</formula>
    </cfRule>
  </conditionalFormatting>
  <conditionalFormatting sqref="J25:J29">
    <cfRule type="containsText" dxfId="1032" priority="503" operator="containsText" text="Bajo">
      <formula>NOT(ISERROR(SEARCH("Bajo",J25)))</formula>
    </cfRule>
    <cfRule type="containsText" dxfId="1031" priority="504" operator="containsText" text="Moderado">
      <formula>NOT(ISERROR(SEARCH("Moderado",J25)))</formula>
    </cfRule>
    <cfRule type="containsText" dxfId="1030" priority="505" operator="containsText" text="Alto">
      <formula>NOT(ISERROR(SEARCH("Alto",J25)))</formula>
    </cfRule>
    <cfRule type="containsText" dxfId="1029" priority="506" operator="containsText" text="Extremo">
      <formula>NOT(ISERROR(SEARCH("Extremo",J25)))</formula>
    </cfRule>
    <cfRule type="colorScale" priority="507">
      <colorScale>
        <cfvo type="min"/>
        <cfvo type="max"/>
        <color rgb="FFFF7128"/>
        <color rgb="FFFFEF9C"/>
      </colorScale>
    </cfRule>
  </conditionalFormatting>
  <conditionalFormatting sqref="M25:M29">
    <cfRule type="containsText" dxfId="1028" priority="478" operator="containsText" text="Moderado">
      <formula>NOT(ISERROR(SEARCH("Moderado",M25)))</formula>
    </cfRule>
    <cfRule type="containsText" dxfId="1027" priority="498" operator="containsText" text="Bajo">
      <formula>NOT(ISERROR(SEARCH("Bajo",M25)))</formula>
    </cfRule>
    <cfRule type="containsText" dxfId="1026" priority="499" operator="containsText" text="Moderado">
      <formula>NOT(ISERROR(SEARCH("Moderado",M25)))</formula>
    </cfRule>
    <cfRule type="containsText" dxfId="1025" priority="500" operator="containsText" text="Alto">
      <formula>NOT(ISERROR(SEARCH("Alto",M25)))</formula>
    </cfRule>
    <cfRule type="containsText" dxfId="1024" priority="501" operator="containsText" text="Extremo">
      <formula>NOT(ISERROR(SEARCH("Extremo",M25)))</formula>
    </cfRule>
    <cfRule type="colorScale" priority="502">
      <colorScale>
        <cfvo type="min"/>
        <cfvo type="max"/>
        <color rgb="FFFF7128"/>
        <color rgb="FFFFEF9C"/>
      </colorScale>
    </cfRule>
  </conditionalFormatting>
  <conditionalFormatting sqref="N25">
    <cfRule type="containsText" dxfId="1023" priority="492" operator="containsText" text="3- Moderado">
      <formula>NOT(ISERROR(SEARCH("3- Moderado",N25)))</formula>
    </cfRule>
    <cfRule type="containsText" dxfId="1022" priority="493" operator="containsText" text="6- Moderado">
      <formula>NOT(ISERROR(SEARCH("6- Moderado",N25)))</formula>
    </cfRule>
    <cfRule type="containsText" dxfId="1021" priority="494" operator="containsText" text="4- Moderado">
      <formula>NOT(ISERROR(SEARCH("4- Moderado",N25)))</formula>
    </cfRule>
    <cfRule type="containsText" dxfId="1020" priority="495" operator="containsText" text="3- Bajo">
      <formula>NOT(ISERROR(SEARCH("3- Bajo",N25)))</formula>
    </cfRule>
    <cfRule type="containsText" dxfId="1019" priority="496" operator="containsText" text="4- Bajo">
      <formula>NOT(ISERROR(SEARCH("4- Bajo",N25)))</formula>
    </cfRule>
    <cfRule type="containsText" dxfId="1018" priority="497" operator="containsText" text="1- Bajo">
      <formula>NOT(ISERROR(SEARCH("1- Bajo",N25)))</formula>
    </cfRule>
  </conditionalFormatting>
  <conditionalFormatting sqref="H25:H29">
    <cfRule type="containsText" dxfId="1017" priority="479" operator="containsText" text="Muy Alta">
      <formula>NOT(ISERROR(SEARCH("Muy Alta",H25)))</formula>
    </cfRule>
    <cfRule type="containsText" dxfId="1016" priority="480" operator="containsText" text="Alta">
      <formula>NOT(ISERROR(SEARCH("Alta",H25)))</formula>
    </cfRule>
    <cfRule type="containsText" dxfId="1015" priority="481" operator="containsText" text="Muy Alta">
      <formula>NOT(ISERROR(SEARCH("Muy Alta",H25)))</formula>
    </cfRule>
    <cfRule type="containsText" dxfId="1014" priority="486" operator="containsText" text="Muy Baja">
      <formula>NOT(ISERROR(SEARCH("Muy Baja",H25)))</formula>
    </cfRule>
    <cfRule type="containsText" dxfId="1013" priority="487" operator="containsText" text="Baja">
      <formula>NOT(ISERROR(SEARCH("Baja",H25)))</formula>
    </cfRule>
    <cfRule type="containsText" dxfId="1012" priority="488" operator="containsText" text="Media">
      <formula>NOT(ISERROR(SEARCH("Media",H25)))</formula>
    </cfRule>
    <cfRule type="containsText" dxfId="1011" priority="489" operator="containsText" text="Alta">
      <formula>NOT(ISERROR(SEARCH("Alta",H25)))</formula>
    </cfRule>
    <cfRule type="containsText" dxfId="1010" priority="491" operator="containsText" text="Muy Alta">
      <formula>NOT(ISERROR(SEARCH("Muy Alta",H25)))</formula>
    </cfRule>
  </conditionalFormatting>
  <conditionalFormatting sqref="I25:I29">
    <cfRule type="containsText" dxfId="1009" priority="482" operator="containsText" text="Catastrófico">
      <formula>NOT(ISERROR(SEARCH("Catastrófico",I25)))</formula>
    </cfRule>
    <cfRule type="containsText" dxfId="1008" priority="483" operator="containsText" text="Mayor">
      <formula>NOT(ISERROR(SEARCH("Mayor",I25)))</formula>
    </cfRule>
    <cfRule type="containsText" dxfId="1007" priority="484" operator="containsText" text="Menor">
      <formula>NOT(ISERROR(SEARCH("Menor",I25)))</formula>
    </cfRule>
    <cfRule type="containsText" dxfId="1006" priority="485" operator="containsText" text="Leve">
      <formula>NOT(ISERROR(SEARCH("Leve",I25)))</formula>
    </cfRule>
    <cfRule type="containsText" dxfId="1005" priority="490" operator="containsText" text="Moderado">
      <formula>NOT(ISERROR(SEARCH("Moderado",I25)))</formula>
    </cfRule>
  </conditionalFormatting>
  <conditionalFormatting sqref="K25:K29">
    <cfRule type="containsText" dxfId="1004" priority="477" operator="containsText" text="Media">
      <formula>NOT(ISERROR(SEARCH("Media",K25)))</formula>
    </cfRule>
  </conditionalFormatting>
  <conditionalFormatting sqref="L25:L29">
    <cfRule type="containsText" dxfId="1003" priority="476" operator="containsText" text="Moderado">
      <formula>NOT(ISERROR(SEARCH("Moderado",L25)))</formula>
    </cfRule>
  </conditionalFormatting>
  <conditionalFormatting sqref="J25:J29">
    <cfRule type="containsText" dxfId="1002" priority="475" operator="containsText" text="Moderado">
      <formula>NOT(ISERROR(SEARCH("Moderado",J25)))</formula>
    </cfRule>
  </conditionalFormatting>
  <conditionalFormatting sqref="J25:J29">
    <cfRule type="containsText" dxfId="1001" priority="473" operator="containsText" text="Bajo">
      <formula>NOT(ISERROR(SEARCH("Bajo",J25)))</formula>
    </cfRule>
    <cfRule type="containsText" dxfId="1000" priority="474" operator="containsText" text="Extremo">
      <formula>NOT(ISERROR(SEARCH("Extremo",J25)))</formula>
    </cfRule>
  </conditionalFormatting>
  <conditionalFormatting sqref="K25:K29">
    <cfRule type="containsText" dxfId="999" priority="471" operator="containsText" text="Baja">
      <formula>NOT(ISERROR(SEARCH("Baja",K25)))</formula>
    </cfRule>
    <cfRule type="containsText" dxfId="998" priority="472" operator="containsText" text="Muy Baja">
      <formula>NOT(ISERROR(SEARCH("Muy Baja",K25)))</formula>
    </cfRule>
  </conditionalFormatting>
  <conditionalFormatting sqref="K25:K29">
    <cfRule type="containsText" dxfId="997" priority="469" operator="containsText" text="Muy Alta">
      <formula>NOT(ISERROR(SEARCH("Muy Alta",K25)))</formula>
    </cfRule>
    <cfRule type="containsText" dxfId="996" priority="470" operator="containsText" text="Alta">
      <formula>NOT(ISERROR(SEARCH("Alta",K25)))</formula>
    </cfRule>
  </conditionalFormatting>
  <conditionalFormatting sqref="L25:L29">
    <cfRule type="containsText" dxfId="995" priority="465" operator="containsText" text="Catastrófico">
      <formula>NOT(ISERROR(SEARCH("Catastrófico",L25)))</formula>
    </cfRule>
    <cfRule type="containsText" dxfId="994" priority="466" operator="containsText" text="Mayor">
      <formula>NOT(ISERROR(SEARCH("Mayor",L25)))</formula>
    </cfRule>
    <cfRule type="containsText" dxfId="993" priority="467" operator="containsText" text="Menor">
      <formula>NOT(ISERROR(SEARCH("Menor",L25)))</formula>
    </cfRule>
    <cfRule type="containsText" dxfId="992" priority="468" operator="containsText" text="Leve">
      <formula>NOT(ISERROR(SEARCH("Leve",L25)))</formula>
    </cfRule>
  </conditionalFormatting>
  <conditionalFormatting sqref="K30:L30">
    <cfRule type="containsText" dxfId="991" priority="459" operator="containsText" text="3- Moderado">
      <formula>NOT(ISERROR(SEARCH("3- Moderado",K30)))</formula>
    </cfRule>
    <cfRule type="containsText" dxfId="990" priority="460" operator="containsText" text="6- Moderado">
      <formula>NOT(ISERROR(SEARCH("6- Moderado",K30)))</formula>
    </cfRule>
    <cfRule type="containsText" dxfId="989" priority="461" operator="containsText" text="4- Moderado">
      <formula>NOT(ISERROR(SEARCH("4- Moderado",K30)))</formula>
    </cfRule>
    <cfRule type="containsText" dxfId="988" priority="462" operator="containsText" text="3- Bajo">
      <formula>NOT(ISERROR(SEARCH("3- Bajo",K30)))</formula>
    </cfRule>
    <cfRule type="containsText" dxfId="987" priority="463" operator="containsText" text="4- Bajo">
      <formula>NOT(ISERROR(SEARCH("4- Bajo",K30)))</formula>
    </cfRule>
    <cfRule type="containsText" dxfId="986" priority="464" operator="containsText" text="1- Bajo">
      <formula>NOT(ISERROR(SEARCH("1- Bajo",K30)))</formula>
    </cfRule>
  </conditionalFormatting>
  <conditionalFormatting sqref="H30:I30">
    <cfRule type="containsText" dxfId="985" priority="453" operator="containsText" text="3- Moderado">
      <formula>NOT(ISERROR(SEARCH("3- Moderado",H30)))</formula>
    </cfRule>
    <cfRule type="containsText" dxfId="984" priority="454" operator="containsText" text="6- Moderado">
      <formula>NOT(ISERROR(SEARCH("6- Moderado",H30)))</formula>
    </cfRule>
    <cfRule type="containsText" dxfId="983" priority="455" operator="containsText" text="4- Moderado">
      <formula>NOT(ISERROR(SEARCH("4- Moderado",H30)))</formula>
    </cfRule>
    <cfRule type="containsText" dxfId="982" priority="456" operator="containsText" text="3- Bajo">
      <formula>NOT(ISERROR(SEARCH("3- Bajo",H30)))</formula>
    </cfRule>
    <cfRule type="containsText" dxfId="981" priority="457" operator="containsText" text="4- Bajo">
      <formula>NOT(ISERROR(SEARCH("4- Bajo",H30)))</formula>
    </cfRule>
    <cfRule type="containsText" dxfId="980" priority="458" operator="containsText" text="1- Bajo">
      <formula>NOT(ISERROR(SEARCH("1- Bajo",H30)))</formula>
    </cfRule>
  </conditionalFormatting>
  <conditionalFormatting sqref="A30 C30:E30">
    <cfRule type="containsText" dxfId="979" priority="447" operator="containsText" text="3- Moderado">
      <formula>NOT(ISERROR(SEARCH("3- Moderado",A30)))</formula>
    </cfRule>
    <cfRule type="containsText" dxfId="978" priority="448" operator="containsText" text="6- Moderado">
      <formula>NOT(ISERROR(SEARCH("6- Moderado",A30)))</formula>
    </cfRule>
    <cfRule type="containsText" dxfId="977" priority="449" operator="containsText" text="4- Moderado">
      <formula>NOT(ISERROR(SEARCH("4- Moderado",A30)))</formula>
    </cfRule>
    <cfRule type="containsText" dxfId="976" priority="450" operator="containsText" text="3- Bajo">
      <formula>NOT(ISERROR(SEARCH("3- Bajo",A30)))</formula>
    </cfRule>
    <cfRule type="containsText" dxfId="975" priority="451" operator="containsText" text="4- Bajo">
      <formula>NOT(ISERROR(SEARCH("4- Bajo",A30)))</formula>
    </cfRule>
    <cfRule type="containsText" dxfId="974" priority="452" operator="containsText" text="1- Bajo">
      <formula>NOT(ISERROR(SEARCH("1- Bajo",A30)))</formula>
    </cfRule>
  </conditionalFormatting>
  <conditionalFormatting sqref="F30:G30">
    <cfRule type="containsText" dxfId="973" priority="441" operator="containsText" text="3- Moderado">
      <formula>NOT(ISERROR(SEARCH("3- Moderado",F30)))</formula>
    </cfRule>
    <cfRule type="containsText" dxfId="972" priority="442" operator="containsText" text="6- Moderado">
      <formula>NOT(ISERROR(SEARCH("6- Moderado",F30)))</formula>
    </cfRule>
    <cfRule type="containsText" dxfId="971" priority="443" operator="containsText" text="4- Moderado">
      <formula>NOT(ISERROR(SEARCH("4- Moderado",F30)))</formula>
    </cfRule>
    <cfRule type="containsText" dxfId="970" priority="444" operator="containsText" text="3- Bajo">
      <formula>NOT(ISERROR(SEARCH("3- Bajo",F30)))</formula>
    </cfRule>
    <cfRule type="containsText" dxfId="969" priority="445" operator="containsText" text="4- Bajo">
      <formula>NOT(ISERROR(SEARCH("4- Bajo",F30)))</formula>
    </cfRule>
    <cfRule type="containsText" dxfId="968" priority="446" operator="containsText" text="1- Bajo">
      <formula>NOT(ISERROR(SEARCH("1- Bajo",F30)))</formula>
    </cfRule>
  </conditionalFormatting>
  <conditionalFormatting sqref="J30:J34">
    <cfRule type="containsText" dxfId="967" priority="436" operator="containsText" text="Bajo">
      <formula>NOT(ISERROR(SEARCH("Bajo",J30)))</formula>
    </cfRule>
    <cfRule type="containsText" dxfId="966" priority="437" operator="containsText" text="Moderado">
      <formula>NOT(ISERROR(SEARCH("Moderado",J30)))</formula>
    </cfRule>
    <cfRule type="containsText" dxfId="965" priority="438" operator="containsText" text="Alto">
      <formula>NOT(ISERROR(SEARCH("Alto",J30)))</formula>
    </cfRule>
    <cfRule type="containsText" dxfId="964" priority="439" operator="containsText" text="Extremo">
      <formula>NOT(ISERROR(SEARCH("Extremo",J30)))</formula>
    </cfRule>
    <cfRule type="colorScale" priority="440">
      <colorScale>
        <cfvo type="min"/>
        <cfvo type="max"/>
        <color rgb="FFFF7128"/>
        <color rgb="FFFFEF9C"/>
      </colorScale>
    </cfRule>
  </conditionalFormatting>
  <conditionalFormatting sqref="M30:M34">
    <cfRule type="containsText" dxfId="963" priority="411" operator="containsText" text="Moderado">
      <formula>NOT(ISERROR(SEARCH("Moderado",M30)))</formula>
    </cfRule>
    <cfRule type="containsText" dxfId="962" priority="431" operator="containsText" text="Bajo">
      <formula>NOT(ISERROR(SEARCH("Bajo",M30)))</formula>
    </cfRule>
    <cfRule type="containsText" dxfId="961" priority="432" operator="containsText" text="Moderado">
      <formula>NOT(ISERROR(SEARCH("Moderado",M30)))</formula>
    </cfRule>
    <cfRule type="containsText" dxfId="960" priority="433" operator="containsText" text="Alto">
      <formula>NOT(ISERROR(SEARCH("Alto",M30)))</formula>
    </cfRule>
    <cfRule type="containsText" dxfId="959" priority="434" operator="containsText" text="Extremo">
      <formula>NOT(ISERROR(SEARCH("Extremo",M30)))</formula>
    </cfRule>
    <cfRule type="colorScale" priority="435">
      <colorScale>
        <cfvo type="min"/>
        <cfvo type="max"/>
        <color rgb="FFFF7128"/>
        <color rgb="FFFFEF9C"/>
      </colorScale>
    </cfRule>
  </conditionalFormatting>
  <conditionalFormatting sqref="N30">
    <cfRule type="containsText" dxfId="958" priority="425" operator="containsText" text="3- Moderado">
      <formula>NOT(ISERROR(SEARCH("3- Moderado",N30)))</formula>
    </cfRule>
    <cfRule type="containsText" dxfId="957" priority="426" operator="containsText" text="6- Moderado">
      <formula>NOT(ISERROR(SEARCH("6- Moderado",N30)))</formula>
    </cfRule>
    <cfRule type="containsText" dxfId="956" priority="427" operator="containsText" text="4- Moderado">
      <formula>NOT(ISERROR(SEARCH("4- Moderado",N30)))</formula>
    </cfRule>
    <cfRule type="containsText" dxfId="955" priority="428" operator="containsText" text="3- Bajo">
      <formula>NOT(ISERROR(SEARCH("3- Bajo",N30)))</formula>
    </cfRule>
    <cfRule type="containsText" dxfId="954" priority="429" operator="containsText" text="4- Bajo">
      <formula>NOT(ISERROR(SEARCH("4- Bajo",N30)))</formula>
    </cfRule>
    <cfRule type="containsText" dxfId="953" priority="430" operator="containsText" text="1- Bajo">
      <formula>NOT(ISERROR(SEARCH("1- Bajo",N30)))</formula>
    </cfRule>
  </conditionalFormatting>
  <conditionalFormatting sqref="H30:H34">
    <cfRule type="containsText" dxfId="952" priority="412" operator="containsText" text="Muy Alta">
      <formula>NOT(ISERROR(SEARCH("Muy Alta",H30)))</formula>
    </cfRule>
    <cfRule type="containsText" dxfId="951" priority="413" operator="containsText" text="Alta">
      <formula>NOT(ISERROR(SEARCH("Alta",H30)))</formula>
    </cfRule>
    <cfRule type="containsText" dxfId="950" priority="414" operator="containsText" text="Muy Alta">
      <formula>NOT(ISERROR(SEARCH("Muy Alta",H30)))</formula>
    </cfRule>
    <cfRule type="containsText" dxfId="949" priority="419" operator="containsText" text="Muy Baja">
      <formula>NOT(ISERROR(SEARCH("Muy Baja",H30)))</formula>
    </cfRule>
    <cfRule type="containsText" dxfId="948" priority="420" operator="containsText" text="Baja">
      <formula>NOT(ISERROR(SEARCH("Baja",H30)))</formula>
    </cfRule>
    <cfRule type="containsText" dxfId="947" priority="421" operator="containsText" text="Media">
      <formula>NOT(ISERROR(SEARCH("Media",H30)))</formula>
    </cfRule>
    <cfRule type="containsText" dxfId="946" priority="422" operator="containsText" text="Alta">
      <formula>NOT(ISERROR(SEARCH("Alta",H30)))</formula>
    </cfRule>
    <cfRule type="containsText" dxfId="945" priority="424" operator="containsText" text="Muy Alta">
      <formula>NOT(ISERROR(SEARCH("Muy Alta",H30)))</formula>
    </cfRule>
  </conditionalFormatting>
  <conditionalFormatting sqref="I30:I34">
    <cfRule type="containsText" dxfId="944" priority="415" operator="containsText" text="Catastrófico">
      <formula>NOT(ISERROR(SEARCH("Catastrófico",I30)))</formula>
    </cfRule>
    <cfRule type="containsText" dxfId="943" priority="416" operator="containsText" text="Mayor">
      <formula>NOT(ISERROR(SEARCH("Mayor",I30)))</formula>
    </cfRule>
    <cfRule type="containsText" dxfId="942" priority="417" operator="containsText" text="Menor">
      <formula>NOT(ISERROR(SEARCH("Menor",I30)))</formula>
    </cfRule>
    <cfRule type="containsText" dxfId="941" priority="418" operator="containsText" text="Leve">
      <formula>NOT(ISERROR(SEARCH("Leve",I30)))</formula>
    </cfRule>
    <cfRule type="containsText" dxfId="940" priority="423" operator="containsText" text="Moderado">
      <formula>NOT(ISERROR(SEARCH("Moderado",I30)))</formula>
    </cfRule>
  </conditionalFormatting>
  <conditionalFormatting sqref="K30:K34">
    <cfRule type="containsText" dxfId="939" priority="410" operator="containsText" text="Media">
      <formula>NOT(ISERROR(SEARCH("Media",K30)))</formula>
    </cfRule>
  </conditionalFormatting>
  <conditionalFormatting sqref="L30:L34">
    <cfRule type="containsText" dxfId="938" priority="409" operator="containsText" text="Moderado">
      <formula>NOT(ISERROR(SEARCH("Moderado",L30)))</formula>
    </cfRule>
  </conditionalFormatting>
  <conditionalFormatting sqref="J30:J34">
    <cfRule type="containsText" dxfId="937" priority="408" operator="containsText" text="Moderado">
      <formula>NOT(ISERROR(SEARCH("Moderado",J30)))</formula>
    </cfRule>
  </conditionalFormatting>
  <conditionalFormatting sqref="J30:J34">
    <cfRule type="containsText" dxfId="936" priority="406" operator="containsText" text="Bajo">
      <formula>NOT(ISERROR(SEARCH("Bajo",J30)))</formula>
    </cfRule>
    <cfRule type="containsText" dxfId="935" priority="407" operator="containsText" text="Extremo">
      <formula>NOT(ISERROR(SEARCH("Extremo",J30)))</formula>
    </cfRule>
  </conditionalFormatting>
  <conditionalFormatting sqref="K30:K34">
    <cfRule type="containsText" dxfId="934" priority="404" operator="containsText" text="Baja">
      <formula>NOT(ISERROR(SEARCH("Baja",K30)))</formula>
    </cfRule>
    <cfRule type="containsText" dxfId="933" priority="405" operator="containsText" text="Muy Baja">
      <formula>NOT(ISERROR(SEARCH("Muy Baja",K30)))</formula>
    </cfRule>
  </conditionalFormatting>
  <conditionalFormatting sqref="K30:K34">
    <cfRule type="containsText" dxfId="932" priority="402" operator="containsText" text="Muy Alta">
      <formula>NOT(ISERROR(SEARCH("Muy Alta",K30)))</formula>
    </cfRule>
    <cfRule type="containsText" dxfId="931" priority="403" operator="containsText" text="Alta">
      <formula>NOT(ISERROR(SEARCH("Alta",K30)))</formula>
    </cfRule>
  </conditionalFormatting>
  <conditionalFormatting sqref="L30:L34">
    <cfRule type="containsText" dxfId="930" priority="398" operator="containsText" text="Catastrófico">
      <formula>NOT(ISERROR(SEARCH("Catastrófico",L30)))</formula>
    </cfRule>
    <cfRule type="containsText" dxfId="929" priority="399" operator="containsText" text="Mayor">
      <formula>NOT(ISERROR(SEARCH("Mayor",L30)))</formula>
    </cfRule>
    <cfRule type="containsText" dxfId="928" priority="400" operator="containsText" text="Menor">
      <formula>NOT(ISERROR(SEARCH("Menor",L30)))</formula>
    </cfRule>
    <cfRule type="containsText" dxfId="927" priority="401" operator="containsText" text="Leve">
      <formula>NOT(ISERROR(SEARCH("Leve",L30)))</formula>
    </cfRule>
  </conditionalFormatting>
  <conditionalFormatting sqref="K35:L35">
    <cfRule type="containsText" dxfId="926" priority="392" operator="containsText" text="3- Moderado">
      <formula>NOT(ISERROR(SEARCH("3- Moderado",K35)))</formula>
    </cfRule>
    <cfRule type="containsText" dxfId="925" priority="393" operator="containsText" text="6- Moderado">
      <formula>NOT(ISERROR(SEARCH("6- Moderado",K35)))</formula>
    </cfRule>
    <cfRule type="containsText" dxfId="924" priority="394" operator="containsText" text="4- Moderado">
      <formula>NOT(ISERROR(SEARCH("4- Moderado",K35)))</formula>
    </cfRule>
    <cfRule type="containsText" dxfId="923" priority="395" operator="containsText" text="3- Bajo">
      <formula>NOT(ISERROR(SEARCH("3- Bajo",K35)))</formula>
    </cfRule>
    <cfRule type="containsText" dxfId="922" priority="396" operator="containsText" text="4- Bajo">
      <formula>NOT(ISERROR(SEARCH("4- Bajo",K35)))</formula>
    </cfRule>
    <cfRule type="containsText" dxfId="921" priority="397" operator="containsText" text="1- Bajo">
      <formula>NOT(ISERROR(SEARCH("1- Bajo",K35)))</formula>
    </cfRule>
  </conditionalFormatting>
  <conditionalFormatting sqref="H35:I35">
    <cfRule type="containsText" dxfId="920" priority="386" operator="containsText" text="3- Moderado">
      <formula>NOT(ISERROR(SEARCH("3- Moderado",H35)))</formula>
    </cfRule>
    <cfRule type="containsText" dxfId="919" priority="387" operator="containsText" text="6- Moderado">
      <formula>NOT(ISERROR(SEARCH("6- Moderado",H35)))</formula>
    </cfRule>
    <cfRule type="containsText" dxfId="918" priority="388" operator="containsText" text="4- Moderado">
      <formula>NOT(ISERROR(SEARCH("4- Moderado",H35)))</formula>
    </cfRule>
    <cfRule type="containsText" dxfId="917" priority="389" operator="containsText" text="3- Bajo">
      <formula>NOT(ISERROR(SEARCH("3- Bajo",H35)))</formula>
    </cfRule>
    <cfRule type="containsText" dxfId="916" priority="390" operator="containsText" text="4- Bajo">
      <formula>NOT(ISERROR(SEARCH("4- Bajo",H35)))</formula>
    </cfRule>
    <cfRule type="containsText" dxfId="915" priority="391" operator="containsText" text="1- Bajo">
      <formula>NOT(ISERROR(SEARCH("1- Bajo",H35)))</formula>
    </cfRule>
  </conditionalFormatting>
  <conditionalFormatting sqref="A35 C35:E35">
    <cfRule type="containsText" dxfId="914" priority="380" operator="containsText" text="3- Moderado">
      <formula>NOT(ISERROR(SEARCH("3- Moderado",A35)))</formula>
    </cfRule>
    <cfRule type="containsText" dxfId="913" priority="381" operator="containsText" text="6- Moderado">
      <formula>NOT(ISERROR(SEARCH("6- Moderado",A35)))</formula>
    </cfRule>
    <cfRule type="containsText" dxfId="912" priority="382" operator="containsText" text="4- Moderado">
      <formula>NOT(ISERROR(SEARCH("4- Moderado",A35)))</formula>
    </cfRule>
    <cfRule type="containsText" dxfId="911" priority="383" operator="containsText" text="3- Bajo">
      <formula>NOT(ISERROR(SEARCH("3- Bajo",A35)))</formula>
    </cfRule>
    <cfRule type="containsText" dxfId="910" priority="384" operator="containsText" text="4- Bajo">
      <formula>NOT(ISERROR(SEARCH("4- Bajo",A35)))</formula>
    </cfRule>
    <cfRule type="containsText" dxfId="909" priority="385" operator="containsText" text="1- Bajo">
      <formula>NOT(ISERROR(SEARCH("1- Bajo",A35)))</formula>
    </cfRule>
  </conditionalFormatting>
  <conditionalFormatting sqref="F35:G35">
    <cfRule type="containsText" dxfId="908" priority="374" operator="containsText" text="3- Moderado">
      <formula>NOT(ISERROR(SEARCH("3- Moderado",F35)))</formula>
    </cfRule>
    <cfRule type="containsText" dxfId="907" priority="375" operator="containsText" text="6- Moderado">
      <formula>NOT(ISERROR(SEARCH("6- Moderado",F35)))</formula>
    </cfRule>
    <cfRule type="containsText" dxfId="906" priority="376" operator="containsText" text="4- Moderado">
      <formula>NOT(ISERROR(SEARCH("4- Moderado",F35)))</formula>
    </cfRule>
    <cfRule type="containsText" dxfId="905" priority="377" operator="containsText" text="3- Bajo">
      <formula>NOT(ISERROR(SEARCH("3- Bajo",F35)))</formula>
    </cfRule>
    <cfRule type="containsText" dxfId="904" priority="378" operator="containsText" text="4- Bajo">
      <formula>NOT(ISERROR(SEARCH("4- Bajo",F35)))</formula>
    </cfRule>
    <cfRule type="containsText" dxfId="903" priority="379" operator="containsText" text="1- Bajo">
      <formula>NOT(ISERROR(SEARCH("1- Bajo",F35)))</formula>
    </cfRule>
  </conditionalFormatting>
  <conditionalFormatting sqref="J35:J39">
    <cfRule type="containsText" dxfId="902" priority="369" operator="containsText" text="Bajo">
      <formula>NOT(ISERROR(SEARCH("Bajo",J35)))</formula>
    </cfRule>
    <cfRule type="containsText" dxfId="901" priority="370" operator="containsText" text="Moderado">
      <formula>NOT(ISERROR(SEARCH("Moderado",J35)))</formula>
    </cfRule>
    <cfRule type="containsText" dxfId="900" priority="371" operator="containsText" text="Alto">
      <formula>NOT(ISERROR(SEARCH("Alto",J35)))</formula>
    </cfRule>
    <cfRule type="containsText" dxfId="899" priority="372" operator="containsText" text="Extremo">
      <formula>NOT(ISERROR(SEARCH("Extremo",J35)))</formula>
    </cfRule>
    <cfRule type="colorScale" priority="373">
      <colorScale>
        <cfvo type="min"/>
        <cfvo type="max"/>
        <color rgb="FFFF7128"/>
        <color rgb="FFFFEF9C"/>
      </colorScale>
    </cfRule>
  </conditionalFormatting>
  <conditionalFormatting sqref="M35:M39">
    <cfRule type="containsText" dxfId="898" priority="344" operator="containsText" text="Moderado">
      <formula>NOT(ISERROR(SEARCH("Moderado",M35)))</formula>
    </cfRule>
    <cfRule type="containsText" dxfId="897" priority="364" operator="containsText" text="Bajo">
      <formula>NOT(ISERROR(SEARCH("Bajo",M35)))</formula>
    </cfRule>
    <cfRule type="containsText" dxfId="896" priority="365" operator="containsText" text="Moderado">
      <formula>NOT(ISERROR(SEARCH("Moderado",M35)))</formula>
    </cfRule>
    <cfRule type="containsText" dxfId="895" priority="366" operator="containsText" text="Alto">
      <formula>NOT(ISERROR(SEARCH("Alto",M35)))</formula>
    </cfRule>
    <cfRule type="containsText" dxfId="894" priority="367" operator="containsText" text="Extremo">
      <formula>NOT(ISERROR(SEARCH("Extremo",M35)))</formula>
    </cfRule>
    <cfRule type="colorScale" priority="368">
      <colorScale>
        <cfvo type="min"/>
        <cfvo type="max"/>
        <color rgb="FFFF7128"/>
        <color rgb="FFFFEF9C"/>
      </colorScale>
    </cfRule>
  </conditionalFormatting>
  <conditionalFormatting sqref="N35">
    <cfRule type="containsText" dxfId="893" priority="358" operator="containsText" text="3- Moderado">
      <formula>NOT(ISERROR(SEARCH("3- Moderado",N35)))</formula>
    </cfRule>
    <cfRule type="containsText" dxfId="892" priority="359" operator="containsText" text="6- Moderado">
      <formula>NOT(ISERROR(SEARCH("6- Moderado",N35)))</formula>
    </cfRule>
    <cfRule type="containsText" dxfId="891" priority="360" operator="containsText" text="4- Moderado">
      <formula>NOT(ISERROR(SEARCH("4- Moderado",N35)))</formula>
    </cfRule>
    <cfRule type="containsText" dxfId="890" priority="361" operator="containsText" text="3- Bajo">
      <formula>NOT(ISERROR(SEARCH("3- Bajo",N35)))</formula>
    </cfRule>
    <cfRule type="containsText" dxfId="889" priority="362" operator="containsText" text="4- Bajo">
      <formula>NOT(ISERROR(SEARCH("4- Bajo",N35)))</formula>
    </cfRule>
    <cfRule type="containsText" dxfId="888" priority="363" operator="containsText" text="1- Bajo">
      <formula>NOT(ISERROR(SEARCH("1- Bajo",N35)))</formula>
    </cfRule>
  </conditionalFormatting>
  <conditionalFormatting sqref="H35:H39">
    <cfRule type="containsText" dxfId="887" priority="345" operator="containsText" text="Muy Alta">
      <formula>NOT(ISERROR(SEARCH("Muy Alta",H35)))</formula>
    </cfRule>
    <cfRule type="containsText" dxfId="886" priority="346" operator="containsText" text="Alta">
      <formula>NOT(ISERROR(SEARCH("Alta",H35)))</formula>
    </cfRule>
    <cfRule type="containsText" dxfId="885" priority="347" operator="containsText" text="Muy Alta">
      <formula>NOT(ISERROR(SEARCH("Muy Alta",H35)))</formula>
    </cfRule>
    <cfRule type="containsText" dxfId="884" priority="352" operator="containsText" text="Muy Baja">
      <formula>NOT(ISERROR(SEARCH("Muy Baja",H35)))</formula>
    </cfRule>
    <cfRule type="containsText" dxfId="883" priority="353" operator="containsText" text="Baja">
      <formula>NOT(ISERROR(SEARCH("Baja",H35)))</formula>
    </cfRule>
    <cfRule type="containsText" dxfId="882" priority="354" operator="containsText" text="Media">
      <formula>NOT(ISERROR(SEARCH("Media",H35)))</formula>
    </cfRule>
    <cfRule type="containsText" dxfId="881" priority="355" operator="containsText" text="Alta">
      <formula>NOT(ISERROR(SEARCH("Alta",H35)))</formula>
    </cfRule>
    <cfRule type="containsText" dxfId="880" priority="357" operator="containsText" text="Muy Alta">
      <formula>NOT(ISERROR(SEARCH("Muy Alta",H35)))</formula>
    </cfRule>
  </conditionalFormatting>
  <conditionalFormatting sqref="I35:I39">
    <cfRule type="containsText" dxfId="879" priority="348" operator="containsText" text="Catastrófico">
      <formula>NOT(ISERROR(SEARCH("Catastrófico",I35)))</formula>
    </cfRule>
    <cfRule type="containsText" dxfId="878" priority="349" operator="containsText" text="Mayor">
      <formula>NOT(ISERROR(SEARCH("Mayor",I35)))</formula>
    </cfRule>
    <cfRule type="containsText" dxfId="877" priority="350" operator="containsText" text="Menor">
      <formula>NOT(ISERROR(SEARCH("Menor",I35)))</formula>
    </cfRule>
    <cfRule type="containsText" dxfId="876" priority="351" operator="containsText" text="Leve">
      <formula>NOT(ISERROR(SEARCH("Leve",I35)))</formula>
    </cfRule>
    <cfRule type="containsText" dxfId="875" priority="356" operator="containsText" text="Moderado">
      <formula>NOT(ISERROR(SEARCH("Moderado",I35)))</formula>
    </cfRule>
  </conditionalFormatting>
  <conditionalFormatting sqref="K35:K39">
    <cfRule type="containsText" dxfId="874" priority="343" operator="containsText" text="Media">
      <formula>NOT(ISERROR(SEARCH("Media",K35)))</formula>
    </cfRule>
  </conditionalFormatting>
  <conditionalFormatting sqref="L35:L39">
    <cfRule type="containsText" dxfId="873" priority="342" operator="containsText" text="Moderado">
      <formula>NOT(ISERROR(SEARCH("Moderado",L35)))</formula>
    </cfRule>
  </conditionalFormatting>
  <conditionalFormatting sqref="J35:J39">
    <cfRule type="containsText" dxfId="872" priority="341" operator="containsText" text="Moderado">
      <formula>NOT(ISERROR(SEARCH("Moderado",J35)))</formula>
    </cfRule>
  </conditionalFormatting>
  <conditionalFormatting sqref="J35:J39">
    <cfRule type="containsText" dxfId="871" priority="339" operator="containsText" text="Bajo">
      <formula>NOT(ISERROR(SEARCH("Bajo",J35)))</formula>
    </cfRule>
    <cfRule type="containsText" dxfId="870" priority="340" operator="containsText" text="Extremo">
      <formula>NOT(ISERROR(SEARCH("Extremo",J35)))</formula>
    </cfRule>
  </conditionalFormatting>
  <conditionalFormatting sqref="K35:K39">
    <cfRule type="containsText" dxfId="869" priority="337" operator="containsText" text="Baja">
      <formula>NOT(ISERROR(SEARCH("Baja",K35)))</formula>
    </cfRule>
    <cfRule type="containsText" dxfId="868" priority="338" operator="containsText" text="Muy Baja">
      <formula>NOT(ISERROR(SEARCH("Muy Baja",K35)))</formula>
    </cfRule>
  </conditionalFormatting>
  <conditionalFormatting sqref="K35:K39">
    <cfRule type="containsText" dxfId="867" priority="335" operator="containsText" text="Muy Alta">
      <formula>NOT(ISERROR(SEARCH("Muy Alta",K35)))</formula>
    </cfRule>
    <cfRule type="containsText" dxfId="866" priority="336" operator="containsText" text="Alta">
      <formula>NOT(ISERROR(SEARCH("Alta",K35)))</formula>
    </cfRule>
  </conditionalFormatting>
  <conditionalFormatting sqref="L35:L39">
    <cfRule type="containsText" dxfId="865" priority="331" operator="containsText" text="Catastrófico">
      <formula>NOT(ISERROR(SEARCH("Catastrófico",L35)))</formula>
    </cfRule>
    <cfRule type="containsText" dxfId="864" priority="332" operator="containsText" text="Mayor">
      <formula>NOT(ISERROR(SEARCH("Mayor",L35)))</formula>
    </cfRule>
    <cfRule type="containsText" dxfId="863" priority="333" operator="containsText" text="Menor">
      <formula>NOT(ISERROR(SEARCH("Menor",L35)))</formula>
    </cfRule>
    <cfRule type="containsText" dxfId="862" priority="334" operator="containsText" text="Leve">
      <formula>NOT(ISERROR(SEARCH("Leve",L35)))</formula>
    </cfRule>
  </conditionalFormatting>
  <conditionalFormatting sqref="L40">
    <cfRule type="containsText" dxfId="861" priority="325" operator="containsText" text="3- Moderado">
      <formula>NOT(ISERROR(SEARCH("3- Moderado",L40)))</formula>
    </cfRule>
    <cfRule type="containsText" dxfId="860" priority="326" operator="containsText" text="6- Moderado">
      <formula>NOT(ISERROR(SEARCH("6- Moderado",L40)))</formula>
    </cfRule>
    <cfRule type="containsText" dxfId="859" priority="327" operator="containsText" text="4- Moderado">
      <formula>NOT(ISERROR(SEARCH("4- Moderado",L40)))</formula>
    </cfRule>
    <cfRule type="containsText" dxfId="858" priority="328" operator="containsText" text="3- Bajo">
      <formula>NOT(ISERROR(SEARCH("3- Bajo",L40)))</formula>
    </cfRule>
    <cfRule type="containsText" dxfId="857" priority="329" operator="containsText" text="4- Bajo">
      <formula>NOT(ISERROR(SEARCH("4- Bajo",L40)))</formula>
    </cfRule>
    <cfRule type="containsText" dxfId="856" priority="330" operator="containsText" text="1- Bajo">
      <formula>NOT(ISERROR(SEARCH("1- Bajo",L40)))</formula>
    </cfRule>
  </conditionalFormatting>
  <conditionalFormatting sqref="H40:I40">
    <cfRule type="containsText" dxfId="855" priority="319" operator="containsText" text="3- Moderado">
      <formula>NOT(ISERROR(SEARCH("3- Moderado",H40)))</formula>
    </cfRule>
    <cfRule type="containsText" dxfId="854" priority="320" operator="containsText" text="6- Moderado">
      <formula>NOT(ISERROR(SEARCH("6- Moderado",H40)))</formula>
    </cfRule>
    <cfRule type="containsText" dxfId="853" priority="321" operator="containsText" text="4- Moderado">
      <formula>NOT(ISERROR(SEARCH("4- Moderado",H40)))</formula>
    </cfRule>
    <cfRule type="containsText" dxfId="852" priority="322" operator="containsText" text="3- Bajo">
      <formula>NOT(ISERROR(SEARCH("3- Bajo",H40)))</formula>
    </cfRule>
    <cfRule type="containsText" dxfId="851" priority="323" operator="containsText" text="4- Bajo">
      <formula>NOT(ISERROR(SEARCH("4- Bajo",H40)))</formula>
    </cfRule>
    <cfRule type="containsText" dxfId="850" priority="324" operator="containsText" text="1- Bajo">
      <formula>NOT(ISERROR(SEARCH("1- Bajo",H40)))</formula>
    </cfRule>
  </conditionalFormatting>
  <conditionalFormatting sqref="A40 C40:E40">
    <cfRule type="containsText" dxfId="849" priority="313" operator="containsText" text="3- Moderado">
      <formula>NOT(ISERROR(SEARCH("3- Moderado",A40)))</formula>
    </cfRule>
    <cfRule type="containsText" dxfId="848" priority="314" operator="containsText" text="6- Moderado">
      <formula>NOT(ISERROR(SEARCH("6- Moderado",A40)))</formula>
    </cfRule>
    <cfRule type="containsText" dxfId="847" priority="315" operator="containsText" text="4- Moderado">
      <formula>NOT(ISERROR(SEARCH("4- Moderado",A40)))</formula>
    </cfRule>
    <cfRule type="containsText" dxfId="846" priority="316" operator="containsText" text="3- Bajo">
      <formula>NOT(ISERROR(SEARCH("3- Bajo",A40)))</formula>
    </cfRule>
    <cfRule type="containsText" dxfId="845" priority="317" operator="containsText" text="4- Bajo">
      <formula>NOT(ISERROR(SEARCH("4- Bajo",A40)))</formula>
    </cfRule>
    <cfRule type="containsText" dxfId="844" priority="318" operator="containsText" text="1- Bajo">
      <formula>NOT(ISERROR(SEARCH("1- Bajo",A40)))</formula>
    </cfRule>
  </conditionalFormatting>
  <conditionalFormatting sqref="F40:G40">
    <cfRule type="containsText" dxfId="843" priority="307" operator="containsText" text="3- Moderado">
      <formula>NOT(ISERROR(SEARCH("3- Moderado",F40)))</formula>
    </cfRule>
    <cfRule type="containsText" dxfId="842" priority="308" operator="containsText" text="6- Moderado">
      <formula>NOT(ISERROR(SEARCH("6- Moderado",F40)))</formula>
    </cfRule>
    <cfRule type="containsText" dxfId="841" priority="309" operator="containsText" text="4- Moderado">
      <formula>NOT(ISERROR(SEARCH("4- Moderado",F40)))</formula>
    </cfRule>
    <cfRule type="containsText" dxfId="840" priority="310" operator="containsText" text="3- Bajo">
      <formula>NOT(ISERROR(SEARCH("3- Bajo",F40)))</formula>
    </cfRule>
    <cfRule type="containsText" dxfId="839" priority="311" operator="containsText" text="4- Bajo">
      <formula>NOT(ISERROR(SEARCH("4- Bajo",F40)))</formula>
    </cfRule>
    <cfRule type="containsText" dxfId="838" priority="312" operator="containsText" text="1- Bajo">
      <formula>NOT(ISERROR(SEARCH("1- Bajo",F40)))</formula>
    </cfRule>
  </conditionalFormatting>
  <conditionalFormatting sqref="J40:J44">
    <cfRule type="containsText" dxfId="837" priority="302" operator="containsText" text="Bajo">
      <formula>NOT(ISERROR(SEARCH("Bajo",J40)))</formula>
    </cfRule>
    <cfRule type="containsText" dxfId="836" priority="303" operator="containsText" text="Moderado">
      <formula>NOT(ISERROR(SEARCH("Moderado",J40)))</formula>
    </cfRule>
    <cfRule type="containsText" dxfId="835" priority="304" operator="containsText" text="Alto">
      <formula>NOT(ISERROR(SEARCH("Alto",J40)))</formula>
    </cfRule>
    <cfRule type="containsText" dxfId="834" priority="305" operator="containsText" text="Extremo">
      <formula>NOT(ISERROR(SEARCH("Extremo",J40)))</formula>
    </cfRule>
    <cfRule type="colorScale" priority="306">
      <colorScale>
        <cfvo type="min"/>
        <cfvo type="max"/>
        <color rgb="FFFF7128"/>
        <color rgb="FFFFEF9C"/>
      </colorScale>
    </cfRule>
  </conditionalFormatting>
  <conditionalFormatting sqref="M40:M44">
    <cfRule type="containsText" dxfId="833" priority="277" operator="containsText" text="Moderado">
      <formula>NOT(ISERROR(SEARCH("Moderado",M40)))</formula>
    </cfRule>
    <cfRule type="containsText" dxfId="832" priority="297" operator="containsText" text="Bajo">
      <formula>NOT(ISERROR(SEARCH("Bajo",M40)))</formula>
    </cfRule>
    <cfRule type="containsText" dxfId="831" priority="298" operator="containsText" text="Moderado">
      <formula>NOT(ISERROR(SEARCH("Moderado",M40)))</formula>
    </cfRule>
    <cfRule type="containsText" dxfId="830" priority="299" operator="containsText" text="Alto">
      <formula>NOT(ISERROR(SEARCH("Alto",M40)))</formula>
    </cfRule>
    <cfRule type="containsText" dxfId="829" priority="300" operator="containsText" text="Extremo">
      <formula>NOT(ISERROR(SEARCH("Extremo",M40)))</formula>
    </cfRule>
    <cfRule type="colorScale" priority="301">
      <colorScale>
        <cfvo type="min"/>
        <cfvo type="max"/>
        <color rgb="FFFF7128"/>
        <color rgb="FFFFEF9C"/>
      </colorScale>
    </cfRule>
  </conditionalFormatting>
  <conditionalFormatting sqref="N40">
    <cfRule type="containsText" dxfId="828" priority="291" operator="containsText" text="3- Moderado">
      <formula>NOT(ISERROR(SEARCH("3- Moderado",N40)))</formula>
    </cfRule>
    <cfRule type="containsText" dxfId="827" priority="292" operator="containsText" text="6- Moderado">
      <formula>NOT(ISERROR(SEARCH("6- Moderado",N40)))</formula>
    </cfRule>
    <cfRule type="containsText" dxfId="826" priority="293" operator="containsText" text="4- Moderado">
      <formula>NOT(ISERROR(SEARCH("4- Moderado",N40)))</formula>
    </cfRule>
    <cfRule type="containsText" dxfId="825" priority="294" operator="containsText" text="3- Bajo">
      <formula>NOT(ISERROR(SEARCH("3- Bajo",N40)))</formula>
    </cfRule>
    <cfRule type="containsText" dxfId="824" priority="295" operator="containsText" text="4- Bajo">
      <formula>NOT(ISERROR(SEARCH("4- Bajo",N40)))</formula>
    </cfRule>
    <cfRule type="containsText" dxfId="823" priority="296" operator="containsText" text="1- Bajo">
      <formula>NOT(ISERROR(SEARCH("1- Bajo",N40)))</formula>
    </cfRule>
  </conditionalFormatting>
  <conditionalFormatting sqref="H40:H44">
    <cfRule type="containsText" dxfId="822" priority="278" operator="containsText" text="Muy Alta">
      <formula>NOT(ISERROR(SEARCH("Muy Alta",H40)))</formula>
    </cfRule>
    <cfRule type="containsText" dxfId="821" priority="279" operator="containsText" text="Alta">
      <formula>NOT(ISERROR(SEARCH("Alta",H40)))</formula>
    </cfRule>
    <cfRule type="containsText" dxfId="820" priority="280" operator="containsText" text="Muy Alta">
      <formula>NOT(ISERROR(SEARCH("Muy Alta",H40)))</formula>
    </cfRule>
    <cfRule type="containsText" dxfId="819" priority="285" operator="containsText" text="Muy Baja">
      <formula>NOT(ISERROR(SEARCH("Muy Baja",H40)))</formula>
    </cfRule>
    <cfRule type="containsText" dxfId="818" priority="286" operator="containsText" text="Baja">
      <formula>NOT(ISERROR(SEARCH("Baja",H40)))</formula>
    </cfRule>
    <cfRule type="containsText" dxfId="817" priority="287" operator="containsText" text="Media">
      <formula>NOT(ISERROR(SEARCH("Media",H40)))</formula>
    </cfRule>
    <cfRule type="containsText" dxfId="816" priority="288" operator="containsText" text="Alta">
      <formula>NOT(ISERROR(SEARCH("Alta",H40)))</formula>
    </cfRule>
    <cfRule type="containsText" dxfId="815" priority="290" operator="containsText" text="Muy Alta">
      <formula>NOT(ISERROR(SEARCH("Muy Alta",H40)))</formula>
    </cfRule>
  </conditionalFormatting>
  <conditionalFormatting sqref="I40:I44">
    <cfRule type="containsText" dxfId="814" priority="281" operator="containsText" text="Catastrófico">
      <formula>NOT(ISERROR(SEARCH("Catastrófico",I40)))</formula>
    </cfRule>
    <cfRule type="containsText" dxfId="813" priority="282" operator="containsText" text="Mayor">
      <formula>NOT(ISERROR(SEARCH("Mayor",I40)))</formula>
    </cfRule>
    <cfRule type="containsText" dxfId="812" priority="283" operator="containsText" text="Menor">
      <formula>NOT(ISERROR(SEARCH("Menor",I40)))</formula>
    </cfRule>
    <cfRule type="containsText" dxfId="811" priority="284" operator="containsText" text="Leve">
      <formula>NOT(ISERROR(SEARCH("Leve",I40)))</formula>
    </cfRule>
    <cfRule type="containsText" dxfId="810" priority="289" operator="containsText" text="Moderado">
      <formula>NOT(ISERROR(SEARCH("Moderado",I40)))</formula>
    </cfRule>
  </conditionalFormatting>
  <conditionalFormatting sqref="L40:L44">
    <cfRule type="containsText" dxfId="809" priority="275" operator="containsText" text="Moderado">
      <formula>NOT(ISERROR(SEARCH("Moderado",L40)))</formula>
    </cfRule>
  </conditionalFormatting>
  <conditionalFormatting sqref="J40:J44">
    <cfRule type="containsText" dxfId="808" priority="274" operator="containsText" text="Moderado">
      <formula>NOT(ISERROR(SEARCH("Moderado",J40)))</formula>
    </cfRule>
  </conditionalFormatting>
  <conditionalFormatting sqref="J40:J44">
    <cfRule type="containsText" dxfId="807" priority="272" operator="containsText" text="Bajo">
      <formula>NOT(ISERROR(SEARCH("Bajo",J40)))</formula>
    </cfRule>
    <cfRule type="containsText" dxfId="806" priority="273" operator="containsText" text="Extremo">
      <formula>NOT(ISERROR(SEARCH("Extremo",J40)))</formula>
    </cfRule>
  </conditionalFormatting>
  <conditionalFormatting sqref="L40:L44">
    <cfRule type="containsText" dxfId="805" priority="264" operator="containsText" text="Catastrófico">
      <formula>NOT(ISERROR(SEARCH("Catastrófico",L40)))</formula>
    </cfRule>
    <cfRule type="containsText" dxfId="804" priority="265" operator="containsText" text="Mayor">
      <formula>NOT(ISERROR(SEARCH("Mayor",L40)))</formula>
    </cfRule>
    <cfRule type="containsText" dxfId="803" priority="266" operator="containsText" text="Menor">
      <formula>NOT(ISERROR(SEARCH("Menor",L40)))</formula>
    </cfRule>
    <cfRule type="containsText" dxfId="802" priority="267" operator="containsText" text="Leve">
      <formula>NOT(ISERROR(SEARCH("Leve",L40)))</formula>
    </cfRule>
  </conditionalFormatting>
  <conditionalFormatting sqref="K45:L45">
    <cfRule type="containsText" dxfId="801" priority="258" operator="containsText" text="3- Moderado">
      <formula>NOT(ISERROR(SEARCH("3- Moderado",K45)))</formula>
    </cfRule>
    <cfRule type="containsText" dxfId="800" priority="259" operator="containsText" text="6- Moderado">
      <formula>NOT(ISERROR(SEARCH("6- Moderado",K45)))</formula>
    </cfRule>
    <cfRule type="containsText" dxfId="799" priority="260" operator="containsText" text="4- Moderado">
      <formula>NOT(ISERROR(SEARCH("4- Moderado",K45)))</formula>
    </cfRule>
    <cfRule type="containsText" dxfId="798" priority="261" operator="containsText" text="3- Bajo">
      <formula>NOT(ISERROR(SEARCH("3- Bajo",K45)))</formula>
    </cfRule>
    <cfRule type="containsText" dxfId="797" priority="262" operator="containsText" text="4- Bajo">
      <formula>NOT(ISERROR(SEARCH("4- Bajo",K45)))</formula>
    </cfRule>
    <cfRule type="containsText" dxfId="796" priority="263" operator="containsText" text="1- Bajo">
      <formula>NOT(ISERROR(SEARCH("1- Bajo",K45)))</formula>
    </cfRule>
  </conditionalFormatting>
  <conditionalFormatting sqref="H45:I45">
    <cfRule type="containsText" dxfId="795" priority="252" operator="containsText" text="3- Moderado">
      <formula>NOT(ISERROR(SEARCH("3- Moderado",H45)))</formula>
    </cfRule>
    <cfRule type="containsText" dxfId="794" priority="253" operator="containsText" text="6- Moderado">
      <formula>NOT(ISERROR(SEARCH("6- Moderado",H45)))</formula>
    </cfRule>
    <cfRule type="containsText" dxfId="793" priority="254" operator="containsText" text="4- Moderado">
      <formula>NOT(ISERROR(SEARCH("4- Moderado",H45)))</formula>
    </cfRule>
    <cfRule type="containsText" dxfId="792" priority="255" operator="containsText" text="3- Bajo">
      <formula>NOT(ISERROR(SEARCH("3- Bajo",H45)))</formula>
    </cfRule>
    <cfRule type="containsText" dxfId="791" priority="256" operator="containsText" text="4- Bajo">
      <formula>NOT(ISERROR(SEARCH("4- Bajo",H45)))</formula>
    </cfRule>
    <cfRule type="containsText" dxfId="790" priority="257" operator="containsText" text="1- Bajo">
      <formula>NOT(ISERROR(SEARCH("1- Bajo",H45)))</formula>
    </cfRule>
  </conditionalFormatting>
  <conditionalFormatting sqref="A45 C45:E45">
    <cfRule type="containsText" dxfId="789" priority="246" operator="containsText" text="3- Moderado">
      <formula>NOT(ISERROR(SEARCH("3- Moderado",A45)))</formula>
    </cfRule>
    <cfRule type="containsText" dxfId="788" priority="247" operator="containsText" text="6- Moderado">
      <formula>NOT(ISERROR(SEARCH("6- Moderado",A45)))</formula>
    </cfRule>
    <cfRule type="containsText" dxfId="787" priority="248" operator="containsText" text="4- Moderado">
      <formula>NOT(ISERROR(SEARCH("4- Moderado",A45)))</formula>
    </cfRule>
    <cfRule type="containsText" dxfId="786" priority="249" operator="containsText" text="3- Bajo">
      <formula>NOT(ISERROR(SEARCH("3- Bajo",A45)))</formula>
    </cfRule>
    <cfRule type="containsText" dxfId="785" priority="250" operator="containsText" text="4- Bajo">
      <formula>NOT(ISERROR(SEARCH("4- Bajo",A45)))</formula>
    </cfRule>
    <cfRule type="containsText" dxfId="784" priority="251" operator="containsText" text="1- Bajo">
      <formula>NOT(ISERROR(SEARCH("1- Bajo",A45)))</formula>
    </cfRule>
  </conditionalFormatting>
  <conditionalFormatting sqref="F45:G45">
    <cfRule type="containsText" dxfId="783" priority="240" operator="containsText" text="3- Moderado">
      <formula>NOT(ISERROR(SEARCH("3- Moderado",F45)))</formula>
    </cfRule>
    <cfRule type="containsText" dxfId="782" priority="241" operator="containsText" text="6- Moderado">
      <formula>NOT(ISERROR(SEARCH("6- Moderado",F45)))</formula>
    </cfRule>
    <cfRule type="containsText" dxfId="781" priority="242" operator="containsText" text="4- Moderado">
      <formula>NOT(ISERROR(SEARCH("4- Moderado",F45)))</formula>
    </cfRule>
    <cfRule type="containsText" dxfId="780" priority="243" operator="containsText" text="3- Bajo">
      <formula>NOT(ISERROR(SEARCH("3- Bajo",F45)))</formula>
    </cfRule>
    <cfRule type="containsText" dxfId="779" priority="244" operator="containsText" text="4- Bajo">
      <formula>NOT(ISERROR(SEARCH("4- Bajo",F45)))</formula>
    </cfRule>
    <cfRule type="containsText" dxfId="778" priority="245" operator="containsText" text="1- Bajo">
      <formula>NOT(ISERROR(SEARCH("1- Bajo",F45)))</formula>
    </cfRule>
  </conditionalFormatting>
  <conditionalFormatting sqref="J45:J49">
    <cfRule type="containsText" dxfId="777" priority="235" operator="containsText" text="Bajo">
      <formula>NOT(ISERROR(SEARCH("Bajo",J45)))</formula>
    </cfRule>
    <cfRule type="containsText" dxfId="776" priority="236" operator="containsText" text="Moderado">
      <formula>NOT(ISERROR(SEARCH("Moderado",J45)))</formula>
    </cfRule>
    <cfRule type="containsText" dxfId="775" priority="237" operator="containsText" text="Alto">
      <formula>NOT(ISERROR(SEARCH("Alto",J45)))</formula>
    </cfRule>
    <cfRule type="containsText" dxfId="774" priority="238" operator="containsText" text="Extremo">
      <formula>NOT(ISERROR(SEARCH("Extremo",J45)))</formula>
    </cfRule>
    <cfRule type="colorScale" priority="239">
      <colorScale>
        <cfvo type="min"/>
        <cfvo type="max"/>
        <color rgb="FFFF7128"/>
        <color rgb="FFFFEF9C"/>
      </colorScale>
    </cfRule>
  </conditionalFormatting>
  <conditionalFormatting sqref="M45:M49">
    <cfRule type="containsText" dxfId="773" priority="210" operator="containsText" text="Moderado">
      <formula>NOT(ISERROR(SEARCH("Moderado",M45)))</formula>
    </cfRule>
    <cfRule type="containsText" dxfId="772" priority="230" operator="containsText" text="Bajo">
      <formula>NOT(ISERROR(SEARCH("Bajo",M45)))</formula>
    </cfRule>
    <cfRule type="containsText" dxfId="771" priority="231" operator="containsText" text="Moderado">
      <formula>NOT(ISERROR(SEARCH("Moderado",M45)))</formula>
    </cfRule>
    <cfRule type="containsText" dxfId="770" priority="232" operator="containsText" text="Alto">
      <formula>NOT(ISERROR(SEARCH("Alto",M45)))</formula>
    </cfRule>
    <cfRule type="containsText" dxfId="769" priority="233" operator="containsText" text="Extremo">
      <formula>NOT(ISERROR(SEARCH("Extremo",M45)))</formula>
    </cfRule>
    <cfRule type="colorScale" priority="234">
      <colorScale>
        <cfvo type="min"/>
        <cfvo type="max"/>
        <color rgb="FFFF7128"/>
        <color rgb="FFFFEF9C"/>
      </colorScale>
    </cfRule>
  </conditionalFormatting>
  <conditionalFormatting sqref="N45">
    <cfRule type="containsText" dxfId="768" priority="224" operator="containsText" text="3- Moderado">
      <formula>NOT(ISERROR(SEARCH("3- Moderado",N45)))</formula>
    </cfRule>
    <cfRule type="containsText" dxfId="767" priority="225" operator="containsText" text="6- Moderado">
      <formula>NOT(ISERROR(SEARCH("6- Moderado",N45)))</formula>
    </cfRule>
    <cfRule type="containsText" dxfId="766" priority="226" operator="containsText" text="4- Moderado">
      <formula>NOT(ISERROR(SEARCH("4- Moderado",N45)))</formula>
    </cfRule>
    <cfRule type="containsText" dxfId="765" priority="227" operator="containsText" text="3- Bajo">
      <formula>NOT(ISERROR(SEARCH("3- Bajo",N45)))</formula>
    </cfRule>
    <cfRule type="containsText" dxfId="764" priority="228" operator="containsText" text="4- Bajo">
      <formula>NOT(ISERROR(SEARCH("4- Bajo",N45)))</formula>
    </cfRule>
    <cfRule type="containsText" dxfId="763" priority="229" operator="containsText" text="1- Bajo">
      <formula>NOT(ISERROR(SEARCH("1- Bajo",N45)))</formula>
    </cfRule>
  </conditionalFormatting>
  <conditionalFormatting sqref="H45:H49">
    <cfRule type="containsText" dxfId="762" priority="211" operator="containsText" text="Muy Alta">
      <formula>NOT(ISERROR(SEARCH("Muy Alta",H45)))</formula>
    </cfRule>
    <cfRule type="containsText" dxfId="761" priority="212" operator="containsText" text="Alta">
      <formula>NOT(ISERROR(SEARCH("Alta",H45)))</formula>
    </cfRule>
    <cfRule type="containsText" dxfId="760" priority="213" operator="containsText" text="Muy Alta">
      <formula>NOT(ISERROR(SEARCH("Muy Alta",H45)))</formula>
    </cfRule>
    <cfRule type="containsText" dxfId="759" priority="218" operator="containsText" text="Muy Baja">
      <formula>NOT(ISERROR(SEARCH("Muy Baja",H45)))</formula>
    </cfRule>
    <cfRule type="containsText" dxfId="758" priority="219" operator="containsText" text="Baja">
      <formula>NOT(ISERROR(SEARCH("Baja",H45)))</formula>
    </cfRule>
    <cfRule type="containsText" dxfId="757" priority="220" operator="containsText" text="Media">
      <formula>NOT(ISERROR(SEARCH("Media",H45)))</formula>
    </cfRule>
    <cfRule type="containsText" dxfId="756" priority="221" operator="containsText" text="Alta">
      <formula>NOT(ISERROR(SEARCH("Alta",H45)))</formula>
    </cfRule>
    <cfRule type="containsText" dxfId="755" priority="223" operator="containsText" text="Muy Alta">
      <formula>NOT(ISERROR(SEARCH("Muy Alta",H45)))</formula>
    </cfRule>
  </conditionalFormatting>
  <conditionalFormatting sqref="I45:I49">
    <cfRule type="containsText" dxfId="754" priority="214" operator="containsText" text="Catastrófico">
      <formula>NOT(ISERROR(SEARCH("Catastrófico",I45)))</formula>
    </cfRule>
    <cfRule type="containsText" dxfId="753" priority="215" operator="containsText" text="Mayor">
      <formula>NOT(ISERROR(SEARCH("Mayor",I45)))</formula>
    </cfRule>
    <cfRule type="containsText" dxfId="752" priority="216" operator="containsText" text="Menor">
      <formula>NOT(ISERROR(SEARCH("Menor",I45)))</formula>
    </cfRule>
    <cfRule type="containsText" dxfId="751" priority="217" operator="containsText" text="Leve">
      <formula>NOT(ISERROR(SEARCH("Leve",I45)))</formula>
    </cfRule>
    <cfRule type="containsText" dxfId="750" priority="222" operator="containsText" text="Moderado">
      <formula>NOT(ISERROR(SEARCH("Moderado",I45)))</formula>
    </cfRule>
  </conditionalFormatting>
  <conditionalFormatting sqref="K45:K49">
    <cfRule type="containsText" dxfId="749" priority="209" operator="containsText" text="Media">
      <formula>NOT(ISERROR(SEARCH("Media",K45)))</formula>
    </cfRule>
  </conditionalFormatting>
  <conditionalFormatting sqref="L45:L49">
    <cfRule type="containsText" dxfId="748" priority="208" operator="containsText" text="Moderado">
      <formula>NOT(ISERROR(SEARCH("Moderado",L45)))</formula>
    </cfRule>
  </conditionalFormatting>
  <conditionalFormatting sqref="J45:J49">
    <cfRule type="containsText" dxfId="747" priority="207" operator="containsText" text="Moderado">
      <formula>NOT(ISERROR(SEARCH("Moderado",J45)))</formula>
    </cfRule>
  </conditionalFormatting>
  <conditionalFormatting sqref="J45:J49">
    <cfRule type="containsText" dxfId="746" priority="205" operator="containsText" text="Bajo">
      <formula>NOT(ISERROR(SEARCH("Bajo",J45)))</formula>
    </cfRule>
    <cfRule type="containsText" dxfId="745" priority="206" operator="containsText" text="Extremo">
      <formula>NOT(ISERROR(SEARCH("Extremo",J45)))</formula>
    </cfRule>
  </conditionalFormatting>
  <conditionalFormatting sqref="K45:K49">
    <cfRule type="containsText" dxfId="744" priority="203" operator="containsText" text="Baja">
      <formula>NOT(ISERROR(SEARCH("Baja",K45)))</formula>
    </cfRule>
    <cfRule type="containsText" dxfId="743" priority="204" operator="containsText" text="Muy Baja">
      <formula>NOT(ISERROR(SEARCH("Muy Baja",K45)))</formula>
    </cfRule>
  </conditionalFormatting>
  <conditionalFormatting sqref="K45:K49">
    <cfRule type="containsText" dxfId="742" priority="201" operator="containsText" text="Muy Alta">
      <formula>NOT(ISERROR(SEARCH("Muy Alta",K45)))</formula>
    </cfRule>
    <cfRule type="containsText" dxfId="741" priority="202" operator="containsText" text="Alta">
      <formula>NOT(ISERROR(SEARCH("Alta",K45)))</formula>
    </cfRule>
  </conditionalFormatting>
  <conditionalFormatting sqref="L45:L49">
    <cfRule type="containsText" dxfId="740" priority="197" operator="containsText" text="Catastrófico">
      <formula>NOT(ISERROR(SEARCH("Catastrófico",L45)))</formula>
    </cfRule>
    <cfRule type="containsText" dxfId="739" priority="198" operator="containsText" text="Mayor">
      <formula>NOT(ISERROR(SEARCH("Mayor",L45)))</formula>
    </cfRule>
    <cfRule type="containsText" dxfId="738" priority="199" operator="containsText" text="Menor">
      <formula>NOT(ISERROR(SEARCH("Menor",L45)))</formula>
    </cfRule>
    <cfRule type="containsText" dxfId="737" priority="200" operator="containsText" text="Leve">
      <formula>NOT(ISERROR(SEARCH("Leve",L45)))</formula>
    </cfRule>
  </conditionalFormatting>
  <conditionalFormatting sqref="K50:L50">
    <cfRule type="containsText" dxfId="736" priority="191" operator="containsText" text="3- Moderado">
      <formula>NOT(ISERROR(SEARCH("3- Moderado",K50)))</formula>
    </cfRule>
    <cfRule type="containsText" dxfId="735" priority="192" operator="containsText" text="6- Moderado">
      <formula>NOT(ISERROR(SEARCH("6- Moderado",K50)))</formula>
    </cfRule>
    <cfRule type="containsText" dxfId="734" priority="193" operator="containsText" text="4- Moderado">
      <formula>NOT(ISERROR(SEARCH("4- Moderado",K50)))</formula>
    </cfRule>
    <cfRule type="containsText" dxfId="733" priority="194" operator="containsText" text="3- Bajo">
      <formula>NOT(ISERROR(SEARCH("3- Bajo",K50)))</formula>
    </cfRule>
    <cfRule type="containsText" dxfId="732" priority="195" operator="containsText" text="4- Bajo">
      <formula>NOT(ISERROR(SEARCH("4- Bajo",K50)))</formula>
    </cfRule>
    <cfRule type="containsText" dxfId="731" priority="196" operator="containsText" text="1- Bajo">
      <formula>NOT(ISERROR(SEARCH("1- Bajo",K50)))</formula>
    </cfRule>
  </conditionalFormatting>
  <conditionalFormatting sqref="H50:I50">
    <cfRule type="containsText" dxfId="730" priority="185" operator="containsText" text="3- Moderado">
      <formula>NOT(ISERROR(SEARCH("3- Moderado",H50)))</formula>
    </cfRule>
    <cfRule type="containsText" dxfId="729" priority="186" operator="containsText" text="6- Moderado">
      <formula>NOT(ISERROR(SEARCH("6- Moderado",H50)))</formula>
    </cfRule>
    <cfRule type="containsText" dxfId="728" priority="187" operator="containsText" text="4- Moderado">
      <formula>NOT(ISERROR(SEARCH("4- Moderado",H50)))</formula>
    </cfRule>
    <cfRule type="containsText" dxfId="727" priority="188" operator="containsText" text="3- Bajo">
      <formula>NOT(ISERROR(SEARCH("3- Bajo",H50)))</formula>
    </cfRule>
    <cfRule type="containsText" dxfId="726" priority="189" operator="containsText" text="4- Bajo">
      <formula>NOT(ISERROR(SEARCH("4- Bajo",H50)))</formula>
    </cfRule>
    <cfRule type="containsText" dxfId="725" priority="190" operator="containsText" text="1- Bajo">
      <formula>NOT(ISERROR(SEARCH("1- Bajo",H50)))</formula>
    </cfRule>
  </conditionalFormatting>
  <conditionalFormatting sqref="A50 C50:E50">
    <cfRule type="containsText" dxfId="724" priority="179" operator="containsText" text="3- Moderado">
      <formula>NOT(ISERROR(SEARCH("3- Moderado",A50)))</formula>
    </cfRule>
    <cfRule type="containsText" dxfId="723" priority="180" operator="containsText" text="6- Moderado">
      <formula>NOT(ISERROR(SEARCH("6- Moderado",A50)))</formula>
    </cfRule>
    <cfRule type="containsText" dxfId="722" priority="181" operator="containsText" text="4- Moderado">
      <formula>NOT(ISERROR(SEARCH("4- Moderado",A50)))</formula>
    </cfRule>
    <cfRule type="containsText" dxfId="721" priority="182" operator="containsText" text="3- Bajo">
      <formula>NOT(ISERROR(SEARCH("3- Bajo",A50)))</formula>
    </cfRule>
    <cfRule type="containsText" dxfId="720" priority="183" operator="containsText" text="4- Bajo">
      <formula>NOT(ISERROR(SEARCH("4- Bajo",A50)))</formula>
    </cfRule>
    <cfRule type="containsText" dxfId="719" priority="184" operator="containsText" text="1- Bajo">
      <formula>NOT(ISERROR(SEARCH("1- Bajo",A50)))</formula>
    </cfRule>
  </conditionalFormatting>
  <conditionalFormatting sqref="F50:G50">
    <cfRule type="containsText" dxfId="718" priority="173" operator="containsText" text="3- Moderado">
      <formula>NOT(ISERROR(SEARCH("3- Moderado",F50)))</formula>
    </cfRule>
    <cfRule type="containsText" dxfId="717" priority="174" operator="containsText" text="6- Moderado">
      <formula>NOT(ISERROR(SEARCH("6- Moderado",F50)))</formula>
    </cfRule>
    <cfRule type="containsText" dxfId="716" priority="175" operator="containsText" text="4- Moderado">
      <formula>NOT(ISERROR(SEARCH("4- Moderado",F50)))</formula>
    </cfRule>
    <cfRule type="containsText" dxfId="715" priority="176" operator="containsText" text="3- Bajo">
      <formula>NOT(ISERROR(SEARCH("3- Bajo",F50)))</formula>
    </cfRule>
    <cfRule type="containsText" dxfId="714" priority="177" operator="containsText" text="4- Bajo">
      <formula>NOT(ISERROR(SEARCH("4- Bajo",F50)))</formula>
    </cfRule>
    <cfRule type="containsText" dxfId="713" priority="178" operator="containsText" text="1- Bajo">
      <formula>NOT(ISERROR(SEARCH("1- Bajo",F50)))</formula>
    </cfRule>
  </conditionalFormatting>
  <conditionalFormatting sqref="J50:J54">
    <cfRule type="containsText" dxfId="712" priority="168" operator="containsText" text="Bajo">
      <formula>NOT(ISERROR(SEARCH("Bajo",J50)))</formula>
    </cfRule>
    <cfRule type="containsText" dxfId="711" priority="169" operator="containsText" text="Moderado">
      <formula>NOT(ISERROR(SEARCH("Moderado",J50)))</formula>
    </cfRule>
    <cfRule type="containsText" dxfId="710" priority="170" operator="containsText" text="Alto">
      <formula>NOT(ISERROR(SEARCH("Alto",J50)))</formula>
    </cfRule>
    <cfRule type="containsText" dxfId="709" priority="171" operator="containsText" text="Extremo">
      <formula>NOT(ISERROR(SEARCH("Extremo",J50)))</formula>
    </cfRule>
    <cfRule type="colorScale" priority="172">
      <colorScale>
        <cfvo type="min"/>
        <cfvo type="max"/>
        <color rgb="FFFF7128"/>
        <color rgb="FFFFEF9C"/>
      </colorScale>
    </cfRule>
  </conditionalFormatting>
  <conditionalFormatting sqref="M50:M54">
    <cfRule type="containsText" dxfId="708" priority="143" operator="containsText" text="Moderado">
      <formula>NOT(ISERROR(SEARCH("Moderado",M50)))</formula>
    </cfRule>
    <cfRule type="containsText" dxfId="707" priority="163" operator="containsText" text="Bajo">
      <formula>NOT(ISERROR(SEARCH("Bajo",M50)))</formula>
    </cfRule>
    <cfRule type="containsText" dxfId="706" priority="164" operator="containsText" text="Moderado">
      <formula>NOT(ISERROR(SEARCH("Moderado",M50)))</formula>
    </cfRule>
    <cfRule type="containsText" dxfId="705" priority="165" operator="containsText" text="Alto">
      <formula>NOT(ISERROR(SEARCH("Alto",M50)))</formula>
    </cfRule>
    <cfRule type="containsText" dxfId="704" priority="166" operator="containsText" text="Extremo">
      <formula>NOT(ISERROR(SEARCH("Extremo",M50)))</formula>
    </cfRule>
    <cfRule type="colorScale" priority="167">
      <colorScale>
        <cfvo type="min"/>
        <cfvo type="max"/>
        <color rgb="FFFF7128"/>
        <color rgb="FFFFEF9C"/>
      </colorScale>
    </cfRule>
  </conditionalFormatting>
  <conditionalFormatting sqref="N50">
    <cfRule type="containsText" dxfId="703" priority="157" operator="containsText" text="3- Moderado">
      <formula>NOT(ISERROR(SEARCH("3- Moderado",N50)))</formula>
    </cfRule>
    <cfRule type="containsText" dxfId="702" priority="158" operator="containsText" text="6- Moderado">
      <formula>NOT(ISERROR(SEARCH("6- Moderado",N50)))</formula>
    </cfRule>
    <cfRule type="containsText" dxfId="701" priority="159" operator="containsText" text="4- Moderado">
      <formula>NOT(ISERROR(SEARCH("4- Moderado",N50)))</formula>
    </cfRule>
    <cfRule type="containsText" dxfId="700" priority="160" operator="containsText" text="3- Bajo">
      <formula>NOT(ISERROR(SEARCH("3- Bajo",N50)))</formula>
    </cfRule>
    <cfRule type="containsText" dxfId="699" priority="161" operator="containsText" text="4- Bajo">
      <formula>NOT(ISERROR(SEARCH("4- Bajo",N50)))</formula>
    </cfRule>
    <cfRule type="containsText" dxfId="698" priority="162" operator="containsText" text="1- Bajo">
      <formula>NOT(ISERROR(SEARCH("1- Bajo",N50)))</formula>
    </cfRule>
  </conditionalFormatting>
  <conditionalFormatting sqref="H50:H54">
    <cfRule type="containsText" dxfId="697" priority="144" operator="containsText" text="Muy Alta">
      <formula>NOT(ISERROR(SEARCH("Muy Alta",H50)))</formula>
    </cfRule>
    <cfRule type="containsText" dxfId="696" priority="145" operator="containsText" text="Alta">
      <formula>NOT(ISERROR(SEARCH("Alta",H50)))</formula>
    </cfRule>
    <cfRule type="containsText" dxfId="695" priority="146" operator="containsText" text="Muy Alta">
      <formula>NOT(ISERROR(SEARCH("Muy Alta",H50)))</formula>
    </cfRule>
    <cfRule type="containsText" dxfId="694" priority="151" operator="containsText" text="Muy Baja">
      <formula>NOT(ISERROR(SEARCH("Muy Baja",H50)))</formula>
    </cfRule>
    <cfRule type="containsText" dxfId="693" priority="152" operator="containsText" text="Baja">
      <formula>NOT(ISERROR(SEARCH("Baja",H50)))</formula>
    </cfRule>
    <cfRule type="containsText" dxfId="692" priority="153" operator="containsText" text="Media">
      <formula>NOT(ISERROR(SEARCH("Media",H50)))</formula>
    </cfRule>
    <cfRule type="containsText" dxfId="691" priority="154" operator="containsText" text="Alta">
      <formula>NOT(ISERROR(SEARCH("Alta",H50)))</formula>
    </cfRule>
    <cfRule type="containsText" dxfId="690" priority="156" operator="containsText" text="Muy Alta">
      <formula>NOT(ISERROR(SEARCH("Muy Alta",H50)))</formula>
    </cfRule>
  </conditionalFormatting>
  <conditionalFormatting sqref="I50:I54">
    <cfRule type="containsText" dxfId="689" priority="147" operator="containsText" text="Catastrófico">
      <formula>NOT(ISERROR(SEARCH("Catastrófico",I50)))</formula>
    </cfRule>
    <cfRule type="containsText" dxfId="688" priority="148" operator="containsText" text="Mayor">
      <formula>NOT(ISERROR(SEARCH("Mayor",I50)))</formula>
    </cfRule>
    <cfRule type="containsText" dxfId="687" priority="149" operator="containsText" text="Menor">
      <formula>NOT(ISERROR(SEARCH("Menor",I50)))</formula>
    </cfRule>
    <cfRule type="containsText" dxfId="686" priority="150" operator="containsText" text="Leve">
      <formula>NOT(ISERROR(SEARCH("Leve",I50)))</formula>
    </cfRule>
    <cfRule type="containsText" dxfId="685" priority="155" operator="containsText" text="Moderado">
      <formula>NOT(ISERROR(SEARCH("Moderado",I50)))</formula>
    </cfRule>
  </conditionalFormatting>
  <conditionalFormatting sqref="K50:K54">
    <cfRule type="containsText" dxfId="684" priority="142" operator="containsText" text="Media">
      <formula>NOT(ISERROR(SEARCH("Media",K50)))</formula>
    </cfRule>
  </conditionalFormatting>
  <conditionalFormatting sqref="L50:L54">
    <cfRule type="containsText" dxfId="683" priority="141" operator="containsText" text="Moderado">
      <formula>NOT(ISERROR(SEARCH("Moderado",L50)))</formula>
    </cfRule>
  </conditionalFormatting>
  <conditionalFormatting sqref="J50:J54">
    <cfRule type="containsText" dxfId="682" priority="140" operator="containsText" text="Moderado">
      <formula>NOT(ISERROR(SEARCH("Moderado",J50)))</formula>
    </cfRule>
  </conditionalFormatting>
  <conditionalFormatting sqref="J50:J54">
    <cfRule type="containsText" dxfId="681" priority="138" operator="containsText" text="Bajo">
      <formula>NOT(ISERROR(SEARCH("Bajo",J50)))</formula>
    </cfRule>
    <cfRule type="containsText" dxfId="680" priority="139" operator="containsText" text="Extremo">
      <formula>NOT(ISERROR(SEARCH("Extremo",J50)))</formula>
    </cfRule>
  </conditionalFormatting>
  <conditionalFormatting sqref="K50:K54">
    <cfRule type="containsText" dxfId="679" priority="136" operator="containsText" text="Baja">
      <formula>NOT(ISERROR(SEARCH("Baja",K50)))</formula>
    </cfRule>
    <cfRule type="containsText" dxfId="678" priority="137" operator="containsText" text="Muy Baja">
      <formula>NOT(ISERROR(SEARCH("Muy Baja",K50)))</formula>
    </cfRule>
  </conditionalFormatting>
  <conditionalFormatting sqref="K50:K54">
    <cfRule type="containsText" dxfId="677" priority="134" operator="containsText" text="Muy Alta">
      <formula>NOT(ISERROR(SEARCH("Muy Alta",K50)))</formula>
    </cfRule>
    <cfRule type="containsText" dxfId="676" priority="135" operator="containsText" text="Alta">
      <formula>NOT(ISERROR(SEARCH("Alta",K50)))</formula>
    </cfRule>
  </conditionalFormatting>
  <conditionalFormatting sqref="L50:L54">
    <cfRule type="containsText" dxfId="675" priority="130" operator="containsText" text="Catastrófico">
      <formula>NOT(ISERROR(SEARCH("Catastrófico",L50)))</formula>
    </cfRule>
    <cfRule type="containsText" dxfId="674" priority="131" operator="containsText" text="Mayor">
      <formula>NOT(ISERROR(SEARCH("Mayor",L50)))</formula>
    </cfRule>
    <cfRule type="containsText" dxfId="673" priority="132" operator="containsText" text="Menor">
      <formula>NOT(ISERROR(SEARCH("Menor",L50)))</formula>
    </cfRule>
    <cfRule type="containsText" dxfId="672" priority="133" operator="containsText" text="Leve">
      <formula>NOT(ISERROR(SEARCH("Leve",L50)))</formula>
    </cfRule>
  </conditionalFormatting>
  <conditionalFormatting sqref="K55:L55">
    <cfRule type="containsText" dxfId="671" priority="124" operator="containsText" text="3- Moderado">
      <formula>NOT(ISERROR(SEARCH("3- Moderado",K55)))</formula>
    </cfRule>
    <cfRule type="containsText" dxfId="670" priority="125" operator="containsText" text="6- Moderado">
      <formula>NOT(ISERROR(SEARCH("6- Moderado",K55)))</formula>
    </cfRule>
    <cfRule type="containsText" dxfId="669" priority="126" operator="containsText" text="4- Moderado">
      <formula>NOT(ISERROR(SEARCH("4- Moderado",K55)))</formula>
    </cfRule>
    <cfRule type="containsText" dxfId="668" priority="127" operator="containsText" text="3- Bajo">
      <formula>NOT(ISERROR(SEARCH("3- Bajo",K55)))</formula>
    </cfRule>
    <cfRule type="containsText" dxfId="667" priority="128" operator="containsText" text="4- Bajo">
      <formula>NOT(ISERROR(SEARCH("4- Bajo",K55)))</formula>
    </cfRule>
    <cfRule type="containsText" dxfId="666" priority="129" operator="containsText" text="1- Bajo">
      <formula>NOT(ISERROR(SEARCH("1- Bajo",K55)))</formula>
    </cfRule>
  </conditionalFormatting>
  <conditionalFormatting sqref="H55:I55">
    <cfRule type="containsText" dxfId="665" priority="118" operator="containsText" text="3- Moderado">
      <formula>NOT(ISERROR(SEARCH("3- Moderado",H55)))</formula>
    </cfRule>
    <cfRule type="containsText" dxfId="664" priority="119" operator="containsText" text="6- Moderado">
      <formula>NOT(ISERROR(SEARCH("6- Moderado",H55)))</formula>
    </cfRule>
    <cfRule type="containsText" dxfId="663" priority="120" operator="containsText" text="4- Moderado">
      <formula>NOT(ISERROR(SEARCH("4- Moderado",H55)))</formula>
    </cfRule>
    <cfRule type="containsText" dxfId="662" priority="121" operator="containsText" text="3- Bajo">
      <formula>NOT(ISERROR(SEARCH("3- Bajo",H55)))</formula>
    </cfRule>
    <cfRule type="containsText" dxfId="661" priority="122" operator="containsText" text="4- Bajo">
      <formula>NOT(ISERROR(SEARCH("4- Bajo",H55)))</formula>
    </cfRule>
    <cfRule type="containsText" dxfId="660" priority="123" operator="containsText" text="1- Bajo">
      <formula>NOT(ISERROR(SEARCH("1- Bajo",H55)))</formula>
    </cfRule>
  </conditionalFormatting>
  <conditionalFormatting sqref="A55 C55:E55">
    <cfRule type="containsText" dxfId="659" priority="112" operator="containsText" text="3- Moderado">
      <formula>NOT(ISERROR(SEARCH("3- Moderado",A55)))</formula>
    </cfRule>
    <cfRule type="containsText" dxfId="658" priority="113" operator="containsText" text="6- Moderado">
      <formula>NOT(ISERROR(SEARCH("6- Moderado",A55)))</formula>
    </cfRule>
    <cfRule type="containsText" dxfId="657" priority="114" operator="containsText" text="4- Moderado">
      <formula>NOT(ISERROR(SEARCH("4- Moderado",A55)))</formula>
    </cfRule>
    <cfRule type="containsText" dxfId="656" priority="115" operator="containsText" text="3- Bajo">
      <formula>NOT(ISERROR(SEARCH("3- Bajo",A55)))</formula>
    </cfRule>
    <cfRule type="containsText" dxfId="655" priority="116" operator="containsText" text="4- Bajo">
      <formula>NOT(ISERROR(SEARCH("4- Bajo",A55)))</formula>
    </cfRule>
    <cfRule type="containsText" dxfId="654" priority="117" operator="containsText" text="1- Bajo">
      <formula>NOT(ISERROR(SEARCH("1- Bajo",A55)))</formula>
    </cfRule>
  </conditionalFormatting>
  <conditionalFormatting sqref="F55:G55">
    <cfRule type="containsText" dxfId="653" priority="106" operator="containsText" text="3- Moderado">
      <formula>NOT(ISERROR(SEARCH("3- Moderado",F55)))</formula>
    </cfRule>
    <cfRule type="containsText" dxfId="652" priority="107" operator="containsText" text="6- Moderado">
      <formula>NOT(ISERROR(SEARCH("6- Moderado",F55)))</formula>
    </cfRule>
    <cfRule type="containsText" dxfId="651" priority="108" operator="containsText" text="4- Moderado">
      <formula>NOT(ISERROR(SEARCH("4- Moderado",F55)))</formula>
    </cfRule>
    <cfRule type="containsText" dxfId="650" priority="109" operator="containsText" text="3- Bajo">
      <formula>NOT(ISERROR(SEARCH("3- Bajo",F55)))</formula>
    </cfRule>
    <cfRule type="containsText" dxfId="649" priority="110" operator="containsText" text="4- Bajo">
      <formula>NOT(ISERROR(SEARCH("4- Bajo",F55)))</formula>
    </cfRule>
    <cfRule type="containsText" dxfId="648" priority="111" operator="containsText" text="1- Bajo">
      <formula>NOT(ISERROR(SEARCH("1- Bajo",F55)))</formula>
    </cfRule>
  </conditionalFormatting>
  <conditionalFormatting sqref="J55:J59">
    <cfRule type="containsText" dxfId="647" priority="101" operator="containsText" text="Bajo">
      <formula>NOT(ISERROR(SEARCH("Bajo",J55)))</formula>
    </cfRule>
    <cfRule type="containsText" dxfId="646" priority="102" operator="containsText" text="Moderado">
      <formula>NOT(ISERROR(SEARCH("Moderado",J55)))</formula>
    </cfRule>
    <cfRule type="containsText" dxfId="645" priority="103" operator="containsText" text="Alto">
      <formula>NOT(ISERROR(SEARCH("Alto",J55)))</formula>
    </cfRule>
    <cfRule type="containsText" dxfId="644" priority="104" operator="containsText" text="Extremo">
      <formula>NOT(ISERROR(SEARCH("Extremo",J55)))</formula>
    </cfRule>
    <cfRule type="colorScale" priority="105">
      <colorScale>
        <cfvo type="min"/>
        <cfvo type="max"/>
        <color rgb="FFFF7128"/>
        <color rgb="FFFFEF9C"/>
      </colorScale>
    </cfRule>
  </conditionalFormatting>
  <conditionalFormatting sqref="M55:M59">
    <cfRule type="containsText" dxfId="643" priority="76" operator="containsText" text="Moderado">
      <formula>NOT(ISERROR(SEARCH("Moderado",M55)))</formula>
    </cfRule>
    <cfRule type="containsText" dxfId="642" priority="96" operator="containsText" text="Bajo">
      <formula>NOT(ISERROR(SEARCH("Bajo",M55)))</formula>
    </cfRule>
    <cfRule type="containsText" dxfId="641" priority="97" operator="containsText" text="Moderado">
      <formula>NOT(ISERROR(SEARCH("Moderado",M55)))</formula>
    </cfRule>
    <cfRule type="containsText" dxfId="640" priority="98" operator="containsText" text="Alto">
      <formula>NOT(ISERROR(SEARCH("Alto",M55)))</formula>
    </cfRule>
    <cfRule type="containsText" dxfId="639" priority="99" operator="containsText" text="Extremo">
      <formula>NOT(ISERROR(SEARCH("Extremo",M55)))</formula>
    </cfRule>
    <cfRule type="colorScale" priority="100">
      <colorScale>
        <cfvo type="min"/>
        <cfvo type="max"/>
        <color rgb="FFFF7128"/>
        <color rgb="FFFFEF9C"/>
      </colorScale>
    </cfRule>
  </conditionalFormatting>
  <conditionalFormatting sqref="N55">
    <cfRule type="containsText" dxfId="638" priority="90" operator="containsText" text="3- Moderado">
      <formula>NOT(ISERROR(SEARCH("3- Moderado",N55)))</formula>
    </cfRule>
    <cfRule type="containsText" dxfId="637" priority="91" operator="containsText" text="6- Moderado">
      <formula>NOT(ISERROR(SEARCH("6- Moderado",N55)))</formula>
    </cfRule>
    <cfRule type="containsText" dxfId="636" priority="92" operator="containsText" text="4- Moderado">
      <formula>NOT(ISERROR(SEARCH("4- Moderado",N55)))</formula>
    </cfRule>
    <cfRule type="containsText" dxfId="635" priority="93" operator="containsText" text="3- Bajo">
      <formula>NOT(ISERROR(SEARCH("3- Bajo",N55)))</formula>
    </cfRule>
    <cfRule type="containsText" dxfId="634" priority="94" operator="containsText" text="4- Bajo">
      <formula>NOT(ISERROR(SEARCH("4- Bajo",N55)))</formula>
    </cfRule>
    <cfRule type="containsText" dxfId="633" priority="95" operator="containsText" text="1- Bajo">
      <formula>NOT(ISERROR(SEARCH("1- Bajo",N55)))</formula>
    </cfRule>
  </conditionalFormatting>
  <conditionalFormatting sqref="H55:H59">
    <cfRule type="containsText" dxfId="632" priority="77" operator="containsText" text="Muy Alta">
      <formula>NOT(ISERROR(SEARCH("Muy Alta",H55)))</formula>
    </cfRule>
    <cfRule type="containsText" dxfId="631" priority="78" operator="containsText" text="Alta">
      <formula>NOT(ISERROR(SEARCH("Alta",H55)))</formula>
    </cfRule>
    <cfRule type="containsText" dxfId="630" priority="79" operator="containsText" text="Muy Alta">
      <formula>NOT(ISERROR(SEARCH("Muy Alta",H55)))</formula>
    </cfRule>
    <cfRule type="containsText" dxfId="629" priority="84" operator="containsText" text="Muy Baja">
      <formula>NOT(ISERROR(SEARCH("Muy Baja",H55)))</formula>
    </cfRule>
    <cfRule type="containsText" dxfId="628" priority="85" operator="containsText" text="Baja">
      <formula>NOT(ISERROR(SEARCH("Baja",H55)))</formula>
    </cfRule>
    <cfRule type="containsText" dxfId="627" priority="86" operator="containsText" text="Media">
      <formula>NOT(ISERROR(SEARCH("Media",H55)))</formula>
    </cfRule>
    <cfRule type="containsText" dxfId="626" priority="87" operator="containsText" text="Alta">
      <formula>NOT(ISERROR(SEARCH("Alta",H55)))</formula>
    </cfRule>
    <cfRule type="containsText" dxfId="625" priority="89" operator="containsText" text="Muy Alta">
      <formula>NOT(ISERROR(SEARCH("Muy Alta",H55)))</formula>
    </cfRule>
  </conditionalFormatting>
  <conditionalFormatting sqref="I55:I59">
    <cfRule type="containsText" dxfId="624" priority="80" operator="containsText" text="Catastrófico">
      <formula>NOT(ISERROR(SEARCH("Catastrófico",I55)))</formula>
    </cfRule>
    <cfRule type="containsText" dxfId="623" priority="81" operator="containsText" text="Mayor">
      <formula>NOT(ISERROR(SEARCH("Mayor",I55)))</formula>
    </cfRule>
    <cfRule type="containsText" dxfId="622" priority="82" operator="containsText" text="Menor">
      <formula>NOT(ISERROR(SEARCH("Menor",I55)))</formula>
    </cfRule>
    <cfRule type="containsText" dxfId="621" priority="83" operator="containsText" text="Leve">
      <formula>NOT(ISERROR(SEARCH("Leve",I55)))</formula>
    </cfRule>
    <cfRule type="containsText" dxfId="620" priority="88" operator="containsText" text="Moderado">
      <formula>NOT(ISERROR(SEARCH("Moderado",I55)))</formula>
    </cfRule>
  </conditionalFormatting>
  <conditionalFormatting sqref="K55:K59">
    <cfRule type="containsText" dxfId="619" priority="75" operator="containsText" text="Media">
      <formula>NOT(ISERROR(SEARCH("Media",K55)))</formula>
    </cfRule>
  </conditionalFormatting>
  <conditionalFormatting sqref="L55:L59">
    <cfRule type="containsText" dxfId="618" priority="74" operator="containsText" text="Moderado">
      <formula>NOT(ISERROR(SEARCH("Moderado",L55)))</formula>
    </cfRule>
  </conditionalFormatting>
  <conditionalFormatting sqref="J55:J59">
    <cfRule type="containsText" dxfId="617" priority="73" operator="containsText" text="Moderado">
      <formula>NOT(ISERROR(SEARCH("Moderado",J55)))</formula>
    </cfRule>
  </conditionalFormatting>
  <conditionalFormatting sqref="J55:J59">
    <cfRule type="containsText" dxfId="616" priority="71" operator="containsText" text="Bajo">
      <formula>NOT(ISERROR(SEARCH("Bajo",J55)))</formula>
    </cfRule>
    <cfRule type="containsText" dxfId="615" priority="72" operator="containsText" text="Extremo">
      <formula>NOT(ISERROR(SEARCH("Extremo",J55)))</formula>
    </cfRule>
  </conditionalFormatting>
  <conditionalFormatting sqref="K55:K59">
    <cfRule type="containsText" dxfId="614" priority="69" operator="containsText" text="Baja">
      <formula>NOT(ISERROR(SEARCH("Baja",K55)))</formula>
    </cfRule>
    <cfRule type="containsText" dxfId="613" priority="70" operator="containsText" text="Muy Baja">
      <formula>NOT(ISERROR(SEARCH("Muy Baja",K55)))</formula>
    </cfRule>
  </conditionalFormatting>
  <conditionalFormatting sqref="K55:K59">
    <cfRule type="containsText" dxfId="612" priority="67" operator="containsText" text="Muy Alta">
      <formula>NOT(ISERROR(SEARCH("Muy Alta",K55)))</formula>
    </cfRule>
    <cfRule type="containsText" dxfId="611" priority="68" operator="containsText" text="Alta">
      <formula>NOT(ISERROR(SEARCH("Alta",K55)))</formula>
    </cfRule>
  </conditionalFormatting>
  <conditionalFormatting sqref="L55:L59">
    <cfRule type="containsText" dxfId="610" priority="63" operator="containsText" text="Catastrófico">
      <formula>NOT(ISERROR(SEARCH("Catastrófico",L55)))</formula>
    </cfRule>
    <cfRule type="containsText" dxfId="609" priority="64" operator="containsText" text="Mayor">
      <formula>NOT(ISERROR(SEARCH("Mayor",L55)))</formula>
    </cfRule>
    <cfRule type="containsText" dxfId="608" priority="65" operator="containsText" text="Menor">
      <formula>NOT(ISERROR(SEARCH("Menor",L55)))</formula>
    </cfRule>
    <cfRule type="containsText" dxfId="607" priority="66" operator="containsText" text="Leve">
      <formula>NOT(ISERROR(SEARCH("Leve",L55)))</formula>
    </cfRule>
  </conditionalFormatting>
  <conditionalFormatting sqref="K40:K44">
    <cfRule type="containsText" dxfId="606" priority="4" operator="containsText" text="Bajo">
      <formula>NOT(ISERROR(SEARCH("Bajo",K40)))</formula>
    </cfRule>
    <cfRule type="containsText" dxfId="605" priority="5" operator="containsText" text="Moderado">
      <formula>NOT(ISERROR(SEARCH("Moderado",K40)))</formula>
    </cfRule>
    <cfRule type="containsText" dxfId="604" priority="6" operator="containsText" text="Alto">
      <formula>NOT(ISERROR(SEARCH("Alto",K40)))</formula>
    </cfRule>
    <cfRule type="containsText" dxfId="603" priority="7" operator="containsText" text="Extremo">
      <formula>NOT(ISERROR(SEARCH("Extremo",K40)))</formula>
    </cfRule>
    <cfRule type="colorScale" priority="8">
      <colorScale>
        <cfvo type="min"/>
        <cfvo type="max"/>
        <color rgb="FFFF7128"/>
        <color rgb="FFFFEF9C"/>
      </colorScale>
    </cfRule>
  </conditionalFormatting>
  <conditionalFormatting sqref="K40:K44">
    <cfRule type="containsText" dxfId="602" priority="3" operator="containsText" text="Moderado">
      <formula>NOT(ISERROR(SEARCH("Moderado",K40)))</formula>
    </cfRule>
  </conditionalFormatting>
  <conditionalFormatting sqref="K40:K44">
    <cfRule type="containsText" dxfId="601" priority="1" operator="containsText" text="Bajo">
      <formula>NOT(ISERROR(SEARCH("Bajo",K40)))</formula>
    </cfRule>
    <cfRule type="containsText" dxfId="600" priority="2" operator="containsText" text="Extremo">
      <formula>NOT(ISERROR(SEARCH("Extremo",K40)))</formula>
    </cfRule>
  </conditionalFormatting>
  <dataValidations count="7">
    <dataValidation allowBlank="1" showInputMessage="1" showErrorMessage="1" prompt="seleccionar si el responsable de ejecutar las acciones es el nivel central" sqref="Q8" xr:uid="{39AAD615-9433-4C8E-943E-490DC6EBC744}"/>
    <dataValidation allowBlank="1" showInputMessage="1" showErrorMessage="1" prompt="Seleccionar si el responsable es el responsable de las acciones es el nivel central" sqref="P7:P8" xr:uid="{57EC3F6F-5F19-416B-9745-745A6FC17095}"/>
    <dataValidation allowBlank="1" showInputMessage="1" showErrorMessage="1" prompt="Describir las actividades que se van a desarrollar para el proyecto" sqref="O7" xr:uid="{A32ACE07-8A88-4269-BDFC-C94FE67EE3DD}"/>
    <dataValidation allowBlank="1" showInputMessage="1" showErrorMessage="1" prompt="El grado de afectación puede ser " sqref="I8" xr:uid="{B977B35E-BE7F-4D66-B1F5-5E0A3B9F7ED5}"/>
    <dataValidation allowBlank="1" showInputMessage="1" showErrorMessage="1" prompt="Que tan factible es que materialize el riesgo?" sqref="H8" xr:uid="{DE31B3FD-340D-4CF8-8AF3-26A57728B8B1}"/>
    <dataValidation allowBlank="1" showInputMessage="1" showErrorMessage="1" prompt="Registrar qué factor  que ocasina el riesgo: un facot identtficado el contexto._x000a_O  personas, recursos, estilo de direccion , factores externos, , codiciones ambientales" sqref="F8:G8" xr:uid="{35DC5EC2-F490-4DBC-92FE-DD1FC154715A}"/>
    <dataValidation allowBlank="1" showInputMessage="1" showErrorMessage="1" prompt="Seleccionar el tipo de riesgo teniendo en cuenta que  factor organizaconal afecta. Ver explicacion en hoja " sqref="E8" xr:uid="{E4D968A5-F5A2-4561-8F67-EF2E00482CB3}"/>
  </dataValidations>
  <pageMargins left="0.7" right="0.7" top="0.75" bottom="0.75" header="0.3" footer="0.3"/>
  <pageSetup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B8857-A2FC-49E5-B9F8-2E9E14FCFA86}">
  <sheetPr>
    <tabColor theme="8" tint="-0.249977111117893"/>
  </sheetPr>
  <dimension ref="A1:JR59"/>
  <sheetViews>
    <sheetView topLeftCell="C13" zoomScale="71" zoomScaleNormal="71" workbookViewId="0">
      <selection activeCell="L69" sqref="L69"/>
    </sheetView>
  </sheetViews>
  <sheetFormatPr baseColWidth="10" defaultColWidth="11.42578125" defaultRowHeight="15"/>
  <cols>
    <col min="1" max="2" width="18.42578125" style="82" customWidth="1"/>
    <col min="3" max="3" width="15.5703125" customWidth="1"/>
    <col min="4" max="4" width="27.5703125" style="82" customWidth="1"/>
    <col min="5" max="5" width="18" style="178" customWidth="1"/>
    <col min="6" max="6" width="40.140625" customWidth="1"/>
    <col min="7" max="7" width="20.42578125" customWidth="1"/>
    <col min="8" max="8" width="10.42578125" style="179" customWidth="1"/>
    <col min="9" max="9" width="11.42578125" style="179" customWidth="1"/>
    <col min="10" max="10" width="10.140625" style="180" customWidth="1"/>
    <col min="11" max="11" width="11.42578125" style="179" customWidth="1"/>
    <col min="12" max="12" width="10.85546875" style="179" customWidth="1"/>
    <col min="13" max="13" width="18.28515625" style="179" bestFit="1" customWidth="1"/>
    <col min="14" max="14" width="18.28515625" bestFit="1" customWidth="1"/>
    <col min="15" max="15" width="32.85546875" customWidth="1"/>
    <col min="16" max="16" width="12.42578125" customWidth="1"/>
    <col min="17" max="17" width="15.140625" customWidth="1"/>
    <col min="18" max="18" width="17.42578125" customWidth="1"/>
    <col min="19" max="19" width="17.140625" customWidth="1"/>
    <col min="20" max="20" width="16.140625" customWidth="1"/>
    <col min="21" max="176" width="11.42578125" style="7"/>
  </cols>
  <sheetData>
    <row r="1" spans="1:278" s="149" customFormat="1" ht="16.5" customHeight="1">
      <c r="A1" s="343"/>
      <c r="B1" s="344"/>
      <c r="C1" s="344"/>
      <c r="D1" s="471" t="s">
        <v>530</v>
      </c>
      <c r="E1" s="471"/>
      <c r="F1" s="471"/>
      <c r="G1" s="471"/>
      <c r="H1" s="471"/>
      <c r="I1" s="471"/>
      <c r="J1" s="471"/>
      <c r="K1" s="471"/>
      <c r="L1" s="471"/>
      <c r="M1" s="471"/>
      <c r="N1" s="471"/>
      <c r="O1" s="471"/>
      <c r="P1" s="471"/>
      <c r="Q1" s="472"/>
      <c r="R1" s="335" t="s">
        <v>165</v>
      </c>
      <c r="S1" s="335"/>
      <c r="T1" s="335"/>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R1" s="148"/>
      <c r="BS1" s="148"/>
      <c r="BT1" s="148"/>
      <c r="BU1" s="148"/>
      <c r="BV1" s="148"/>
      <c r="BW1" s="148"/>
      <c r="BX1" s="148"/>
      <c r="BY1" s="148"/>
      <c r="BZ1" s="148"/>
      <c r="CA1" s="148"/>
      <c r="CB1" s="148"/>
      <c r="CC1" s="148"/>
      <c r="CD1" s="148"/>
      <c r="CE1" s="148"/>
      <c r="CF1" s="148"/>
      <c r="CG1" s="148"/>
      <c r="CH1" s="148"/>
      <c r="CI1" s="148"/>
      <c r="CJ1" s="148"/>
      <c r="CK1" s="148"/>
      <c r="CL1" s="148"/>
      <c r="CM1" s="148"/>
      <c r="CN1" s="148"/>
      <c r="CO1" s="148"/>
      <c r="CP1" s="148"/>
      <c r="CQ1" s="148"/>
      <c r="CR1" s="148"/>
      <c r="CS1" s="148"/>
      <c r="CT1" s="148"/>
      <c r="CU1" s="148"/>
      <c r="CV1" s="148"/>
      <c r="CW1" s="148"/>
      <c r="CX1" s="148"/>
      <c r="CY1" s="148"/>
      <c r="CZ1" s="148"/>
      <c r="DA1" s="148"/>
      <c r="DB1" s="148"/>
      <c r="DC1" s="148"/>
      <c r="DD1" s="148"/>
      <c r="DE1" s="148"/>
      <c r="DF1" s="148"/>
      <c r="DG1" s="148"/>
      <c r="DH1" s="148"/>
      <c r="DI1" s="148"/>
      <c r="DJ1" s="148"/>
      <c r="DK1" s="148"/>
      <c r="DL1" s="148"/>
      <c r="DM1" s="148"/>
      <c r="DN1" s="148"/>
      <c r="DO1" s="148"/>
      <c r="DP1" s="148"/>
      <c r="DQ1" s="148"/>
      <c r="DR1" s="148"/>
      <c r="DS1" s="148"/>
      <c r="DT1" s="148"/>
      <c r="DU1" s="148"/>
      <c r="DV1" s="148"/>
      <c r="DW1" s="148"/>
      <c r="DX1" s="148"/>
      <c r="DY1" s="148"/>
      <c r="DZ1" s="148"/>
      <c r="EA1" s="148"/>
      <c r="EB1" s="148"/>
      <c r="EC1" s="148"/>
      <c r="ED1" s="148"/>
      <c r="EE1" s="148"/>
      <c r="EF1" s="148"/>
      <c r="EG1" s="148"/>
      <c r="EH1" s="148"/>
      <c r="EI1" s="148"/>
      <c r="EJ1" s="148"/>
      <c r="EK1" s="148"/>
      <c r="EL1" s="148"/>
      <c r="EM1" s="148"/>
      <c r="EN1" s="148"/>
      <c r="EO1" s="148"/>
      <c r="EP1" s="148"/>
      <c r="EQ1" s="148"/>
      <c r="ER1" s="148"/>
      <c r="ES1" s="148"/>
      <c r="ET1" s="148"/>
      <c r="EU1" s="148"/>
      <c r="EV1" s="148"/>
      <c r="EW1" s="148"/>
      <c r="EX1" s="148"/>
      <c r="EY1" s="148"/>
      <c r="EZ1" s="148"/>
      <c r="FA1" s="148"/>
      <c r="FB1" s="148"/>
      <c r="FC1" s="148"/>
      <c r="FD1" s="148"/>
      <c r="FE1" s="148"/>
      <c r="FF1" s="148"/>
      <c r="FG1" s="148"/>
      <c r="FH1" s="148"/>
      <c r="FI1" s="148"/>
      <c r="FJ1" s="148"/>
      <c r="FK1" s="148"/>
      <c r="FL1" s="148"/>
      <c r="FM1" s="148"/>
      <c r="FN1" s="148"/>
      <c r="FO1" s="148"/>
      <c r="FP1" s="148"/>
      <c r="FQ1" s="148"/>
      <c r="FR1" s="148"/>
      <c r="FS1" s="148"/>
      <c r="FT1" s="148"/>
      <c r="FU1" s="148"/>
      <c r="FV1" s="148"/>
      <c r="FW1" s="148"/>
      <c r="FX1" s="148"/>
      <c r="FY1" s="148"/>
      <c r="FZ1" s="148"/>
      <c r="GA1" s="148"/>
      <c r="GB1" s="148"/>
      <c r="GC1" s="148"/>
      <c r="GD1" s="148"/>
      <c r="GE1" s="148"/>
      <c r="GF1" s="148"/>
      <c r="GG1" s="148"/>
      <c r="GH1" s="148"/>
      <c r="GI1" s="148"/>
      <c r="GJ1" s="148"/>
      <c r="GK1" s="148"/>
      <c r="GL1" s="148"/>
      <c r="GM1" s="148"/>
      <c r="GN1" s="148"/>
      <c r="GO1" s="148"/>
      <c r="GP1" s="148"/>
      <c r="GQ1" s="148"/>
      <c r="GR1" s="148"/>
      <c r="GS1" s="148"/>
      <c r="GT1" s="148"/>
      <c r="GU1" s="148"/>
      <c r="GV1" s="148"/>
      <c r="GW1" s="148"/>
      <c r="GX1" s="148"/>
      <c r="GY1" s="148"/>
      <c r="GZ1" s="148"/>
      <c r="HA1" s="148"/>
      <c r="HB1" s="148"/>
      <c r="HC1" s="148"/>
      <c r="HD1" s="148"/>
      <c r="HE1" s="148"/>
      <c r="HF1" s="148"/>
      <c r="HG1" s="148"/>
      <c r="HH1" s="148"/>
      <c r="HI1" s="148"/>
      <c r="HJ1" s="148"/>
      <c r="HK1" s="148"/>
      <c r="HL1" s="148"/>
      <c r="HM1" s="148"/>
      <c r="HN1" s="148"/>
      <c r="HO1" s="148"/>
      <c r="HP1" s="148"/>
      <c r="HQ1" s="148"/>
      <c r="HR1" s="148"/>
      <c r="HS1" s="148"/>
      <c r="HT1" s="148"/>
      <c r="HU1" s="148"/>
      <c r="HV1" s="148"/>
      <c r="HW1" s="148"/>
      <c r="HX1" s="148"/>
      <c r="HY1" s="148"/>
      <c r="HZ1" s="148"/>
      <c r="IA1" s="148"/>
      <c r="IB1" s="148"/>
      <c r="IC1" s="148"/>
      <c r="ID1" s="148"/>
      <c r="IE1" s="148"/>
      <c r="IF1" s="148"/>
      <c r="IG1" s="148"/>
      <c r="IH1" s="148"/>
      <c r="II1" s="148"/>
      <c r="IJ1" s="148"/>
      <c r="IK1" s="148"/>
      <c r="IL1" s="148"/>
      <c r="IM1" s="148"/>
      <c r="IN1" s="148"/>
      <c r="IO1" s="148"/>
      <c r="IP1" s="148"/>
      <c r="IQ1" s="148"/>
      <c r="IR1" s="148"/>
      <c r="IS1" s="148"/>
      <c r="IT1" s="148"/>
      <c r="IU1" s="148"/>
      <c r="IV1" s="148"/>
      <c r="IW1" s="148"/>
      <c r="IX1" s="148"/>
      <c r="IY1" s="148"/>
      <c r="IZ1" s="148"/>
      <c r="JA1" s="148"/>
      <c r="JB1" s="148"/>
      <c r="JC1" s="148"/>
      <c r="JD1" s="148"/>
      <c r="JE1" s="148"/>
      <c r="JF1" s="148"/>
      <c r="JG1" s="148"/>
      <c r="JH1" s="148"/>
      <c r="JI1" s="148"/>
      <c r="JJ1" s="148"/>
      <c r="JK1" s="148"/>
      <c r="JL1" s="148"/>
      <c r="JM1" s="148"/>
      <c r="JN1" s="148"/>
      <c r="JO1" s="148"/>
      <c r="JP1" s="148"/>
      <c r="JQ1" s="148"/>
      <c r="JR1" s="148"/>
    </row>
    <row r="2" spans="1:278" s="149" customFormat="1" ht="39.75" customHeight="1">
      <c r="A2" s="345"/>
      <c r="B2" s="346"/>
      <c r="C2" s="346"/>
      <c r="D2" s="473"/>
      <c r="E2" s="473"/>
      <c r="F2" s="473"/>
      <c r="G2" s="473"/>
      <c r="H2" s="473"/>
      <c r="I2" s="473"/>
      <c r="J2" s="473"/>
      <c r="K2" s="473"/>
      <c r="L2" s="473"/>
      <c r="M2" s="473"/>
      <c r="N2" s="473"/>
      <c r="O2" s="473"/>
      <c r="P2" s="473"/>
      <c r="Q2" s="474"/>
      <c r="R2" s="335"/>
      <c r="S2" s="335"/>
      <c r="T2" s="335"/>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row>
    <row r="3" spans="1:278" s="149" customFormat="1" ht="3" customHeight="1">
      <c r="A3" s="2"/>
      <c r="B3" s="2"/>
      <c r="C3" s="3"/>
      <c r="D3" s="473"/>
      <c r="E3" s="473"/>
      <c r="F3" s="473"/>
      <c r="G3" s="473"/>
      <c r="H3" s="473"/>
      <c r="I3" s="473"/>
      <c r="J3" s="473"/>
      <c r="K3" s="473"/>
      <c r="L3" s="473"/>
      <c r="M3" s="473"/>
      <c r="N3" s="473"/>
      <c r="O3" s="473"/>
      <c r="P3" s="473"/>
      <c r="Q3" s="474"/>
      <c r="R3" s="335"/>
      <c r="S3" s="335"/>
      <c r="T3" s="335"/>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row>
    <row r="4" spans="1:278" s="149" customFormat="1" ht="41.25" customHeight="1">
      <c r="A4" s="336" t="s">
        <v>166</v>
      </c>
      <c r="B4" s="337"/>
      <c r="C4" s="338"/>
      <c r="D4" s="339" t="str">
        <f>'Mapa Final'!D4</f>
        <v>REGISTRO Y CONTROL DE ABOGADOS Y AUXILIARES DE LA JUSTICIA</v>
      </c>
      <c r="E4" s="340"/>
      <c r="F4" s="340"/>
      <c r="G4" s="340"/>
      <c r="H4" s="340"/>
      <c r="I4" s="340"/>
      <c r="J4" s="340"/>
      <c r="K4" s="340"/>
      <c r="L4" s="340"/>
      <c r="M4" s="340"/>
      <c r="N4" s="341"/>
      <c r="O4" s="342"/>
      <c r="P4" s="342"/>
      <c r="Q4" s="342"/>
      <c r="R4" s="1"/>
      <c r="S4" s="1"/>
      <c r="T4" s="1"/>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row>
    <row r="5" spans="1:278" s="149" customFormat="1" ht="52.5" customHeight="1">
      <c r="A5" s="336" t="s">
        <v>167</v>
      </c>
      <c r="B5" s="337"/>
      <c r="C5" s="338"/>
      <c r="D5" s="347" t="str">
        <f>'Mapa Final'!D5</f>
        <v xml:space="preserve"> Llevar el registro, inscripción y expedición de las tarjetas profesionales de abogado, duplicados,  cambios de formato y actualización de novedades tales como registro de sanciones disciplinarias en el ejercicio de la profesión de abogado, penas accesorias, y abogados fallecidos; realizar el estudio de las solicitudes de reconocimiento de prácticas jurídicas para la obtención del título de abogado; remitir las listas de estudiantes para que realicen sus prácticas académicas, dispuestas en los pensum de los programas de derecho de las Instituciones de Educación Superior; identificar a los Jueces de Paz y de Reconsideración, a través de la expedición de la credencial; Actualización de las listas de  Auxiliares de la Justicia; expedir las licencias temporales para el ejercicio del Derecho; autorizar el funcionamiento de los consultorios jurídicos de las facultades de derecho del país,  todo lo anterior mediante la expedición de los correspondientes actos administrativos, para asegurar el ejercicio transparente del profesional en Derecho, Jueces de Paz y de Reconsideración, y Auxiliares de la Justicia, dando cumplimiento dentro del marco del Sistema Integrado de Gestión y Control de la Calidad, Medio Ambiente, Salud y Seguridad en el Trabajo.</v>
      </c>
      <c r="E5" s="348"/>
      <c r="F5" s="348"/>
      <c r="G5" s="348"/>
      <c r="H5" s="348"/>
      <c r="I5" s="348"/>
      <c r="J5" s="348"/>
      <c r="K5" s="348"/>
      <c r="L5" s="348"/>
      <c r="M5" s="348"/>
      <c r="N5" s="349"/>
      <c r="O5" s="1"/>
      <c r="P5" s="1"/>
      <c r="Q5" s="1"/>
      <c r="R5" s="1"/>
      <c r="S5" s="1"/>
      <c r="T5" s="1"/>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row>
    <row r="6" spans="1:278" s="149" customFormat="1" ht="32.25" customHeight="1" thickBot="1">
      <c r="A6" s="336" t="s">
        <v>168</v>
      </c>
      <c r="B6" s="337"/>
      <c r="C6" s="338"/>
      <c r="D6" s="347" t="str">
        <f>'Mapa Final'!D6</f>
        <v xml:space="preserve">Nivel Central </v>
      </c>
      <c r="E6" s="348"/>
      <c r="F6" s="348"/>
      <c r="G6" s="348"/>
      <c r="H6" s="348"/>
      <c r="I6" s="348"/>
      <c r="J6" s="348"/>
      <c r="K6" s="348"/>
      <c r="L6" s="348"/>
      <c r="M6" s="348"/>
      <c r="N6" s="349"/>
      <c r="O6" s="1"/>
      <c r="P6" s="1"/>
      <c r="Q6" s="1"/>
      <c r="R6" s="1"/>
      <c r="S6" s="1"/>
      <c r="T6" s="1"/>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148"/>
      <c r="GA6" s="148"/>
      <c r="GB6" s="148"/>
      <c r="GC6" s="148"/>
      <c r="GD6" s="148"/>
      <c r="GE6" s="148"/>
      <c r="GF6" s="148"/>
      <c r="GG6" s="148"/>
      <c r="GH6" s="148"/>
      <c r="GI6" s="148"/>
      <c r="GJ6" s="148"/>
      <c r="GK6" s="148"/>
      <c r="GL6" s="148"/>
      <c r="GM6" s="148"/>
      <c r="GN6" s="148"/>
      <c r="GO6" s="148"/>
      <c r="GP6" s="148"/>
      <c r="GQ6" s="148"/>
      <c r="GR6" s="148"/>
      <c r="GS6" s="148"/>
      <c r="GT6" s="148"/>
      <c r="GU6" s="148"/>
      <c r="GV6" s="148"/>
      <c r="GW6" s="148"/>
      <c r="GX6" s="148"/>
      <c r="GY6" s="148"/>
      <c r="GZ6" s="148"/>
      <c r="HA6" s="148"/>
      <c r="HB6" s="148"/>
      <c r="HC6" s="148"/>
      <c r="HD6" s="148"/>
      <c r="HE6" s="148"/>
      <c r="HF6" s="148"/>
      <c r="HG6" s="148"/>
      <c r="HH6" s="148"/>
      <c r="HI6" s="148"/>
      <c r="HJ6" s="148"/>
      <c r="HK6" s="148"/>
      <c r="HL6" s="148"/>
      <c r="HM6" s="148"/>
      <c r="HN6" s="148"/>
      <c r="HO6" s="148"/>
      <c r="HP6" s="148"/>
      <c r="HQ6" s="148"/>
      <c r="HR6" s="148"/>
      <c r="HS6" s="148"/>
      <c r="HT6" s="148"/>
      <c r="HU6" s="148"/>
      <c r="HV6" s="148"/>
      <c r="HW6" s="148"/>
      <c r="HX6" s="148"/>
      <c r="HY6" s="148"/>
      <c r="HZ6" s="148"/>
      <c r="IA6" s="148"/>
      <c r="IB6" s="148"/>
      <c r="IC6" s="148"/>
      <c r="ID6" s="148"/>
      <c r="IE6" s="148"/>
      <c r="IF6" s="148"/>
      <c r="IG6" s="148"/>
      <c r="IH6" s="148"/>
      <c r="II6" s="148"/>
      <c r="IJ6" s="148"/>
      <c r="IK6" s="148"/>
      <c r="IL6" s="148"/>
      <c r="IM6" s="148"/>
      <c r="IN6" s="148"/>
      <c r="IO6" s="148"/>
      <c r="IP6" s="148"/>
      <c r="IQ6" s="148"/>
      <c r="IR6" s="148"/>
      <c r="IS6" s="148"/>
      <c r="IT6" s="148"/>
      <c r="IU6" s="148"/>
      <c r="IV6" s="148"/>
      <c r="IW6" s="148"/>
      <c r="IX6" s="148"/>
      <c r="IY6" s="148"/>
      <c r="IZ6" s="148"/>
      <c r="JA6" s="148"/>
      <c r="JB6" s="148"/>
      <c r="JC6" s="148"/>
      <c r="JD6" s="148"/>
      <c r="JE6" s="148"/>
      <c r="JF6" s="148"/>
      <c r="JG6" s="148"/>
      <c r="JH6" s="148"/>
      <c r="JI6" s="148"/>
      <c r="JJ6" s="148"/>
      <c r="JK6" s="148"/>
      <c r="JL6" s="148"/>
      <c r="JM6" s="148"/>
      <c r="JN6" s="148"/>
      <c r="JO6" s="148"/>
      <c r="JP6" s="148"/>
      <c r="JQ6" s="148"/>
      <c r="JR6" s="148"/>
    </row>
    <row r="7" spans="1:278" s="174" customFormat="1" ht="38.25" customHeight="1" thickTop="1" thickBot="1">
      <c r="A7" s="466" t="s">
        <v>498</v>
      </c>
      <c r="B7" s="467"/>
      <c r="C7" s="467"/>
      <c r="D7" s="467"/>
      <c r="E7" s="467"/>
      <c r="F7" s="468"/>
      <c r="G7" s="181"/>
      <c r="H7" s="469" t="s">
        <v>499</v>
      </c>
      <c r="I7" s="469"/>
      <c r="J7" s="469"/>
      <c r="K7" s="469" t="s">
        <v>500</v>
      </c>
      <c r="L7" s="469"/>
      <c r="M7" s="469"/>
      <c r="N7" s="470" t="s">
        <v>501</v>
      </c>
      <c r="O7" s="475" t="s">
        <v>502</v>
      </c>
      <c r="P7" s="477" t="s">
        <v>503</v>
      </c>
      <c r="Q7" s="478"/>
      <c r="R7" s="477" t="s">
        <v>504</v>
      </c>
      <c r="S7" s="478"/>
      <c r="T7" s="479" t="s">
        <v>531</v>
      </c>
      <c r="U7" s="187"/>
      <c r="V7" s="187"/>
      <c r="W7" s="187"/>
      <c r="X7" s="187"/>
      <c r="Y7" s="187"/>
      <c r="Z7" s="187"/>
      <c r="AA7" s="187"/>
      <c r="AB7" s="187"/>
      <c r="AC7" s="187"/>
      <c r="AD7" s="187"/>
      <c r="AE7" s="187"/>
      <c r="AF7" s="187"/>
      <c r="AG7" s="187"/>
      <c r="AH7" s="187"/>
      <c r="AI7" s="187"/>
      <c r="AJ7" s="187"/>
      <c r="AK7" s="187"/>
      <c r="AL7" s="187"/>
      <c r="AM7" s="187"/>
      <c r="AN7" s="187"/>
      <c r="AO7" s="187"/>
      <c r="AP7" s="187"/>
      <c r="AQ7" s="187"/>
      <c r="AR7" s="187"/>
      <c r="AS7" s="187"/>
      <c r="AT7" s="187"/>
      <c r="AU7" s="187"/>
      <c r="AV7" s="187"/>
      <c r="AW7" s="187"/>
      <c r="AX7" s="187"/>
      <c r="AY7" s="187"/>
      <c r="AZ7" s="187"/>
      <c r="BA7" s="187"/>
      <c r="BB7" s="187"/>
      <c r="BC7" s="187"/>
      <c r="BD7" s="187"/>
      <c r="BE7" s="187"/>
      <c r="BF7" s="187"/>
      <c r="BG7" s="187"/>
      <c r="BH7" s="187"/>
      <c r="BI7" s="187"/>
      <c r="BJ7" s="187"/>
      <c r="BK7" s="187"/>
      <c r="BL7" s="187"/>
      <c r="BM7" s="187"/>
      <c r="BN7" s="187"/>
      <c r="BO7" s="187"/>
      <c r="BP7" s="187"/>
      <c r="BQ7" s="187"/>
      <c r="BR7" s="187"/>
      <c r="BS7" s="187"/>
      <c r="BT7" s="187"/>
      <c r="BU7" s="187"/>
      <c r="BV7" s="187"/>
      <c r="BW7" s="187"/>
      <c r="BX7" s="187"/>
      <c r="BY7" s="187"/>
      <c r="BZ7" s="187"/>
      <c r="CA7" s="187"/>
      <c r="CB7" s="187"/>
      <c r="CC7" s="187"/>
      <c r="CD7" s="187"/>
      <c r="CE7" s="187"/>
      <c r="CF7" s="187"/>
      <c r="CG7" s="187"/>
      <c r="CH7" s="187"/>
      <c r="CI7" s="187"/>
      <c r="CJ7" s="187"/>
      <c r="CK7" s="187"/>
      <c r="CL7" s="187"/>
      <c r="CM7" s="187"/>
      <c r="CN7" s="187"/>
      <c r="CO7" s="187"/>
      <c r="CP7" s="187"/>
      <c r="CQ7" s="187"/>
      <c r="CR7" s="187"/>
      <c r="CS7" s="187"/>
      <c r="CT7" s="187"/>
      <c r="CU7" s="187"/>
      <c r="CV7" s="187"/>
      <c r="CW7" s="187"/>
      <c r="CX7" s="187"/>
      <c r="CY7" s="187"/>
      <c r="CZ7" s="187"/>
      <c r="DA7" s="187"/>
      <c r="DB7" s="187"/>
      <c r="DC7" s="187"/>
      <c r="DD7" s="187"/>
      <c r="DE7" s="187"/>
      <c r="DF7" s="187"/>
      <c r="DG7" s="187"/>
      <c r="DH7" s="187"/>
      <c r="DI7" s="187"/>
      <c r="DJ7" s="187"/>
      <c r="DK7" s="187"/>
      <c r="DL7" s="187"/>
      <c r="DM7" s="187"/>
      <c r="DN7" s="187"/>
      <c r="DO7" s="187"/>
      <c r="DP7" s="187"/>
      <c r="DQ7" s="187"/>
      <c r="DR7" s="187"/>
      <c r="DS7" s="187"/>
      <c r="DT7" s="187"/>
      <c r="DU7" s="187"/>
      <c r="DV7" s="187"/>
      <c r="DW7" s="187"/>
      <c r="DX7" s="187"/>
      <c r="DY7" s="187"/>
      <c r="DZ7" s="187"/>
      <c r="EA7" s="187"/>
      <c r="EB7" s="187"/>
      <c r="EC7" s="187"/>
      <c r="ED7" s="187"/>
      <c r="EE7" s="187"/>
      <c r="EF7" s="187"/>
      <c r="EG7" s="187"/>
      <c r="EH7" s="187"/>
      <c r="EI7" s="187"/>
      <c r="EJ7" s="187"/>
      <c r="EK7" s="187"/>
      <c r="EL7" s="187"/>
      <c r="EM7" s="187"/>
      <c r="EN7" s="187"/>
      <c r="EO7" s="187"/>
      <c r="EP7" s="187"/>
      <c r="EQ7" s="187"/>
      <c r="ER7" s="187"/>
      <c r="ES7" s="187"/>
      <c r="ET7" s="187"/>
      <c r="EU7" s="187"/>
      <c r="EV7" s="187"/>
      <c r="EW7" s="187"/>
      <c r="EX7" s="187"/>
      <c r="EY7" s="187"/>
      <c r="EZ7" s="187"/>
      <c r="FA7" s="187"/>
      <c r="FB7" s="187"/>
      <c r="FC7" s="187"/>
      <c r="FD7" s="187"/>
      <c r="FE7" s="187"/>
      <c r="FF7" s="187"/>
      <c r="FG7" s="187"/>
      <c r="FH7" s="187"/>
      <c r="FI7" s="187"/>
      <c r="FJ7" s="187"/>
      <c r="FK7" s="187"/>
      <c r="FL7" s="187"/>
      <c r="FM7" s="187"/>
      <c r="FN7" s="187"/>
      <c r="FO7" s="187"/>
      <c r="FP7" s="187"/>
      <c r="FQ7" s="187"/>
      <c r="FR7" s="187"/>
      <c r="FS7" s="187"/>
      <c r="FT7" s="187"/>
    </row>
    <row r="8" spans="1:278" s="175" customFormat="1" ht="60.95" customHeight="1" thickTop="1" thickBot="1">
      <c r="A8" s="190" t="s">
        <v>26</v>
      </c>
      <c r="B8" s="190" t="s">
        <v>176</v>
      </c>
      <c r="C8" s="191" t="s">
        <v>118</v>
      </c>
      <c r="D8" s="182" t="s">
        <v>177</v>
      </c>
      <c r="E8" s="183" t="s">
        <v>122</v>
      </c>
      <c r="F8" s="183" t="s">
        <v>124</v>
      </c>
      <c r="G8" s="183" t="s">
        <v>126</v>
      </c>
      <c r="H8" s="184" t="s">
        <v>506</v>
      </c>
      <c r="I8" s="184" t="s">
        <v>471</v>
      </c>
      <c r="J8" s="184" t="s">
        <v>507</v>
      </c>
      <c r="K8" s="184" t="s">
        <v>506</v>
      </c>
      <c r="L8" s="184" t="s">
        <v>508</v>
      </c>
      <c r="M8" s="184" t="s">
        <v>507</v>
      </c>
      <c r="N8" s="470"/>
      <c r="O8" s="476"/>
      <c r="P8" s="185" t="s">
        <v>509</v>
      </c>
      <c r="Q8" s="185" t="s">
        <v>510</v>
      </c>
      <c r="R8" s="185" t="s">
        <v>511</v>
      </c>
      <c r="S8" s="185" t="s">
        <v>512</v>
      </c>
      <c r="T8" s="479"/>
      <c r="U8" s="188"/>
      <c r="V8" s="188"/>
      <c r="W8" s="188"/>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88"/>
      <c r="AV8" s="188"/>
      <c r="AW8" s="188"/>
      <c r="AX8" s="188"/>
      <c r="AY8" s="188"/>
      <c r="AZ8" s="188"/>
      <c r="BA8" s="188"/>
      <c r="BB8" s="188"/>
      <c r="BC8" s="188"/>
      <c r="BD8" s="188"/>
      <c r="BE8" s="188"/>
      <c r="BF8" s="188"/>
      <c r="BG8" s="188"/>
      <c r="BH8" s="188"/>
      <c r="BI8" s="188"/>
      <c r="BJ8" s="188"/>
      <c r="BK8" s="188"/>
      <c r="BL8" s="188"/>
      <c r="BM8" s="188"/>
      <c r="BN8" s="188"/>
      <c r="BO8" s="188"/>
      <c r="BP8" s="188"/>
      <c r="BQ8" s="188"/>
      <c r="BR8" s="188"/>
      <c r="BS8" s="188"/>
      <c r="BT8" s="188"/>
      <c r="BU8" s="188"/>
      <c r="BV8" s="188"/>
      <c r="BW8" s="188"/>
      <c r="BX8" s="188"/>
      <c r="BY8" s="188"/>
      <c r="BZ8" s="188"/>
      <c r="CA8" s="188"/>
      <c r="CB8" s="188"/>
      <c r="CC8" s="188"/>
      <c r="CD8" s="188"/>
      <c r="CE8" s="188"/>
      <c r="CF8" s="188"/>
      <c r="CG8" s="188"/>
      <c r="CH8" s="188"/>
      <c r="CI8" s="188"/>
      <c r="CJ8" s="188"/>
      <c r="CK8" s="188"/>
      <c r="CL8" s="188"/>
      <c r="CM8" s="188"/>
      <c r="CN8" s="188"/>
      <c r="CO8" s="188"/>
      <c r="CP8" s="188"/>
      <c r="CQ8" s="188"/>
      <c r="CR8" s="188"/>
      <c r="CS8" s="188"/>
      <c r="CT8" s="188"/>
      <c r="CU8" s="188"/>
      <c r="CV8" s="188"/>
      <c r="CW8" s="188"/>
      <c r="CX8" s="188"/>
      <c r="CY8" s="188"/>
      <c r="CZ8" s="188"/>
      <c r="DA8" s="188"/>
      <c r="DB8" s="188"/>
      <c r="DC8" s="188"/>
      <c r="DD8" s="188"/>
      <c r="DE8" s="188"/>
      <c r="DF8" s="188"/>
      <c r="DG8" s="188"/>
      <c r="DH8" s="188"/>
      <c r="DI8" s="188"/>
      <c r="DJ8" s="188"/>
      <c r="DK8" s="188"/>
      <c r="DL8" s="188"/>
      <c r="DM8" s="188"/>
      <c r="DN8" s="188"/>
      <c r="DO8" s="188"/>
      <c r="DP8" s="188"/>
      <c r="DQ8" s="188"/>
      <c r="DR8" s="188"/>
      <c r="DS8" s="188"/>
      <c r="DT8" s="188"/>
      <c r="DU8" s="188"/>
      <c r="DV8" s="188"/>
      <c r="DW8" s="188"/>
      <c r="DX8" s="188"/>
      <c r="DY8" s="188"/>
      <c r="DZ8" s="188"/>
      <c r="EA8" s="188"/>
      <c r="EB8" s="188"/>
      <c r="EC8" s="188"/>
      <c r="ED8" s="188"/>
      <c r="EE8" s="188"/>
      <c r="EF8" s="188"/>
      <c r="EG8" s="188"/>
      <c r="EH8" s="188"/>
      <c r="EI8" s="188"/>
      <c r="EJ8" s="188"/>
      <c r="EK8" s="188"/>
      <c r="EL8" s="188"/>
      <c r="EM8" s="188"/>
      <c r="EN8" s="188"/>
      <c r="EO8" s="188"/>
      <c r="EP8" s="188"/>
      <c r="EQ8" s="188"/>
      <c r="ER8" s="188"/>
      <c r="ES8" s="188"/>
      <c r="ET8" s="188"/>
      <c r="EU8" s="188"/>
      <c r="EV8" s="188"/>
      <c r="EW8" s="188"/>
      <c r="EX8" s="188"/>
      <c r="EY8" s="188"/>
      <c r="EZ8" s="188"/>
      <c r="FA8" s="188"/>
      <c r="FB8" s="188"/>
      <c r="FC8" s="188"/>
      <c r="FD8" s="188"/>
      <c r="FE8" s="188"/>
      <c r="FF8" s="188"/>
      <c r="FG8" s="188"/>
      <c r="FH8" s="188"/>
      <c r="FI8" s="188"/>
      <c r="FJ8" s="188"/>
      <c r="FK8" s="188"/>
      <c r="FL8" s="188"/>
      <c r="FM8" s="188"/>
      <c r="FN8" s="188"/>
      <c r="FO8" s="188"/>
      <c r="FP8" s="188"/>
      <c r="FQ8" s="188"/>
      <c r="FR8" s="188"/>
      <c r="FS8" s="188"/>
      <c r="FT8" s="188"/>
    </row>
    <row r="9" spans="1:278" s="176" customFormat="1" ht="10.5" customHeight="1" thickTop="1" thickBot="1">
      <c r="A9" s="464"/>
      <c r="B9" s="465"/>
      <c r="C9" s="465"/>
      <c r="D9" s="465"/>
      <c r="E9" s="465"/>
      <c r="F9" s="465"/>
      <c r="G9" s="465"/>
      <c r="H9" s="465"/>
      <c r="I9" s="465"/>
      <c r="J9" s="465"/>
      <c r="K9" s="465"/>
      <c r="L9" s="465"/>
      <c r="M9" s="465"/>
      <c r="N9" s="465"/>
      <c r="T9" s="186"/>
      <c r="U9" s="189"/>
      <c r="V9" s="189"/>
      <c r="W9" s="189"/>
      <c r="X9" s="189"/>
      <c r="Y9" s="189"/>
      <c r="Z9" s="189"/>
      <c r="AA9" s="189"/>
      <c r="AB9" s="189"/>
      <c r="AC9" s="189"/>
      <c r="AD9" s="189"/>
      <c r="AE9" s="189"/>
      <c r="AF9" s="189"/>
      <c r="AG9" s="189"/>
      <c r="AH9" s="189"/>
      <c r="AI9" s="189"/>
      <c r="AJ9" s="189"/>
      <c r="AK9" s="189"/>
      <c r="AL9" s="189"/>
      <c r="AM9" s="189"/>
      <c r="AN9" s="189"/>
      <c r="AO9" s="189"/>
      <c r="AP9" s="189"/>
      <c r="AQ9" s="189"/>
      <c r="AR9" s="189"/>
      <c r="AS9" s="189"/>
      <c r="AT9" s="189"/>
      <c r="AU9" s="189"/>
      <c r="AV9" s="189"/>
      <c r="AW9" s="189"/>
      <c r="AX9" s="189"/>
      <c r="AY9" s="189"/>
      <c r="AZ9" s="189"/>
      <c r="BA9" s="189"/>
      <c r="BB9" s="189"/>
      <c r="BC9" s="189"/>
      <c r="BD9" s="189"/>
      <c r="BE9" s="189"/>
      <c r="BF9" s="189"/>
      <c r="BG9" s="189"/>
      <c r="BH9" s="189"/>
      <c r="BI9" s="189"/>
      <c r="BJ9" s="189"/>
      <c r="BK9" s="189"/>
      <c r="BL9" s="189"/>
      <c r="BM9" s="189"/>
      <c r="BN9" s="189"/>
      <c r="BO9" s="189"/>
      <c r="BP9" s="189"/>
      <c r="BQ9" s="189"/>
      <c r="BR9" s="189"/>
      <c r="BS9" s="189"/>
      <c r="BT9" s="189"/>
      <c r="BU9" s="189"/>
      <c r="BV9" s="189"/>
      <c r="BW9" s="189"/>
      <c r="BX9" s="189"/>
      <c r="BY9" s="189"/>
      <c r="BZ9" s="189"/>
      <c r="CA9" s="189"/>
      <c r="CB9" s="189"/>
      <c r="CC9" s="189"/>
      <c r="CD9" s="189"/>
      <c r="CE9" s="189"/>
      <c r="CF9" s="189"/>
      <c r="CG9" s="189"/>
      <c r="CH9" s="189"/>
      <c r="CI9" s="189"/>
      <c r="CJ9" s="189"/>
      <c r="CK9" s="189"/>
      <c r="CL9" s="189"/>
      <c r="CM9" s="189"/>
      <c r="CN9" s="189"/>
      <c r="CO9" s="189"/>
      <c r="CP9" s="189"/>
      <c r="CQ9" s="189"/>
      <c r="CR9" s="189"/>
      <c r="CS9" s="189"/>
      <c r="CT9" s="189"/>
      <c r="CU9" s="189"/>
      <c r="CV9" s="189"/>
      <c r="CW9" s="189"/>
      <c r="CX9" s="189"/>
      <c r="CY9" s="189"/>
      <c r="CZ9" s="189"/>
      <c r="DA9" s="189"/>
      <c r="DB9" s="189"/>
      <c r="DC9" s="189"/>
      <c r="DD9" s="189"/>
      <c r="DE9" s="189"/>
      <c r="DF9" s="189"/>
      <c r="DG9" s="189"/>
      <c r="DH9" s="189"/>
      <c r="DI9" s="189"/>
      <c r="DJ9" s="189"/>
      <c r="DK9" s="189"/>
      <c r="DL9" s="189"/>
      <c r="DM9" s="189"/>
      <c r="DN9" s="189"/>
      <c r="DO9" s="189"/>
      <c r="DP9" s="189"/>
      <c r="DQ9" s="189"/>
      <c r="DR9" s="189"/>
      <c r="DS9" s="189"/>
      <c r="DT9" s="189"/>
      <c r="DU9" s="189"/>
      <c r="DV9" s="189"/>
      <c r="DW9" s="189"/>
      <c r="DX9" s="189"/>
      <c r="DY9" s="189"/>
      <c r="DZ9" s="189"/>
      <c r="EA9" s="189"/>
      <c r="EB9" s="189"/>
      <c r="EC9" s="189"/>
      <c r="ED9" s="189"/>
      <c r="EE9" s="189"/>
      <c r="EF9" s="189"/>
      <c r="EG9" s="189"/>
      <c r="EH9" s="189"/>
      <c r="EI9" s="189"/>
      <c r="EJ9" s="189"/>
      <c r="EK9" s="189"/>
      <c r="EL9" s="189"/>
      <c r="EM9" s="189"/>
      <c r="EN9" s="189"/>
      <c r="EO9" s="189"/>
      <c r="EP9" s="189"/>
      <c r="EQ9" s="189"/>
      <c r="ER9" s="189"/>
      <c r="ES9" s="189"/>
      <c r="ET9" s="189"/>
      <c r="EU9" s="189"/>
      <c r="EV9" s="189"/>
      <c r="EW9" s="189"/>
      <c r="EX9" s="189"/>
      <c r="EY9" s="189"/>
      <c r="EZ9" s="189"/>
      <c r="FA9" s="189"/>
      <c r="FB9" s="189"/>
      <c r="FC9" s="189"/>
      <c r="FD9" s="189"/>
      <c r="FE9" s="189"/>
      <c r="FF9" s="189"/>
      <c r="FG9" s="189"/>
      <c r="FH9" s="189"/>
      <c r="FI9" s="189"/>
      <c r="FJ9" s="189"/>
      <c r="FK9" s="189"/>
      <c r="FL9" s="189"/>
      <c r="FM9" s="189"/>
      <c r="FN9" s="189"/>
      <c r="FO9" s="189"/>
      <c r="FP9" s="189"/>
      <c r="FQ9" s="189"/>
      <c r="FR9" s="189"/>
      <c r="FS9" s="189"/>
      <c r="FT9" s="189"/>
    </row>
    <row r="10" spans="1:278" s="177" customFormat="1" ht="15" customHeight="1">
      <c r="A10" s="441">
        <f>'Mapa Final'!A10</f>
        <v>1</v>
      </c>
      <c r="B10" s="427" t="str">
        <f>'Mapa Final'!B10</f>
        <v xml:space="preserve">Expedición de documentos sin el lleno de los requisitos legales </v>
      </c>
      <c r="C10" s="444" t="str">
        <f>'Mapa Final'!C10</f>
        <v>Afectación en la Prestación del Servicio de Justicia</v>
      </c>
      <c r="D10" s="444" t="str">
        <f>'Mapa Final'!D10</f>
        <v>1.Inadecuada revisión, validación y diligenciamiento de los formularios unicos para solicitudes de la URNA
2.Falta de conocimiento por parte de los ususarios frente a los requisitos.
3.Desconocimiento del funcionario  del procedimiento y requisitos para cada trámite.
4.Insuficiente planta de personal para adelantar los procesos y actividades relacionadas con los procesos de la URNA
5.Alto volumen de carga laboral
6.Presentacion de documentos adulterados</v>
      </c>
      <c r="E10" s="447" t="str">
        <f>'Mapa Final'!E10</f>
        <v>Presentación de solicitudes de tramites incompletas relacionadas con la inscripcion y expedicion de  tarjeta profesional de abogado, licencias temporales, acreditacion de prácticas jurídicas, autorizacion de prácticas academicas, expedicion de carnet de jueces de paz y  autorizaciones para el funcionamiento de los Consultorios Jurídicos de las Facultades de Derecho.</v>
      </c>
      <c r="F10" s="447" t="str">
        <f>'Mapa Final'!F10</f>
        <v xml:space="preserve">Posibilidad de incumplimiento de los requisitos legalmente  establecidas para cada trámite debido a la  omision  o presentación de documentos fraudolentos que pretendan hacer valer. </v>
      </c>
      <c r="G10" s="447" t="str">
        <f>'Mapa Final'!G10</f>
        <v>Fraude Externo</v>
      </c>
      <c r="H10" s="450" t="str">
        <f>'Mapa Final'!I10</f>
        <v>Muy Alta</v>
      </c>
      <c r="I10" s="453" t="str">
        <f>'Mapa Final'!L10</f>
        <v>Leve</v>
      </c>
      <c r="J10" s="432" t="str">
        <f>'Mapa Final'!N10</f>
        <v xml:space="preserve">Alto </v>
      </c>
      <c r="K10" s="435" t="str">
        <f>'Mapa Final'!AA10</f>
        <v>Media</v>
      </c>
      <c r="L10" s="435" t="str">
        <f>'Mapa Final'!AE10</f>
        <v>Leve</v>
      </c>
      <c r="M10" s="438" t="str">
        <f>'Mapa Final'!AG10</f>
        <v>Moderado</v>
      </c>
      <c r="N10" s="435" t="str">
        <f>'Mapa Final'!AH10</f>
        <v>Evitar</v>
      </c>
      <c r="O10" s="429"/>
      <c r="P10" s="429"/>
      <c r="Q10" s="429"/>
      <c r="R10" s="429"/>
      <c r="S10" s="429"/>
      <c r="T10" s="429"/>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row>
    <row r="11" spans="1:278" s="177" customFormat="1" ht="13.5" customHeight="1">
      <c r="A11" s="442"/>
      <c r="B11" s="480"/>
      <c r="C11" s="445"/>
      <c r="D11" s="445"/>
      <c r="E11" s="448"/>
      <c r="F11" s="448"/>
      <c r="G11" s="448"/>
      <c r="H11" s="451"/>
      <c r="I11" s="454"/>
      <c r="J11" s="433"/>
      <c r="K11" s="436"/>
      <c r="L11" s="436"/>
      <c r="M11" s="439"/>
      <c r="N11" s="436"/>
      <c r="O11" s="430"/>
      <c r="P11" s="430"/>
      <c r="Q11" s="430"/>
      <c r="R11" s="430"/>
      <c r="S11" s="430"/>
      <c r="T11" s="430"/>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row>
    <row r="12" spans="1:278" s="177" customFormat="1" ht="13.5" customHeight="1">
      <c r="A12" s="442"/>
      <c r="B12" s="480"/>
      <c r="C12" s="445"/>
      <c r="D12" s="445"/>
      <c r="E12" s="448"/>
      <c r="F12" s="448"/>
      <c r="G12" s="448"/>
      <c r="H12" s="451"/>
      <c r="I12" s="454"/>
      <c r="J12" s="433"/>
      <c r="K12" s="436"/>
      <c r="L12" s="436"/>
      <c r="M12" s="439"/>
      <c r="N12" s="436"/>
      <c r="O12" s="430"/>
      <c r="P12" s="430"/>
      <c r="Q12" s="430"/>
      <c r="R12" s="430"/>
      <c r="S12" s="430"/>
      <c r="T12" s="430"/>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row>
    <row r="13" spans="1:278" s="177" customFormat="1" ht="13.5" customHeight="1">
      <c r="A13" s="442"/>
      <c r="B13" s="480"/>
      <c r="C13" s="445"/>
      <c r="D13" s="445"/>
      <c r="E13" s="448"/>
      <c r="F13" s="448"/>
      <c r="G13" s="448"/>
      <c r="H13" s="451"/>
      <c r="I13" s="454"/>
      <c r="J13" s="433"/>
      <c r="K13" s="436"/>
      <c r="L13" s="436"/>
      <c r="M13" s="439"/>
      <c r="N13" s="436"/>
      <c r="O13" s="430"/>
      <c r="P13" s="430"/>
      <c r="Q13" s="430"/>
      <c r="R13" s="430"/>
      <c r="S13" s="430"/>
      <c r="T13" s="430"/>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row>
    <row r="14" spans="1:278" s="177" customFormat="1" ht="238.5" customHeight="1" thickBot="1">
      <c r="A14" s="443"/>
      <c r="B14" s="481"/>
      <c r="C14" s="446"/>
      <c r="D14" s="446"/>
      <c r="E14" s="449"/>
      <c r="F14" s="449"/>
      <c r="G14" s="449"/>
      <c r="H14" s="452"/>
      <c r="I14" s="455"/>
      <c r="J14" s="434"/>
      <c r="K14" s="437"/>
      <c r="L14" s="437"/>
      <c r="M14" s="440"/>
      <c r="N14" s="437"/>
      <c r="O14" s="431"/>
      <c r="P14" s="431"/>
      <c r="Q14" s="431"/>
      <c r="R14" s="431"/>
      <c r="S14" s="431"/>
      <c r="T14" s="431"/>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row>
    <row r="15" spans="1:278" s="177" customFormat="1" ht="15" customHeight="1">
      <c r="A15" s="441">
        <f>'Mapa Final'!A15</f>
        <v>2</v>
      </c>
      <c r="B15" s="427" t="str">
        <f>'Mapa Final'!B15</f>
        <v>Error en los productos finales expedidos por la URNA</v>
      </c>
      <c r="C15" s="444" t="str">
        <f>'Mapa Final'!C15</f>
        <v>Reputacional</v>
      </c>
      <c r="D15" s="444" t="str">
        <f>'Mapa Final'!D15</f>
        <v>1.Insuficiente planta de personal para adelantar los procesos y actividades relacionadas con los trámites de la URNA.
2.Indebida actualización por parte de Usuario  del Formulario Unico para multiples trámites de SIRNA.
3.Ejercer Control al contratista que elabora las Tarjetas profesionales     4.Ejercer control al contratista que hace entrega a los domicilios de los Titulares de las Tarjetas Profesionales .  5.Alto volumen de carga laboral</v>
      </c>
      <c r="E15" s="447" t="str">
        <f>'Mapa Final'!E15</f>
        <v>Diligenciamento erroneo de la informacion basica  del solicitante, por parte del Usuario y del Gestor del Trámite.</v>
      </c>
      <c r="F15" s="447" t="str">
        <f>'Mapa Final'!F15</f>
        <v xml:space="preserve">Reprocesos de las actividades, que afecta la imagen y credibilidad de la Corporación. </v>
      </c>
      <c r="G15" s="447" t="str">
        <f>'Mapa Final'!G15</f>
        <v>Usuarios, productos y prácticas organizacionales</v>
      </c>
      <c r="H15" s="450" t="str">
        <f>'Mapa Final'!I15</f>
        <v>Media</v>
      </c>
      <c r="I15" s="453" t="str">
        <f>'Mapa Final'!L15</f>
        <v>Leve</v>
      </c>
      <c r="J15" s="432" t="str">
        <f>'Mapa Final'!N15</f>
        <v>Moderado</v>
      </c>
      <c r="K15" s="435" t="str">
        <f>'Mapa Final'!AA15</f>
        <v>Baja</v>
      </c>
      <c r="L15" s="435" t="str">
        <f>'Mapa Final'!AE15</f>
        <v>Leve</v>
      </c>
      <c r="M15" s="438" t="str">
        <f>'Mapa Final'!AG15</f>
        <v>Bajo</v>
      </c>
      <c r="N15" s="435" t="str">
        <f>'Mapa Final'!AH15</f>
        <v>Evitar</v>
      </c>
      <c r="O15" s="429"/>
      <c r="P15" s="429"/>
      <c r="Q15" s="429"/>
      <c r="R15" s="429"/>
      <c r="S15" s="429"/>
      <c r="T15" s="429"/>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row>
    <row r="16" spans="1:278" s="177" customFormat="1" ht="13.5" customHeight="1">
      <c r="A16" s="442"/>
      <c r="B16" s="480"/>
      <c r="C16" s="445"/>
      <c r="D16" s="445"/>
      <c r="E16" s="448"/>
      <c r="F16" s="448"/>
      <c r="G16" s="448"/>
      <c r="H16" s="451"/>
      <c r="I16" s="454"/>
      <c r="J16" s="433"/>
      <c r="K16" s="436"/>
      <c r="L16" s="436"/>
      <c r="M16" s="439"/>
      <c r="N16" s="436"/>
      <c r="O16" s="430"/>
      <c r="P16" s="430"/>
      <c r="Q16" s="430"/>
      <c r="R16" s="430"/>
      <c r="S16" s="430"/>
      <c r="T16" s="430"/>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row>
    <row r="17" spans="1:176" s="177" customFormat="1" ht="13.5" customHeight="1">
      <c r="A17" s="442"/>
      <c r="B17" s="480"/>
      <c r="C17" s="445"/>
      <c r="D17" s="445"/>
      <c r="E17" s="448"/>
      <c r="F17" s="448"/>
      <c r="G17" s="448"/>
      <c r="H17" s="451"/>
      <c r="I17" s="454"/>
      <c r="J17" s="433"/>
      <c r="K17" s="436"/>
      <c r="L17" s="436"/>
      <c r="M17" s="439"/>
      <c r="N17" s="436"/>
      <c r="O17" s="430"/>
      <c r="P17" s="430"/>
      <c r="Q17" s="430"/>
      <c r="R17" s="430"/>
      <c r="S17" s="430"/>
      <c r="T17" s="430"/>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row>
    <row r="18" spans="1:176" s="177" customFormat="1" ht="13.5" customHeight="1">
      <c r="A18" s="442"/>
      <c r="B18" s="480"/>
      <c r="C18" s="445"/>
      <c r="D18" s="445"/>
      <c r="E18" s="448"/>
      <c r="F18" s="448"/>
      <c r="G18" s="448"/>
      <c r="H18" s="451"/>
      <c r="I18" s="454"/>
      <c r="J18" s="433"/>
      <c r="K18" s="436"/>
      <c r="L18" s="436"/>
      <c r="M18" s="439"/>
      <c r="N18" s="436"/>
      <c r="O18" s="430"/>
      <c r="P18" s="430"/>
      <c r="Q18" s="430"/>
      <c r="R18" s="430"/>
      <c r="S18" s="430"/>
      <c r="T18" s="430"/>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row>
    <row r="19" spans="1:176" s="177" customFormat="1" ht="255.75" customHeight="1" thickBot="1">
      <c r="A19" s="443"/>
      <c r="B19" s="481"/>
      <c r="C19" s="446"/>
      <c r="D19" s="446"/>
      <c r="E19" s="449"/>
      <c r="F19" s="449"/>
      <c r="G19" s="449"/>
      <c r="H19" s="452"/>
      <c r="I19" s="455"/>
      <c r="J19" s="434"/>
      <c r="K19" s="437"/>
      <c r="L19" s="437"/>
      <c r="M19" s="440"/>
      <c r="N19" s="437"/>
      <c r="O19" s="431"/>
      <c r="P19" s="431"/>
      <c r="Q19" s="431"/>
      <c r="R19" s="431"/>
      <c r="S19" s="431"/>
      <c r="T19" s="431"/>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row>
    <row r="20" spans="1:176" hidden="1">
      <c r="A20" s="441" t="e">
        <f>'Mapa Final'!#REF!</f>
        <v>#REF!</v>
      </c>
      <c r="B20" s="427" t="e">
        <f>'Mapa Final'!#REF!</f>
        <v>#REF!</v>
      </c>
      <c r="C20" s="444" t="e">
        <f>'Mapa Final'!#REF!</f>
        <v>#REF!</v>
      </c>
      <c r="D20" s="444" t="e">
        <f>'Mapa Final'!#REF!</f>
        <v>#REF!</v>
      </c>
      <c r="E20" s="447" t="e">
        <f>'Mapa Final'!#REF!</f>
        <v>#REF!</v>
      </c>
      <c r="F20" s="447" t="e">
        <f>'Mapa Final'!#REF!</f>
        <v>#REF!</v>
      </c>
      <c r="G20" s="447" t="e">
        <f>'Mapa Final'!#REF!</f>
        <v>#REF!</v>
      </c>
      <c r="H20" s="450" t="e">
        <f>'Mapa Final'!#REF!</f>
        <v>#REF!</v>
      </c>
      <c r="I20" s="453" t="e">
        <f>'Mapa Final'!#REF!</f>
        <v>#REF!</v>
      </c>
      <c r="J20" s="432" t="e">
        <f>'Mapa Final'!#REF!</f>
        <v>#REF!</v>
      </c>
      <c r="K20" s="435" t="e">
        <f>'Mapa Final'!#REF!</f>
        <v>#REF!</v>
      </c>
      <c r="L20" s="435" t="e">
        <f>'Mapa Final'!#REF!</f>
        <v>#REF!</v>
      </c>
      <c r="M20" s="438" t="e">
        <f>'Mapa Final'!#REF!</f>
        <v>#REF!</v>
      </c>
      <c r="N20" s="435" t="e">
        <f>'Mapa Final'!#REF!</f>
        <v>#REF!</v>
      </c>
      <c r="O20" s="429"/>
      <c r="P20" s="429"/>
      <c r="Q20" s="429"/>
      <c r="R20" s="429"/>
      <c r="S20" s="429"/>
      <c r="T20" s="429"/>
      <c r="U20" s="35"/>
      <c r="V20" s="35"/>
    </row>
    <row r="21" spans="1:176" hidden="1">
      <c r="A21" s="442"/>
      <c r="B21" s="480"/>
      <c r="C21" s="445"/>
      <c r="D21" s="445"/>
      <c r="E21" s="448"/>
      <c r="F21" s="448"/>
      <c r="G21" s="448"/>
      <c r="H21" s="451"/>
      <c r="I21" s="454"/>
      <c r="J21" s="433"/>
      <c r="K21" s="436"/>
      <c r="L21" s="436"/>
      <c r="M21" s="439"/>
      <c r="N21" s="436"/>
      <c r="O21" s="430"/>
      <c r="P21" s="430"/>
      <c r="Q21" s="430"/>
      <c r="R21" s="430"/>
      <c r="S21" s="430"/>
      <c r="T21" s="430"/>
      <c r="U21" s="35"/>
      <c r="V21" s="35"/>
    </row>
    <row r="22" spans="1:176" hidden="1">
      <c r="A22" s="442"/>
      <c r="B22" s="480"/>
      <c r="C22" s="445"/>
      <c r="D22" s="445"/>
      <c r="E22" s="448"/>
      <c r="F22" s="448"/>
      <c r="G22" s="448"/>
      <c r="H22" s="451"/>
      <c r="I22" s="454"/>
      <c r="J22" s="433"/>
      <c r="K22" s="436"/>
      <c r="L22" s="436"/>
      <c r="M22" s="439"/>
      <c r="N22" s="436"/>
      <c r="O22" s="430"/>
      <c r="P22" s="430"/>
      <c r="Q22" s="430"/>
      <c r="R22" s="430"/>
      <c r="S22" s="430"/>
      <c r="T22" s="430"/>
      <c r="U22" s="35"/>
      <c r="V22" s="35"/>
    </row>
    <row r="23" spans="1:176" hidden="1">
      <c r="A23" s="442"/>
      <c r="B23" s="480"/>
      <c r="C23" s="445"/>
      <c r="D23" s="445"/>
      <c r="E23" s="448"/>
      <c r="F23" s="448"/>
      <c r="G23" s="448"/>
      <c r="H23" s="451"/>
      <c r="I23" s="454"/>
      <c r="J23" s="433"/>
      <c r="K23" s="436"/>
      <c r="L23" s="436"/>
      <c r="M23" s="439"/>
      <c r="N23" s="436"/>
      <c r="O23" s="430"/>
      <c r="P23" s="430"/>
      <c r="Q23" s="430"/>
      <c r="R23" s="430"/>
      <c r="S23" s="430"/>
      <c r="T23" s="430"/>
      <c r="U23" s="35"/>
      <c r="V23" s="35"/>
    </row>
    <row r="24" spans="1:176" ht="307.5" hidden="1" customHeight="1" thickBot="1">
      <c r="A24" s="443"/>
      <c r="B24" s="481"/>
      <c r="C24" s="446"/>
      <c r="D24" s="446"/>
      <c r="E24" s="449"/>
      <c r="F24" s="449"/>
      <c r="G24" s="449"/>
      <c r="H24" s="452"/>
      <c r="I24" s="455"/>
      <c r="J24" s="434"/>
      <c r="K24" s="437"/>
      <c r="L24" s="437"/>
      <c r="M24" s="440"/>
      <c r="N24" s="437"/>
      <c r="O24" s="431"/>
      <c r="P24" s="431"/>
      <c r="Q24" s="431"/>
      <c r="R24" s="431"/>
      <c r="S24" s="431"/>
      <c r="T24" s="431"/>
      <c r="U24" s="35"/>
      <c r="V24" s="35"/>
    </row>
    <row r="25" spans="1:176">
      <c r="A25" s="441">
        <f>'Mapa Final'!A20</f>
        <v>3</v>
      </c>
      <c r="B25" s="427" t="str">
        <f>'Mapa Final'!B20</f>
        <v>Corrupción</v>
      </c>
      <c r="C25" s="444" t="str">
        <f>'Mapa Final'!C20</f>
        <v>Reputacional(Corrupción)</v>
      </c>
      <c r="D25" s="444" t="str">
        <f>'Mapa Final'!D20</f>
        <v>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o tráfico de influencias</v>
      </c>
      <c r="E25" s="447" t="str">
        <f>'Mapa Final'!E20</f>
        <v xml:space="preserve">Carencia de transparencia, etica y valores . </v>
      </c>
      <c r="F25" s="447" t="str">
        <f>'Mapa Final'!F20</f>
        <v xml:space="preserve">Posibilidad de actos indebidos de  los servidores judiciales debido a  la carencia en transparencia, etica y valores </v>
      </c>
      <c r="G25" s="447" t="str">
        <f>'Mapa Final'!G20</f>
        <v>Fraude Interno</v>
      </c>
      <c r="H25" s="450" t="str">
        <f>'Mapa Final'!I20</f>
        <v>Muy Alta</v>
      </c>
      <c r="I25" s="453" t="str">
        <f>'Mapa Final'!L20</f>
        <v>Leve</v>
      </c>
      <c r="J25" s="432" t="str">
        <f>'Mapa Final'!N20</f>
        <v xml:space="preserve">Alto </v>
      </c>
      <c r="K25" s="435" t="str">
        <f>'Mapa Final'!AA20</f>
        <v>Media</v>
      </c>
      <c r="L25" s="435" t="str">
        <f>'Mapa Final'!AE20</f>
        <v>Leve</v>
      </c>
      <c r="M25" s="438" t="str">
        <f>'Mapa Final'!AG20</f>
        <v>Moderado</v>
      </c>
      <c r="N25" s="435" t="str">
        <f>'Mapa Final'!AH20</f>
        <v>Evitar</v>
      </c>
      <c r="O25" s="429"/>
      <c r="P25" s="429"/>
      <c r="Q25" s="429"/>
      <c r="R25" s="429"/>
      <c r="S25" s="429"/>
      <c r="T25" s="429"/>
    </row>
    <row r="26" spans="1:176">
      <c r="A26" s="442"/>
      <c r="B26" s="480"/>
      <c r="C26" s="445"/>
      <c r="D26" s="445"/>
      <c r="E26" s="448"/>
      <c r="F26" s="448"/>
      <c r="G26" s="448"/>
      <c r="H26" s="451"/>
      <c r="I26" s="454"/>
      <c r="J26" s="433"/>
      <c r="K26" s="436"/>
      <c r="L26" s="436"/>
      <c r="M26" s="439"/>
      <c r="N26" s="436"/>
      <c r="O26" s="430"/>
      <c r="P26" s="430"/>
      <c r="Q26" s="430"/>
      <c r="R26" s="430"/>
      <c r="S26" s="430"/>
      <c r="T26" s="430"/>
    </row>
    <row r="27" spans="1:176">
      <c r="A27" s="442"/>
      <c r="B27" s="480"/>
      <c r="C27" s="445"/>
      <c r="D27" s="445"/>
      <c r="E27" s="448"/>
      <c r="F27" s="448"/>
      <c r="G27" s="448"/>
      <c r="H27" s="451"/>
      <c r="I27" s="454"/>
      <c r="J27" s="433"/>
      <c r="K27" s="436"/>
      <c r="L27" s="436"/>
      <c r="M27" s="439"/>
      <c r="N27" s="436"/>
      <c r="O27" s="430"/>
      <c r="P27" s="430"/>
      <c r="Q27" s="430"/>
      <c r="R27" s="430"/>
      <c r="S27" s="430"/>
      <c r="T27" s="430"/>
    </row>
    <row r="28" spans="1:176">
      <c r="A28" s="442"/>
      <c r="B28" s="480"/>
      <c r="C28" s="445"/>
      <c r="D28" s="445"/>
      <c r="E28" s="448"/>
      <c r="F28" s="448"/>
      <c r="G28" s="448"/>
      <c r="H28" s="451"/>
      <c r="I28" s="454"/>
      <c r="J28" s="433"/>
      <c r="K28" s="436"/>
      <c r="L28" s="436"/>
      <c r="M28" s="439"/>
      <c r="N28" s="436"/>
      <c r="O28" s="430"/>
      <c r="P28" s="430"/>
      <c r="Q28" s="430"/>
      <c r="R28" s="430"/>
      <c r="S28" s="430"/>
      <c r="T28" s="430"/>
    </row>
    <row r="29" spans="1:176" ht="277.5" customHeight="1" thickBot="1">
      <c r="A29" s="443"/>
      <c r="B29" s="481"/>
      <c r="C29" s="446"/>
      <c r="D29" s="446"/>
      <c r="E29" s="449"/>
      <c r="F29" s="449"/>
      <c r="G29" s="449"/>
      <c r="H29" s="452"/>
      <c r="I29" s="455"/>
      <c r="J29" s="434"/>
      <c r="K29" s="437"/>
      <c r="L29" s="437"/>
      <c r="M29" s="440"/>
      <c r="N29" s="437"/>
      <c r="O29" s="431"/>
      <c r="P29" s="431"/>
      <c r="Q29" s="431"/>
      <c r="R29" s="431"/>
      <c r="S29" s="431"/>
      <c r="T29" s="431"/>
    </row>
    <row r="30" spans="1:176">
      <c r="A30" s="441">
        <f>'Mapa Final'!A25</f>
        <v>4</v>
      </c>
      <c r="B30" s="427" t="str">
        <f>'Mapa Final'!B25</f>
        <v>Demora en la expedición de documentos y trámites solicitados.</v>
      </c>
      <c r="C30" s="444" t="str">
        <f>'Mapa Final'!C25</f>
        <v>Afectación en la Prestación del Servicio de Justicia</v>
      </c>
      <c r="D30" s="444" t="str">
        <f>'Mapa Final'!D25</f>
        <v>1. Paros huelgas y protestas que afecten la prestación del servicio.  
2. Congestion de trámites por fallas en los sistemas de información  
3. Disturbios o hechos violentos
4.Pandemia
5.Emergencias Ambientales</v>
      </c>
      <c r="E30" s="447" t="str">
        <f>'Mapa Final'!E25</f>
        <v>Suceso de fuerza mayor que imposibilitan la labor de la URNA y afecta la imagen de la corporacion</v>
      </c>
      <c r="F30" s="447" t="str">
        <f>'Mapa Final'!F25</f>
        <v>Posibilidad de  afectación en la Prestación del Servicio de Justicia debido a un suceso de fuerza mayor que imposibilita la gestión judicial</v>
      </c>
      <c r="G30" s="447" t="str">
        <f>'Mapa Final'!G25</f>
        <v>Usuarios, productos y prácticas organizacionales</v>
      </c>
      <c r="H30" s="450" t="str">
        <f>'Mapa Final'!I25</f>
        <v>Muy Alta</v>
      </c>
      <c r="I30" s="453" t="str">
        <f>'Mapa Final'!L25</f>
        <v>Moderado</v>
      </c>
      <c r="J30" s="432" t="str">
        <f>'Mapa Final'!N25</f>
        <v xml:space="preserve">Alto </v>
      </c>
      <c r="K30" s="435" t="str">
        <f>'Mapa Final'!AA25</f>
        <v>Alta</v>
      </c>
      <c r="L30" s="435" t="str">
        <f>'Mapa Final'!AE25</f>
        <v>Moderado</v>
      </c>
      <c r="M30" s="438" t="str">
        <f>'Mapa Final'!AG25</f>
        <v xml:space="preserve">Alto </v>
      </c>
      <c r="N30" s="435" t="str">
        <f>'Mapa Final'!AH25</f>
        <v>Reducir(mitigar)</v>
      </c>
      <c r="O30" s="429"/>
      <c r="P30" s="429"/>
      <c r="Q30" s="429"/>
      <c r="R30" s="429"/>
      <c r="S30" s="429"/>
      <c r="T30" s="429"/>
    </row>
    <row r="31" spans="1:176">
      <c r="A31" s="442"/>
      <c r="B31" s="480"/>
      <c r="C31" s="445"/>
      <c r="D31" s="445"/>
      <c r="E31" s="448"/>
      <c r="F31" s="448"/>
      <c r="G31" s="448"/>
      <c r="H31" s="451"/>
      <c r="I31" s="454"/>
      <c r="J31" s="433"/>
      <c r="K31" s="436"/>
      <c r="L31" s="436"/>
      <c r="M31" s="439"/>
      <c r="N31" s="436"/>
      <c r="O31" s="430"/>
      <c r="P31" s="430"/>
      <c r="Q31" s="430"/>
      <c r="R31" s="430"/>
      <c r="S31" s="430"/>
      <c r="T31" s="430"/>
    </row>
    <row r="32" spans="1:176">
      <c r="A32" s="442"/>
      <c r="B32" s="480"/>
      <c r="C32" s="445"/>
      <c r="D32" s="445"/>
      <c r="E32" s="448"/>
      <c r="F32" s="448"/>
      <c r="G32" s="448"/>
      <c r="H32" s="451"/>
      <c r="I32" s="454"/>
      <c r="J32" s="433"/>
      <c r="K32" s="436"/>
      <c r="L32" s="436"/>
      <c r="M32" s="439"/>
      <c r="N32" s="436"/>
      <c r="O32" s="430"/>
      <c r="P32" s="430"/>
      <c r="Q32" s="430"/>
      <c r="R32" s="430"/>
      <c r="S32" s="430"/>
      <c r="T32" s="430"/>
    </row>
    <row r="33" spans="1:20">
      <c r="A33" s="442"/>
      <c r="B33" s="480"/>
      <c r="C33" s="445"/>
      <c r="D33" s="445"/>
      <c r="E33" s="448"/>
      <c r="F33" s="448"/>
      <c r="G33" s="448"/>
      <c r="H33" s="451"/>
      <c r="I33" s="454"/>
      <c r="J33" s="433"/>
      <c r="K33" s="436"/>
      <c r="L33" s="436"/>
      <c r="M33" s="439"/>
      <c r="N33" s="436"/>
      <c r="O33" s="430"/>
      <c r="P33" s="430"/>
      <c r="Q33" s="430"/>
      <c r="R33" s="430"/>
      <c r="S33" s="430"/>
      <c r="T33" s="430"/>
    </row>
    <row r="34" spans="1:20" ht="102.75" customHeight="1" thickBot="1">
      <c r="A34" s="443"/>
      <c r="B34" s="481"/>
      <c r="C34" s="446"/>
      <c r="D34" s="446"/>
      <c r="E34" s="449"/>
      <c r="F34" s="449"/>
      <c r="G34" s="449"/>
      <c r="H34" s="452"/>
      <c r="I34" s="455"/>
      <c r="J34" s="434"/>
      <c r="K34" s="437"/>
      <c r="L34" s="437"/>
      <c r="M34" s="440"/>
      <c r="N34" s="437"/>
      <c r="O34" s="431"/>
      <c r="P34" s="431"/>
      <c r="Q34" s="431"/>
      <c r="R34" s="431"/>
      <c r="S34" s="431"/>
      <c r="T34" s="431"/>
    </row>
    <row r="35" spans="1:20">
      <c r="A35" s="441">
        <f>'Mapa Final'!A30</f>
        <v>5</v>
      </c>
      <c r="B35" s="427" t="str">
        <f>'Mapa Final'!B30</f>
        <v>Inaplicabilidad de la normatividad ambiental vigente</v>
      </c>
      <c r="C35" s="444" t="str">
        <f>'Mapa Final'!C30</f>
        <v xml:space="preserve"> Afectación Ambiental</v>
      </c>
      <c r="D35" s="444" t="str">
        <f>'Mapa Final'!D30</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447" t="str">
        <f>'Mapa Final'!E30</f>
        <v>Desconocimiento de los lineamientos ambientales y normatividad  ambiental vigente</v>
      </c>
      <c r="F35" s="447" t="str">
        <f>'Mapa Final'!F30</f>
        <v>Posibilidad de afectación ambiental debido al desconocimiento de las lineamientos ambientales y normatividad ambiental vigente</v>
      </c>
      <c r="G35" s="447" t="str">
        <f>'Mapa Final'!G30</f>
        <v>Eventos Ambientales Internos</v>
      </c>
      <c r="H35" s="450" t="str">
        <f>'Mapa Final'!I30</f>
        <v>Media</v>
      </c>
      <c r="I35" s="453" t="str">
        <f>'Mapa Final'!L30</f>
        <v>Menor</v>
      </c>
      <c r="J35" s="432" t="str">
        <f>'Mapa Final'!N30</f>
        <v>Moderado</v>
      </c>
      <c r="K35" s="435" t="str">
        <f>'Mapa Final'!AA30</f>
        <v>Baja</v>
      </c>
      <c r="L35" s="435" t="str">
        <f>'Mapa Final'!AE30</f>
        <v>Menor</v>
      </c>
      <c r="M35" s="438" t="str">
        <f>'Mapa Final'!AG30</f>
        <v>Moderado</v>
      </c>
      <c r="N35" s="435" t="str">
        <f>'Mapa Final'!AH30</f>
        <v>Reducir(mitigar)</v>
      </c>
      <c r="O35" s="429"/>
      <c r="P35" s="429"/>
      <c r="Q35" s="429"/>
      <c r="R35" s="429"/>
      <c r="S35" s="429"/>
      <c r="T35" s="429"/>
    </row>
    <row r="36" spans="1:20">
      <c r="A36" s="442"/>
      <c r="B36" s="480"/>
      <c r="C36" s="445"/>
      <c r="D36" s="445"/>
      <c r="E36" s="448"/>
      <c r="F36" s="448"/>
      <c r="G36" s="448"/>
      <c r="H36" s="451"/>
      <c r="I36" s="454"/>
      <c r="J36" s="433"/>
      <c r="K36" s="436"/>
      <c r="L36" s="436"/>
      <c r="M36" s="439"/>
      <c r="N36" s="436"/>
      <c r="O36" s="430"/>
      <c r="P36" s="430"/>
      <c r="Q36" s="430"/>
      <c r="R36" s="430"/>
      <c r="S36" s="430"/>
      <c r="T36" s="430"/>
    </row>
    <row r="37" spans="1:20">
      <c r="A37" s="442"/>
      <c r="B37" s="480"/>
      <c r="C37" s="445"/>
      <c r="D37" s="445"/>
      <c r="E37" s="448"/>
      <c r="F37" s="448"/>
      <c r="G37" s="448"/>
      <c r="H37" s="451"/>
      <c r="I37" s="454"/>
      <c r="J37" s="433"/>
      <c r="K37" s="436"/>
      <c r="L37" s="436"/>
      <c r="M37" s="439"/>
      <c r="N37" s="436"/>
      <c r="O37" s="430"/>
      <c r="P37" s="430"/>
      <c r="Q37" s="430"/>
      <c r="R37" s="430"/>
      <c r="S37" s="430"/>
      <c r="T37" s="430"/>
    </row>
    <row r="38" spans="1:20">
      <c r="A38" s="442"/>
      <c r="B38" s="480"/>
      <c r="C38" s="445"/>
      <c r="D38" s="445"/>
      <c r="E38" s="448"/>
      <c r="F38" s="448"/>
      <c r="G38" s="448"/>
      <c r="H38" s="451"/>
      <c r="I38" s="454"/>
      <c r="J38" s="433"/>
      <c r="K38" s="436"/>
      <c r="L38" s="436"/>
      <c r="M38" s="439"/>
      <c r="N38" s="436"/>
      <c r="O38" s="430"/>
      <c r="P38" s="430"/>
      <c r="Q38" s="430"/>
      <c r="R38" s="430"/>
      <c r="S38" s="430"/>
      <c r="T38" s="430"/>
    </row>
    <row r="39" spans="1:20" ht="278.25" customHeight="1" thickBot="1">
      <c r="A39" s="443"/>
      <c r="B39" s="481"/>
      <c r="C39" s="446"/>
      <c r="D39" s="446"/>
      <c r="E39" s="449"/>
      <c r="F39" s="449"/>
      <c r="G39" s="449"/>
      <c r="H39" s="452"/>
      <c r="I39" s="455"/>
      <c r="J39" s="434"/>
      <c r="K39" s="437"/>
      <c r="L39" s="437"/>
      <c r="M39" s="440"/>
      <c r="N39" s="437"/>
      <c r="O39" s="431"/>
      <c r="P39" s="431"/>
      <c r="Q39" s="431"/>
      <c r="R39" s="431"/>
      <c r="S39" s="431"/>
      <c r="T39" s="431"/>
    </row>
    <row r="40" spans="1:20">
      <c r="A40" s="441">
        <f>'Mapa Final'!A35</f>
        <v>6</v>
      </c>
      <c r="B40" s="427" t="str">
        <f>'Mapa Final'!B35</f>
        <v>Perdida de información procesada en las bases de datos</v>
      </c>
      <c r="C40" s="444" t="str">
        <f>'Mapa Final'!C35</f>
        <v>Reputacional</v>
      </c>
      <c r="D40" s="444" t="str">
        <f>'Mapa Final'!D35</f>
        <v>1. Falta de Comunicación   2. Fallas en las redes de comunicación.  Hakers o virus informaticos. Falla en los Servidores</v>
      </c>
      <c r="E40" s="447" t="str">
        <f>'Mapa Final'!E35</f>
        <v xml:space="preserve">Falta de respaldos y tegnologia </v>
      </c>
      <c r="F40" s="447" t="str">
        <f>'Mapa Final'!F35</f>
        <v xml:space="preserve">Posibilidad de  afectación en la Prestación  debido a un suceso de fuerza mayor que imposibilita la gestión de la URNA </v>
      </c>
      <c r="G40" s="447" t="str">
        <f>'Mapa Final'!G35</f>
        <v>Fallas Tecnológicas</v>
      </c>
      <c r="H40" s="450" t="str">
        <f>'Mapa Final'!I35</f>
        <v>Baja</v>
      </c>
      <c r="I40" s="453" t="str">
        <f>'Mapa Final'!L35</f>
        <v>Leve</v>
      </c>
      <c r="J40" s="432" t="str">
        <f>'Mapa Final'!N35</f>
        <v>Bajo</v>
      </c>
      <c r="K40" s="432" t="s">
        <v>397</v>
      </c>
      <c r="L40" s="435" t="str">
        <f>'Mapa Final'!AE35</f>
        <v>Leve</v>
      </c>
      <c r="M40" s="438" t="s">
        <v>561</v>
      </c>
      <c r="N40" s="435">
        <f>'Mapa Final'!AH35</f>
        <v>0</v>
      </c>
      <c r="O40" s="429"/>
      <c r="P40" s="429"/>
      <c r="Q40" s="429"/>
      <c r="R40" s="429"/>
      <c r="S40" s="429"/>
      <c r="T40" s="429"/>
    </row>
    <row r="41" spans="1:20">
      <c r="A41" s="442"/>
      <c r="B41" s="480"/>
      <c r="C41" s="445"/>
      <c r="D41" s="445"/>
      <c r="E41" s="448"/>
      <c r="F41" s="448"/>
      <c r="G41" s="448"/>
      <c r="H41" s="451"/>
      <c r="I41" s="454"/>
      <c r="J41" s="433"/>
      <c r="K41" s="433"/>
      <c r="L41" s="436"/>
      <c r="M41" s="439"/>
      <c r="N41" s="436"/>
      <c r="O41" s="430"/>
      <c r="P41" s="430"/>
      <c r="Q41" s="430"/>
      <c r="R41" s="430"/>
      <c r="S41" s="430"/>
      <c r="T41" s="430"/>
    </row>
    <row r="42" spans="1:20">
      <c r="A42" s="442"/>
      <c r="B42" s="480"/>
      <c r="C42" s="445"/>
      <c r="D42" s="445"/>
      <c r="E42" s="448"/>
      <c r="F42" s="448"/>
      <c r="G42" s="448"/>
      <c r="H42" s="451"/>
      <c r="I42" s="454"/>
      <c r="J42" s="433"/>
      <c r="K42" s="433"/>
      <c r="L42" s="436"/>
      <c r="M42" s="439"/>
      <c r="N42" s="436"/>
      <c r="O42" s="430"/>
      <c r="P42" s="430"/>
      <c r="Q42" s="430"/>
      <c r="R42" s="430"/>
      <c r="S42" s="430"/>
      <c r="T42" s="430"/>
    </row>
    <row r="43" spans="1:20">
      <c r="A43" s="442"/>
      <c r="B43" s="480"/>
      <c r="C43" s="445"/>
      <c r="D43" s="445"/>
      <c r="E43" s="448"/>
      <c r="F43" s="448"/>
      <c r="G43" s="448"/>
      <c r="H43" s="451"/>
      <c r="I43" s="454"/>
      <c r="J43" s="433"/>
      <c r="K43" s="433"/>
      <c r="L43" s="436"/>
      <c r="M43" s="439"/>
      <c r="N43" s="436"/>
      <c r="O43" s="430"/>
      <c r="P43" s="430"/>
      <c r="Q43" s="430"/>
      <c r="R43" s="430"/>
      <c r="S43" s="430"/>
      <c r="T43" s="430"/>
    </row>
    <row r="44" spans="1:20" ht="15.75" thickBot="1">
      <c r="A44" s="443"/>
      <c r="B44" s="481"/>
      <c r="C44" s="446"/>
      <c r="D44" s="446"/>
      <c r="E44" s="449"/>
      <c r="F44" s="449"/>
      <c r="G44" s="449"/>
      <c r="H44" s="452"/>
      <c r="I44" s="455"/>
      <c r="J44" s="434"/>
      <c r="K44" s="434"/>
      <c r="L44" s="437"/>
      <c r="M44" s="440"/>
      <c r="N44" s="437"/>
      <c r="O44" s="431"/>
      <c r="P44" s="431"/>
      <c r="Q44" s="431"/>
      <c r="R44" s="431"/>
      <c r="S44" s="431"/>
      <c r="T44" s="431"/>
    </row>
    <row r="45" spans="1:20" hidden="1">
      <c r="A45" s="441">
        <f>'Mapa Final'!A40</f>
        <v>0</v>
      </c>
      <c r="B45" s="427">
        <f>'Mapa Final'!B40</f>
        <v>0</v>
      </c>
      <c r="C45" s="444">
        <f>'Mapa Final'!C40</f>
        <v>0</v>
      </c>
      <c r="D45" s="444">
        <f>'Mapa Final'!D40</f>
        <v>0</v>
      </c>
      <c r="E45" s="447">
        <f>'Mapa Final'!E40</f>
        <v>0</v>
      </c>
      <c r="F45" s="447">
        <f>'Mapa Final'!F40</f>
        <v>0</v>
      </c>
      <c r="G45" s="447">
        <f>'Mapa Final'!G40</f>
        <v>0</v>
      </c>
      <c r="H45" s="450" t="str">
        <f>'Mapa Final'!I40</f>
        <v>Muy Baja</v>
      </c>
      <c r="I45" s="453" t="b">
        <f>'Mapa Final'!L40</f>
        <v>0</v>
      </c>
      <c r="J45" s="432" t="e">
        <f>'Mapa Final'!N40</f>
        <v>#N/A</v>
      </c>
      <c r="K45" s="435" t="e">
        <f>'Mapa Final'!AA40</f>
        <v>#DIV/0!</v>
      </c>
      <c r="L45" s="435" t="e">
        <f>'Mapa Final'!AE40</f>
        <v>#DIV/0!</v>
      </c>
      <c r="M45" s="438" t="e">
        <f>'Mapa Final'!AG40</f>
        <v>#DIV/0!</v>
      </c>
      <c r="N45" s="435">
        <f>'Mapa Final'!AH40</f>
        <v>0</v>
      </c>
      <c r="O45" s="429"/>
      <c r="P45" s="429"/>
      <c r="Q45" s="429"/>
      <c r="R45" s="429"/>
      <c r="S45" s="429"/>
      <c r="T45" s="429"/>
    </row>
    <row r="46" spans="1:20" hidden="1">
      <c r="A46" s="442"/>
      <c r="B46" s="480"/>
      <c r="C46" s="445"/>
      <c r="D46" s="445"/>
      <c r="E46" s="448"/>
      <c r="F46" s="448"/>
      <c r="G46" s="448"/>
      <c r="H46" s="451"/>
      <c r="I46" s="454"/>
      <c r="J46" s="433"/>
      <c r="K46" s="436"/>
      <c r="L46" s="436"/>
      <c r="M46" s="439"/>
      <c r="N46" s="436"/>
      <c r="O46" s="430"/>
      <c r="P46" s="430"/>
      <c r="Q46" s="430"/>
      <c r="R46" s="430"/>
      <c r="S46" s="430"/>
      <c r="T46" s="430"/>
    </row>
    <row r="47" spans="1:20" hidden="1">
      <c r="A47" s="442"/>
      <c r="B47" s="480"/>
      <c r="C47" s="445"/>
      <c r="D47" s="445"/>
      <c r="E47" s="448"/>
      <c r="F47" s="448"/>
      <c r="G47" s="448"/>
      <c r="H47" s="451"/>
      <c r="I47" s="454"/>
      <c r="J47" s="433"/>
      <c r="K47" s="436"/>
      <c r="L47" s="436"/>
      <c r="M47" s="439"/>
      <c r="N47" s="436"/>
      <c r="O47" s="430"/>
      <c r="P47" s="430"/>
      <c r="Q47" s="430"/>
      <c r="R47" s="430"/>
      <c r="S47" s="430"/>
      <c r="T47" s="430"/>
    </row>
    <row r="48" spans="1:20" hidden="1">
      <c r="A48" s="442"/>
      <c r="B48" s="480"/>
      <c r="C48" s="445"/>
      <c r="D48" s="445"/>
      <c r="E48" s="448"/>
      <c r="F48" s="448"/>
      <c r="G48" s="448"/>
      <c r="H48" s="451"/>
      <c r="I48" s="454"/>
      <c r="J48" s="433"/>
      <c r="K48" s="436"/>
      <c r="L48" s="436"/>
      <c r="M48" s="439"/>
      <c r="N48" s="436"/>
      <c r="O48" s="430"/>
      <c r="P48" s="430"/>
      <c r="Q48" s="430"/>
      <c r="R48" s="430"/>
      <c r="S48" s="430"/>
      <c r="T48" s="430"/>
    </row>
    <row r="49" spans="1:20" ht="15.75" hidden="1" thickBot="1">
      <c r="A49" s="443"/>
      <c r="B49" s="481"/>
      <c r="C49" s="446"/>
      <c r="D49" s="446"/>
      <c r="E49" s="449"/>
      <c r="F49" s="449"/>
      <c r="G49" s="449"/>
      <c r="H49" s="452"/>
      <c r="I49" s="455"/>
      <c r="J49" s="434"/>
      <c r="K49" s="437"/>
      <c r="L49" s="437"/>
      <c r="M49" s="440"/>
      <c r="N49" s="437"/>
      <c r="O49" s="431"/>
      <c r="P49" s="431"/>
      <c r="Q49" s="431"/>
      <c r="R49" s="431"/>
      <c r="S49" s="431"/>
      <c r="T49" s="431"/>
    </row>
    <row r="50" spans="1:20" hidden="1">
      <c r="A50" s="441">
        <f>'Mapa Final'!A45</f>
        <v>0</v>
      </c>
      <c r="B50" s="427">
        <f>'Mapa Final'!B45</f>
        <v>0</v>
      </c>
      <c r="C50" s="444">
        <f>'Mapa Final'!C45</f>
        <v>0</v>
      </c>
      <c r="D50" s="444">
        <f>'Mapa Final'!D45</f>
        <v>0</v>
      </c>
      <c r="E50" s="447">
        <f>'Mapa Final'!E45</f>
        <v>0</v>
      </c>
      <c r="F50" s="447">
        <f>'Mapa Final'!F45</f>
        <v>0</v>
      </c>
      <c r="G50" s="447">
        <f>'Mapa Final'!G45</f>
        <v>0</v>
      </c>
      <c r="H50" s="450" t="str">
        <f>'Mapa Final'!I45</f>
        <v>Muy Baja</v>
      </c>
      <c r="I50" s="453" t="b">
        <f>'Mapa Final'!L45</f>
        <v>0</v>
      </c>
      <c r="J50" s="432" t="e">
        <f>'Mapa Final'!N45</f>
        <v>#N/A</v>
      </c>
      <c r="K50" s="435" t="e">
        <f>'Mapa Final'!AA45</f>
        <v>#DIV/0!</v>
      </c>
      <c r="L50" s="435" t="e">
        <f>'Mapa Final'!AE45</f>
        <v>#DIV/0!</v>
      </c>
      <c r="M50" s="438" t="e">
        <f>'Mapa Final'!AG45</f>
        <v>#DIV/0!</v>
      </c>
      <c r="N50" s="435">
        <f>'Mapa Final'!AH45</f>
        <v>0</v>
      </c>
      <c r="O50" s="429"/>
      <c r="P50" s="429"/>
      <c r="Q50" s="429"/>
      <c r="R50" s="429"/>
      <c r="S50" s="429"/>
      <c r="T50" s="429"/>
    </row>
    <row r="51" spans="1:20" hidden="1">
      <c r="A51" s="442"/>
      <c r="B51" s="480"/>
      <c r="C51" s="445"/>
      <c r="D51" s="445"/>
      <c r="E51" s="448"/>
      <c r="F51" s="448"/>
      <c r="G51" s="448"/>
      <c r="H51" s="451"/>
      <c r="I51" s="454"/>
      <c r="J51" s="433"/>
      <c r="K51" s="436"/>
      <c r="L51" s="436"/>
      <c r="M51" s="439"/>
      <c r="N51" s="436"/>
      <c r="O51" s="430"/>
      <c r="P51" s="430"/>
      <c r="Q51" s="430"/>
      <c r="R51" s="430"/>
      <c r="S51" s="430"/>
      <c r="T51" s="430"/>
    </row>
    <row r="52" spans="1:20" hidden="1">
      <c r="A52" s="442"/>
      <c r="B52" s="480"/>
      <c r="C52" s="445"/>
      <c r="D52" s="445"/>
      <c r="E52" s="448"/>
      <c r="F52" s="448"/>
      <c r="G52" s="448"/>
      <c r="H52" s="451"/>
      <c r="I52" s="454"/>
      <c r="J52" s="433"/>
      <c r="K52" s="436"/>
      <c r="L52" s="436"/>
      <c r="M52" s="439"/>
      <c r="N52" s="436"/>
      <c r="O52" s="430"/>
      <c r="P52" s="430"/>
      <c r="Q52" s="430"/>
      <c r="R52" s="430"/>
      <c r="S52" s="430"/>
      <c r="T52" s="430"/>
    </row>
    <row r="53" spans="1:20" hidden="1">
      <c r="A53" s="442"/>
      <c r="B53" s="480"/>
      <c r="C53" s="445"/>
      <c r="D53" s="445"/>
      <c r="E53" s="448"/>
      <c r="F53" s="448"/>
      <c r="G53" s="448"/>
      <c r="H53" s="451"/>
      <c r="I53" s="454"/>
      <c r="J53" s="433"/>
      <c r="K53" s="436"/>
      <c r="L53" s="436"/>
      <c r="M53" s="439"/>
      <c r="N53" s="436"/>
      <c r="O53" s="430"/>
      <c r="P53" s="430"/>
      <c r="Q53" s="430"/>
      <c r="R53" s="430"/>
      <c r="S53" s="430"/>
      <c r="T53" s="430"/>
    </row>
    <row r="54" spans="1:20" ht="15.75" hidden="1" thickBot="1">
      <c r="A54" s="443"/>
      <c r="B54" s="481"/>
      <c r="C54" s="446"/>
      <c r="D54" s="446"/>
      <c r="E54" s="449"/>
      <c r="F54" s="449"/>
      <c r="G54" s="449"/>
      <c r="H54" s="452"/>
      <c r="I54" s="455"/>
      <c r="J54" s="434"/>
      <c r="K54" s="437"/>
      <c r="L54" s="437"/>
      <c r="M54" s="440"/>
      <c r="N54" s="437"/>
      <c r="O54" s="431"/>
      <c r="P54" s="431"/>
      <c r="Q54" s="431"/>
      <c r="R54" s="431"/>
      <c r="S54" s="431"/>
      <c r="T54" s="431"/>
    </row>
    <row r="55" spans="1:20" hidden="1">
      <c r="A55" s="441">
        <f>'Mapa Final'!A50</f>
        <v>0</v>
      </c>
      <c r="B55" s="427">
        <f>'Mapa Final'!B50</f>
        <v>0</v>
      </c>
      <c r="C55" s="444">
        <f>'Mapa Final'!C50</f>
        <v>0</v>
      </c>
      <c r="D55" s="444">
        <f>'Mapa Final'!D50</f>
        <v>0</v>
      </c>
      <c r="E55" s="447">
        <f>'Mapa Final'!E50</f>
        <v>0</v>
      </c>
      <c r="F55" s="447">
        <f>'Mapa Final'!F50</f>
        <v>0</v>
      </c>
      <c r="G55" s="447">
        <f>'Mapa Final'!G50</f>
        <v>0</v>
      </c>
      <c r="H55" s="450" t="str">
        <f>'Mapa Final'!I50</f>
        <v>Muy Baja</v>
      </c>
      <c r="I55" s="453" t="b">
        <f>'Mapa Final'!L50</f>
        <v>0</v>
      </c>
      <c r="J55" s="432" t="e">
        <f>'Mapa Final'!N50</f>
        <v>#N/A</v>
      </c>
      <c r="K55" s="435" t="e">
        <f>'Mapa Final'!AA50</f>
        <v>#DIV/0!</v>
      </c>
      <c r="L55" s="435" t="e">
        <f>'Mapa Final'!AE50</f>
        <v>#DIV/0!</v>
      </c>
      <c r="M55" s="438" t="e">
        <f>'Mapa Final'!AG50</f>
        <v>#DIV/0!</v>
      </c>
      <c r="N55" s="435">
        <f>'Mapa Final'!AH50</f>
        <v>0</v>
      </c>
      <c r="O55" s="429"/>
      <c r="P55" s="429"/>
      <c r="Q55" s="429"/>
      <c r="R55" s="429"/>
      <c r="S55" s="429"/>
      <c r="T55" s="429"/>
    </row>
    <row r="56" spans="1:20" hidden="1">
      <c r="A56" s="442"/>
      <c r="B56" s="480"/>
      <c r="C56" s="445"/>
      <c r="D56" s="445"/>
      <c r="E56" s="448"/>
      <c r="F56" s="448"/>
      <c r="G56" s="448"/>
      <c r="H56" s="451"/>
      <c r="I56" s="454"/>
      <c r="J56" s="433"/>
      <c r="K56" s="436"/>
      <c r="L56" s="436"/>
      <c r="M56" s="439"/>
      <c r="N56" s="436"/>
      <c r="O56" s="430"/>
      <c r="P56" s="430"/>
      <c r="Q56" s="430"/>
      <c r="R56" s="430"/>
      <c r="S56" s="430"/>
      <c r="T56" s="430"/>
    </row>
    <row r="57" spans="1:20" hidden="1">
      <c r="A57" s="442"/>
      <c r="B57" s="480"/>
      <c r="C57" s="445"/>
      <c r="D57" s="445"/>
      <c r="E57" s="448"/>
      <c r="F57" s="448"/>
      <c r="G57" s="448"/>
      <c r="H57" s="451"/>
      <c r="I57" s="454"/>
      <c r="J57" s="433"/>
      <c r="K57" s="436"/>
      <c r="L57" s="436"/>
      <c r="M57" s="439"/>
      <c r="N57" s="436"/>
      <c r="O57" s="430"/>
      <c r="P57" s="430"/>
      <c r="Q57" s="430"/>
      <c r="R57" s="430"/>
      <c r="S57" s="430"/>
      <c r="T57" s="430"/>
    </row>
    <row r="58" spans="1:20" hidden="1">
      <c r="A58" s="442"/>
      <c r="B58" s="480"/>
      <c r="C58" s="445"/>
      <c r="D58" s="445"/>
      <c r="E58" s="448"/>
      <c r="F58" s="448"/>
      <c r="G58" s="448"/>
      <c r="H58" s="451"/>
      <c r="I58" s="454"/>
      <c r="J58" s="433"/>
      <c r="K58" s="436"/>
      <c r="L58" s="436"/>
      <c r="M58" s="439"/>
      <c r="N58" s="436"/>
      <c r="O58" s="430"/>
      <c r="P58" s="430"/>
      <c r="Q58" s="430"/>
      <c r="R58" s="430"/>
      <c r="S58" s="430"/>
      <c r="T58" s="430"/>
    </row>
    <row r="59" spans="1:20" ht="15.75" hidden="1" thickBot="1">
      <c r="A59" s="443"/>
      <c r="B59" s="481"/>
      <c r="C59" s="446"/>
      <c r="D59" s="446"/>
      <c r="E59" s="449"/>
      <c r="F59" s="449"/>
      <c r="G59" s="449"/>
      <c r="H59" s="452"/>
      <c r="I59" s="455"/>
      <c r="J59" s="434"/>
      <c r="K59" s="437"/>
      <c r="L59" s="437"/>
      <c r="M59" s="440"/>
      <c r="N59" s="437"/>
      <c r="O59" s="431"/>
      <c r="P59" s="431"/>
      <c r="Q59" s="431"/>
      <c r="R59" s="431"/>
      <c r="S59" s="431"/>
      <c r="T59" s="431"/>
    </row>
  </sheetData>
  <mergeCells count="219">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N10:N14"/>
    <mergeCell ref="O10:O14"/>
    <mergeCell ref="P10:P14"/>
    <mergeCell ref="Q10:Q14"/>
    <mergeCell ref="R10:R14"/>
    <mergeCell ref="G10:G14"/>
    <mergeCell ref="H10:H14"/>
    <mergeCell ref="I10:I14"/>
    <mergeCell ref="J10:J14"/>
    <mergeCell ref="K10:K14"/>
    <mergeCell ref="L10:L14"/>
    <mergeCell ref="P15:P19"/>
    <mergeCell ref="Q15:Q19"/>
    <mergeCell ref="R15:R19"/>
    <mergeCell ref="S15:S19"/>
    <mergeCell ref="T15:T19"/>
    <mergeCell ref="N15:N19"/>
    <mergeCell ref="O15:O19"/>
    <mergeCell ref="A20:A24"/>
    <mergeCell ref="C20:C24"/>
    <mergeCell ref="D20:D24"/>
    <mergeCell ref="E20:E24"/>
    <mergeCell ref="F20:F24"/>
    <mergeCell ref="J15:J19"/>
    <mergeCell ref="K15:K19"/>
    <mergeCell ref="L15:L19"/>
    <mergeCell ref="M15:M19"/>
    <mergeCell ref="S20:S24"/>
    <mergeCell ref="T20:T24"/>
    <mergeCell ref="A25:A29"/>
    <mergeCell ref="C25:C29"/>
    <mergeCell ref="D25:D29"/>
    <mergeCell ref="E25:E29"/>
    <mergeCell ref="F25:F29"/>
    <mergeCell ref="G25:G29"/>
    <mergeCell ref="H25:H29"/>
    <mergeCell ref="I25:I29"/>
    <mergeCell ref="M20:M24"/>
    <mergeCell ref="N20:N24"/>
    <mergeCell ref="O20:O24"/>
    <mergeCell ref="P20:P24"/>
    <mergeCell ref="Q20:Q24"/>
    <mergeCell ref="R20:R24"/>
    <mergeCell ref="G20:G24"/>
    <mergeCell ref="H20:H24"/>
    <mergeCell ref="I20:I24"/>
    <mergeCell ref="J20:J24"/>
    <mergeCell ref="K20:K24"/>
    <mergeCell ref="L20:L24"/>
    <mergeCell ref="P25:P29"/>
    <mergeCell ref="Q25:Q29"/>
    <mergeCell ref="R25:R29"/>
    <mergeCell ref="S25:S29"/>
    <mergeCell ref="T25:T29"/>
    <mergeCell ref="A30:A34"/>
    <mergeCell ref="C30:C34"/>
    <mergeCell ref="D30:D34"/>
    <mergeCell ref="E30:E34"/>
    <mergeCell ref="F30:F34"/>
    <mergeCell ref="J25:J29"/>
    <mergeCell ref="K25:K29"/>
    <mergeCell ref="L25:L29"/>
    <mergeCell ref="M25:M29"/>
    <mergeCell ref="N25:N29"/>
    <mergeCell ref="O25:O29"/>
    <mergeCell ref="S30:S34"/>
    <mergeCell ref="T30:T34"/>
    <mergeCell ref="N30:N34"/>
    <mergeCell ref="O30:O34"/>
    <mergeCell ref="P30:P34"/>
    <mergeCell ref="Q30:Q34"/>
    <mergeCell ref="R30:R34"/>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P35:P39"/>
    <mergeCell ref="Q35:Q39"/>
    <mergeCell ref="R35:R39"/>
    <mergeCell ref="S35:S39"/>
    <mergeCell ref="T35:T39"/>
    <mergeCell ref="A40:A44"/>
    <mergeCell ref="C40:C44"/>
    <mergeCell ref="D40:D44"/>
    <mergeCell ref="E40:E44"/>
    <mergeCell ref="F40:F44"/>
    <mergeCell ref="J35:J39"/>
    <mergeCell ref="K35:K39"/>
    <mergeCell ref="L35:L39"/>
    <mergeCell ref="M35:M39"/>
    <mergeCell ref="N35:N39"/>
    <mergeCell ref="O35:O39"/>
    <mergeCell ref="S40:S44"/>
    <mergeCell ref="T40:T44"/>
    <mergeCell ref="N40:N44"/>
    <mergeCell ref="O40:O44"/>
    <mergeCell ref="P40:P44"/>
    <mergeCell ref="Q40:Q44"/>
    <mergeCell ref="R40:R44"/>
    <mergeCell ref="A35:A39"/>
    <mergeCell ref="C45:C49"/>
    <mergeCell ref="D45:D49"/>
    <mergeCell ref="E45:E49"/>
    <mergeCell ref="F45:F49"/>
    <mergeCell ref="G45:G49"/>
    <mergeCell ref="H45:H49"/>
    <mergeCell ref="I45:I49"/>
    <mergeCell ref="M40:M44"/>
    <mergeCell ref="G40:G44"/>
    <mergeCell ref="H40:H44"/>
    <mergeCell ref="I40:I44"/>
    <mergeCell ref="J40:J44"/>
    <mergeCell ref="K40:K44"/>
    <mergeCell ref="L40:L44"/>
    <mergeCell ref="P45:P49"/>
    <mergeCell ref="Q45:Q49"/>
    <mergeCell ref="R45:R49"/>
    <mergeCell ref="S45:S49"/>
    <mergeCell ref="T45:T49"/>
    <mergeCell ref="A50:A54"/>
    <mergeCell ref="C50:C54"/>
    <mergeCell ref="D50:D54"/>
    <mergeCell ref="E50:E54"/>
    <mergeCell ref="F50:F54"/>
    <mergeCell ref="J45:J49"/>
    <mergeCell ref="K45:K49"/>
    <mergeCell ref="L45:L49"/>
    <mergeCell ref="M45:M49"/>
    <mergeCell ref="N45:N49"/>
    <mergeCell ref="O45:O49"/>
    <mergeCell ref="S50:S54"/>
    <mergeCell ref="T50:T54"/>
    <mergeCell ref="N50:N54"/>
    <mergeCell ref="O50:O54"/>
    <mergeCell ref="P50:P54"/>
    <mergeCell ref="Q50:Q54"/>
    <mergeCell ref="R50:R54"/>
    <mergeCell ref="A45:A4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P55:P59"/>
    <mergeCell ref="Q55:Q59"/>
    <mergeCell ref="R55:R59"/>
    <mergeCell ref="S55:S59"/>
    <mergeCell ref="T55:T59"/>
    <mergeCell ref="J55:J59"/>
    <mergeCell ref="K55:K59"/>
    <mergeCell ref="L55:L59"/>
    <mergeCell ref="M55:M59"/>
    <mergeCell ref="N55:N59"/>
    <mergeCell ref="O55:O59"/>
    <mergeCell ref="B10:B14"/>
    <mergeCell ref="B15:B19"/>
    <mergeCell ref="B20:B24"/>
    <mergeCell ref="B25:B29"/>
    <mergeCell ref="B30:B34"/>
    <mergeCell ref="B35:B39"/>
    <mergeCell ref="B40:B44"/>
    <mergeCell ref="B45:B49"/>
    <mergeCell ref="B50:B54"/>
  </mergeCells>
  <conditionalFormatting sqref="D8:G8 H7 H60:J1048576 A7:B7">
    <cfRule type="containsText" dxfId="599" priority="715" operator="containsText" text="3- Moderado">
      <formula>NOT(ISERROR(SEARCH("3- Moderado",A7)))</formula>
    </cfRule>
    <cfRule type="containsText" dxfId="598" priority="716" operator="containsText" text="6- Moderado">
      <formula>NOT(ISERROR(SEARCH("6- Moderado",A7)))</formula>
    </cfRule>
    <cfRule type="containsText" dxfId="597" priority="717" operator="containsText" text="4- Moderado">
      <formula>NOT(ISERROR(SEARCH("4- Moderado",A7)))</formula>
    </cfRule>
    <cfRule type="containsText" dxfId="596" priority="718" operator="containsText" text="3- Bajo">
      <formula>NOT(ISERROR(SEARCH("3- Bajo",A7)))</formula>
    </cfRule>
    <cfRule type="containsText" dxfId="595" priority="719" operator="containsText" text="4- Bajo">
      <formula>NOT(ISERROR(SEARCH("4- Bajo",A7)))</formula>
    </cfRule>
    <cfRule type="containsText" dxfId="594" priority="720" operator="containsText" text="1- Bajo">
      <formula>NOT(ISERROR(SEARCH("1- Bajo",A7)))</formula>
    </cfRule>
  </conditionalFormatting>
  <conditionalFormatting sqref="H8:J8">
    <cfRule type="containsText" dxfId="593" priority="708" operator="containsText" text="3- Moderado">
      <formula>NOT(ISERROR(SEARCH("3- Moderado",H8)))</formula>
    </cfRule>
    <cfRule type="containsText" dxfId="592" priority="709" operator="containsText" text="6- Moderado">
      <formula>NOT(ISERROR(SEARCH("6- Moderado",H8)))</formula>
    </cfRule>
    <cfRule type="containsText" dxfId="591" priority="710" operator="containsText" text="4- Moderado">
      <formula>NOT(ISERROR(SEARCH("4- Moderado",H8)))</formula>
    </cfRule>
    <cfRule type="containsText" dxfId="590" priority="711" operator="containsText" text="3- Bajo">
      <formula>NOT(ISERROR(SEARCH("3- Bajo",H8)))</formula>
    </cfRule>
    <cfRule type="containsText" dxfId="589" priority="712" operator="containsText" text="4- Bajo">
      <formula>NOT(ISERROR(SEARCH("4- Bajo",H8)))</formula>
    </cfRule>
    <cfRule type="containsText" dxfId="588" priority="714" operator="containsText" text="1- Bajo">
      <formula>NOT(ISERROR(SEARCH("1- Bajo",H8)))</formula>
    </cfRule>
  </conditionalFormatting>
  <conditionalFormatting sqref="J8 J60:J1048576">
    <cfRule type="containsText" dxfId="587" priority="697" operator="containsText" text="25- Extremo">
      <formula>NOT(ISERROR(SEARCH("25- Extremo",J8)))</formula>
    </cfRule>
    <cfRule type="containsText" dxfId="586" priority="698" operator="containsText" text="20- Extremo">
      <formula>NOT(ISERROR(SEARCH("20- Extremo",J8)))</formula>
    </cfRule>
    <cfRule type="containsText" dxfId="585" priority="699" operator="containsText" text="15- Extremo">
      <formula>NOT(ISERROR(SEARCH("15- Extremo",J8)))</formula>
    </cfRule>
    <cfRule type="containsText" dxfId="584" priority="700" operator="containsText" text="10- Extremo">
      <formula>NOT(ISERROR(SEARCH("10- Extremo",J8)))</formula>
    </cfRule>
    <cfRule type="containsText" dxfId="583" priority="701" operator="containsText" text="5- Extremo">
      <formula>NOT(ISERROR(SEARCH("5- Extremo",J8)))</formula>
    </cfRule>
    <cfRule type="containsText" dxfId="582" priority="702" operator="containsText" text="12- Alto">
      <formula>NOT(ISERROR(SEARCH("12- Alto",J8)))</formula>
    </cfRule>
    <cfRule type="containsText" dxfId="581" priority="703" operator="containsText" text="10- Alto">
      <formula>NOT(ISERROR(SEARCH("10- Alto",J8)))</formula>
    </cfRule>
    <cfRule type="containsText" dxfId="580" priority="704" operator="containsText" text="9- Alto">
      <formula>NOT(ISERROR(SEARCH("9- Alto",J8)))</formula>
    </cfRule>
    <cfRule type="containsText" dxfId="579" priority="705" operator="containsText" text="8- Alto">
      <formula>NOT(ISERROR(SEARCH("8- Alto",J8)))</formula>
    </cfRule>
    <cfRule type="containsText" dxfId="578" priority="706" operator="containsText" text="5- Alto">
      <formula>NOT(ISERROR(SEARCH("5- Alto",J8)))</formula>
    </cfRule>
    <cfRule type="containsText" dxfId="577" priority="707" operator="containsText" text="4- Alto">
      <formula>NOT(ISERROR(SEARCH("4- Alto",J8)))</formula>
    </cfRule>
    <cfRule type="containsText" dxfId="576" priority="713" operator="containsText" text="2- Bajo">
      <formula>NOT(ISERROR(SEARCH("2- Bajo",J8)))</formula>
    </cfRule>
  </conditionalFormatting>
  <conditionalFormatting sqref="K10:L10 K15:L15 K20:L20">
    <cfRule type="containsText" dxfId="575" priority="691" operator="containsText" text="3- Moderado">
      <formula>NOT(ISERROR(SEARCH("3- Moderado",K10)))</formula>
    </cfRule>
    <cfRule type="containsText" dxfId="574" priority="692" operator="containsText" text="6- Moderado">
      <formula>NOT(ISERROR(SEARCH("6- Moderado",K10)))</formula>
    </cfRule>
    <cfRule type="containsText" dxfId="573" priority="693" operator="containsText" text="4- Moderado">
      <formula>NOT(ISERROR(SEARCH("4- Moderado",K10)))</formula>
    </cfRule>
    <cfRule type="containsText" dxfId="572" priority="694" operator="containsText" text="3- Bajo">
      <formula>NOT(ISERROR(SEARCH("3- Bajo",K10)))</formula>
    </cfRule>
    <cfRule type="containsText" dxfId="571" priority="695" operator="containsText" text="4- Bajo">
      <formula>NOT(ISERROR(SEARCH("4- Bajo",K10)))</formula>
    </cfRule>
    <cfRule type="containsText" dxfId="570" priority="696" operator="containsText" text="1- Bajo">
      <formula>NOT(ISERROR(SEARCH("1- Bajo",K10)))</formula>
    </cfRule>
  </conditionalFormatting>
  <conditionalFormatting sqref="H10:I10 H15:I15 H20:I20">
    <cfRule type="containsText" dxfId="569" priority="685" operator="containsText" text="3- Moderado">
      <formula>NOT(ISERROR(SEARCH("3- Moderado",H10)))</formula>
    </cfRule>
    <cfRule type="containsText" dxfId="568" priority="686" operator="containsText" text="6- Moderado">
      <formula>NOT(ISERROR(SEARCH("6- Moderado",H10)))</formula>
    </cfRule>
    <cfRule type="containsText" dxfId="567" priority="687" operator="containsText" text="4- Moderado">
      <formula>NOT(ISERROR(SEARCH("4- Moderado",H10)))</formula>
    </cfRule>
    <cfRule type="containsText" dxfId="566" priority="688" operator="containsText" text="3- Bajo">
      <formula>NOT(ISERROR(SEARCH("3- Bajo",H10)))</formula>
    </cfRule>
    <cfRule type="containsText" dxfId="565" priority="689" operator="containsText" text="4- Bajo">
      <formula>NOT(ISERROR(SEARCH("4- Bajo",H10)))</formula>
    </cfRule>
    <cfRule type="containsText" dxfId="564" priority="690" operator="containsText" text="1- Bajo">
      <formula>NOT(ISERROR(SEARCH("1- Bajo",H10)))</formula>
    </cfRule>
  </conditionalFormatting>
  <conditionalFormatting sqref="A10:E10 E15 A15:B15 B20 B25 B30 B35 B40 B45 B50 B55">
    <cfRule type="containsText" dxfId="563" priority="679" operator="containsText" text="3- Moderado">
      <formula>NOT(ISERROR(SEARCH("3- Moderado",A10)))</formula>
    </cfRule>
    <cfRule type="containsText" dxfId="562" priority="680" operator="containsText" text="6- Moderado">
      <formula>NOT(ISERROR(SEARCH("6- Moderado",A10)))</formula>
    </cfRule>
    <cfRule type="containsText" dxfId="561" priority="681" operator="containsText" text="4- Moderado">
      <formula>NOT(ISERROR(SEARCH("4- Moderado",A10)))</formula>
    </cfRule>
    <cfRule type="containsText" dxfId="560" priority="682" operator="containsText" text="3- Bajo">
      <formula>NOT(ISERROR(SEARCH("3- Bajo",A10)))</formula>
    </cfRule>
    <cfRule type="containsText" dxfId="559" priority="683" operator="containsText" text="4- Bajo">
      <formula>NOT(ISERROR(SEARCH("4- Bajo",A10)))</formula>
    </cfRule>
    <cfRule type="containsText" dxfId="558" priority="684" operator="containsText" text="1- Bajo">
      <formula>NOT(ISERROR(SEARCH("1- Bajo",A10)))</formula>
    </cfRule>
  </conditionalFormatting>
  <conditionalFormatting sqref="F10:G10 F15:G15">
    <cfRule type="containsText" dxfId="557" priority="673" operator="containsText" text="3- Moderado">
      <formula>NOT(ISERROR(SEARCH("3- Moderado",F10)))</formula>
    </cfRule>
    <cfRule type="containsText" dxfId="556" priority="674" operator="containsText" text="6- Moderado">
      <formula>NOT(ISERROR(SEARCH("6- Moderado",F10)))</formula>
    </cfRule>
    <cfRule type="containsText" dxfId="555" priority="675" operator="containsText" text="4- Moderado">
      <formula>NOT(ISERROR(SEARCH("4- Moderado",F10)))</formula>
    </cfRule>
    <cfRule type="containsText" dxfId="554" priority="676" operator="containsText" text="3- Bajo">
      <formula>NOT(ISERROR(SEARCH("3- Bajo",F10)))</formula>
    </cfRule>
    <cfRule type="containsText" dxfId="553" priority="677" operator="containsText" text="4- Bajo">
      <formula>NOT(ISERROR(SEARCH("4- Bajo",F10)))</formula>
    </cfRule>
    <cfRule type="containsText" dxfId="552" priority="678" operator="containsText" text="1- Bajo">
      <formula>NOT(ISERROR(SEARCH("1- Bajo",F10)))</formula>
    </cfRule>
  </conditionalFormatting>
  <conditionalFormatting sqref="K8">
    <cfRule type="containsText" dxfId="551" priority="667" operator="containsText" text="3- Moderado">
      <formula>NOT(ISERROR(SEARCH("3- Moderado",K8)))</formula>
    </cfRule>
    <cfRule type="containsText" dxfId="550" priority="668" operator="containsText" text="6- Moderado">
      <formula>NOT(ISERROR(SEARCH("6- Moderado",K8)))</formula>
    </cfRule>
    <cfRule type="containsText" dxfId="549" priority="669" operator="containsText" text="4- Moderado">
      <formula>NOT(ISERROR(SEARCH("4- Moderado",K8)))</formula>
    </cfRule>
    <cfRule type="containsText" dxfId="548" priority="670" operator="containsText" text="3- Bajo">
      <formula>NOT(ISERROR(SEARCH("3- Bajo",K8)))</formula>
    </cfRule>
    <cfRule type="containsText" dxfId="547" priority="671" operator="containsText" text="4- Bajo">
      <formula>NOT(ISERROR(SEARCH("4- Bajo",K8)))</formula>
    </cfRule>
    <cfRule type="containsText" dxfId="546" priority="672" operator="containsText" text="1- Bajo">
      <formula>NOT(ISERROR(SEARCH("1- Bajo",K8)))</formula>
    </cfRule>
  </conditionalFormatting>
  <conditionalFormatting sqref="L8">
    <cfRule type="containsText" dxfId="545" priority="661" operator="containsText" text="3- Moderado">
      <formula>NOT(ISERROR(SEARCH("3- Moderado",L8)))</formula>
    </cfRule>
    <cfRule type="containsText" dxfId="544" priority="662" operator="containsText" text="6- Moderado">
      <formula>NOT(ISERROR(SEARCH("6- Moderado",L8)))</formula>
    </cfRule>
    <cfRule type="containsText" dxfId="543" priority="663" operator="containsText" text="4- Moderado">
      <formula>NOT(ISERROR(SEARCH("4- Moderado",L8)))</formula>
    </cfRule>
    <cfRule type="containsText" dxfId="542" priority="664" operator="containsText" text="3- Bajo">
      <formula>NOT(ISERROR(SEARCH("3- Bajo",L8)))</formula>
    </cfRule>
    <cfRule type="containsText" dxfId="541" priority="665" operator="containsText" text="4- Bajo">
      <formula>NOT(ISERROR(SEARCH("4- Bajo",L8)))</formula>
    </cfRule>
    <cfRule type="containsText" dxfId="540" priority="666" operator="containsText" text="1- Bajo">
      <formula>NOT(ISERROR(SEARCH("1- Bajo",L8)))</formula>
    </cfRule>
  </conditionalFormatting>
  <conditionalFormatting sqref="M8">
    <cfRule type="containsText" dxfId="539" priority="655" operator="containsText" text="3- Moderado">
      <formula>NOT(ISERROR(SEARCH("3- Moderado",M8)))</formula>
    </cfRule>
    <cfRule type="containsText" dxfId="538" priority="656" operator="containsText" text="6- Moderado">
      <formula>NOT(ISERROR(SEARCH("6- Moderado",M8)))</formula>
    </cfRule>
    <cfRule type="containsText" dxfId="537" priority="657" operator="containsText" text="4- Moderado">
      <formula>NOT(ISERROR(SEARCH("4- Moderado",M8)))</formula>
    </cfRule>
    <cfRule type="containsText" dxfId="536" priority="658" operator="containsText" text="3- Bajo">
      <formula>NOT(ISERROR(SEARCH("3- Bajo",M8)))</formula>
    </cfRule>
    <cfRule type="containsText" dxfId="535" priority="659" operator="containsText" text="4- Bajo">
      <formula>NOT(ISERROR(SEARCH("4- Bajo",M8)))</formula>
    </cfRule>
    <cfRule type="containsText" dxfId="534" priority="660" operator="containsText" text="1- Bajo">
      <formula>NOT(ISERROR(SEARCH("1- Bajo",M8)))</formula>
    </cfRule>
  </conditionalFormatting>
  <conditionalFormatting sqref="J10:J24">
    <cfRule type="containsText" dxfId="533" priority="650" operator="containsText" text="Bajo">
      <formula>NOT(ISERROR(SEARCH("Bajo",J10)))</formula>
    </cfRule>
    <cfRule type="containsText" dxfId="532" priority="651" operator="containsText" text="Moderado">
      <formula>NOT(ISERROR(SEARCH("Moderado",J10)))</formula>
    </cfRule>
    <cfRule type="containsText" dxfId="531" priority="652" operator="containsText" text="Alto">
      <formula>NOT(ISERROR(SEARCH("Alto",J10)))</formula>
    </cfRule>
    <cfRule type="containsText" dxfId="530" priority="653" operator="containsText" text="Extremo">
      <formula>NOT(ISERROR(SEARCH("Extremo",J10)))</formula>
    </cfRule>
    <cfRule type="colorScale" priority="654">
      <colorScale>
        <cfvo type="min"/>
        <cfvo type="max"/>
        <color rgb="FFFF7128"/>
        <color rgb="FFFFEF9C"/>
      </colorScale>
    </cfRule>
  </conditionalFormatting>
  <conditionalFormatting sqref="M10:M24">
    <cfRule type="containsText" dxfId="529" priority="625" operator="containsText" text="Moderado">
      <formula>NOT(ISERROR(SEARCH("Moderado",M10)))</formula>
    </cfRule>
    <cfRule type="containsText" dxfId="528" priority="645" operator="containsText" text="Bajo">
      <formula>NOT(ISERROR(SEARCH("Bajo",M10)))</formula>
    </cfRule>
    <cfRule type="containsText" dxfId="527" priority="646" operator="containsText" text="Moderado">
      <formula>NOT(ISERROR(SEARCH("Moderado",M10)))</formula>
    </cfRule>
    <cfRule type="containsText" dxfId="526" priority="647" operator="containsText" text="Alto">
      <formula>NOT(ISERROR(SEARCH("Alto",M10)))</formula>
    </cfRule>
    <cfRule type="containsText" dxfId="525" priority="648" operator="containsText" text="Extremo">
      <formula>NOT(ISERROR(SEARCH("Extremo",M10)))</formula>
    </cfRule>
    <cfRule type="colorScale" priority="649">
      <colorScale>
        <cfvo type="min"/>
        <cfvo type="max"/>
        <color rgb="FFFF7128"/>
        <color rgb="FFFFEF9C"/>
      </colorScale>
    </cfRule>
  </conditionalFormatting>
  <conditionalFormatting sqref="N10 N15 N20">
    <cfRule type="containsText" dxfId="524" priority="639" operator="containsText" text="3- Moderado">
      <formula>NOT(ISERROR(SEARCH("3- Moderado",N10)))</formula>
    </cfRule>
    <cfRule type="containsText" dxfId="523" priority="640" operator="containsText" text="6- Moderado">
      <formula>NOT(ISERROR(SEARCH("6- Moderado",N10)))</formula>
    </cfRule>
    <cfRule type="containsText" dxfId="522" priority="641" operator="containsText" text="4- Moderado">
      <formula>NOT(ISERROR(SEARCH("4- Moderado",N10)))</formula>
    </cfRule>
    <cfRule type="containsText" dxfId="521" priority="642" operator="containsText" text="3- Bajo">
      <formula>NOT(ISERROR(SEARCH("3- Bajo",N10)))</formula>
    </cfRule>
    <cfRule type="containsText" dxfId="520" priority="643" operator="containsText" text="4- Bajo">
      <formula>NOT(ISERROR(SEARCH("4- Bajo",N10)))</formula>
    </cfRule>
    <cfRule type="containsText" dxfId="519" priority="644" operator="containsText" text="1- Bajo">
      <formula>NOT(ISERROR(SEARCH("1- Bajo",N10)))</formula>
    </cfRule>
  </conditionalFormatting>
  <conditionalFormatting sqref="H10:H24">
    <cfRule type="containsText" dxfId="518" priority="626" operator="containsText" text="Muy Alta">
      <formula>NOT(ISERROR(SEARCH("Muy Alta",H10)))</formula>
    </cfRule>
    <cfRule type="containsText" dxfId="517" priority="627" operator="containsText" text="Alta">
      <formula>NOT(ISERROR(SEARCH("Alta",H10)))</formula>
    </cfRule>
    <cfRule type="containsText" dxfId="516" priority="628" operator="containsText" text="Muy Alta">
      <formula>NOT(ISERROR(SEARCH("Muy Alta",H10)))</formula>
    </cfRule>
    <cfRule type="containsText" dxfId="515" priority="633" operator="containsText" text="Muy Baja">
      <formula>NOT(ISERROR(SEARCH("Muy Baja",H10)))</formula>
    </cfRule>
    <cfRule type="containsText" dxfId="514" priority="634" operator="containsText" text="Baja">
      <formula>NOT(ISERROR(SEARCH("Baja",H10)))</formula>
    </cfRule>
    <cfRule type="containsText" dxfId="513" priority="635" operator="containsText" text="Media">
      <formula>NOT(ISERROR(SEARCH("Media",H10)))</formula>
    </cfRule>
    <cfRule type="containsText" dxfId="512" priority="636" operator="containsText" text="Alta">
      <formula>NOT(ISERROR(SEARCH("Alta",H10)))</formula>
    </cfRule>
    <cfRule type="containsText" dxfId="511" priority="638" operator="containsText" text="Muy Alta">
      <formula>NOT(ISERROR(SEARCH("Muy Alta",H10)))</formula>
    </cfRule>
  </conditionalFormatting>
  <conditionalFormatting sqref="I10:I24">
    <cfRule type="containsText" dxfId="510" priority="629" operator="containsText" text="Catastrófico">
      <formula>NOT(ISERROR(SEARCH("Catastrófico",I10)))</formula>
    </cfRule>
    <cfRule type="containsText" dxfId="509" priority="630" operator="containsText" text="Mayor">
      <formula>NOT(ISERROR(SEARCH("Mayor",I10)))</formula>
    </cfRule>
    <cfRule type="containsText" dxfId="508" priority="631" operator="containsText" text="Menor">
      <formula>NOT(ISERROR(SEARCH("Menor",I10)))</formula>
    </cfRule>
    <cfRule type="containsText" dxfId="507" priority="632" operator="containsText" text="Leve">
      <formula>NOT(ISERROR(SEARCH("Leve",I10)))</formula>
    </cfRule>
    <cfRule type="containsText" dxfId="506" priority="637" operator="containsText" text="Moderado">
      <formula>NOT(ISERROR(SEARCH("Moderado",I10)))</formula>
    </cfRule>
  </conditionalFormatting>
  <conditionalFormatting sqref="K10:K24">
    <cfRule type="containsText" dxfId="505" priority="624" operator="containsText" text="Media">
      <formula>NOT(ISERROR(SEARCH("Media",K10)))</formula>
    </cfRule>
  </conditionalFormatting>
  <conditionalFormatting sqref="L10:L24">
    <cfRule type="containsText" dxfId="504" priority="623" operator="containsText" text="Moderado">
      <formula>NOT(ISERROR(SEARCH("Moderado",L10)))</formula>
    </cfRule>
  </conditionalFormatting>
  <conditionalFormatting sqref="C15">
    <cfRule type="containsText" dxfId="503" priority="617" operator="containsText" text="3- Moderado">
      <formula>NOT(ISERROR(SEARCH("3- Moderado",C15)))</formula>
    </cfRule>
    <cfRule type="containsText" dxfId="502" priority="618" operator="containsText" text="6- Moderado">
      <formula>NOT(ISERROR(SEARCH("6- Moderado",C15)))</formula>
    </cfRule>
    <cfRule type="containsText" dxfId="501" priority="619" operator="containsText" text="4- Moderado">
      <formula>NOT(ISERROR(SEARCH("4- Moderado",C15)))</formula>
    </cfRule>
    <cfRule type="containsText" dxfId="500" priority="620" operator="containsText" text="3- Bajo">
      <formula>NOT(ISERROR(SEARCH("3- Bajo",C15)))</formula>
    </cfRule>
    <cfRule type="containsText" dxfId="499" priority="621" operator="containsText" text="4- Bajo">
      <formula>NOT(ISERROR(SEARCH("4- Bajo",C15)))</formula>
    </cfRule>
    <cfRule type="containsText" dxfId="498" priority="622" operator="containsText" text="1- Bajo">
      <formula>NOT(ISERROR(SEARCH("1- Bajo",C15)))</formula>
    </cfRule>
  </conditionalFormatting>
  <conditionalFormatting sqref="D15">
    <cfRule type="containsText" dxfId="497" priority="611" operator="containsText" text="3- Moderado">
      <formula>NOT(ISERROR(SEARCH("3- Moderado",D15)))</formula>
    </cfRule>
    <cfRule type="containsText" dxfId="496" priority="612" operator="containsText" text="6- Moderado">
      <formula>NOT(ISERROR(SEARCH("6- Moderado",D15)))</formula>
    </cfRule>
    <cfRule type="containsText" dxfId="495" priority="613" operator="containsText" text="4- Moderado">
      <formula>NOT(ISERROR(SEARCH("4- Moderado",D15)))</formula>
    </cfRule>
    <cfRule type="containsText" dxfId="494" priority="614" operator="containsText" text="3- Bajo">
      <formula>NOT(ISERROR(SEARCH("3- Bajo",D15)))</formula>
    </cfRule>
    <cfRule type="containsText" dxfId="493" priority="615" operator="containsText" text="4- Bajo">
      <formula>NOT(ISERROR(SEARCH("4- Bajo",D15)))</formula>
    </cfRule>
    <cfRule type="containsText" dxfId="492" priority="616" operator="containsText" text="1- Bajo">
      <formula>NOT(ISERROR(SEARCH("1- Bajo",D15)))</formula>
    </cfRule>
  </conditionalFormatting>
  <conditionalFormatting sqref="J10:J24">
    <cfRule type="containsText" dxfId="491" priority="610" operator="containsText" text="Moderado">
      <formula>NOT(ISERROR(SEARCH("Moderado",J10)))</formula>
    </cfRule>
  </conditionalFormatting>
  <conditionalFormatting sqref="J10:J24">
    <cfRule type="containsText" dxfId="490" priority="608" operator="containsText" text="Bajo">
      <formula>NOT(ISERROR(SEARCH("Bajo",J10)))</formula>
    </cfRule>
    <cfRule type="containsText" dxfId="489" priority="609" operator="containsText" text="Extremo">
      <formula>NOT(ISERROR(SEARCH("Extremo",J10)))</formula>
    </cfRule>
  </conditionalFormatting>
  <conditionalFormatting sqref="K10:K24">
    <cfRule type="containsText" dxfId="488" priority="606" operator="containsText" text="Baja">
      <formula>NOT(ISERROR(SEARCH("Baja",K10)))</formula>
    </cfRule>
    <cfRule type="containsText" dxfId="487" priority="607" operator="containsText" text="Muy Baja">
      <formula>NOT(ISERROR(SEARCH("Muy Baja",K10)))</formula>
    </cfRule>
  </conditionalFormatting>
  <conditionalFormatting sqref="K10:K24">
    <cfRule type="containsText" dxfId="486" priority="604" operator="containsText" text="Muy Alta">
      <formula>NOT(ISERROR(SEARCH("Muy Alta",K10)))</formula>
    </cfRule>
    <cfRule type="containsText" dxfId="485" priority="605" operator="containsText" text="Alta">
      <formula>NOT(ISERROR(SEARCH("Alta",K10)))</formula>
    </cfRule>
  </conditionalFormatting>
  <conditionalFormatting sqref="L10:L24">
    <cfRule type="containsText" dxfId="484" priority="600" operator="containsText" text="Catastrófico">
      <formula>NOT(ISERROR(SEARCH("Catastrófico",L10)))</formula>
    </cfRule>
    <cfRule type="containsText" dxfId="483" priority="601" operator="containsText" text="Mayor">
      <formula>NOT(ISERROR(SEARCH("Mayor",L10)))</formula>
    </cfRule>
    <cfRule type="containsText" dxfId="482" priority="602" operator="containsText" text="Menor">
      <formula>NOT(ISERROR(SEARCH("Menor",L10)))</formula>
    </cfRule>
    <cfRule type="containsText" dxfId="481" priority="603" operator="containsText" text="Leve">
      <formula>NOT(ISERROR(SEARCH("Leve",L10)))</formula>
    </cfRule>
  </conditionalFormatting>
  <conditionalFormatting sqref="A20 E20">
    <cfRule type="containsText" dxfId="480" priority="594" operator="containsText" text="3- Moderado">
      <formula>NOT(ISERROR(SEARCH("3- Moderado",A20)))</formula>
    </cfRule>
    <cfRule type="containsText" dxfId="479" priority="595" operator="containsText" text="6- Moderado">
      <formula>NOT(ISERROR(SEARCH("6- Moderado",A20)))</formula>
    </cfRule>
    <cfRule type="containsText" dxfId="478" priority="596" operator="containsText" text="4- Moderado">
      <formula>NOT(ISERROR(SEARCH("4- Moderado",A20)))</formula>
    </cfRule>
    <cfRule type="containsText" dxfId="477" priority="597" operator="containsText" text="3- Bajo">
      <formula>NOT(ISERROR(SEARCH("3- Bajo",A20)))</formula>
    </cfRule>
    <cfRule type="containsText" dxfId="476" priority="598" operator="containsText" text="4- Bajo">
      <formula>NOT(ISERROR(SEARCH("4- Bajo",A20)))</formula>
    </cfRule>
    <cfRule type="containsText" dxfId="475" priority="599" operator="containsText" text="1- Bajo">
      <formula>NOT(ISERROR(SEARCH("1- Bajo",A20)))</formula>
    </cfRule>
  </conditionalFormatting>
  <conditionalFormatting sqref="F20:G20">
    <cfRule type="containsText" dxfId="474" priority="588" operator="containsText" text="3- Moderado">
      <formula>NOT(ISERROR(SEARCH("3- Moderado",F20)))</formula>
    </cfRule>
    <cfRule type="containsText" dxfId="473" priority="589" operator="containsText" text="6- Moderado">
      <formula>NOT(ISERROR(SEARCH("6- Moderado",F20)))</formula>
    </cfRule>
    <cfRule type="containsText" dxfId="472" priority="590" operator="containsText" text="4- Moderado">
      <formula>NOT(ISERROR(SEARCH("4- Moderado",F20)))</formula>
    </cfRule>
    <cfRule type="containsText" dxfId="471" priority="591" operator="containsText" text="3- Bajo">
      <formula>NOT(ISERROR(SEARCH("3- Bajo",F20)))</formula>
    </cfRule>
    <cfRule type="containsText" dxfId="470" priority="592" operator="containsText" text="4- Bajo">
      <formula>NOT(ISERROR(SEARCH("4- Bajo",F20)))</formula>
    </cfRule>
    <cfRule type="containsText" dxfId="469" priority="593" operator="containsText" text="1- Bajo">
      <formula>NOT(ISERROR(SEARCH("1- Bajo",F20)))</formula>
    </cfRule>
  </conditionalFormatting>
  <conditionalFormatting sqref="C20">
    <cfRule type="containsText" dxfId="468" priority="582" operator="containsText" text="3- Moderado">
      <formula>NOT(ISERROR(SEARCH("3- Moderado",C20)))</formula>
    </cfRule>
    <cfRule type="containsText" dxfId="467" priority="583" operator="containsText" text="6- Moderado">
      <formula>NOT(ISERROR(SEARCH("6- Moderado",C20)))</formula>
    </cfRule>
    <cfRule type="containsText" dxfId="466" priority="584" operator="containsText" text="4- Moderado">
      <formula>NOT(ISERROR(SEARCH("4- Moderado",C20)))</formula>
    </cfRule>
    <cfRule type="containsText" dxfId="465" priority="585" operator="containsText" text="3- Bajo">
      <formula>NOT(ISERROR(SEARCH("3- Bajo",C20)))</formula>
    </cfRule>
    <cfRule type="containsText" dxfId="464" priority="586" operator="containsText" text="4- Bajo">
      <formula>NOT(ISERROR(SEARCH("4- Bajo",C20)))</formula>
    </cfRule>
    <cfRule type="containsText" dxfId="463" priority="587" operator="containsText" text="1- Bajo">
      <formula>NOT(ISERROR(SEARCH("1- Bajo",C20)))</formula>
    </cfRule>
  </conditionalFormatting>
  <conditionalFormatting sqref="D20">
    <cfRule type="containsText" dxfId="462" priority="576" operator="containsText" text="3- Moderado">
      <formula>NOT(ISERROR(SEARCH("3- Moderado",D20)))</formula>
    </cfRule>
    <cfRule type="containsText" dxfId="461" priority="577" operator="containsText" text="6- Moderado">
      <formula>NOT(ISERROR(SEARCH("6- Moderado",D20)))</formula>
    </cfRule>
    <cfRule type="containsText" dxfId="460" priority="578" operator="containsText" text="4- Moderado">
      <formula>NOT(ISERROR(SEARCH("4- Moderado",D20)))</formula>
    </cfRule>
    <cfRule type="containsText" dxfId="459" priority="579" operator="containsText" text="3- Bajo">
      <formula>NOT(ISERROR(SEARCH("3- Bajo",D20)))</formula>
    </cfRule>
    <cfRule type="containsText" dxfId="458" priority="580" operator="containsText" text="4- Bajo">
      <formula>NOT(ISERROR(SEARCH("4- Bajo",D20)))</formula>
    </cfRule>
    <cfRule type="containsText" dxfId="457" priority="581" operator="containsText" text="1- Bajo">
      <formula>NOT(ISERROR(SEARCH("1- Bajo",D20)))</formula>
    </cfRule>
  </conditionalFormatting>
  <conditionalFormatting sqref="K25:L25">
    <cfRule type="containsText" dxfId="456" priority="570" operator="containsText" text="3- Moderado">
      <formula>NOT(ISERROR(SEARCH("3- Moderado",K25)))</formula>
    </cfRule>
    <cfRule type="containsText" dxfId="455" priority="571" operator="containsText" text="6- Moderado">
      <formula>NOT(ISERROR(SEARCH("6- Moderado",K25)))</formula>
    </cfRule>
    <cfRule type="containsText" dxfId="454" priority="572" operator="containsText" text="4- Moderado">
      <formula>NOT(ISERROR(SEARCH("4- Moderado",K25)))</formula>
    </cfRule>
    <cfRule type="containsText" dxfId="453" priority="573" operator="containsText" text="3- Bajo">
      <formula>NOT(ISERROR(SEARCH("3- Bajo",K25)))</formula>
    </cfRule>
    <cfRule type="containsText" dxfId="452" priority="574" operator="containsText" text="4- Bajo">
      <formula>NOT(ISERROR(SEARCH("4- Bajo",K25)))</formula>
    </cfRule>
    <cfRule type="containsText" dxfId="451" priority="575" operator="containsText" text="1- Bajo">
      <formula>NOT(ISERROR(SEARCH("1- Bajo",K25)))</formula>
    </cfRule>
  </conditionalFormatting>
  <conditionalFormatting sqref="H25:I25">
    <cfRule type="containsText" dxfId="450" priority="564" operator="containsText" text="3- Moderado">
      <formula>NOT(ISERROR(SEARCH("3- Moderado",H25)))</formula>
    </cfRule>
    <cfRule type="containsText" dxfId="449" priority="565" operator="containsText" text="6- Moderado">
      <formula>NOT(ISERROR(SEARCH("6- Moderado",H25)))</formula>
    </cfRule>
    <cfRule type="containsText" dxfId="448" priority="566" operator="containsText" text="4- Moderado">
      <formula>NOT(ISERROR(SEARCH("4- Moderado",H25)))</formula>
    </cfRule>
    <cfRule type="containsText" dxfId="447" priority="567" operator="containsText" text="3- Bajo">
      <formula>NOT(ISERROR(SEARCH("3- Bajo",H25)))</formula>
    </cfRule>
    <cfRule type="containsText" dxfId="446" priority="568" operator="containsText" text="4- Bajo">
      <formula>NOT(ISERROR(SEARCH("4- Bajo",H25)))</formula>
    </cfRule>
    <cfRule type="containsText" dxfId="445" priority="569" operator="containsText" text="1- Bajo">
      <formula>NOT(ISERROR(SEARCH("1- Bajo",H25)))</formula>
    </cfRule>
  </conditionalFormatting>
  <conditionalFormatting sqref="A25 C25:E25">
    <cfRule type="containsText" dxfId="444" priority="558" operator="containsText" text="3- Moderado">
      <formula>NOT(ISERROR(SEARCH("3- Moderado",A25)))</formula>
    </cfRule>
    <cfRule type="containsText" dxfId="443" priority="559" operator="containsText" text="6- Moderado">
      <formula>NOT(ISERROR(SEARCH("6- Moderado",A25)))</formula>
    </cfRule>
    <cfRule type="containsText" dxfId="442" priority="560" operator="containsText" text="4- Moderado">
      <formula>NOT(ISERROR(SEARCH("4- Moderado",A25)))</formula>
    </cfRule>
    <cfRule type="containsText" dxfId="441" priority="561" operator="containsText" text="3- Bajo">
      <formula>NOT(ISERROR(SEARCH("3- Bajo",A25)))</formula>
    </cfRule>
    <cfRule type="containsText" dxfId="440" priority="562" operator="containsText" text="4- Bajo">
      <formula>NOT(ISERROR(SEARCH("4- Bajo",A25)))</formula>
    </cfRule>
    <cfRule type="containsText" dxfId="439" priority="563" operator="containsText" text="1- Bajo">
      <formula>NOT(ISERROR(SEARCH("1- Bajo",A25)))</formula>
    </cfRule>
  </conditionalFormatting>
  <conditionalFormatting sqref="F25:G25">
    <cfRule type="containsText" dxfId="438" priority="552" operator="containsText" text="3- Moderado">
      <formula>NOT(ISERROR(SEARCH("3- Moderado",F25)))</formula>
    </cfRule>
    <cfRule type="containsText" dxfId="437" priority="553" operator="containsText" text="6- Moderado">
      <formula>NOT(ISERROR(SEARCH("6- Moderado",F25)))</formula>
    </cfRule>
    <cfRule type="containsText" dxfId="436" priority="554" operator="containsText" text="4- Moderado">
      <formula>NOT(ISERROR(SEARCH("4- Moderado",F25)))</formula>
    </cfRule>
    <cfRule type="containsText" dxfId="435" priority="555" operator="containsText" text="3- Bajo">
      <formula>NOT(ISERROR(SEARCH("3- Bajo",F25)))</formula>
    </cfRule>
    <cfRule type="containsText" dxfId="434" priority="556" operator="containsText" text="4- Bajo">
      <formula>NOT(ISERROR(SEARCH("4- Bajo",F25)))</formula>
    </cfRule>
    <cfRule type="containsText" dxfId="433" priority="557" operator="containsText" text="1- Bajo">
      <formula>NOT(ISERROR(SEARCH("1- Bajo",F25)))</formula>
    </cfRule>
  </conditionalFormatting>
  <conditionalFormatting sqref="J25:J29">
    <cfRule type="containsText" dxfId="432" priority="547" operator="containsText" text="Bajo">
      <formula>NOT(ISERROR(SEARCH("Bajo",J25)))</formula>
    </cfRule>
    <cfRule type="containsText" dxfId="431" priority="548" operator="containsText" text="Moderado">
      <formula>NOT(ISERROR(SEARCH("Moderado",J25)))</formula>
    </cfRule>
    <cfRule type="containsText" dxfId="430" priority="549" operator="containsText" text="Alto">
      <formula>NOT(ISERROR(SEARCH("Alto",J25)))</formula>
    </cfRule>
    <cfRule type="containsText" dxfId="429" priority="550" operator="containsText" text="Extremo">
      <formula>NOT(ISERROR(SEARCH("Extremo",J25)))</formula>
    </cfRule>
    <cfRule type="colorScale" priority="551">
      <colorScale>
        <cfvo type="min"/>
        <cfvo type="max"/>
        <color rgb="FFFF7128"/>
        <color rgb="FFFFEF9C"/>
      </colorScale>
    </cfRule>
  </conditionalFormatting>
  <conditionalFormatting sqref="M25:M29">
    <cfRule type="containsText" dxfId="428" priority="522" operator="containsText" text="Moderado">
      <formula>NOT(ISERROR(SEARCH("Moderado",M25)))</formula>
    </cfRule>
    <cfRule type="containsText" dxfId="427" priority="542" operator="containsText" text="Bajo">
      <formula>NOT(ISERROR(SEARCH("Bajo",M25)))</formula>
    </cfRule>
    <cfRule type="containsText" dxfId="426" priority="543" operator="containsText" text="Moderado">
      <formula>NOT(ISERROR(SEARCH("Moderado",M25)))</formula>
    </cfRule>
    <cfRule type="containsText" dxfId="425" priority="544" operator="containsText" text="Alto">
      <formula>NOT(ISERROR(SEARCH("Alto",M25)))</formula>
    </cfRule>
    <cfRule type="containsText" dxfId="424" priority="545" operator="containsText" text="Extremo">
      <formula>NOT(ISERROR(SEARCH("Extremo",M25)))</formula>
    </cfRule>
    <cfRule type="colorScale" priority="546">
      <colorScale>
        <cfvo type="min"/>
        <cfvo type="max"/>
        <color rgb="FFFF7128"/>
        <color rgb="FFFFEF9C"/>
      </colorScale>
    </cfRule>
  </conditionalFormatting>
  <conditionalFormatting sqref="N25">
    <cfRule type="containsText" dxfId="423" priority="536" operator="containsText" text="3- Moderado">
      <formula>NOT(ISERROR(SEARCH("3- Moderado",N25)))</formula>
    </cfRule>
    <cfRule type="containsText" dxfId="422" priority="537" operator="containsText" text="6- Moderado">
      <formula>NOT(ISERROR(SEARCH("6- Moderado",N25)))</formula>
    </cfRule>
    <cfRule type="containsText" dxfId="421" priority="538" operator="containsText" text="4- Moderado">
      <formula>NOT(ISERROR(SEARCH("4- Moderado",N25)))</formula>
    </cfRule>
    <cfRule type="containsText" dxfId="420" priority="539" operator="containsText" text="3- Bajo">
      <formula>NOT(ISERROR(SEARCH("3- Bajo",N25)))</formula>
    </cfRule>
    <cfRule type="containsText" dxfId="419" priority="540" operator="containsText" text="4- Bajo">
      <formula>NOT(ISERROR(SEARCH("4- Bajo",N25)))</formula>
    </cfRule>
    <cfRule type="containsText" dxfId="418" priority="541" operator="containsText" text="1- Bajo">
      <formula>NOT(ISERROR(SEARCH("1- Bajo",N25)))</formula>
    </cfRule>
  </conditionalFormatting>
  <conditionalFormatting sqref="H25:H29">
    <cfRule type="containsText" dxfId="417" priority="523" operator="containsText" text="Muy Alta">
      <formula>NOT(ISERROR(SEARCH("Muy Alta",H25)))</formula>
    </cfRule>
    <cfRule type="containsText" dxfId="416" priority="524" operator="containsText" text="Alta">
      <formula>NOT(ISERROR(SEARCH("Alta",H25)))</formula>
    </cfRule>
    <cfRule type="containsText" dxfId="415" priority="525" operator="containsText" text="Muy Alta">
      <formula>NOT(ISERROR(SEARCH("Muy Alta",H25)))</formula>
    </cfRule>
    <cfRule type="containsText" dxfId="414" priority="530" operator="containsText" text="Muy Baja">
      <formula>NOT(ISERROR(SEARCH("Muy Baja",H25)))</formula>
    </cfRule>
    <cfRule type="containsText" dxfId="413" priority="531" operator="containsText" text="Baja">
      <formula>NOT(ISERROR(SEARCH("Baja",H25)))</formula>
    </cfRule>
    <cfRule type="containsText" dxfId="412" priority="532" operator="containsText" text="Media">
      <formula>NOT(ISERROR(SEARCH("Media",H25)))</formula>
    </cfRule>
    <cfRule type="containsText" dxfId="411" priority="533" operator="containsText" text="Alta">
      <formula>NOT(ISERROR(SEARCH("Alta",H25)))</formula>
    </cfRule>
    <cfRule type="containsText" dxfId="410" priority="535" operator="containsText" text="Muy Alta">
      <formula>NOT(ISERROR(SEARCH("Muy Alta",H25)))</formula>
    </cfRule>
  </conditionalFormatting>
  <conditionalFormatting sqref="I25:I29">
    <cfRule type="containsText" dxfId="409" priority="526" operator="containsText" text="Catastrófico">
      <formula>NOT(ISERROR(SEARCH("Catastrófico",I25)))</formula>
    </cfRule>
    <cfRule type="containsText" dxfId="408" priority="527" operator="containsText" text="Mayor">
      <formula>NOT(ISERROR(SEARCH("Mayor",I25)))</formula>
    </cfRule>
    <cfRule type="containsText" dxfId="407" priority="528" operator="containsText" text="Menor">
      <formula>NOT(ISERROR(SEARCH("Menor",I25)))</formula>
    </cfRule>
    <cfRule type="containsText" dxfId="406" priority="529" operator="containsText" text="Leve">
      <formula>NOT(ISERROR(SEARCH("Leve",I25)))</formula>
    </cfRule>
    <cfRule type="containsText" dxfId="405" priority="534" operator="containsText" text="Moderado">
      <formula>NOT(ISERROR(SEARCH("Moderado",I25)))</formula>
    </cfRule>
  </conditionalFormatting>
  <conditionalFormatting sqref="K25:K29">
    <cfRule type="containsText" dxfId="404" priority="521" operator="containsText" text="Media">
      <formula>NOT(ISERROR(SEARCH("Media",K25)))</formula>
    </cfRule>
  </conditionalFormatting>
  <conditionalFormatting sqref="L25:L29">
    <cfRule type="containsText" dxfId="403" priority="520" operator="containsText" text="Moderado">
      <formula>NOT(ISERROR(SEARCH("Moderado",L25)))</formula>
    </cfRule>
  </conditionalFormatting>
  <conditionalFormatting sqref="J25:J29">
    <cfRule type="containsText" dxfId="402" priority="519" operator="containsText" text="Moderado">
      <formula>NOT(ISERROR(SEARCH("Moderado",J25)))</formula>
    </cfRule>
  </conditionalFormatting>
  <conditionalFormatting sqref="J25:J29">
    <cfRule type="containsText" dxfId="401" priority="517" operator="containsText" text="Bajo">
      <formula>NOT(ISERROR(SEARCH("Bajo",J25)))</formula>
    </cfRule>
    <cfRule type="containsText" dxfId="400" priority="518" operator="containsText" text="Extremo">
      <formula>NOT(ISERROR(SEARCH("Extremo",J25)))</formula>
    </cfRule>
  </conditionalFormatting>
  <conditionalFormatting sqref="K25:K29">
    <cfRule type="containsText" dxfId="399" priority="515" operator="containsText" text="Baja">
      <formula>NOT(ISERROR(SEARCH("Baja",K25)))</formula>
    </cfRule>
    <cfRule type="containsText" dxfId="398" priority="516" operator="containsText" text="Muy Baja">
      <formula>NOT(ISERROR(SEARCH("Muy Baja",K25)))</formula>
    </cfRule>
  </conditionalFormatting>
  <conditionalFormatting sqref="K25:K29">
    <cfRule type="containsText" dxfId="397" priority="513" operator="containsText" text="Muy Alta">
      <formula>NOT(ISERROR(SEARCH("Muy Alta",K25)))</formula>
    </cfRule>
    <cfRule type="containsText" dxfId="396" priority="514" operator="containsText" text="Alta">
      <formula>NOT(ISERROR(SEARCH("Alta",K25)))</formula>
    </cfRule>
  </conditionalFormatting>
  <conditionalFormatting sqref="L25:L29">
    <cfRule type="containsText" dxfId="395" priority="509" operator="containsText" text="Catastrófico">
      <formula>NOT(ISERROR(SEARCH("Catastrófico",L25)))</formula>
    </cfRule>
    <cfRule type="containsText" dxfId="394" priority="510" operator="containsText" text="Mayor">
      <formula>NOT(ISERROR(SEARCH("Mayor",L25)))</formula>
    </cfRule>
    <cfRule type="containsText" dxfId="393" priority="511" operator="containsText" text="Menor">
      <formula>NOT(ISERROR(SEARCH("Menor",L25)))</formula>
    </cfRule>
    <cfRule type="containsText" dxfId="392" priority="512" operator="containsText" text="Leve">
      <formula>NOT(ISERROR(SEARCH("Leve",L25)))</formula>
    </cfRule>
  </conditionalFormatting>
  <conditionalFormatting sqref="K30:L30">
    <cfRule type="containsText" dxfId="391" priority="503" operator="containsText" text="3- Moderado">
      <formula>NOT(ISERROR(SEARCH("3- Moderado",K30)))</formula>
    </cfRule>
    <cfRule type="containsText" dxfId="390" priority="504" operator="containsText" text="6- Moderado">
      <formula>NOT(ISERROR(SEARCH("6- Moderado",K30)))</formula>
    </cfRule>
    <cfRule type="containsText" dxfId="389" priority="505" operator="containsText" text="4- Moderado">
      <formula>NOT(ISERROR(SEARCH("4- Moderado",K30)))</formula>
    </cfRule>
    <cfRule type="containsText" dxfId="388" priority="506" operator="containsText" text="3- Bajo">
      <formula>NOT(ISERROR(SEARCH("3- Bajo",K30)))</formula>
    </cfRule>
    <cfRule type="containsText" dxfId="387" priority="507" operator="containsText" text="4- Bajo">
      <formula>NOT(ISERROR(SEARCH("4- Bajo",K30)))</formula>
    </cfRule>
    <cfRule type="containsText" dxfId="386" priority="508" operator="containsText" text="1- Bajo">
      <formula>NOT(ISERROR(SEARCH("1- Bajo",K30)))</formula>
    </cfRule>
  </conditionalFormatting>
  <conditionalFormatting sqref="H30:I30">
    <cfRule type="containsText" dxfId="385" priority="497" operator="containsText" text="3- Moderado">
      <formula>NOT(ISERROR(SEARCH("3- Moderado",H30)))</formula>
    </cfRule>
    <cfRule type="containsText" dxfId="384" priority="498" operator="containsText" text="6- Moderado">
      <formula>NOT(ISERROR(SEARCH("6- Moderado",H30)))</formula>
    </cfRule>
    <cfRule type="containsText" dxfId="383" priority="499" operator="containsText" text="4- Moderado">
      <formula>NOT(ISERROR(SEARCH("4- Moderado",H30)))</formula>
    </cfRule>
    <cfRule type="containsText" dxfId="382" priority="500" operator="containsText" text="3- Bajo">
      <formula>NOT(ISERROR(SEARCH("3- Bajo",H30)))</formula>
    </cfRule>
    <cfRule type="containsText" dxfId="381" priority="501" operator="containsText" text="4- Bajo">
      <formula>NOT(ISERROR(SEARCH("4- Bajo",H30)))</formula>
    </cfRule>
    <cfRule type="containsText" dxfId="380" priority="502" operator="containsText" text="1- Bajo">
      <formula>NOT(ISERROR(SEARCH("1- Bajo",H30)))</formula>
    </cfRule>
  </conditionalFormatting>
  <conditionalFormatting sqref="A30 C30:E30">
    <cfRule type="containsText" dxfId="379" priority="491" operator="containsText" text="3- Moderado">
      <formula>NOT(ISERROR(SEARCH("3- Moderado",A30)))</formula>
    </cfRule>
    <cfRule type="containsText" dxfId="378" priority="492" operator="containsText" text="6- Moderado">
      <formula>NOT(ISERROR(SEARCH("6- Moderado",A30)))</formula>
    </cfRule>
    <cfRule type="containsText" dxfId="377" priority="493" operator="containsText" text="4- Moderado">
      <formula>NOT(ISERROR(SEARCH("4- Moderado",A30)))</formula>
    </cfRule>
    <cfRule type="containsText" dxfId="376" priority="494" operator="containsText" text="3- Bajo">
      <formula>NOT(ISERROR(SEARCH("3- Bajo",A30)))</formula>
    </cfRule>
    <cfRule type="containsText" dxfId="375" priority="495" operator="containsText" text="4- Bajo">
      <formula>NOT(ISERROR(SEARCH("4- Bajo",A30)))</formula>
    </cfRule>
    <cfRule type="containsText" dxfId="374" priority="496" operator="containsText" text="1- Bajo">
      <formula>NOT(ISERROR(SEARCH("1- Bajo",A30)))</formula>
    </cfRule>
  </conditionalFormatting>
  <conditionalFormatting sqref="F30:G30">
    <cfRule type="containsText" dxfId="373" priority="485" operator="containsText" text="3- Moderado">
      <formula>NOT(ISERROR(SEARCH("3- Moderado",F30)))</formula>
    </cfRule>
    <cfRule type="containsText" dxfId="372" priority="486" operator="containsText" text="6- Moderado">
      <formula>NOT(ISERROR(SEARCH("6- Moderado",F30)))</formula>
    </cfRule>
    <cfRule type="containsText" dxfId="371" priority="487" operator="containsText" text="4- Moderado">
      <formula>NOT(ISERROR(SEARCH("4- Moderado",F30)))</formula>
    </cfRule>
    <cfRule type="containsText" dxfId="370" priority="488" operator="containsText" text="3- Bajo">
      <formula>NOT(ISERROR(SEARCH("3- Bajo",F30)))</formula>
    </cfRule>
    <cfRule type="containsText" dxfId="369" priority="489" operator="containsText" text="4- Bajo">
      <formula>NOT(ISERROR(SEARCH("4- Bajo",F30)))</formula>
    </cfRule>
    <cfRule type="containsText" dxfId="368" priority="490" operator="containsText" text="1- Bajo">
      <formula>NOT(ISERROR(SEARCH("1- Bajo",F30)))</formula>
    </cfRule>
  </conditionalFormatting>
  <conditionalFormatting sqref="J30:J34">
    <cfRule type="containsText" dxfId="367" priority="480" operator="containsText" text="Bajo">
      <formula>NOT(ISERROR(SEARCH("Bajo",J30)))</formula>
    </cfRule>
    <cfRule type="containsText" dxfId="366" priority="481" operator="containsText" text="Moderado">
      <formula>NOT(ISERROR(SEARCH("Moderado",J30)))</formula>
    </cfRule>
    <cfRule type="containsText" dxfId="365" priority="482" operator="containsText" text="Alto">
      <formula>NOT(ISERROR(SEARCH("Alto",J30)))</formula>
    </cfRule>
    <cfRule type="containsText" dxfId="364" priority="483" operator="containsText" text="Extremo">
      <formula>NOT(ISERROR(SEARCH("Extremo",J30)))</formula>
    </cfRule>
    <cfRule type="colorScale" priority="484">
      <colorScale>
        <cfvo type="min"/>
        <cfvo type="max"/>
        <color rgb="FFFF7128"/>
        <color rgb="FFFFEF9C"/>
      </colorScale>
    </cfRule>
  </conditionalFormatting>
  <conditionalFormatting sqref="M30:M34">
    <cfRule type="containsText" dxfId="363" priority="455" operator="containsText" text="Moderado">
      <formula>NOT(ISERROR(SEARCH("Moderado",M30)))</formula>
    </cfRule>
    <cfRule type="containsText" dxfId="362" priority="475" operator="containsText" text="Bajo">
      <formula>NOT(ISERROR(SEARCH("Bajo",M30)))</formula>
    </cfRule>
    <cfRule type="containsText" dxfId="361" priority="476" operator="containsText" text="Moderado">
      <formula>NOT(ISERROR(SEARCH("Moderado",M30)))</formula>
    </cfRule>
    <cfRule type="containsText" dxfId="360" priority="477" operator="containsText" text="Alto">
      <formula>NOT(ISERROR(SEARCH("Alto",M30)))</formula>
    </cfRule>
    <cfRule type="containsText" dxfId="359" priority="478" operator="containsText" text="Extremo">
      <formula>NOT(ISERROR(SEARCH("Extremo",M30)))</formula>
    </cfRule>
    <cfRule type="colorScale" priority="479">
      <colorScale>
        <cfvo type="min"/>
        <cfvo type="max"/>
        <color rgb="FFFF7128"/>
        <color rgb="FFFFEF9C"/>
      </colorScale>
    </cfRule>
  </conditionalFormatting>
  <conditionalFormatting sqref="N30">
    <cfRule type="containsText" dxfId="358" priority="469" operator="containsText" text="3- Moderado">
      <formula>NOT(ISERROR(SEARCH("3- Moderado",N30)))</formula>
    </cfRule>
    <cfRule type="containsText" dxfId="357" priority="470" operator="containsText" text="6- Moderado">
      <formula>NOT(ISERROR(SEARCH("6- Moderado",N30)))</formula>
    </cfRule>
    <cfRule type="containsText" dxfId="356" priority="471" operator="containsText" text="4- Moderado">
      <formula>NOT(ISERROR(SEARCH("4- Moderado",N30)))</formula>
    </cfRule>
    <cfRule type="containsText" dxfId="355" priority="472" operator="containsText" text="3- Bajo">
      <formula>NOT(ISERROR(SEARCH("3- Bajo",N30)))</formula>
    </cfRule>
    <cfRule type="containsText" dxfId="354" priority="473" operator="containsText" text="4- Bajo">
      <formula>NOT(ISERROR(SEARCH("4- Bajo",N30)))</formula>
    </cfRule>
    <cfRule type="containsText" dxfId="353" priority="474" operator="containsText" text="1- Bajo">
      <formula>NOT(ISERROR(SEARCH("1- Bajo",N30)))</formula>
    </cfRule>
  </conditionalFormatting>
  <conditionalFormatting sqref="H30:H34">
    <cfRule type="containsText" dxfId="352" priority="456" operator="containsText" text="Muy Alta">
      <formula>NOT(ISERROR(SEARCH("Muy Alta",H30)))</formula>
    </cfRule>
    <cfRule type="containsText" dxfId="351" priority="457" operator="containsText" text="Alta">
      <formula>NOT(ISERROR(SEARCH("Alta",H30)))</formula>
    </cfRule>
    <cfRule type="containsText" dxfId="350" priority="458" operator="containsText" text="Muy Alta">
      <formula>NOT(ISERROR(SEARCH("Muy Alta",H30)))</formula>
    </cfRule>
    <cfRule type="containsText" dxfId="349" priority="463" operator="containsText" text="Muy Baja">
      <formula>NOT(ISERROR(SEARCH("Muy Baja",H30)))</formula>
    </cfRule>
    <cfRule type="containsText" dxfId="348" priority="464" operator="containsText" text="Baja">
      <formula>NOT(ISERROR(SEARCH("Baja",H30)))</formula>
    </cfRule>
    <cfRule type="containsText" dxfId="347" priority="465" operator="containsText" text="Media">
      <formula>NOT(ISERROR(SEARCH("Media",H30)))</formula>
    </cfRule>
    <cfRule type="containsText" dxfId="346" priority="466" operator="containsText" text="Alta">
      <formula>NOT(ISERROR(SEARCH("Alta",H30)))</formula>
    </cfRule>
    <cfRule type="containsText" dxfId="345" priority="468" operator="containsText" text="Muy Alta">
      <formula>NOT(ISERROR(SEARCH("Muy Alta",H30)))</formula>
    </cfRule>
  </conditionalFormatting>
  <conditionalFormatting sqref="I30:I34">
    <cfRule type="containsText" dxfId="344" priority="459" operator="containsText" text="Catastrófico">
      <formula>NOT(ISERROR(SEARCH("Catastrófico",I30)))</formula>
    </cfRule>
    <cfRule type="containsText" dxfId="343" priority="460" operator="containsText" text="Mayor">
      <formula>NOT(ISERROR(SEARCH("Mayor",I30)))</formula>
    </cfRule>
    <cfRule type="containsText" dxfId="342" priority="461" operator="containsText" text="Menor">
      <formula>NOT(ISERROR(SEARCH("Menor",I30)))</formula>
    </cfRule>
    <cfRule type="containsText" dxfId="341" priority="462" operator="containsText" text="Leve">
      <formula>NOT(ISERROR(SEARCH("Leve",I30)))</formula>
    </cfRule>
    <cfRule type="containsText" dxfId="340" priority="467" operator="containsText" text="Moderado">
      <formula>NOT(ISERROR(SEARCH("Moderado",I30)))</formula>
    </cfRule>
  </conditionalFormatting>
  <conditionalFormatting sqref="K30:K34">
    <cfRule type="containsText" dxfId="339" priority="454" operator="containsText" text="Media">
      <formula>NOT(ISERROR(SEARCH("Media",K30)))</formula>
    </cfRule>
  </conditionalFormatting>
  <conditionalFormatting sqref="L30:L34">
    <cfRule type="containsText" dxfId="338" priority="453" operator="containsText" text="Moderado">
      <formula>NOT(ISERROR(SEARCH("Moderado",L30)))</formula>
    </cfRule>
  </conditionalFormatting>
  <conditionalFormatting sqref="J30:J34">
    <cfRule type="containsText" dxfId="337" priority="452" operator="containsText" text="Moderado">
      <formula>NOT(ISERROR(SEARCH("Moderado",J30)))</formula>
    </cfRule>
  </conditionalFormatting>
  <conditionalFormatting sqref="J30:J34">
    <cfRule type="containsText" dxfId="336" priority="450" operator="containsText" text="Bajo">
      <formula>NOT(ISERROR(SEARCH("Bajo",J30)))</formula>
    </cfRule>
    <cfRule type="containsText" dxfId="335" priority="451" operator="containsText" text="Extremo">
      <formula>NOT(ISERROR(SEARCH("Extremo",J30)))</formula>
    </cfRule>
  </conditionalFormatting>
  <conditionalFormatting sqref="K30:K34">
    <cfRule type="containsText" dxfId="334" priority="448" operator="containsText" text="Baja">
      <formula>NOT(ISERROR(SEARCH("Baja",K30)))</formula>
    </cfRule>
    <cfRule type="containsText" dxfId="333" priority="449" operator="containsText" text="Muy Baja">
      <formula>NOT(ISERROR(SEARCH("Muy Baja",K30)))</formula>
    </cfRule>
  </conditionalFormatting>
  <conditionalFormatting sqref="K30:K34">
    <cfRule type="containsText" dxfId="332" priority="446" operator="containsText" text="Muy Alta">
      <formula>NOT(ISERROR(SEARCH("Muy Alta",K30)))</formula>
    </cfRule>
    <cfRule type="containsText" dxfId="331" priority="447" operator="containsText" text="Alta">
      <formula>NOT(ISERROR(SEARCH("Alta",K30)))</formula>
    </cfRule>
  </conditionalFormatting>
  <conditionalFormatting sqref="L30:L34">
    <cfRule type="containsText" dxfId="330" priority="442" operator="containsText" text="Catastrófico">
      <formula>NOT(ISERROR(SEARCH("Catastrófico",L30)))</formula>
    </cfRule>
    <cfRule type="containsText" dxfId="329" priority="443" operator="containsText" text="Mayor">
      <formula>NOT(ISERROR(SEARCH("Mayor",L30)))</formula>
    </cfRule>
    <cfRule type="containsText" dxfId="328" priority="444" operator="containsText" text="Menor">
      <formula>NOT(ISERROR(SEARCH("Menor",L30)))</formula>
    </cfRule>
    <cfRule type="containsText" dxfId="327" priority="445" operator="containsText" text="Leve">
      <formula>NOT(ISERROR(SEARCH("Leve",L30)))</formula>
    </cfRule>
  </conditionalFormatting>
  <conditionalFormatting sqref="K35:L35">
    <cfRule type="containsText" dxfId="326" priority="436" operator="containsText" text="3- Moderado">
      <formula>NOT(ISERROR(SEARCH("3- Moderado",K35)))</formula>
    </cfRule>
    <cfRule type="containsText" dxfId="325" priority="437" operator="containsText" text="6- Moderado">
      <formula>NOT(ISERROR(SEARCH("6- Moderado",K35)))</formula>
    </cfRule>
    <cfRule type="containsText" dxfId="324" priority="438" operator="containsText" text="4- Moderado">
      <formula>NOT(ISERROR(SEARCH("4- Moderado",K35)))</formula>
    </cfRule>
    <cfRule type="containsText" dxfId="323" priority="439" operator="containsText" text="3- Bajo">
      <formula>NOT(ISERROR(SEARCH("3- Bajo",K35)))</formula>
    </cfRule>
    <cfRule type="containsText" dxfId="322" priority="440" operator="containsText" text="4- Bajo">
      <formula>NOT(ISERROR(SEARCH("4- Bajo",K35)))</formula>
    </cfRule>
    <cfRule type="containsText" dxfId="321" priority="441" operator="containsText" text="1- Bajo">
      <formula>NOT(ISERROR(SEARCH("1- Bajo",K35)))</formula>
    </cfRule>
  </conditionalFormatting>
  <conditionalFormatting sqref="H35:I35">
    <cfRule type="containsText" dxfId="320" priority="430" operator="containsText" text="3- Moderado">
      <formula>NOT(ISERROR(SEARCH("3- Moderado",H35)))</formula>
    </cfRule>
    <cfRule type="containsText" dxfId="319" priority="431" operator="containsText" text="6- Moderado">
      <formula>NOT(ISERROR(SEARCH("6- Moderado",H35)))</formula>
    </cfRule>
    <cfRule type="containsText" dxfId="318" priority="432" operator="containsText" text="4- Moderado">
      <formula>NOT(ISERROR(SEARCH("4- Moderado",H35)))</formula>
    </cfRule>
    <cfRule type="containsText" dxfId="317" priority="433" operator="containsText" text="3- Bajo">
      <formula>NOT(ISERROR(SEARCH("3- Bajo",H35)))</formula>
    </cfRule>
    <cfRule type="containsText" dxfId="316" priority="434" operator="containsText" text="4- Bajo">
      <formula>NOT(ISERROR(SEARCH("4- Bajo",H35)))</formula>
    </cfRule>
    <cfRule type="containsText" dxfId="315" priority="435" operator="containsText" text="1- Bajo">
      <formula>NOT(ISERROR(SEARCH("1- Bajo",H35)))</formula>
    </cfRule>
  </conditionalFormatting>
  <conditionalFormatting sqref="A35 C35:E35">
    <cfRule type="containsText" dxfId="314" priority="424" operator="containsText" text="3- Moderado">
      <formula>NOT(ISERROR(SEARCH("3- Moderado",A35)))</formula>
    </cfRule>
    <cfRule type="containsText" dxfId="313" priority="425" operator="containsText" text="6- Moderado">
      <formula>NOT(ISERROR(SEARCH("6- Moderado",A35)))</formula>
    </cfRule>
    <cfRule type="containsText" dxfId="312" priority="426" operator="containsText" text="4- Moderado">
      <formula>NOT(ISERROR(SEARCH("4- Moderado",A35)))</formula>
    </cfRule>
    <cfRule type="containsText" dxfId="311" priority="427" operator="containsText" text="3- Bajo">
      <formula>NOT(ISERROR(SEARCH("3- Bajo",A35)))</formula>
    </cfRule>
    <cfRule type="containsText" dxfId="310" priority="428" operator="containsText" text="4- Bajo">
      <formula>NOT(ISERROR(SEARCH("4- Bajo",A35)))</formula>
    </cfRule>
    <cfRule type="containsText" dxfId="309" priority="429" operator="containsText" text="1- Bajo">
      <formula>NOT(ISERROR(SEARCH("1- Bajo",A35)))</formula>
    </cfRule>
  </conditionalFormatting>
  <conditionalFormatting sqref="F35:G35">
    <cfRule type="containsText" dxfId="308" priority="418" operator="containsText" text="3- Moderado">
      <formula>NOT(ISERROR(SEARCH("3- Moderado",F35)))</formula>
    </cfRule>
    <cfRule type="containsText" dxfId="307" priority="419" operator="containsText" text="6- Moderado">
      <formula>NOT(ISERROR(SEARCH("6- Moderado",F35)))</formula>
    </cfRule>
    <cfRule type="containsText" dxfId="306" priority="420" operator="containsText" text="4- Moderado">
      <formula>NOT(ISERROR(SEARCH("4- Moderado",F35)))</formula>
    </cfRule>
    <cfRule type="containsText" dxfId="305" priority="421" operator="containsText" text="3- Bajo">
      <formula>NOT(ISERROR(SEARCH("3- Bajo",F35)))</formula>
    </cfRule>
    <cfRule type="containsText" dxfId="304" priority="422" operator="containsText" text="4- Bajo">
      <formula>NOT(ISERROR(SEARCH("4- Bajo",F35)))</formula>
    </cfRule>
    <cfRule type="containsText" dxfId="303" priority="423" operator="containsText" text="1- Bajo">
      <formula>NOT(ISERROR(SEARCH("1- Bajo",F35)))</formula>
    </cfRule>
  </conditionalFormatting>
  <conditionalFormatting sqref="J35:J39">
    <cfRule type="containsText" dxfId="302" priority="413" operator="containsText" text="Bajo">
      <formula>NOT(ISERROR(SEARCH("Bajo",J35)))</formula>
    </cfRule>
    <cfRule type="containsText" dxfId="301" priority="414" operator="containsText" text="Moderado">
      <formula>NOT(ISERROR(SEARCH("Moderado",J35)))</formula>
    </cfRule>
    <cfRule type="containsText" dxfId="300" priority="415" operator="containsText" text="Alto">
      <formula>NOT(ISERROR(SEARCH("Alto",J35)))</formula>
    </cfRule>
    <cfRule type="containsText" dxfId="299" priority="416" operator="containsText" text="Extremo">
      <formula>NOT(ISERROR(SEARCH("Extremo",J35)))</formula>
    </cfRule>
    <cfRule type="colorScale" priority="417">
      <colorScale>
        <cfvo type="min"/>
        <cfvo type="max"/>
        <color rgb="FFFF7128"/>
        <color rgb="FFFFEF9C"/>
      </colorScale>
    </cfRule>
  </conditionalFormatting>
  <conditionalFormatting sqref="M35:M39">
    <cfRule type="containsText" dxfId="298" priority="388" operator="containsText" text="Moderado">
      <formula>NOT(ISERROR(SEARCH("Moderado",M35)))</formula>
    </cfRule>
    <cfRule type="containsText" dxfId="297" priority="408" operator="containsText" text="Bajo">
      <formula>NOT(ISERROR(SEARCH("Bajo",M35)))</formula>
    </cfRule>
    <cfRule type="containsText" dxfId="296" priority="409" operator="containsText" text="Moderado">
      <formula>NOT(ISERROR(SEARCH("Moderado",M35)))</formula>
    </cfRule>
    <cfRule type="containsText" dxfId="295" priority="410" operator="containsText" text="Alto">
      <formula>NOT(ISERROR(SEARCH("Alto",M35)))</formula>
    </cfRule>
    <cfRule type="containsText" dxfId="294" priority="411" operator="containsText" text="Extremo">
      <formula>NOT(ISERROR(SEARCH("Extremo",M35)))</formula>
    </cfRule>
    <cfRule type="colorScale" priority="412">
      <colorScale>
        <cfvo type="min"/>
        <cfvo type="max"/>
        <color rgb="FFFF7128"/>
        <color rgb="FFFFEF9C"/>
      </colorScale>
    </cfRule>
  </conditionalFormatting>
  <conditionalFormatting sqref="N35">
    <cfRule type="containsText" dxfId="293" priority="402" operator="containsText" text="3- Moderado">
      <formula>NOT(ISERROR(SEARCH("3- Moderado",N35)))</formula>
    </cfRule>
    <cfRule type="containsText" dxfId="292" priority="403" operator="containsText" text="6- Moderado">
      <formula>NOT(ISERROR(SEARCH("6- Moderado",N35)))</formula>
    </cfRule>
    <cfRule type="containsText" dxfId="291" priority="404" operator="containsText" text="4- Moderado">
      <formula>NOT(ISERROR(SEARCH("4- Moderado",N35)))</formula>
    </cfRule>
    <cfRule type="containsText" dxfId="290" priority="405" operator="containsText" text="3- Bajo">
      <formula>NOT(ISERROR(SEARCH("3- Bajo",N35)))</formula>
    </cfRule>
    <cfRule type="containsText" dxfId="289" priority="406" operator="containsText" text="4- Bajo">
      <formula>NOT(ISERROR(SEARCH("4- Bajo",N35)))</formula>
    </cfRule>
    <cfRule type="containsText" dxfId="288" priority="407" operator="containsText" text="1- Bajo">
      <formula>NOT(ISERROR(SEARCH("1- Bajo",N35)))</formula>
    </cfRule>
  </conditionalFormatting>
  <conditionalFormatting sqref="H35:H39">
    <cfRule type="containsText" dxfId="287" priority="389" operator="containsText" text="Muy Alta">
      <formula>NOT(ISERROR(SEARCH("Muy Alta",H35)))</formula>
    </cfRule>
    <cfRule type="containsText" dxfId="286" priority="390" operator="containsText" text="Alta">
      <formula>NOT(ISERROR(SEARCH("Alta",H35)))</formula>
    </cfRule>
    <cfRule type="containsText" dxfId="285" priority="391" operator="containsText" text="Muy Alta">
      <formula>NOT(ISERROR(SEARCH("Muy Alta",H35)))</formula>
    </cfRule>
    <cfRule type="containsText" dxfId="284" priority="396" operator="containsText" text="Muy Baja">
      <formula>NOT(ISERROR(SEARCH("Muy Baja",H35)))</formula>
    </cfRule>
    <cfRule type="containsText" dxfId="283" priority="397" operator="containsText" text="Baja">
      <formula>NOT(ISERROR(SEARCH("Baja",H35)))</formula>
    </cfRule>
    <cfRule type="containsText" dxfId="282" priority="398" operator="containsText" text="Media">
      <formula>NOT(ISERROR(SEARCH("Media",H35)))</formula>
    </cfRule>
    <cfRule type="containsText" dxfId="281" priority="399" operator="containsText" text="Alta">
      <formula>NOT(ISERROR(SEARCH("Alta",H35)))</formula>
    </cfRule>
    <cfRule type="containsText" dxfId="280" priority="401" operator="containsText" text="Muy Alta">
      <formula>NOT(ISERROR(SEARCH("Muy Alta",H35)))</formula>
    </cfRule>
  </conditionalFormatting>
  <conditionalFormatting sqref="I35:I39">
    <cfRule type="containsText" dxfId="279" priority="392" operator="containsText" text="Catastrófico">
      <formula>NOT(ISERROR(SEARCH("Catastrófico",I35)))</formula>
    </cfRule>
    <cfRule type="containsText" dxfId="278" priority="393" operator="containsText" text="Mayor">
      <formula>NOT(ISERROR(SEARCH("Mayor",I35)))</formula>
    </cfRule>
    <cfRule type="containsText" dxfId="277" priority="394" operator="containsText" text="Menor">
      <formula>NOT(ISERROR(SEARCH("Menor",I35)))</formula>
    </cfRule>
    <cfRule type="containsText" dxfId="276" priority="395" operator="containsText" text="Leve">
      <formula>NOT(ISERROR(SEARCH("Leve",I35)))</formula>
    </cfRule>
    <cfRule type="containsText" dxfId="275" priority="400" operator="containsText" text="Moderado">
      <formula>NOT(ISERROR(SEARCH("Moderado",I35)))</formula>
    </cfRule>
  </conditionalFormatting>
  <conditionalFormatting sqref="K35:K39">
    <cfRule type="containsText" dxfId="274" priority="387" operator="containsText" text="Media">
      <formula>NOT(ISERROR(SEARCH("Media",K35)))</formula>
    </cfRule>
  </conditionalFormatting>
  <conditionalFormatting sqref="L35:L39">
    <cfRule type="containsText" dxfId="273" priority="386" operator="containsText" text="Moderado">
      <formula>NOT(ISERROR(SEARCH("Moderado",L35)))</formula>
    </cfRule>
  </conditionalFormatting>
  <conditionalFormatting sqref="J35:J39">
    <cfRule type="containsText" dxfId="272" priority="385" operator="containsText" text="Moderado">
      <formula>NOT(ISERROR(SEARCH("Moderado",J35)))</formula>
    </cfRule>
  </conditionalFormatting>
  <conditionalFormatting sqref="J35:J39">
    <cfRule type="containsText" dxfId="271" priority="383" operator="containsText" text="Bajo">
      <formula>NOT(ISERROR(SEARCH("Bajo",J35)))</formula>
    </cfRule>
    <cfRule type="containsText" dxfId="270" priority="384" operator="containsText" text="Extremo">
      <formula>NOT(ISERROR(SEARCH("Extremo",J35)))</formula>
    </cfRule>
  </conditionalFormatting>
  <conditionalFormatting sqref="K35:K39">
    <cfRule type="containsText" dxfId="269" priority="381" operator="containsText" text="Baja">
      <formula>NOT(ISERROR(SEARCH("Baja",K35)))</formula>
    </cfRule>
    <cfRule type="containsText" dxfId="268" priority="382" operator="containsText" text="Muy Baja">
      <formula>NOT(ISERROR(SEARCH("Muy Baja",K35)))</formula>
    </cfRule>
  </conditionalFormatting>
  <conditionalFormatting sqref="K35:K39">
    <cfRule type="containsText" dxfId="267" priority="379" operator="containsText" text="Muy Alta">
      <formula>NOT(ISERROR(SEARCH("Muy Alta",K35)))</formula>
    </cfRule>
    <cfRule type="containsText" dxfId="266" priority="380" operator="containsText" text="Alta">
      <formula>NOT(ISERROR(SEARCH("Alta",K35)))</formula>
    </cfRule>
  </conditionalFormatting>
  <conditionalFormatting sqref="L35:L39">
    <cfRule type="containsText" dxfId="265" priority="375" operator="containsText" text="Catastrófico">
      <formula>NOT(ISERROR(SEARCH("Catastrófico",L35)))</formula>
    </cfRule>
    <cfRule type="containsText" dxfId="264" priority="376" operator="containsText" text="Mayor">
      <formula>NOT(ISERROR(SEARCH("Mayor",L35)))</formula>
    </cfRule>
    <cfRule type="containsText" dxfId="263" priority="377" operator="containsText" text="Menor">
      <formula>NOT(ISERROR(SEARCH("Menor",L35)))</formula>
    </cfRule>
    <cfRule type="containsText" dxfId="262" priority="378" operator="containsText" text="Leve">
      <formula>NOT(ISERROR(SEARCH("Leve",L35)))</formula>
    </cfRule>
  </conditionalFormatting>
  <conditionalFormatting sqref="L40">
    <cfRule type="containsText" dxfId="261" priority="369" operator="containsText" text="3- Moderado">
      <formula>NOT(ISERROR(SEARCH("3- Moderado",L40)))</formula>
    </cfRule>
    <cfRule type="containsText" dxfId="260" priority="370" operator="containsText" text="6- Moderado">
      <formula>NOT(ISERROR(SEARCH("6- Moderado",L40)))</formula>
    </cfRule>
    <cfRule type="containsText" dxfId="259" priority="371" operator="containsText" text="4- Moderado">
      <formula>NOT(ISERROR(SEARCH("4- Moderado",L40)))</formula>
    </cfRule>
    <cfRule type="containsText" dxfId="258" priority="372" operator="containsText" text="3- Bajo">
      <formula>NOT(ISERROR(SEARCH("3- Bajo",L40)))</formula>
    </cfRule>
    <cfRule type="containsText" dxfId="257" priority="373" operator="containsText" text="4- Bajo">
      <formula>NOT(ISERROR(SEARCH("4- Bajo",L40)))</formula>
    </cfRule>
    <cfRule type="containsText" dxfId="256" priority="374" operator="containsText" text="1- Bajo">
      <formula>NOT(ISERROR(SEARCH("1- Bajo",L40)))</formula>
    </cfRule>
  </conditionalFormatting>
  <conditionalFormatting sqref="H40:I40">
    <cfRule type="containsText" dxfId="255" priority="363" operator="containsText" text="3- Moderado">
      <formula>NOT(ISERROR(SEARCH("3- Moderado",H40)))</formula>
    </cfRule>
    <cfRule type="containsText" dxfId="254" priority="364" operator="containsText" text="6- Moderado">
      <formula>NOT(ISERROR(SEARCH("6- Moderado",H40)))</formula>
    </cfRule>
    <cfRule type="containsText" dxfId="253" priority="365" operator="containsText" text="4- Moderado">
      <formula>NOT(ISERROR(SEARCH("4- Moderado",H40)))</formula>
    </cfRule>
    <cfRule type="containsText" dxfId="252" priority="366" operator="containsText" text="3- Bajo">
      <formula>NOT(ISERROR(SEARCH("3- Bajo",H40)))</formula>
    </cfRule>
    <cfRule type="containsText" dxfId="251" priority="367" operator="containsText" text="4- Bajo">
      <formula>NOT(ISERROR(SEARCH("4- Bajo",H40)))</formula>
    </cfRule>
    <cfRule type="containsText" dxfId="250" priority="368" operator="containsText" text="1- Bajo">
      <formula>NOT(ISERROR(SEARCH("1- Bajo",H40)))</formula>
    </cfRule>
  </conditionalFormatting>
  <conditionalFormatting sqref="A40 C40:E40">
    <cfRule type="containsText" dxfId="249" priority="357" operator="containsText" text="3- Moderado">
      <formula>NOT(ISERROR(SEARCH("3- Moderado",A40)))</formula>
    </cfRule>
    <cfRule type="containsText" dxfId="248" priority="358" operator="containsText" text="6- Moderado">
      <formula>NOT(ISERROR(SEARCH("6- Moderado",A40)))</formula>
    </cfRule>
    <cfRule type="containsText" dxfId="247" priority="359" operator="containsText" text="4- Moderado">
      <formula>NOT(ISERROR(SEARCH("4- Moderado",A40)))</formula>
    </cfRule>
    <cfRule type="containsText" dxfId="246" priority="360" operator="containsText" text="3- Bajo">
      <formula>NOT(ISERROR(SEARCH("3- Bajo",A40)))</formula>
    </cfRule>
    <cfRule type="containsText" dxfId="245" priority="361" operator="containsText" text="4- Bajo">
      <formula>NOT(ISERROR(SEARCH("4- Bajo",A40)))</formula>
    </cfRule>
    <cfRule type="containsText" dxfId="244" priority="362" operator="containsText" text="1- Bajo">
      <formula>NOT(ISERROR(SEARCH("1- Bajo",A40)))</formula>
    </cfRule>
  </conditionalFormatting>
  <conditionalFormatting sqref="F40:G40">
    <cfRule type="containsText" dxfId="243" priority="351" operator="containsText" text="3- Moderado">
      <formula>NOT(ISERROR(SEARCH("3- Moderado",F40)))</formula>
    </cfRule>
    <cfRule type="containsText" dxfId="242" priority="352" operator="containsText" text="6- Moderado">
      <formula>NOT(ISERROR(SEARCH("6- Moderado",F40)))</formula>
    </cfRule>
    <cfRule type="containsText" dxfId="241" priority="353" operator="containsText" text="4- Moderado">
      <formula>NOT(ISERROR(SEARCH("4- Moderado",F40)))</formula>
    </cfRule>
    <cfRule type="containsText" dxfId="240" priority="354" operator="containsText" text="3- Bajo">
      <formula>NOT(ISERROR(SEARCH("3- Bajo",F40)))</formula>
    </cfRule>
    <cfRule type="containsText" dxfId="239" priority="355" operator="containsText" text="4- Bajo">
      <formula>NOT(ISERROR(SEARCH("4- Bajo",F40)))</formula>
    </cfRule>
    <cfRule type="containsText" dxfId="238" priority="356" operator="containsText" text="1- Bajo">
      <formula>NOT(ISERROR(SEARCH("1- Bajo",F40)))</formula>
    </cfRule>
  </conditionalFormatting>
  <conditionalFormatting sqref="J40:J44">
    <cfRule type="containsText" dxfId="237" priority="346" operator="containsText" text="Bajo">
      <formula>NOT(ISERROR(SEARCH("Bajo",J40)))</formula>
    </cfRule>
    <cfRule type="containsText" dxfId="236" priority="347" operator="containsText" text="Moderado">
      <formula>NOT(ISERROR(SEARCH("Moderado",J40)))</formula>
    </cfRule>
    <cfRule type="containsText" dxfId="235" priority="348" operator="containsText" text="Alto">
      <formula>NOT(ISERROR(SEARCH("Alto",J40)))</formula>
    </cfRule>
    <cfRule type="containsText" dxfId="234" priority="349" operator="containsText" text="Extremo">
      <formula>NOT(ISERROR(SEARCH("Extremo",J40)))</formula>
    </cfRule>
    <cfRule type="colorScale" priority="350">
      <colorScale>
        <cfvo type="min"/>
        <cfvo type="max"/>
        <color rgb="FFFF7128"/>
        <color rgb="FFFFEF9C"/>
      </colorScale>
    </cfRule>
  </conditionalFormatting>
  <conditionalFormatting sqref="M40:M44">
    <cfRule type="containsText" dxfId="233" priority="321" operator="containsText" text="Moderado">
      <formula>NOT(ISERROR(SEARCH("Moderado",M40)))</formula>
    </cfRule>
    <cfRule type="containsText" dxfId="232" priority="341" operator="containsText" text="Bajo">
      <formula>NOT(ISERROR(SEARCH("Bajo",M40)))</formula>
    </cfRule>
    <cfRule type="containsText" dxfId="231" priority="342" operator="containsText" text="Moderado">
      <formula>NOT(ISERROR(SEARCH("Moderado",M40)))</formula>
    </cfRule>
    <cfRule type="containsText" dxfId="230" priority="343" operator="containsText" text="Alto">
      <formula>NOT(ISERROR(SEARCH("Alto",M40)))</formula>
    </cfRule>
    <cfRule type="containsText" dxfId="229" priority="344" operator="containsText" text="Extremo">
      <formula>NOT(ISERROR(SEARCH("Extremo",M40)))</formula>
    </cfRule>
    <cfRule type="colorScale" priority="345">
      <colorScale>
        <cfvo type="min"/>
        <cfvo type="max"/>
        <color rgb="FFFF7128"/>
        <color rgb="FFFFEF9C"/>
      </colorScale>
    </cfRule>
  </conditionalFormatting>
  <conditionalFormatting sqref="N40">
    <cfRule type="containsText" dxfId="228" priority="335" operator="containsText" text="3- Moderado">
      <formula>NOT(ISERROR(SEARCH("3- Moderado",N40)))</formula>
    </cfRule>
    <cfRule type="containsText" dxfId="227" priority="336" operator="containsText" text="6- Moderado">
      <formula>NOT(ISERROR(SEARCH("6- Moderado",N40)))</formula>
    </cfRule>
    <cfRule type="containsText" dxfId="226" priority="337" operator="containsText" text="4- Moderado">
      <formula>NOT(ISERROR(SEARCH("4- Moderado",N40)))</formula>
    </cfRule>
    <cfRule type="containsText" dxfId="225" priority="338" operator="containsText" text="3- Bajo">
      <formula>NOT(ISERROR(SEARCH("3- Bajo",N40)))</formula>
    </cfRule>
    <cfRule type="containsText" dxfId="224" priority="339" operator="containsText" text="4- Bajo">
      <formula>NOT(ISERROR(SEARCH("4- Bajo",N40)))</formula>
    </cfRule>
    <cfRule type="containsText" dxfId="223" priority="340" operator="containsText" text="1- Bajo">
      <formula>NOT(ISERROR(SEARCH("1- Bajo",N40)))</formula>
    </cfRule>
  </conditionalFormatting>
  <conditionalFormatting sqref="H40:H44">
    <cfRule type="containsText" dxfId="222" priority="322" operator="containsText" text="Muy Alta">
      <formula>NOT(ISERROR(SEARCH("Muy Alta",H40)))</formula>
    </cfRule>
    <cfRule type="containsText" dxfId="221" priority="323" operator="containsText" text="Alta">
      <formula>NOT(ISERROR(SEARCH("Alta",H40)))</formula>
    </cfRule>
    <cfRule type="containsText" dxfId="220" priority="324" operator="containsText" text="Muy Alta">
      <formula>NOT(ISERROR(SEARCH("Muy Alta",H40)))</formula>
    </cfRule>
    <cfRule type="containsText" dxfId="219" priority="329" operator="containsText" text="Muy Baja">
      <formula>NOT(ISERROR(SEARCH("Muy Baja",H40)))</formula>
    </cfRule>
    <cfRule type="containsText" dxfId="218" priority="330" operator="containsText" text="Baja">
      <formula>NOT(ISERROR(SEARCH("Baja",H40)))</formula>
    </cfRule>
    <cfRule type="containsText" dxfId="217" priority="331" operator="containsText" text="Media">
      <formula>NOT(ISERROR(SEARCH("Media",H40)))</formula>
    </cfRule>
    <cfRule type="containsText" dxfId="216" priority="332" operator="containsText" text="Alta">
      <formula>NOT(ISERROR(SEARCH("Alta",H40)))</formula>
    </cfRule>
    <cfRule type="containsText" dxfId="215" priority="334" operator="containsText" text="Muy Alta">
      <formula>NOT(ISERROR(SEARCH("Muy Alta",H40)))</formula>
    </cfRule>
  </conditionalFormatting>
  <conditionalFormatting sqref="I40:I44">
    <cfRule type="containsText" dxfId="214" priority="325" operator="containsText" text="Catastrófico">
      <formula>NOT(ISERROR(SEARCH("Catastrófico",I40)))</formula>
    </cfRule>
    <cfRule type="containsText" dxfId="213" priority="326" operator="containsText" text="Mayor">
      <formula>NOT(ISERROR(SEARCH("Mayor",I40)))</formula>
    </cfRule>
    <cfRule type="containsText" dxfId="212" priority="327" operator="containsText" text="Menor">
      <formula>NOT(ISERROR(SEARCH("Menor",I40)))</formula>
    </cfRule>
    <cfRule type="containsText" dxfId="211" priority="328" operator="containsText" text="Leve">
      <formula>NOT(ISERROR(SEARCH("Leve",I40)))</formula>
    </cfRule>
    <cfRule type="containsText" dxfId="210" priority="333" operator="containsText" text="Moderado">
      <formula>NOT(ISERROR(SEARCH("Moderado",I40)))</formula>
    </cfRule>
  </conditionalFormatting>
  <conditionalFormatting sqref="L40:L44">
    <cfRule type="containsText" dxfId="209" priority="319" operator="containsText" text="Moderado">
      <formula>NOT(ISERROR(SEARCH("Moderado",L40)))</formula>
    </cfRule>
  </conditionalFormatting>
  <conditionalFormatting sqref="J40:J44">
    <cfRule type="containsText" dxfId="208" priority="318" operator="containsText" text="Moderado">
      <formula>NOT(ISERROR(SEARCH("Moderado",J40)))</formula>
    </cfRule>
  </conditionalFormatting>
  <conditionalFormatting sqref="J40:J44">
    <cfRule type="containsText" dxfId="207" priority="316" operator="containsText" text="Bajo">
      <formula>NOT(ISERROR(SEARCH("Bajo",J40)))</formula>
    </cfRule>
    <cfRule type="containsText" dxfId="206" priority="317" operator="containsText" text="Extremo">
      <formula>NOT(ISERROR(SEARCH("Extremo",J40)))</formula>
    </cfRule>
  </conditionalFormatting>
  <conditionalFormatting sqref="L40:L44">
    <cfRule type="containsText" dxfId="205" priority="308" operator="containsText" text="Catastrófico">
      <formula>NOT(ISERROR(SEARCH("Catastrófico",L40)))</formula>
    </cfRule>
    <cfRule type="containsText" dxfId="204" priority="309" operator="containsText" text="Mayor">
      <formula>NOT(ISERROR(SEARCH("Mayor",L40)))</formula>
    </cfRule>
    <cfRule type="containsText" dxfId="203" priority="310" operator="containsText" text="Menor">
      <formula>NOT(ISERROR(SEARCH("Menor",L40)))</formula>
    </cfRule>
    <cfRule type="containsText" dxfId="202" priority="311" operator="containsText" text="Leve">
      <formula>NOT(ISERROR(SEARCH("Leve",L40)))</formula>
    </cfRule>
  </conditionalFormatting>
  <conditionalFormatting sqref="K45:L45">
    <cfRule type="containsText" dxfId="201" priority="302" operator="containsText" text="3- Moderado">
      <formula>NOT(ISERROR(SEARCH("3- Moderado",K45)))</formula>
    </cfRule>
    <cfRule type="containsText" dxfId="200" priority="303" operator="containsText" text="6- Moderado">
      <formula>NOT(ISERROR(SEARCH("6- Moderado",K45)))</formula>
    </cfRule>
    <cfRule type="containsText" dxfId="199" priority="304" operator="containsText" text="4- Moderado">
      <formula>NOT(ISERROR(SEARCH("4- Moderado",K45)))</formula>
    </cfRule>
    <cfRule type="containsText" dxfId="198" priority="305" operator="containsText" text="3- Bajo">
      <formula>NOT(ISERROR(SEARCH("3- Bajo",K45)))</formula>
    </cfRule>
    <cfRule type="containsText" dxfId="197" priority="306" operator="containsText" text="4- Bajo">
      <formula>NOT(ISERROR(SEARCH("4- Bajo",K45)))</formula>
    </cfRule>
    <cfRule type="containsText" dxfId="196" priority="307" operator="containsText" text="1- Bajo">
      <formula>NOT(ISERROR(SEARCH("1- Bajo",K45)))</formula>
    </cfRule>
  </conditionalFormatting>
  <conditionalFormatting sqref="H45:I45">
    <cfRule type="containsText" dxfId="195" priority="296" operator="containsText" text="3- Moderado">
      <formula>NOT(ISERROR(SEARCH("3- Moderado",H45)))</formula>
    </cfRule>
    <cfRule type="containsText" dxfId="194" priority="297" operator="containsText" text="6- Moderado">
      <formula>NOT(ISERROR(SEARCH("6- Moderado",H45)))</formula>
    </cfRule>
    <cfRule type="containsText" dxfId="193" priority="298" operator="containsText" text="4- Moderado">
      <formula>NOT(ISERROR(SEARCH("4- Moderado",H45)))</formula>
    </cfRule>
    <cfRule type="containsText" dxfId="192" priority="299" operator="containsText" text="3- Bajo">
      <formula>NOT(ISERROR(SEARCH("3- Bajo",H45)))</formula>
    </cfRule>
    <cfRule type="containsText" dxfId="191" priority="300" operator="containsText" text="4- Bajo">
      <formula>NOT(ISERROR(SEARCH("4- Bajo",H45)))</formula>
    </cfRule>
    <cfRule type="containsText" dxfId="190" priority="301" operator="containsText" text="1- Bajo">
      <formula>NOT(ISERROR(SEARCH("1- Bajo",H45)))</formula>
    </cfRule>
  </conditionalFormatting>
  <conditionalFormatting sqref="A45 C45:E45">
    <cfRule type="containsText" dxfId="189" priority="290" operator="containsText" text="3- Moderado">
      <formula>NOT(ISERROR(SEARCH("3- Moderado",A45)))</formula>
    </cfRule>
    <cfRule type="containsText" dxfId="188" priority="291" operator="containsText" text="6- Moderado">
      <formula>NOT(ISERROR(SEARCH("6- Moderado",A45)))</formula>
    </cfRule>
    <cfRule type="containsText" dxfId="187" priority="292" operator="containsText" text="4- Moderado">
      <formula>NOT(ISERROR(SEARCH("4- Moderado",A45)))</formula>
    </cfRule>
    <cfRule type="containsText" dxfId="186" priority="293" operator="containsText" text="3- Bajo">
      <formula>NOT(ISERROR(SEARCH("3- Bajo",A45)))</formula>
    </cfRule>
    <cfRule type="containsText" dxfId="185" priority="294" operator="containsText" text="4- Bajo">
      <formula>NOT(ISERROR(SEARCH("4- Bajo",A45)))</formula>
    </cfRule>
    <cfRule type="containsText" dxfId="184" priority="295" operator="containsText" text="1- Bajo">
      <formula>NOT(ISERROR(SEARCH("1- Bajo",A45)))</formula>
    </cfRule>
  </conditionalFormatting>
  <conditionalFormatting sqref="F45:G45">
    <cfRule type="containsText" dxfId="183" priority="284" operator="containsText" text="3- Moderado">
      <formula>NOT(ISERROR(SEARCH("3- Moderado",F45)))</formula>
    </cfRule>
    <cfRule type="containsText" dxfId="182" priority="285" operator="containsText" text="6- Moderado">
      <formula>NOT(ISERROR(SEARCH("6- Moderado",F45)))</formula>
    </cfRule>
    <cfRule type="containsText" dxfId="181" priority="286" operator="containsText" text="4- Moderado">
      <formula>NOT(ISERROR(SEARCH("4- Moderado",F45)))</formula>
    </cfRule>
    <cfRule type="containsText" dxfId="180" priority="287" operator="containsText" text="3- Bajo">
      <formula>NOT(ISERROR(SEARCH("3- Bajo",F45)))</formula>
    </cfRule>
    <cfRule type="containsText" dxfId="179" priority="288" operator="containsText" text="4- Bajo">
      <formula>NOT(ISERROR(SEARCH("4- Bajo",F45)))</formula>
    </cfRule>
    <cfRule type="containsText" dxfId="178" priority="289" operator="containsText" text="1- Bajo">
      <formula>NOT(ISERROR(SEARCH("1- Bajo",F45)))</formula>
    </cfRule>
  </conditionalFormatting>
  <conditionalFormatting sqref="J45:J49">
    <cfRule type="containsText" dxfId="177" priority="279" operator="containsText" text="Bajo">
      <formula>NOT(ISERROR(SEARCH("Bajo",J45)))</formula>
    </cfRule>
    <cfRule type="containsText" dxfId="176" priority="280" operator="containsText" text="Moderado">
      <formula>NOT(ISERROR(SEARCH("Moderado",J45)))</formula>
    </cfRule>
    <cfRule type="containsText" dxfId="175" priority="281" operator="containsText" text="Alto">
      <formula>NOT(ISERROR(SEARCH("Alto",J45)))</formula>
    </cfRule>
    <cfRule type="containsText" dxfId="174" priority="282" operator="containsText" text="Extremo">
      <formula>NOT(ISERROR(SEARCH("Extremo",J45)))</formula>
    </cfRule>
    <cfRule type="colorScale" priority="283">
      <colorScale>
        <cfvo type="min"/>
        <cfvo type="max"/>
        <color rgb="FFFF7128"/>
        <color rgb="FFFFEF9C"/>
      </colorScale>
    </cfRule>
  </conditionalFormatting>
  <conditionalFormatting sqref="M45:M49">
    <cfRule type="containsText" dxfId="173" priority="254" operator="containsText" text="Moderado">
      <formula>NOT(ISERROR(SEARCH("Moderado",M45)))</formula>
    </cfRule>
    <cfRule type="containsText" dxfId="172" priority="274" operator="containsText" text="Bajo">
      <formula>NOT(ISERROR(SEARCH("Bajo",M45)))</formula>
    </cfRule>
    <cfRule type="containsText" dxfId="171" priority="275" operator="containsText" text="Moderado">
      <formula>NOT(ISERROR(SEARCH("Moderado",M45)))</formula>
    </cfRule>
    <cfRule type="containsText" dxfId="170" priority="276" operator="containsText" text="Alto">
      <formula>NOT(ISERROR(SEARCH("Alto",M45)))</formula>
    </cfRule>
    <cfRule type="containsText" dxfId="169" priority="277" operator="containsText" text="Extremo">
      <formula>NOT(ISERROR(SEARCH("Extremo",M45)))</formula>
    </cfRule>
    <cfRule type="colorScale" priority="278">
      <colorScale>
        <cfvo type="min"/>
        <cfvo type="max"/>
        <color rgb="FFFF7128"/>
        <color rgb="FFFFEF9C"/>
      </colorScale>
    </cfRule>
  </conditionalFormatting>
  <conditionalFormatting sqref="N45">
    <cfRule type="containsText" dxfId="168" priority="268" operator="containsText" text="3- Moderado">
      <formula>NOT(ISERROR(SEARCH("3- Moderado",N45)))</formula>
    </cfRule>
    <cfRule type="containsText" dxfId="167" priority="269" operator="containsText" text="6- Moderado">
      <formula>NOT(ISERROR(SEARCH("6- Moderado",N45)))</formula>
    </cfRule>
    <cfRule type="containsText" dxfId="166" priority="270" operator="containsText" text="4- Moderado">
      <formula>NOT(ISERROR(SEARCH("4- Moderado",N45)))</formula>
    </cfRule>
    <cfRule type="containsText" dxfId="165" priority="271" operator="containsText" text="3- Bajo">
      <formula>NOT(ISERROR(SEARCH("3- Bajo",N45)))</formula>
    </cfRule>
    <cfRule type="containsText" dxfId="164" priority="272" operator="containsText" text="4- Bajo">
      <formula>NOT(ISERROR(SEARCH("4- Bajo",N45)))</formula>
    </cfRule>
    <cfRule type="containsText" dxfId="163" priority="273" operator="containsText" text="1- Bajo">
      <formula>NOT(ISERROR(SEARCH("1- Bajo",N45)))</formula>
    </cfRule>
  </conditionalFormatting>
  <conditionalFormatting sqref="H45:H49">
    <cfRule type="containsText" dxfId="162" priority="255" operator="containsText" text="Muy Alta">
      <formula>NOT(ISERROR(SEARCH("Muy Alta",H45)))</formula>
    </cfRule>
    <cfRule type="containsText" dxfId="161" priority="256" operator="containsText" text="Alta">
      <formula>NOT(ISERROR(SEARCH("Alta",H45)))</formula>
    </cfRule>
    <cfRule type="containsText" dxfId="160" priority="257" operator="containsText" text="Muy Alta">
      <formula>NOT(ISERROR(SEARCH("Muy Alta",H45)))</formula>
    </cfRule>
    <cfRule type="containsText" dxfId="159" priority="262" operator="containsText" text="Muy Baja">
      <formula>NOT(ISERROR(SEARCH("Muy Baja",H45)))</formula>
    </cfRule>
    <cfRule type="containsText" dxfId="158" priority="263" operator="containsText" text="Baja">
      <formula>NOT(ISERROR(SEARCH("Baja",H45)))</formula>
    </cfRule>
    <cfRule type="containsText" dxfId="157" priority="264" operator="containsText" text="Media">
      <formula>NOT(ISERROR(SEARCH("Media",H45)))</formula>
    </cfRule>
    <cfRule type="containsText" dxfId="156" priority="265" operator="containsText" text="Alta">
      <formula>NOT(ISERROR(SEARCH("Alta",H45)))</formula>
    </cfRule>
    <cfRule type="containsText" dxfId="155" priority="267" operator="containsText" text="Muy Alta">
      <formula>NOT(ISERROR(SEARCH("Muy Alta",H45)))</formula>
    </cfRule>
  </conditionalFormatting>
  <conditionalFormatting sqref="I45:I49">
    <cfRule type="containsText" dxfId="154" priority="258" operator="containsText" text="Catastrófico">
      <formula>NOT(ISERROR(SEARCH("Catastrófico",I45)))</formula>
    </cfRule>
    <cfRule type="containsText" dxfId="153" priority="259" operator="containsText" text="Mayor">
      <formula>NOT(ISERROR(SEARCH("Mayor",I45)))</formula>
    </cfRule>
    <cfRule type="containsText" dxfId="152" priority="260" operator="containsText" text="Menor">
      <formula>NOT(ISERROR(SEARCH("Menor",I45)))</formula>
    </cfRule>
    <cfRule type="containsText" dxfId="151" priority="261" operator="containsText" text="Leve">
      <formula>NOT(ISERROR(SEARCH("Leve",I45)))</formula>
    </cfRule>
    <cfRule type="containsText" dxfId="150" priority="266" operator="containsText" text="Moderado">
      <formula>NOT(ISERROR(SEARCH("Moderado",I45)))</formula>
    </cfRule>
  </conditionalFormatting>
  <conditionalFormatting sqref="K45:K49">
    <cfRule type="containsText" dxfId="149" priority="253" operator="containsText" text="Media">
      <formula>NOT(ISERROR(SEARCH("Media",K45)))</formula>
    </cfRule>
  </conditionalFormatting>
  <conditionalFormatting sqref="L45:L49">
    <cfRule type="containsText" dxfId="148" priority="252" operator="containsText" text="Moderado">
      <formula>NOT(ISERROR(SEARCH("Moderado",L45)))</formula>
    </cfRule>
  </conditionalFormatting>
  <conditionalFormatting sqref="J45:J49">
    <cfRule type="containsText" dxfId="147" priority="251" operator="containsText" text="Moderado">
      <formula>NOT(ISERROR(SEARCH("Moderado",J45)))</formula>
    </cfRule>
  </conditionalFormatting>
  <conditionalFormatting sqref="J45:J49">
    <cfRule type="containsText" dxfId="146" priority="249" operator="containsText" text="Bajo">
      <formula>NOT(ISERROR(SEARCH("Bajo",J45)))</formula>
    </cfRule>
    <cfRule type="containsText" dxfId="145" priority="250" operator="containsText" text="Extremo">
      <formula>NOT(ISERROR(SEARCH("Extremo",J45)))</formula>
    </cfRule>
  </conditionalFormatting>
  <conditionalFormatting sqref="K45:K49">
    <cfRule type="containsText" dxfId="144" priority="247" operator="containsText" text="Baja">
      <formula>NOT(ISERROR(SEARCH("Baja",K45)))</formula>
    </cfRule>
    <cfRule type="containsText" dxfId="143" priority="248" operator="containsText" text="Muy Baja">
      <formula>NOT(ISERROR(SEARCH("Muy Baja",K45)))</formula>
    </cfRule>
  </conditionalFormatting>
  <conditionalFormatting sqref="K45:K49">
    <cfRule type="containsText" dxfId="142" priority="245" operator="containsText" text="Muy Alta">
      <formula>NOT(ISERROR(SEARCH("Muy Alta",K45)))</formula>
    </cfRule>
    <cfRule type="containsText" dxfId="141" priority="246" operator="containsText" text="Alta">
      <formula>NOT(ISERROR(SEARCH("Alta",K45)))</formula>
    </cfRule>
  </conditionalFormatting>
  <conditionalFormatting sqref="L45:L49">
    <cfRule type="containsText" dxfId="140" priority="241" operator="containsText" text="Catastrófico">
      <formula>NOT(ISERROR(SEARCH("Catastrófico",L45)))</formula>
    </cfRule>
    <cfRule type="containsText" dxfId="139" priority="242" operator="containsText" text="Mayor">
      <formula>NOT(ISERROR(SEARCH("Mayor",L45)))</formula>
    </cfRule>
    <cfRule type="containsText" dxfId="138" priority="243" operator="containsText" text="Menor">
      <formula>NOT(ISERROR(SEARCH("Menor",L45)))</formula>
    </cfRule>
    <cfRule type="containsText" dxfId="137" priority="244" operator="containsText" text="Leve">
      <formula>NOT(ISERROR(SEARCH("Leve",L45)))</formula>
    </cfRule>
  </conditionalFormatting>
  <conditionalFormatting sqref="K50:L50">
    <cfRule type="containsText" dxfId="136" priority="235" operator="containsText" text="3- Moderado">
      <formula>NOT(ISERROR(SEARCH("3- Moderado",K50)))</formula>
    </cfRule>
    <cfRule type="containsText" dxfId="135" priority="236" operator="containsText" text="6- Moderado">
      <formula>NOT(ISERROR(SEARCH("6- Moderado",K50)))</formula>
    </cfRule>
    <cfRule type="containsText" dxfId="134" priority="237" operator="containsText" text="4- Moderado">
      <formula>NOT(ISERROR(SEARCH("4- Moderado",K50)))</formula>
    </cfRule>
    <cfRule type="containsText" dxfId="133" priority="238" operator="containsText" text="3- Bajo">
      <formula>NOT(ISERROR(SEARCH("3- Bajo",K50)))</formula>
    </cfRule>
    <cfRule type="containsText" dxfId="132" priority="239" operator="containsText" text="4- Bajo">
      <formula>NOT(ISERROR(SEARCH("4- Bajo",K50)))</formula>
    </cfRule>
    <cfRule type="containsText" dxfId="131" priority="240" operator="containsText" text="1- Bajo">
      <formula>NOT(ISERROR(SEARCH("1- Bajo",K50)))</formula>
    </cfRule>
  </conditionalFormatting>
  <conditionalFormatting sqref="H50:I50">
    <cfRule type="containsText" dxfId="130" priority="229" operator="containsText" text="3- Moderado">
      <formula>NOT(ISERROR(SEARCH("3- Moderado",H50)))</formula>
    </cfRule>
    <cfRule type="containsText" dxfId="129" priority="230" operator="containsText" text="6- Moderado">
      <formula>NOT(ISERROR(SEARCH("6- Moderado",H50)))</formula>
    </cfRule>
    <cfRule type="containsText" dxfId="128" priority="231" operator="containsText" text="4- Moderado">
      <formula>NOT(ISERROR(SEARCH("4- Moderado",H50)))</formula>
    </cfRule>
    <cfRule type="containsText" dxfId="127" priority="232" operator="containsText" text="3- Bajo">
      <formula>NOT(ISERROR(SEARCH("3- Bajo",H50)))</formula>
    </cfRule>
    <cfRule type="containsText" dxfId="126" priority="233" operator="containsText" text="4- Bajo">
      <formula>NOT(ISERROR(SEARCH("4- Bajo",H50)))</formula>
    </cfRule>
    <cfRule type="containsText" dxfId="125" priority="234" operator="containsText" text="1- Bajo">
      <formula>NOT(ISERROR(SEARCH("1- Bajo",H50)))</formula>
    </cfRule>
  </conditionalFormatting>
  <conditionalFormatting sqref="A50 C50:E50">
    <cfRule type="containsText" dxfId="124" priority="223" operator="containsText" text="3- Moderado">
      <formula>NOT(ISERROR(SEARCH("3- Moderado",A50)))</formula>
    </cfRule>
    <cfRule type="containsText" dxfId="123" priority="224" operator="containsText" text="6- Moderado">
      <formula>NOT(ISERROR(SEARCH("6- Moderado",A50)))</formula>
    </cfRule>
    <cfRule type="containsText" dxfId="122" priority="225" operator="containsText" text="4- Moderado">
      <formula>NOT(ISERROR(SEARCH("4- Moderado",A50)))</formula>
    </cfRule>
    <cfRule type="containsText" dxfId="121" priority="226" operator="containsText" text="3- Bajo">
      <formula>NOT(ISERROR(SEARCH("3- Bajo",A50)))</formula>
    </cfRule>
    <cfRule type="containsText" dxfId="120" priority="227" operator="containsText" text="4- Bajo">
      <formula>NOT(ISERROR(SEARCH("4- Bajo",A50)))</formula>
    </cfRule>
    <cfRule type="containsText" dxfId="119" priority="228" operator="containsText" text="1- Bajo">
      <formula>NOT(ISERROR(SEARCH("1- Bajo",A50)))</formula>
    </cfRule>
  </conditionalFormatting>
  <conditionalFormatting sqref="F50:G50">
    <cfRule type="containsText" dxfId="118" priority="217" operator="containsText" text="3- Moderado">
      <formula>NOT(ISERROR(SEARCH("3- Moderado",F50)))</formula>
    </cfRule>
    <cfRule type="containsText" dxfId="117" priority="218" operator="containsText" text="6- Moderado">
      <formula>NOT(ISERROR(SEARCH("6- Moderado",F50)))</formula>
    </cfRule>
    <cfRule type="containsText" dxfId="116" priority="219" operator="containsText" text="4- Moderado">
      <formula>NOT(ISERROR(SEARCH("4- Moderado",F50)))</formula>
    </cfRule>
    <cfRule type="containsText" dxfId="115" priority="220" operator="containsText" text="3- Bajo">
      <formula>NOT(ISERROR(SEARCH("3- Bajo",F50)))</formula>
    </cfRule>
    <cfRule type="containsText" dxfId="114" priority="221" operator="containsText" text="4- Bajo">
      <formula>NOT(ISERROR(SEARCH("4- Bajo",F50)))</formula>
    </cfRule>
    <cfRule type="containsText" dxfId="113" priority="222" operator="containsText" text="1- Bajo">
      <formula>NOT(ISERROR(SEARCH("1- Bajo",F50)))</formula>
    </cfRule>
  </conditionalFormatting>
  <conditionalFormatting sqref="J50:J54">
    <cfRule type="containsText" dxfId="112" priority="212" operator="containsText" text="Bajo">
      <formula>NOT(ISERROR(SEARCH("Bajo",J50)))</formula>
    </cfRule>
    <cfRule type="containsText" dxfId="111" priority="213" operator="containsText" text="Moderado">
      <formula>NOT(ISERROR(SEARCH("Moderado",J50)))</formula>
    </cfRule>
    <cfRule type="containsText" dxfId="110" priority="214" operator="containsText" text="Alto">
      <formula>NOT(ISERROR(SEARCH("Alto",J50)))</formula>
    </cfRule>
    <cfRule type="containsText" dxfId="109" priority="215" operator="containsText" text="Extremo">
      <formula>NOT(ISERROR(SEARCH("Extremo",J50)))</formula>
    </cfRule>
    <cfRule type="colorScale" priority="216">
      <colorScale>
        <cfvo type="min"/>
        <cfvo type="max"/>
        <color rgb="FFFF7128"/>
        <color rgb="FFFFEF9C"/>
      </colorScale>
    </cfRule>
  </conditionalFormatting>
  <conditionalFormatting sqref="M50:M54">
    <cfRule type="containsText" dxfId="108" priority="187" operator="containsText" text="Moderado">
      <formula>NOT(ISERROR(SEARCH("Moderado",M50)))</formula>
    </cfRule>
    <cfRule type="containsText" dxfId="107" priority="207" operator="containsText" text="Bajo">
      <formula>NOT(ISERROR(SEARCH("Bajo",M50)))</formula>
    </cfRule>
    <cfRule type="containsText" dxfId="106" priority="208" operator="containsText" text="Moderado">
      <formula>NOT(ISERROR(SEARCH("Moderado",M50)))</formula>
    </cfRule>
    <cfRule type="containsText" dxfId="105" priority="209" operator="containsText" text="Alto">
      <formula>NOT(ISERROR(SEARCH("Alto",M50)))</formula>
    </cfRule>
    <cfRule type="containsText" dxfId="104" priority="210" operator="containsText" text="Extremo">
      <formula>NOT(ISERROR(SEARCH("Extremo",M50)))</formula>
    </cfRule>
    <cfRule type="colorScale" priority="211">
      <colorScale>
        <cfvo type="min"/>
        <cfvo type="max"/>
        <color rgb="FFFF7128"/>
        <color rgb="FFFFEF9C"/>
      </colorScale>
    </cfRule>
  </conditionalFormatting>
  <conditionalFormatting sqref="N50">
    <cfRule type="containsText" dxfId="103" priority="201" operator="containsText" text="3- Moderado">
      <formula>NOT(ISERROR(SEARCH("3- Moderado",N50)))</formula>
    </cfRule>
    <cfRule type="containsText" dxfId="102" priority="202" operator="containsText" text="6- Moderado">
      <formula>NOT(ISERROR(SEARCH("6- Moderado",N50)))</formula>
    </cfRule>
    <cfRule type="containsText" dxfId="101" priority="203" operator="containsText" text="4- Moderado">
      <formula>NOT(ISERROR(SEARCH("4- Moderado",N50)))</formula>
    </cfRule>
    <cfRule type="containsText" dxfId="100" priority="204" operator="containsText" text="3- Bajo">
      <formula>NOT(ISERROR(SEARCH("3- Bajo",N50)))</formula>
    </cfRule>
    <cfRule type="containsText" dxfId="99" priority="205" operator="containsText" text="4- Bajo">
      <formula>NOT(ISERROR(SEARCH("4- Bajo",N50)))</formula>
    </cfRule>
    <cfRule type="containsText" dxfId="98" priority="206" operator="containsText" text="1- Bajo">
      <formula>NOT(ISERROR(SEARCH("1- Bajo",N50)))</formula>
    </cfRule>
  </conditionalFormatting>
  <conditionalFormatting sqref="H50:H54">
    <cfRule type="containsText" dxfId="97" priority="188" operator="containsText" text="Muy Alta">
      <formula>NOT(ISERROR(SEARCH("Muy Alta",H50)))</formula>
    </cfRule>
    <cfRule type="containsText" dxfId="96" priority="189" operator="containsText" text="Alta">
      <formula>NOT(ISERROR(SEARCH("Alta",H50)))</formula>
    </cfRule>
    <cfRule type="containsText" dxfId="95" priority="190" operator="containsText" text="Muy Alta">
      <formula>NOT(ISERROR(SEARCH("Muy Alta",H50)))</formula>
    </cfRule>
    <cfRule type="containsText" dxfId="94" priority="195" operator="containsText" text="Muy Baja">
      <formula>NOT(ISERROR(SEARCH("Muy Baja",H50)))</formula>
    </cfRule>
    <cfRule type="containsText" dxfId="93" priority="196" operator="containsText" text="Baja">
      <formula>NOT(ISERROR(SEARCH("Baja",H50)))</formula>
    </cfRule>
    <cfRule type="containsText" dxfId="92" priority="197" operator="containsText" text="Media">
      <formula>NOT(ISERROR(SEARCH("Media",H50)))</formula>
    </cfRule>
    <cfRule type="containsText" dxfId="91" priority="198" operator="containsText" text="Alta">
      <formula>NOT(ISERROR(SEARCH("Alta",H50)))</formula>
    </cfRule>
    <cfRule type="containsText" dxfId="90" priority="200" operator="containsText" text="Muy Alta">
      <formula>NOT(ISERROR(SEARCH("Muy Alta",H50)))</formula>
    </cfRule>
  </conditionalFormatting>
  <conditionalFormatting sqref="I50:I54">
    <cfRule type="containsText" dxfId="89" priority="191" operator="containsText" text="Catastrófico">
      <formula>NOT(ISERROR(SEARCH("Catastrófico",I50)))</formula>
    </cfRule>
    <cfRule type="containsText" dxfId="88" priority="192" operator="containsText" text="Mayor">
      <formula>NOT(ISERROR(SEARCH("Mayor",I50)))</formula>
    </cfRule>
    <cfRule type="containsText" dxfId="87" priority="193" operator="containsText" text="Menor">
      <formula>NOT(ISERROR(SEARCH("Menor",I50)))</formula>
    </cfRule>
    <cfRule type="containsText" dxfId="86" priority="194" operator="containsText" text="Leve">
      <formula>NOT(ISERROR(SEARCH("Leve",I50)))</formula>
    </cfRule>
    <cfRule type="containsText" dxfId="85" priority="199" operator="containsText" text="Moderado">
      <formula>NOT(ISERROR(SEARCH("Moderado",I50)))</formula>
    </cfRule>
  </conditionalFormatting>
  <conditionalFormatting sqref="K50:K54">
    <cfRule type="containsText" dxfId="84" priority="186" operator="containsText" text="Media">
      <formula>NOT(ISERROR(SEARCH("Media",K50)))</formula>
    </cfRule>
  </conditionalFormatting>
  <conditionalFormatting sqref="L50:L54">
    <cfRule type="containsText" dxfId="83" priority="185" operator="containsText" text="Moderado">
      <formula>NOT(ISERROR(SEARCH("Moderado",L50)))</formula>
    </cfRule>
  </conditionalFormatting>
  <conditionalFormatting sqref="J50:J54">
    <cfRule type="containsText" dxfId="82" priority="184" operator="containsText" text="Moderado">
      <formula>NOT(ISERROR(SEARCH("Moderado",J50)))</formula>
    </cfRule>
  </conditionalFormatting>
  <conditionalFormatting sqref="J50:J54">
    <cfRule type="containsText" dxfId="81" priority="182" operator="containsText" text="Bajo">
      <formula>NOT(ISERROR(SEARCH("Bajo",J50)))</formula>
    </cfRule>
    <cfRule type="containsText" dxfId="80" priority="183" operator="containsText" text="Extremo">
      <formula>NOT(ISERROR(SEARCH("Extremo",J50)))</formula>
    </cfRule>
  </conditionalFormatting>
  <conditionalFormatting sqref="K50:K54">
    <cfRule type="containsText" dxfId="79" priority="180" operator="containsText" text="Baja">
      <formula>NOT(ISERROR(SEARCH("Baja",K50)))</formula>
    </cfRule>
    <cfRule type="containsText" dxfId="78" priority="181" operator="containsText" text="Muy Baja">
      <formula>NOT(ISERROR(SEARCH("Muy Baja",K50)))</formula>
    </cfRule>
  </conditionalFormatting>
  <conditionalFormatting sqref="K50:K54">
    <cfRule type="containsText" dxfId="77" priority="178" operator="containsText" text="Muy Alta">
      <formula>NOT(ISERROR(SEARCH("Muy Alta",K50)))</formula>
    </cfRule>
    <cfRule type="containsText" dxfId="76" priority="179" operator="containsText" text="Alta">
      <formula>NOT(ISERROR(SEARCH("Alta",K50)))</formula>
    </cfRule>
  </conditionalFormatting>
  <conditionalFormatting sqref="L50:L54">
    <cfRule type="containsText" dxfId="75" priority="174" operator="containsText" text="Catastrófico">
      <formula>NOT(ISERROR(SEARCH("Catastrófico",L50)))</formula>
    </cfRule>
    <cfRule type="containsText" dxfId="74" priority="175" operator="containsText" text="Mayor">
      <formula>NOT(ISERROR(SEARCH("Mayor",L50)))</formula>
    </cfRule>
    <cfRule type="containsText" dxfId="73" priority="176" operator="containsText" text="Menor">
      <formula>NOT(ISERROR(SEARCH("Menor",L50)))</formula>
    </cfRule>
    <cfRule type="containsText" dxfId="72" priority="177" operator="containsText" text="Leve">
      <formula>NOT(ISERROR(SEARCH("Leve",L50)))</formula>
    </cfRule>
  </conditionalFormatting>
  <conditionalFormatting sqref="K55:L55">
    <cfRule type="containsText" dxfId="71" priority="168" operator="containsText" text="3- Moderado">
      <formula>NOT(ISERROR(SEARCH("3- Moderado",K55)))</formula>
    </cfRule>
    <cfRule type="containsText" dxfId="70" priority="169" operator="containsText" text="6- Moderado">
      <formula>NOT(ISERROR(SEARCH("6- Moderado",K55)))</formula>
    </cfRule>
    <cfRule type="containsText" dxfId="69" priority="170" operator="containsText" text="4- Moderado">
      <formula>NOT(ISERROR(SEARCH("4- Moderado",K55)))</formula>
    </cfRule>
    <cfRule type="containsText" dxfId="68" priority="171" operator="containsText" text="3- Bajo">
      <formula>NOT(ISERROR(SEARCH("3- Bajo",K55)))</formula>
    </cfRule>
    <cfRule type="containsText" dxfId="67" priority="172" operator="containsText" text="4- Bajo">
      <formula>NOT(ISERROR(SEARCH("4- Bajo",K55)))</formula>
    </cfRule>
    <cfRule type="containsText" dxfId="66" priority="173" operator="containsText" text="1- Bajo">
      <formula>NOT(ISERROR(SEARCH("1- Bajo",K55)))</formula>
    </cfRule>
  </conditionalFormatting>
  <conditionalFormatting sqref="H55:I55">
    <cfRule type="containsText" dxfId="65" priority="162" operator="containsText" text="3- Moderado">
      <formula>NOT(ISERROR(SEARCH("3- Moderado",H55)))</formula>
    </cfRule>
    <cfRule type="containsText" dxfId="64" priority="163" operator="containsText" text="6- Moderado">
      <formula>NOT(ISERROR(SEARCH("6- Moderado",H55)))</formula>
    </cfRule>
    <cfRule type="containsText" dxfId="63" priority="164" operator="containsText" text="4- Moderado">
      <formula>NOT(ISERROR(SEARCH("4- Moderado",H55)))</formula>
    </cfRule>
    <cfRule type="containsText" dxfId="62" priority="165" operator="containsText" text="3- Bajo">
      <formula>NOT(ISERROR(SEARCH("3- Bajo",H55)))</formula>
    </cfRule>
    <cfRule type="containsText" dxfId="61" priority="166" operator="containsText" text="4- Bajo">
      <formula>NOT(ISERROR(SEARCH("4- Bajo",H55)))</formula>
    </cfRule>
    <cfRule type="containsText" dxfId="60" priority="167" operator="containsText" text="1- Bajo">
      <formula>NOT(ISERROR(SEARCH("1- Bajo",H55)))</formula>
    </cfRule>
  </conditionalFormatting>
  <conditionalFormatting sqref="A55 C55:E55">
    <cfRule type="containsText" dxfId="59" priority="156" operator="containsText" text="3- Moderado">
      <formula>NOT(ISERROR(SEARCH("3- Moderado",A55)))</formula>
    </cfRule>
    <cfRule type="containsText" dxfId="58" priority="157" operator="containsText" text="6- Moderado">
      <formula>NOT(ISERROR(SEARCH("6- Moderado",A55)))</formula>
    </cfRule>
    <cfRule type="containsText" dxfId="57" priority="158" operator="containsText" text="4- Moderado">
      <formula>NOT(ISERROR(SEARCH("4- Moderado",A55)))</formula>
    </cfRule>
    <cfRule type="containsText" dxfId="56" priority="159" operator="containsText" text="3- Bajo">
      <formula>NOT(ISERROR(SEARCH("3- Bajo",A55)))</formula>
    </cfRule>
    <cfRule type="containsText" dxfId="55" priority="160" operator="containsText" text="4- Bajo">
      <formula>NOT(ISERROR(SEARCH("4- Bajo",A55)))</formula>
    </cfRule>
    <cfRule type="containsText" dxfId="54" priority="161" operator="containsText" text="1- Bajo">
      <formula>NOT(ISERROR(SEARCH("1- Bajo",A55)))</formula>
    </cfRule>
  </conditionalFormatting>
  <conditionalFormatting sqref="F55:G55">
    <cfRule type="containsText" dxfId="53" priority="150" operator="containsText" text="3- Moderado">
      <formula>NOT(ISERROR(SEARCH("3- Moderado",F55)))</formula>
    </cfRule>
    <cfRule type="containsText" dxfId="52" priority="151" operator="containsText" text="6- Moderado">
      <formula>NOT(ISERROR(SEARCH("6- Moderado",F55)))</formula>
    </cfRule>
    <cfRule type="containsText" dxfId="51" priority="152" operator="containsText" text="4- Moderado">
      <formula>NOT(ISERROR(SEARCH("4- Moderado",F55)))</formula>
    </cfRule>
    <cfRule type="containsText" dxfId="50" priority="153" operator="containsText" text="3- Bajo">
      <formula>NOT(ISERROR(SEARCH("3- Bajo",F55)))</formula>
    </cfRule>
    <cfRule type="containsText" dxfId="49" priority="154" operator="containsText" text="4- Bajo">
      <formula>NOT(ISERROR(SEARCH("4- Bajo",F55)))</formula>
    </cfRule>
    <cfRule type="containsText" dxfId="48" priority="155" operator="containsText" text="1- Bajo">
      <formula>NOT(ISERROR(SEARCH("1- Bajo",F55)))</formula>
    </cfRule>
  </conditionalFormatting>
  <conditionalFormatting sqref="J55:J59">
    <cfRule type="containsText" dxfId="47" priority="145" operator="containsText" text="Bajo">
      <formula>NOT(ISERROR(SEARCH("Bajo",J55)))</formula>
    </cfRule>
    <cfRule type="containsText" dxfId="46" priority="146" operator="containsText" text="Moderado">
      <formula>NOT(ISERROR(SEARCH("Moderado",J55)))</formula>
    </cfRule>
    <cfRule type="containsText" dxfId="45" priority="147" operator="containsText" text="Alto">
      <formula>NOT(ISERROR(SEARCH("Alto",J55)))</formula>
    </cfRule>
    <cfRule type="containsText" dxfId="44" priority="148" operator="containsText" text="Extremo">
      <formula>NOT(ISERROR(SEARCH("Extremo",J55)))</formula>
    </cfRule>
    <cfRule type="colorScale" priority="149">
      <colorScale>
        <cfvo type="min"/>
        <cfvo type="max"/>
        <color rgb="FFFF7128"/>
        <color rgb="FFFFEF9C"/>
      </colorScale>
    </cfRule>
  </conditionalFormatting>
  <conditionalFormatting sqref="M55:M59">
    <cfRule type="containsText" dxfId="43" priority="120" operator="containsText" text="Moderado">
      <formula>NOT(ISERROR(SEARCH("Moderado",M55)))</formula>
    </cfRule>
    <cfRule type="containsText" dxfId="42" priority="140" operator="containsText" text="Bajo">
      <formula>NOT(ISERROR(SEARCH("Bajo",M55)))</formula>
    </cfRule>
    <cfRule type="containsText" dxfId="41" priority="141" operator="containsText" text="Moderado">
      <formula>NOT(ISERROR(SEARCH("Moderado",M55)))</formula>
    </cfRule>
    <cfRule type="containsText" dxfId="40" priority="142" operator="containsText" text="Alto">
      <formula>NOT(ISERROR(SEARCH("Alto",M55)))</formula>
    </cfRule>
    <cfRule type="containsText" dxfId="39" priority="143" operator="containsText" text="Extremo">
      <formula>NOT(ISERROR(SEARCH("Extremo",M55)))</formula>
    </cfRule>
    <cfRule type="colorScale" priority="144">
      <colorScale>
        <cfvo type="min"/>
        <cfvo type="max"/>
        <color rgb="FFFF7128"/>
        <color rgb="FFFFEF9C"/>
      </colorScale>
    </cfRule>
  </conditionalFormatting>
  <conditionalFormatting sqref="N55">
    <cfRule type="containsText" dxfId="38" priority="134" operator="containsText" text="3- Moderado">
      <formula>NOT(ISERROR(SEARCH("3- Moderado",N55)))</formula>
    </cfRule>
    <cfRule type="containsText" dxfId="37" priority="135" operator="containsText" text="6- Moderado">
      <formula>NOT(ISERROR(SEARCH("6- Moderado",N55)))</formula>
    </cfRule>
    <cfRule type="containsText" dxfId="36" priority="136" operator="containsText" text="4- Moderado">
      <formula>NOT(ISERROR(SEARCH("4- Moderado",N55)))</formula>
    </cfRule>
    <cfRule type="containsText" dxfId="35" priority="137" operator="containsText" text="3- Bajo">
      <formula>NOT(ISERROR(SEARCH("3- Bajo",N55)))</formula>
    </cfRule>
    <cfRule type="containsText" dxfId="34" priority="138" operator="containsText" text="4- Bajo">
      <formula>NOT(ISERROR(SEARCH("4- Bajo",N55)))</formula>
    </cfRule>
    <cfRule type="containsText" dxfId="33" priority="139" operator="containsText" text="1- Bajo">
      <formula>NOT(ISERROR(SEARCH("1- Bajo",N55)))</formula>
    </cfRule>
  </conditionalFormatting>
  <conditionalFormatting sqref="H55:H59">
    <cfRule type="containsText" dxfId="32" priority="121" operator="containsText" text="Muy Alta">
      <formula>NOT(ISERROR(SEARCH("Muy Alta",H55)))</formula>
    </cfRule>
    <cfRule type="containsText" dxfId="31" priority="122" operator="containsText" text="Alta">
      <formula>NOT(ISERROR(SEARCH("Alta",H55)))</formula>
    </cfRule>
    <cfRule type="containsText" dxfId="30" priority="123" operator="containsText" text="Muy Alta">
      <formula>NOT(ISERROR(SEARCH("Muy Alta",H55)))</formula>
    </cfRule>
    <cfRule type="containsText" dxfId="29" priority="128" operator="containsText" text="Muy Baja">
      <formula>NOT(ISERROR(SEARCH("Muy Baja",H55)))</formula>
    </cfRule>
    <cfRule type="containsText" dxfId="28" priority="129" operator="containsText" text="Baja">
      <formula>NOT(ISERROR(SEARCH("Baja",H55)))</formula>
    </cfRule>
    <cfRule type="containsText" dxfId="27" priority="130" operator="containsText" text="Media">
      <formula>NOT(ISERROR(SEARCH("Media",H55)))</formula>
    </cfRule>
    <cfRule type="containsText" dxfId="26" priority="131" operator="containsText" text="Alta">
      <formula>NOT(ISERROR(SEARCH("Alta",H55)))</formula>
    </cfRule>
    <cfRule type="containsText" dxfId="25" priority="133" operator="containsText" text="Muy Alta">
      <formula>NOT(ISERROR(SEARCH("Muy Alta",H55)))</formula>
    </cfRule>
  </conditionalFormatting>
  <conditionalFormatting sqref="I55:I59">
    <cfRule type="containsText" dxfId="24" priority="124" operator="containsText" text="Catastrófico">
      <formula>NOT(ISERROR(SEARCH("Catastrófico",I55)))</formula>
    </cfRule>
    <cfRule type="containsText" dxfId="23" priority="125" operator="containsText" text="Mayor">
      <formula>NOT(ISERROR(SEARCH("Mayor",I55)))</formula>
    </cfRule>
    <cfRule type="containsText" dxfId="22" priority="126" operator="containsText" text="Menor">
      <formula>NOT(ISERROR(SEARCH("Menor",I55)))</formula>
    </cfRule>
    <cfRule type="containsText" dxfId="21" priority="127" operator="containsText" text="Leve">
      <formula>NOT(ISERROR(SEARCH("Leve",I55)))</formula>
    </cfRule>
    <cfRule type="containsText" dxfId="20" priority="132" operator="containsText" text="Moderado">
      <formula>NOT(ISERROR(SEARCH("Moderado",I55)))</formula>
    </cfRule>
  </conditionalFormatting>
  <conditionalFormatting sqref="K55:K59">
    <cfRule type="containsText" dxfId="19" priority="119" operator="containsText" text="Media">
      <formula>NOT(ISERROR(SEARCH("Media",K55)))</formula>
    </cfRule>
  </conditionalFormatting>
  <conditionalFormatting sqref="L55:L59">
    <cfRule type="containsText" dxfId="18" priority="118" operator="containsText" text="Moderado">
      <formula>NOT(ISERROR(SEARCH("Moderado",L55)))</formula>
    </cfRule>
  </conditionalFormatting>
  <conditionalFormatting sqref="J55:J59">
    <cfRule type="containsText" dxfId="17" priority="117" operator="containsText" text="Moderado">
      <formula>NOT(ISERROR(SEARCH("Moderado",J55)))</formula>
    </cfRule>
  </conditionalFormatting>
  <conditionalFormatting sqref="J55:J59">
    <cfRule type="containsText" dxfId="16" priority="115" operator="containsText" text="Bajo">
      <formula>NOT(ISERROR(SEARCH("Bajo",J55)))</formula>
    </cfRule>
    <cfRule type="containsText" dxfId="15" priority="116" operator="containsText" text="Extremo">
      <formula>NOT(ISERROR(SEARCH("Extremo",J55)))</formula>
    </cfRule>
  </conditionalFormatting>
  <conditionalFormatting sqref="K55:K59">
    <cfRule type="containsText" dxfId="14" priority="113" operator="containsText" text="Baja">
      <formula>NOT(ISERROR(SEARCH("Baja",K55)))</formula>
    </cfRule>
    <cfRule type="containsText" dxfId="13" priority="114" operator="containsText" text="Muy Baja">
      <formula>NOT(ISERROR(SEARCH("Muy Baja",K55)))</formula>
    </cfRule>
  </conditionalFormatting>
  <conditionalFormatting sqref="K55:K59">
    <cfRule type="containsText" dxfId="12" priority="111" operator="containsText" text="Muy Alta">
      <formula>NOT(ISERROR(SEARCH("Muy Alta",K55)))</formula>
    </cfRule>
    <cfRule type="containsText" dxfId="11" priority="112" operator="containsText" text="Alta">
      <formula>NOT(ISERROR(SEARCH("Alta",K55)))</formula>
    </cfRule>
  </conditionalFormatting>
  <conditionalFormatting sqref="L55:L59">
    <cfRule type="containsText" dxfId="10" priority="107" operator="containsText" text="Catastrófico">
      <formula>NOT(ISERROR(SEARCH("Catastrófico",L55)))</formula>
    </cfRule>
    <cfRule type="containsText" dxfId="9" priority="108" operator="containsText" text="Mayor">
      <formula>NOT(ISERROR(SEARCH("Mayor",L55)))</formula>
    </cfRule>
    <cfRule type="containsText" dxfId="8" priority="109" operator="containsText" text="Menor">
      <formula>NOT(ISERROR(SEARCH("Menor",L55)))</formula>
    </cfRule>
    <cfRule type="containsText" dxfId="7" priority="110" operator="containsText" text="Leve">
      <formula>NOT(ISERROR(SEARCH("Leve",L55)))</formula>
    </cfRule>
  </conditionalFormatting>
  <conditionalFormatting sqref="K40:K44">
    <cfRule type="containsText" dxfId="6" priority="4" operator="containsText" text="Bajo">
      <formula>NOT(ISERROR(SEARCH("Bajo",K40)))</formula>
    </cfRule>
    <cfRule type="containsText" dxfId="5" priority="5" operator="containsText" text="Moderado">
      <formula>NOT(ISERROR(SEARCH("Moderado",K40)))</formula>
    </cfRule>
    <cfRule type="containsText" dxfId="4" priority="6" operator="containsText" text="Alto">
      <formula>NOT(ISERROR(SEARCH("Alto",K40)))</formula>
    </cfRule>
    <cfRule type="containsText" dxfId="3" priority="7" operator="containsText" text="Extremo">
      <formula>NOT(ISERROR(SEARCH("Extremo",K40)))</formula>
    </cfRule>
    <cfRule type="colorScale" priority="8">
      <colorScale>
        <cfvo type="min"/>
        <cfvo type="max"/>
        <color rgb="FFFF7128"/>
        <color rgb="FFFFEF9C"/>
      </colorScale>
    </cfRule>
  </conditionalFormatting>
  <conditionalFormatting sqref="K40:K44">
    <cfRule type="containsText" dxfId="2" priority="3" operator="containsText" text="Moderado">
      <formula>NOT(ISERROR(SEARCH("Moderado",K40)))</formula>
    </cfRule>
  </conditionalFormatting>
  <conditionalFormatting sqref="K40:K44">
    <cfRule type="containsText" dxfId="1" priority="1" operator="containsText" text="Bajo">
      <formula>NOT(ISERROR(SEARCH("Bajo",K40)))</formula>
    </cfRule>
    <cfRule type="containsText" dxfId="0" priority="2" operator="containsText" text="Extremo">
      <formula>NOT(ISERROR(SEARCH("Extremo",K40)))</formula>
    </cfRule>
  </conditionalFormatting>
  <dataValidations disablePrompts="1" count="7">
    <dataValidation allowBlank="1" showInputMessage="1" showErrorMessage="1" prompt="Seleccionar el tipo de riesgo teniendo en cuenta que  factor organizaconal afecta. Ver explicacion en hoja " sqref="E8" xr:uid="{44441922-0E16-4C57-8FC2-466029F1D955}"/>
    <dataValidation allowBlank="1" showInputMessage="1" showErrorMessage="1" prompt="Registrar qué factor  que ocasina el riesgo: un facot identtficado el contexto._x000a_O  personas, recursos, estilo de direccion , factores externos, , codiciones ambientales" sqref="F8:G8" xr:uid="{07DE9C67-ECC4-42F3-A3C8-01CDA8E71E1F}"/>
    <dataValidation allowBlank="1" showInputMessage="1" showErrorMessage="1" prompt="Que tan factible es que materialize el riesgo?" sqref="H8" xr:uid="{4D5E0DFF-F1F9-4682-88AA-6DE7F634DD2E}"/>
    <dataValidation allowBlank="1" showInputMessage="1" showErrorMessage="1" prompt="El grado de afectación puede ser " sqref="I8" xr:uid="{155768DD-4AD7-474F-8BAC-4B674E2AB28A}"/>
    <dataValidation allowBlank="1" showInputMessage="1" showErrorMessage="1" prompt="Describir las actividades que se van a desarrollar para el proyecto" sqref="O7" xr:uid="{79BA3C68-3643-47AC-928D-BD1EA969A7DD}"/>
    <dataValidation allowBlank="1" showInputMessage="1" showErrorMessage="1" prompt="Seleccionar si el responsable es el responsable de las acciones es el nivel central" sqref="P7:P8" xr:uid="{EDF92A4E-5E3F-4198-BFC5-7DA58BD4D919}"/>
    <dataValidation allowBlank="1" showInputMessage="1" showErrorMessage="1" prompt="seleccionar si el responsable de ejecutar las acciones es el nivel central" sqref="Q8" xr:uid="{B3E9CF0D-176C-465D-946D-7B6DBF7F9992}"/>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Presentacion </vt:lpstr>
      <vt:lpstr>Análisis de Contexto </vt:lpstr>
      <vt:lpstr>Estrategias</vt:lpstr>
      <vt:lpstr>Instructivo</vt:lpstr>
      <vt:lpstr>Mapa Final</vt:lpstr>
      <vt:lpstr>Clasificación Riesgo</vt:lpstr>
      <vt:lpstr>Tabla probabilidad</vt:lpstr>
      <vt:lpstr>Tabla Impacto</vt:lpstr>
      <vt:lpstr>Tabla Valoración de Controles</vt:lpstr>
      <vt:lpstr>Matriz de Calor</vt:lpstr>
      <vt:lpstr>Hoja1</vt:lpstr>
      <vt:lpstr>LISTA</vt:lpstr>
      <vt:lpstr>Seguimiento 1 Trimestre</vt:lpstr>
      <vt:lpstr>Seguimiento 2 Trimestre</vt:lpstr>
      <vt:lpstr>Seguimiento 3 Trimestre </vt:lpstr>
      <vt:lpstr>Seguimiento 4 Trimestre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Andrea Carolina Carrasco Ramirez</cp:lastModifiedBy>
  <cp:revision/>
  <dcterms:created xsi:type="dcterms:W3CDTF">2021-04-16T16:11:31Z</dcterms:created>
  <dcterms:modified xsi:type="dcterms:W3CDTF">2023-10-12T20:08:37Z</dcterms:modified>
  <cp:category/>
  <cp:contentStatus/>
</cp:coreProperties>
</file>