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karla\Downloads\SIGCMA\SIGCMA\PGRD Rama Judicial\"/>
    </mc:Choice>
  </mc:AlternateContent>
  <xr:revisionPtr revIDLastSave="0" documentId="13_ncr:1_{D29639F6-35B9-41BC-8E99-6014C3DFEBB4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1 Analisis de Amenzas" sheetId="2" r:id="rId1"/>
    <sheet name="2 A. Vulnerabilidad P." sheetId="3" r:id="rId2"/>
    <sheet name="3 A. Vulnerabilidad R." sheetId="4" r:id="rId3"/>
    <sheet name="4 A. Vulnerabilidad SyP" sheetId="5" r:id="rId4"/>
    <sheet name=" 5 C. Analisis de Riesgo. " sheetId="6" r:id="rId5"/>
    <sheet name="6 Priorización y Medidas" sheetId="7" r:id="rId6"/>
    <sheet name="Tablas" sheetId="1" r:id="rId7"/>
  </sheets>
  <definedNames>
    <definedName name="_xlnm.Print_Area" localSheetId="4">' 5 C. Analisis de Riesgo. '!$A$1:$S$32</definedName>
    <definedName name="_xlnm.Print_Area" localSheetId="0">'1 Analisis de Amenzas'!$A$1:$L$39</definedName>
    <definedName name="_xlnm.Print_Area" localSheetId="1">'2 A. Vulnerabilidad P.'!$A$1:$H$37</definedName>
    <definedName name="_xlnm.Print_Area" localSheetId="2">'3 A. Vulnerabilidad R.'!$A$1:$G$44</definedName>
    <definedName name="_xlnm.Print_Area" localSheetId="3">'4 A. Vulnerabilidad SyP'!$A$1:$G$38</definedName>
    <definedName name="_xlnm.Print_Area" localSheetId="5">'6 Priorización y Medidas'!$A$1:$R$31</definedName>
    <definedName name="_xlnm.Print_Area" localSheetId="6">Tablas!$A$1:$E$52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" l="1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8" i="6"/>
  <c r="B9" i="6"/>
  <c r="B7" i="6"/>
  <c r="E31" i="5"/>
  <c r="E30" i="5"/>
  <c r="E29" i="5"/>
  <c r="E28" i="5"/>
  <c r="E32" i="5" s="1"/>
  <c r="E23" i="5"/>
  <c r="E22" i="5"/>
  <c r="E21" i="5"/>
  <c r="E20" i="5"/>
  <c r="E19" i="5"/>
  <c r="E18" i="5"/>
  <c r="E13" i="5"/>
  <c r="E12" i="5"/>
  <c r="E11" i="5"/>
  <c r="E10" i="5"/>
  <c r="E9" i="5"/>
  <c r="E37" i="4"/>
  <c r="E36" i="4"/>
  <c r="E35" i="4"/>
  <c r="E34" i="4"/>
  <c r="E33" i="4"/>
  <c r="E32" i="4"/>
  <c r="E27" i="4"/>
  <c r="E26" i="4"/>
  <c r="E25" i="4"/>
  <c r="E24" i="4"/>
  <c r="E23" i="4"/>
  <c r="E22" i="4"/>
  <c r="E21" i="4"/>
  <c r="E20" i="4"/>
  <c r="E19" i="4"/>
  <c r="E14" i="4"/>
  <c r="E13" i="4"/>
  <c r="E12" i="4"/>
  <c r="E11" i="4"/>
  <c r="E10" i="4"/>
  <c r="E9" i="4"/>
  <c r="F31" i="3"/>
  <c r="F30" i="3"/>
  <c r="F29" i="3"/>
  <c r="F32" i="3" s="1"/>
  <c r="F24" i="3"/>
  <c r="F23" i="3"/>
  <c r="F22" i="3"/>
  <c r="F21" i="3"/>
  <c r="F20" i="3"/>
  <c r="F19" i="3"/>
  <c r="F11" i="3"/>
  <c r="F12" i="3"/>
  <c r="F13" i="3"/>
  <c r="F14" i="3"/>
  <c r="F9" i="3"/>
  <c r="F10" i="3"/>
  <c r="F8" i="3"/>
  <c r="O19" i="6" l="1"/>
  <c r="O13" i="6"/>
  <c r="E38" i="4"/>
  <c r="E19" i="6"/>
  <c r="E13" i="6"/>
  <c r="F15" i="3"/>
  <c r="E24" i="5"/>
  <c r="E14" i="5"/>
  <c r="C7" i="6"/>
  <c r="C10" i="6"/>
  <c r="C12" i="6"/>
  <c r="C8" i="6"/>
  <c r="C11" i="6"/>
  <c r="E7" i="6"/>
  <c r="F25" i="3"/>
  <c r="O24" i="6"/>
  <c r="M12" i="6"/>
  <c r="E15" i="4"/>
  <c r="E28" i="4"/>
  <c r="J16" i="6"/>
  <c r="M8" i="6"/>
  <c r="M17" i="6"/>
  <c r="H22" i="6" l="1"/>
  <c r="H19" i="6"/>
  <c r="H13" i="6"/>
  <c r="M7" i="6"/>
  <c r="M19" i="6"/>
  <c r="M13" i="6"/>
  <c r="M25" i="6"/>
  <c r="N19" i="6"/>
  <c r="N13" i="6"/>
  <c r="M10" i="6"/>
  <c r="N8" i="6"/>
  <c r="C14" i="6"/>
  <c r="C19" i="6"/>
  <c r="C13" i="6"/>
  <c r="M26" i="6"/>
  <c r="M22" i="6"/>
  <c r="I23" i="6"/>
  <c r="I19" i="6"/>
  <c r="I13" i="6"/>
  <c r="D8" i="6"/>
  <c r="D19" i="6"/>
  <c r="D13" i="6"/>
  <c r="M18" i="6"/>
  <c r="J19" i="6"/>
  <c r="J13" i="6"/>
  <c r="E39" i="4"/>
  <c r="M23" i="6"/>
  <c r="M24" i="6"/>
  <c r="C9" i="6"/>
  <c r="F33" i="3"/>
  <c r="D7" i="6"/>
  <c r="D12" i="6"/>
  <c r="D9" i="6"/>
  <c r="D14" i="6"/>
  <c r="D11" i="6"/>
  <c r="D10" i="6"/>
  <c r="N17" i="6"/>
  <c r="N15" i="6"/>
  <c r="N20" i="6"/>
  <c r="N16" i="6"/>
  <c r="M11" i="6"/>
  <c r="I26" i="6"/>
  <c r="I16" i="6"/>
  <c r="I9" i="6"/>
  <c r="H15" i="6"/>
  <c r="H20" i="6"/>
  <c r="H26" i="6"/>
  <c r="H23" i="6"/>
  <c r="H8" i="6"/>
  <c r="H9" i="6"/>
  <c r="H12" i="6"/>
  <c r="H16" i="6"/>
  <c r="H14" i="6"/>
  <c r="H17" i="6"/>
  <c r="H11" i="6"/>
  <c r="H25" i="6"/>
  <c r="H18" i="6"/>
  <c r="H10" i="6"/>
  <c r="H24" i="6"/>
  <c r="D26" i="6"/>
  <c r="D15" i="6"/>
  <c r="D23" i="6"/>
  <c r="D25" i="6"/>
  <c r="F7" i="6"/>
  <c r="N18" i="6"/>
  <c r="O18" i="6"/>
  <c r="M14" i="6"/>
  <c r="M20" i="6"/>
  <c r="M16" i="6"/>
  <c r="M15" i="6"/>
  <c r="M21" i="6"/>
  <c r="M9" i="6"/>
  <c r="N23" i="6"/>
  <c r="N10" i="6"/>
  <c r="N24" i="6"/>
  <c r="N25" i="6"/>
  <c r="N26" i="6"/>
  <c r="N21" i="6"/>
  <c r="N14" i="6"/>
  <c r="N22" i="6"/>
  <c r="N12" i="6"/>
  <c r="N11" i="6"/>
  <c r="N7" i="6"/>
  <c r="N9" i="6"/>
  <c r="O21" i="6"/>
  <c r="O26" i="6"/>
  <c r="O11" i="6"/>
  <c r="O9" i="6"/>
  <c r="O12" i="6"/>
  <c r="O25" i="6"/>
  <c r="O14" i="6"/>
  <c r="E33" i="5"/>
  <c r="O20" i="6"/>
  <c r="O8" i="6"/>
  <c r="O7" i="6"/>
  <c r="O10" i="6"/>
  <c r="O15" i="6"/>
  <c r="O17" i="6"/>
  <c r="O16" i="6"/>
  <c r="O22" i="6"/>
  <c r="O23" i="6"/>
  <c r="H21" i="6"/>
  <c r="H7" i="6"/>
  <c r="I8" i="6"/>
  <c r="I24" i="6"/>
  <c r="I15" i="6"/>
  <c r="I22" i="6"/>
  <c r="I11" i="6"/>
  <c r="D18" i="6"/>
  <c r="D21" i="6"/>
  <c r="D24" i="6"/>
  <c r="D20" i="6"/>
  <c r="D17" i="6"/>
  <c r="D22" i="6"/>
  <c r="D16" i="6"/>
  <c r="C23" i="6"/>
  <c r="C24" i="6"/>
  <c r="C26" i="6"/>
  <c r="J18" i="6"/>
  <c r="J15" i="6"/>
  <c r="J14" i="6"/>
  <c r="J8" i="6"/>
  <c r="J9" i="6"/>
  <c r="J12" i="6"/>
  <c r="J7" i="6"/>
  <c r="J26" i="6"/>
  <c r="J22" i="6"/>
  <c r="J25" i="6"/>
  <c r="J10" i="6"/>
  <c r="J21" i="6"/>
  <c r="J11" i="6"/>
  <c r="J20" i="6"/>
  <c r="J23" i="6"/>
  <c r="J24" i="6"/>
  <c r="E20" i="6"/>
  <c r="C15" i="6"/>
  <c r="E9" i="6"/>
  <c r="C18" i="6"/>
  <c r="E12" i="6"/>
  <c r="E18" i="6"/>
  <c r="C25" i="6"/>
  <c r="E26" i="6"/>
  <c r="C20" i="6"/>
  <c r="E14" i="6"/>
  <c r="E21" i="6"/>
  <c r="E10" i="6"/>
  <c r="E16" i="6"/>
  <c r="E17" i="6"/>
  <c r="E24" i="6"/>
  <c r="C16" i="6"/>
  <c r="C21" i="6"/>
  <c r="E15" i="6"/>
  <c r="E23" i="6"/>
  <c r="E8" i="6"/>
  <c r="E22" i="6"/>
  <c r="E11" i="6"/>
  <c r="C22" i="6"/>
  <c r="C17" i="6"/>
  <c r="E25" i="6"/>
  <c r="I18" i="6"/>
  <c r="J17" i="6"/>
  <c r="I17" i="6"/>
  <c r="I21" i="6"/>
  <c r="I25" i="6"/>
  <c r="I20" i="6"/>
  <c r="I10" i="6"/>
  <c r="I12" i="6"/>
  <c r="I14" i="6"/>
  <c r="I7" i="6"/>
  <c r="P23" i="6" l="1"/>
  <c r="P19" i="6"/>
  <c r="P13" i="6"/>
  <c r="F8" i="6"/>
  <c r="F19" i="6"/>
  <c r="F13" i="6"/>
  <c r="K19" i="6"/>
  <c r="K13" i="6"/>
  <c r="F16" i="6"/>
  <c r="P10" i="6"/>
  <c r="P18" i="6"/>
  <c r="P25" i="6"/>
  <c r="P17" i="6"/>
  <c r="P15" i="6"/>
  <c r="P26" i="6"/>
  <c r="P9" i="6"/>
  <c r="F33" i="5"/>
  <c r="P7" i="6"/>
  <c r="P8" i="6"/>
  <c r="P24" i="6"/>
  <c r="P22" i="6"/>
  <c r="P20" i="6"/>
  <c r="P16" i="6"/>
  <c r="P11" i="6"/>
  <c r="P12" i="6"/>
  <c r="P21" i="6"/>
  <c r="P14" i="6"/>
  <c r="F18" i="6"/>
  <c r="F21" i="6"/>
  <c r="F26" i="6"/>
  <c r="F17" i="6"/>
  <c r="F9" i="6"/>
  <c r="F14" i="6"/>
  <c r="F20" i="6"/>
  <c r="F10" i="6"/>
  <c r="F12" i="6"/>
  <c r="F23" i="6"/>
  <c r="F24" i="6"/>
  <c r="F15" i="6"/>
  <c r="F22" i="6"/>
  <c r="F11" i="6"/>
  <c r="F25" i="6"/>
  <c r="G33" i="3"/>
  <c r="K20" i="6"/>
  <c r="K15" i="6"/>
  <c r="K26" i="6"/>
  <c r="K8" i="6"/>
  <c r="F39" i="4"/>
  <c r="K9" i="6"/>
  <c r="K24" i="6"/>
  <c r="K17" i="6"/>
  <c r="K23" i="6"/>
  <c r="K14" i="6"/>
  <c r="K12" i="6"/>
  <c r="K22" i="6"/>
  <c r="K25" i="6"/>
  <c r="K11" i="6"/>
  <c r="K16" i="6"/>
  <c r="K7" i="6"/>
  <c r="K21" i="6"/>
  <c r="K18" i="6"/>
  <c r="K10" i="6"/>
</calcChain>
</file>

<file path=xl/sharedStrings.xml><?xml version="1.0" encoding="utf-8"?>
<sst xmlns="http://schemas.openxmlformats.org/spreadsheetml/2006/main" count="409" uniqueCount="226">
  <si>
    <t>No, cuando no existe o tiene nivel deficiente.</t>
  </si>
  <si>
    <t>Si, cuando existe o tiene un nivel bueno.</t>
  </si>
  <si>
    <t>Valor</t>
  </si>
  <si>
    <t>Interpretación</t>
  </si>
  <si>
    <t>Condición</t>
  </si>
  <si>
    <t>Bueno</t>
  </si>
  <si>
    <t>Si el número de respuestas se encuentra dentro el rango 0,68 a 1.</t>
  </si>
  <si>
    <t>Si el número de respuestas se encuentra dentro el rango 0,34 a 0,67.</t>
  </si>
  <si>
    <t>Si el número de respuestas se encuentra dentro el rango 0 a 0,33.</t>
  </si>
  <si>
    <t>Tabla 5. Interpretación de la vulnerabilidad por cada elemento.</t>
  </si>
  <si>
    <t>Rango</t>
  </si>
  <si>
    <t>Color</t>
  </si>
  <si>
    <t>Rojo</t>
  </si>
  <si>
    <t>Amarillo</t>
  </si>
  <si>
    <t>Verde</t>
  </si>
  <si>
    <t xml:space="preserve">Alta </t>
  </si>
  <si>
    <t>Media</t>
  </si>
  <si>
    <t>Baja</t>
  </si>
  <si>
    <t>0,0 - 1,00</t>
  </si>
  <si>
    <t xml:space="preserve">1,01 - 2,00 </t>
  </si>
  <si>
    <t xml:space="preserve">2,01 - 3,00 </t>
  </si>
  <si>
    <t>Regular</t>
  </si>
  <si>
    <t>Malo</t>
  </si>
  <si>
    <t xml:space="preserve">Interno </t>
  </si>
  <si>
    <t>Externo</t>
  </si>
  <si>
    <t>Calificación</t>
  </si>
  <si>
    <t>Tabla 3. Elementos y Aspectos de Vulnerabilidad</t>
  </si>
  <si>
    <t>1. Personas</t>
  </si>
  <si>
    <t xml:space="preserve">2. Recursos </t>
  </si>
  <si>
    <t>3. Sistemas y Procesos</t>
  </si>
  <si>
    <t>* Suministros
* Edificación
* Equipos</t>
  </si>
  <si>
    <t>* Servicios
* Sistemas Alternos
* Recuperación.</t>
  </si>
  <si>
    <t>SI</t>
  </si>
  <si>
    <t>NO</t>
  </si>
  <si>
    <t>PUNTO A EVALUAR</t>
  </si>
  <si>
    <t>RESPUESTA</t>
  </si>
  <si>
    <t>PARCIAL</t>
  </si>
  <si>
    <t>OBSERVACIONES</t>
  </si>
  <si>
    <t>1. Gestión Organizacional.</t>
  </si>
  <si>
    <t>SUMA TOTAL DE PROMEDIOS.</t>
  </si>
  <si>
    <t xml:space="preserve">¿Existe una política general en Gestión del riesgo donde se indica la prevención y preparación para afrontar una emergencia? </t>
  </si>
  <si>
    <t>¿Existen instrumentos o formatos, folletos como material de difusión en temas de prevención y control de emergencias?</t>
  </si>
  <si>
    <t>¿Existe una brigada de emergencia o en su defecto algún integrante de la misma dentro de la sede?</t>
  </si>
  <si>
    <t>¿Existe instrumentos o formatos para realizar inspecciones a las áreas e identificar condiciones inseguras que puedan generar emergencias?</t>
  </si>
  <si>
    <t>¿El personal de la brigada ha recibido entrenamiento y capacitación en temas de prevención y control de emergencias?</t>
  </si>
  <si>
    <t>¿Se cuenta con un programa de socialización para el personal flotante "visitantes o usuarios" en caso de emergencia?</t>
  </si>
  <si>
    <t>¿Se cuenta con equipos e implementos básicos para el plan de acción de primeros auxilios en caso de requerirse?</t>
  </si>
  <si>
    <t>¿Se cuenta con equipos de señalización y delimitación "señales de pare, cinta de acordonamiento o balizamiento, conos reflectivos, entre otros?</t>
  </si>
  <si>
    <t>¿Se cuenta con paletas informativas "numero de piso o áreas"?</t>
  </si>
  <si>
    <t>¿Se cuenta con sistemas de comunicación masivos "perifoneo, altavoz o megáfono" para dirigir una evacuación o emergencia?</t>
  </si>
  <si>
    <t>¿El tipo de construcción es sismo resistente?</t>
  </si>
  <si>
    <t>¿Existen puertas y/o muros cortafuego dentro de la edificación?</t>
  </si>
  <si>
    <t>¿Las escaleras de emergencia cumplen con las características mínimas de seguridad "con pasamanos, cintas antideslizantes, iluminación, señalización" según normatividad vigente?</t>
  </si>
  <si>
    <t>¿Existe una o más de una salida de emergencia dentro de la sede, según Art. 234 de la Res. 2400?</t>
  </si>
  <si>
    <t>¿Se encuentran señalizadas las rutas de evacuación, salidas de emergencias y equipos contraincendios?</t>
  </si>
  <si>
    <t>¿Se cuenta con parqueaderos para los vehículos dentro de la sede?</t>
  </si>
  <si>
    <t>¿Las ventanas de la edificación cuentan con película de seguridad?</t>
  </si>
  <si>
    <t>¿Se cuenta con algún sistema de alarma con puntos de activación y señalizados?</t>
  </si>
  <si>
    <t>¿Se cuenta con un sistema de comunicaciones interno?</t>
  </si>
  <si>
    <t>¿Se cuenta con un sistema de detección contra incendios "detectores de humo"?</t>
  </si>
  <si>
    <t>¿Se cuenta con redes contra incendios "gabinetes - siamesas"?</t>
  </si>
  <si>
    <t>¿Se cuentan con programa de mantenimiento preventivo para los equipos de emergencia?</t>
  </si>
  <si>
    <t>1. Suministros</t>
  </si>
  <si>
    <t>Promedio Suministros.</t>
  </si>
  <si>
    <t>Promedio Edificación.</t>
  </si>
  <si>
    <t>Promedio Equipos.</t>
  </si>
  <si>
    <t>¿Se cuenta con suministro de energía?</t>
  </si>
  <si>
    <t>¿Se cuenta con suministro de gas "natural - propano"?</t>
  </si>
  <si>
    <t>¿Se cuenta con suministro de agua?</t>
  </si>
  <si>
    <t>¿Se cuenta con un tanque de reserva de agua?</t>
  </si>
  <si>
    <t>¿Se cuenta con una planta eléctrica?</t>
  </si>
  <si>
    <t>¿Se cuenta con hidrantes dentro o fuera de las instalaciones?</t>
  </si>
  <si>
    <t>¿Se cuenta con un sistema de iluminación de emergencias autónomo o a base de baterías portátiles?</t>
  </si>
  <si>
    <t>¿Se cuenta con un sistema de vigilancia física?</t>
  </si>
  <si>
    <t>¿Se cuenta con un sitio alterno "propio o contratado" para reubicación de las instalaciones, así como de personal experto de apoyo?</t>
  </si>
  <si>
    <t>¿Se cuenta con un sistema alterno para asegurar los expedientes medio magnético y con alguna compañía aseguradora?</t>
  </si>
  <si>
    <t>2. Sistemas Alternos.</t>
  </si>
  <si>
    <t>2.Edificación.</t>
  </si>
  <si>
    <t>3.Equipos.</t>
  </si>
  <si>
    <t>Amenaza</t>
  </si>
  <si>
    <t>COLOR ROMBO</t>
  </si>
  <si>
    <t>2. Capacitación y Entrenamiento</t>
  </si>
  <si>
    <t>Total Vulnerabilidad de Personas</t>
  </si>
  <si>
    <t>Color Rombo Personas</t>
  </si>
  <si>
    <t>2. Edificaciones</t>
  </si>
  <si>
    <t>3. Equipos</t>
  </si>
  <si>
    <t>Total Vulnerabilidad de Recursos</t>
  </si>
  <si>
    <t>Color Rombo Recursos</t>
  </si>
  <si>
    <t>1. Servicios</t>
  </si>
  <si>
    <t>2. Sistemas Alternos 3. Recuperación</t>
  </si>
  <si>
    <t>Total Vulnerabilidad de Sistemas y Procesos</t>
  </si>
  <si>
    <t>Color Rombo Sistemas y Procesos</t>
  </si>
  <si>
    <t>RESULTADO DEL DIAMANTE</t>
  </si>
  <si>
    <t>3. Recuperación</t>
  </si>
  <si>
    <t>INTERPRETACIÓN</t>
  </si>
  <si>
    <t>ANALISIS DE AMENZA</t>
  </si>
  <si>
    <t>ANALISIS DE VULNERABILIDAD</t>
  </si>
  <si>
    <t>PERSONAS</t>
  </si>
  <si>
    <t>RECURSOS</t>
  </si>
  <si>
    <t>SISTEMAS Y PROCESOS</t>
  </si>
  <si>
    <t>NIVEL DEL RIESGO</t>
  </si>
  <si>
    <t>¿Los miembros del Comité de  emergencias se encuentran capacitados según su estructura organizacional y/o planes de acción?</t>
  </si>
  <si>
    <t>Descripción de la Amenaza</t>
  </si>
  <si>
    <t>¿Existen recursos y suministros para el personal de las brigadas y del Comité de Emergencias?</t>
  </si>
  <si>
    <t>POSIBLE</t>
  </si>
  <si>
    <t>Promedio Gestión Organizacional.</t>
  </si>
  <si>
    <t>2. Capacitación y Entrenamiento.</t>
  </si>
  <si>
    <t>Promedio Capacitación y entrenamiento.</t>
  </si>
  <si>
    <t>3. Recuperación.</t>
  </si>
  <si>
    <t>* Gestión Organizacional.
* Capacitación y   Entrenamiento.
* Características de Seguridad.</t>
  </si>
  <si>
    <t>Tabla 4. Interpretación de la Vulnerabilidad por cada aspecto.</t>
  </si>
  <si>
    <t>Tabla 6. Clasificación Nivel del Riesgo.</t>
  </si>
  <si>
    <t>Calificación de variables.</t>
  </si>
  <si>
    <t>RECOMENDACIONES</t>
  </si>
  <si>
    <t>RECOME NDACIONES</t>
  </si>
  <si>
    <t>¿La estructura de la sede se encuentra en optimas condiciones físicas"?</t>
  </si>
  <si>
    <t xml:space="preserve">MEDIO </t>
  </si>
  <si>
    <t>BAJO</t>
  </si>
  <si>
    <t>FUENTE: Instituto Distrital de Gestion de Riesgos IDIGER.</t>
  </si>
  <si>
    <t>Clase de Riesgo</t>
  </si>
  <si>
    <t>Nit</t>
  </si>
  <si>
    <t>INFORMACIÓN CENTRO DE TRABAJO</t>
  </si>
  <si>
    <t>Parcialmente, cuando la implementación no esta terminada o tiene un nivel regular.</t>
  </si>
  <si>
    <t>TABLAS DE INTERPRETACIÓN</t>
  </si>
  <si>
    <t>AMENAZA</t>
  </si>
  <si>
    <t>MEDIDA DE INTERVENCIÓN</t>
  </si>
  <si>
    <t>TIPO DE MEDIDA</t>
  </si>
  <si>
    <t xml:space="preserve">PREVENCIÓN </t>
  </si>
  <si>
    <t>MITIGACIÓN</t>
  </si>
  <si>
    <t>Calificación / Color</t>
  </si>
  <si>
    <t>Consejo Superior de la Judicatura
Dirección Ejecutiva de Administración Judicial
Unidad de Recursos Humanos
Sistema de Gestión de Seguridad y Salud en el Trabajo (SG-SST)</t>
  </si>
  <si>
    <t>Seccional:</t>
  </si>
  <si>
    <t>Departamento:</t>
  </si>
  <si>
    <t>Ciudad/Municipio:</t>
  </si>
  <si>
    <t>Nombre del edificio:</t>
  </si>
  <si>
    <t>Dirección del Edificio:</t>
  </si>
  <si>
    <t>Nro. Pisos:</t>
  </si>
  <si>
    <t>Clase de Sede (Marcar X):</t>
  </si>
  <si>
    <t>Propia:</t>
  </si>
  <si>
    <t>Arrendada:</t>
  </si>
  <si>
    <t>Comodato:</t>
  </si>
  <si>
    <t>Responsable del edificio:</t>
  </si>
  <si>
    <t>Nº aproximado de visitantes que ingresan al edificio por día:</t>
  </si>
  <si>
    <t xml:space="preserve">No. De personas que laboran en el edificio: </t>
  </si>
  <si>
    <t>1. Análisis de Amenazas</t>
  </si>
  <si>
    <t>3. Análisis de Vulnerabilidad Recursos</t>
  </si>
  <si>
    <t>4. Análisis de Vulnerabilidad Sistemas y Procesos.</t>
  </si>
  <si>
    <t>5. Consolidado Análisis Riesgo.</t>
  </si>
  <si>
    <t>6. Priorización de Amenazas y Medidas de Intervención.</t>
  </si>
  <si>
    <t>ELABORÓ
LÍDER DEL PROCESO</t>
  </si>
  <si>
    <t>REVISÓ
SIGCMA - CENDOJ</t>
  </si>
  <si>
    <t>APROBÓ
COMITÉ DE LIDERES DEL SIGCMA</t>
  </si>
  <si>
    <t>CÓDIGO:
F-SST-42</t>
  </si>
  <si>
    <t>Antigüedad de la sede</t>
  </si>
  <si>
    <t>Fecha de elaboración o actualización:</t>
  </si>
  <si>
    <t>¿Se promueve  y se practica activamente con los servidores judicilales y colaboradores el programa de preparación para emergencias?</t>
  </si>
  <si>
    <t>¿Los servidores judicilales  han adquirido responsabilidades específicas en caso de emergencias?</t>
  </si>
  <si>
    <t>¿Se cuenta con alguna póliza de seguro para los servidores judicilales ?</t>
  </si>
  <si>
    <t xml:space="preserve">RESPONSABLE DE LA EJECUCIÓN </t>
  </si>
  <si>
    <t>RESPONSABLE DE SEGUIMIENTO</t>
  </si>
  <si>
    <t>FECHA DE CUMPLIMIENTO</t>
  </si>
  <si>
    <t>ESTADO (Abierta, cerrada)</t>
  </si>
  <si>
    <t>EVIDENCIA DE LA INTERVENCIÓN (FOTO)</t>
  </si>
  <si>
    <t>FECHA  SEGUIMIENTO</t>
  </si>
  <si>
    <t>SEGUIMIENTO A MEDIDAS DE INTERVENCIÓN</t>
  </si>
  <si>
    <t>Fecha última evaluación:</t>
  </si>
  <si>
    <t>Tipo de Municipio (Marcar X):</t>
  </si>
  <si>
    <t>Tipo I</t>
  </si>
  <si>
    <t>Tipo II</t>
  </si>
  <si>
    <t>Tipo III</t>
  </si>
  <si>
    <t>Correo electronico:</t>
  </si>
  <si>
    <t>Teléfono (s):</t>
  </si>
  <si>
    <t xml:space="preserve">2. Análisis de vulnerabilidad Personas </t>
  </si>
  <si>
    <t xml:space="preserve"> </t>
  </si>
  <si>
    <t>No. De practicantes y/o Judicantes:</t>
  </si>
  <si>
    <t>No. De personas contratistas:</t>
  </si>
  <si>
    <t>¿Se cuenta con programa de recolección  y manejo de residuos?</t>
  </si>
  <si>
    <t>Incendios Forestales</t>
  </si>
  <si>
    <t>Fenomenos de remoción en masa</t>
  </si>
  <si>
    <t>Movimento Sísmico</t>
  </si>
  <si>
    <t xml:space="preserve">Eventos atmosféricos2 (vendavales, granizadas, tormentas eléctricas, etc.) </t>
  </si>
  <si>
    <t xml:space="preserve">Inundaciones por desbordamiento de cuerpos de agua (ríos, quebradas, humedales, etc.). </t>
  </si>
  <si>
    <t>Avenidas torrenciales.</t>
  </si>
  <si>
    <t>ANTROPICO NO INTENCIONAL</t>
  </si>
  <si>
    <t xml:space="preserve"> Inundación por deficiencias de la infraestructura hidráulica (redes de alcantarillado, acueducto, etc.)</t>
  </si>
  <si>
    <t xml:space="preserve"> Explosión (gases, polvos, fibras, etc.)</t>
  </si>
  <si>
    <t>Perdida de contención de materiales peligrosos (derrames, fugas, etc.)</t>
  </si>
  <si>
    <t>Incendios (estructurales, eléctricos, por líquidos o gases
inflamables, etc.)</t>
  </si>
  <si>
    <t>Fallas en sistemas y equipos</t>
  </si>
  <si>
    <t>SOCIAL</t>
  </si>
  <si>
    <t>Comportamientos no adaptativos por temor</t>
  </si>
  <si>
    <t>Accidentes de Vehículos</t>
  </si>
  <si>
    <t>• Accidentes Personales</t>
  </si>
  <si>
    <t xml:space="preserve"> Revueltas / Asonadas</t>
  </si>
  <si>
    <t>Atentados Terroristas</t>
  </si>
  <si>
    <t>Hurtos</t>
  </si>
  <si>
    <t xml:space="preserve">3. Dotación </t>
  </si>
  <si>
    <t>1. Material</t>
  </si>
  <si>
    <t>1.  ServiciosPúblicos</t>
  </si>
  <si>
    <t>¿Existe un esquema organizacional para la respuesta a emergencias con funciones y responsables asignados (Brigadas, Sistema Comando de Incidentes – SCI, entre otros) y se mantiene actualizado?</t>
  </si>
  <si>
    <t>¿Los servidores judiciales han recibido inducción o charlas en temas de respuesta ante situaciones de emergencias y en general saben cómo auto protegerse?</t>
  </si>
  <si>
    <t>¿Se cuenta con servicio de radio comunicaciones (señal celular) ?</t>
  </si>
  <si>
    <t>1. Gestión Organizacional</t>
  </si>
  <si>
    <t>NATURALES</t>
  </si>
  <si>
    <t>Otros Naturales</t>
  </si>
  <si>
    <t>Otros antropicos no intencional</t>
  </si>
  <si>
    <t>Otros Social</t>
  </si>
  <si>
    <t>Accidentes Personales</t>
  </si>
  <si>
    <t>¿Se cuenta con un programa de capacitación en prevención y control de emergencias dirigido a los servidores judicilales  de la entidad?</t>
  </si>
  <si>
    <t>¿Se ha socializado o divulgado el plan de emergencias y contingencias, o los distintos planes de acción en caso de emergencias a los servidores judicilales?</t>
  </si>
  <si>
    <t>¿Se cuenta con implementos básicos para el plan de acción contraincendios, tales como herramientas manuales, extintores, palas, entre otros. De acuerdo con las necesidades específicas y reales para las instalaciones?</t>
  </si>
  <si>
    <t xml:space="preserve">FECHA:
</t>
  </si>
  <si>
    <t>¿Se cuenta con extintores portátiles seleccionados y distribuidos según y/o acordes a la norma NFPA 10 o las necesidades de la sede?</t>
  </si>
  <si>
    <t>¿Se cuenta con camillas e inmovilizadores cervicales en número suficiente y correctamente distribuidas acordes a las necesidades de la sede?</t>
  </si>
  <si>
    <t>¿Se cuenta con botiquines "portátiles o fijos" dotados y en número suficiente acordes a las necesidades de las diferentes dependencias o sede?</t>
  </si>
  <si>
    <t>¿Se encuentran asegurados los equipos y todos los bienes en general?</t>
  </si>
  <si>
    <t>¿Se encuentra asegurada la edificación en caso de terremoto, incendio, atentados terrorista entre otros?</t>
  </si>
  <si>
    <r>
      <t>¿Las rutas de evacuación cumplen con las características mínimas de seguridad "señalizadas, iluminadas, libre de obstáculos que dificulten un proceso de evacuación en caso de emergencias, entre otros."</t>
    </r>
    <r>
      <rPr>
        <b/>
        <sz val="10"/>
        <color theme="1"/>
        <rFont val="Arial"/>
        <family val="2"/>
      </rPr>
      <t xml:space="preserve"> según normatividad Art. 234 de la Resolución 2400/1979</t>
    </r>
  </si>
  <si>
    <t>¿Se cuenta con un sistema automático contra incendios "rociadores y esplinkers"?</t>
  </si>
  <si>
    <t>VERSIÓN:
03</t>
  </si>
  <si>
    <t>CALIFICACIÓN</t>
  </si>
  <si>
    <t>FUENTE: IDIGER</t>
  </si>
  <si>
    <t>FECHA:
19/04/2023</t>
  </si>
  <si>
    <t>FECHA:
19/4/2023</t>
  </si>
  <si>
    <t>FECHA:
01/06/2023</t>
  </si>
  <si>
    <t>FECHA:
12/07/2023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</si>
</sst>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d\-mmm\-yy;@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Berylium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</cellStyleXfs>
  <cellXfs count="23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/>
    </xf>
    <xf numFmtId="0" fontId="7" fillId="0" borderId="0" xfId="0" applyFont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7" borderId="35" xfId="0" applyFont="1" applyFill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14" fontId="12" fillId="0" borderId="0" xfId="2" applyNumberFormat="1" applyFont="1" applyAlignment="1">
      <alignment vertical="center" wrapText="1"/>
    </xf>
    <xf numFmtId="0" fontId="7" fillId="7" borderId="0" xfId="0" applyFont="1" applyFill="1"/>
    <xf numFmtId="0" fontId="0" fillId="7" borderId="0" xfId="0" applyFill="1"/>
    <xf numFmtId="2" fontId="10" fillId="6" borderId="1" xfId="0" applyNumberFormat="1" applyFont="1" applyFill="1" applyBorder="1" applyAlignment="1">
      <alignment vertical="center"/>
    </xf>
    <xf numFmtId="0" fontId="7" fillId="0" borderId="1" xfId="0" applyFont="1" applyBorder="1"/>
    <xf numFmtId="2" fontId="8" fillId="6" borderId="1" xfId="0" applyNumberFormat="1" applyFont="1" applyFill="1" applyBorder="1" applyAlignment="1">
      <alignment vertical="center"/>
    </xf>
    <xf numFmtId="2" fontId="10" fillId="5" borderId="1" xfId="0" applyNumberFormat="1" applyFont="1" applyFill="1" applyBorder="1" applyAlignment="1">
      <alignment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7" fillId="0" borderId="1" xfId="0" applyFont="1" applyBorder="1" applyAlignment="1">
      <alignment horizontal="center"/>
    </xf>
    <xf numFmtId="0" fontId="2" fillId="7" borderId="1" xfId="3" applyFill="1" applyBorder="1" applyAlignment="1">
      <alignment horizontal="center" vertical="center" wrapText="1"/>
    </xf>
    <xf numFmtId="164" fontId="2" fillId="7" borderId="1" xfId="3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0" fillId="9" borderId="1" xfId="3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justify" vertical="center" wrapText="1"/>
    </xf>
    <xf numFmtId="0" fontId="13" fillId="8" borderId="1" xfId="0" applyFont="1" applyFill="1" applyBorder="1" applyAlignment="1">
      <alignment horizontal="justify" vertical="center" wrapText="1"/>
    </xf>
    <xf numFmtId="17" fontId="2" fillId="7" borderId="1" xfId="0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center" vertical="center" wrapText="1"/>
    </xf>
    <xf numFmtId="17" fontId="2" fillId="8" borderId="1" xfId="0" applyNumberFormat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7" fillId="7" borderId="36" xfId="0" applyFont="1" applyFill="1" applyBorder="1"/>
    <xf numFmtId="0" fontId="2" fillId="8" borderId="0" xfId="0" applyFont="1" applyFill="1" applyAlignment="1">
      <alignment vertical="center"/>
    </xf>
    <xf numFmtId="0" fontId="2" fillId="8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0" fontId="15" fillId="7" borderId="2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2" fillId="7" borderId="25" xfId="1" applyFont="1" applyFill="1" applyBorder="1" applyAlignment="1">
      <alignment horizontal="center" vertical="center"/>
    </xf>
    <xf numFmtId="0" fontId="2" fillId="7" borderId="27" xfId="1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left" vertical="center"/>
    </xf>
    <xf numFmtId="0" fontId="7" fillId="7" borderId="26" xfId="0" applyFont="1" applyFill="1" applyBorder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27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/>
    </xf>
    <xf numFmtId="0" fontId="7" fillId="7" borderId="25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left"/>
    </xf>
    <xf numFmtId="0" fontId="15" fillId="7" borderId="3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7" borderId="25" xfId="0" applyFont="1" applyFill="1" applyBorder="1" applyAlignment="1">
      <alignment vertical="center" wrapText="1"/>
    </xf>
    <xf numFmtId="0" fontId="15" fillId="7" borderId="26" xfId="0" applyFont="1" applyFill="1" applyBorder="1" applyAlignment="1">
      <alignment vertical="center" wrapText="1"/>
    </xf>
    <xf numFmtId="0" fontId="15" fillId="7" borderId="27" xfId="0" applyFont="1" applyFill="1" applyBorder="1" applyAlignment="1">
      <alignment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7" fillId="8" borderId="25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left" vertical="center" wrapText="1"/>
    </xf>
    <xf numFmtId="0" fontId="15" fillId="7" borderId="26" xfId="0" applyFont="1" applyFill="1" applyBorder="1" applyAlignment="1">
      <alignment horizontal="left" vertical="center" wrapText="1"/>
    </xf>
    <xf numFmtId="0" fontId="15" fillId="7" borderId="27" xfId="0" applyFont="1" applyFill="1" applyBorder="1" applyAlignment="1">
      <alignment horizontal="left" vertical="center" wrapText="1"/>
    </xf>
    <xf numFmtId="0" fontId="10" fillId="7" borderId="25" xfId="0" applyFont="1" applyFill="1" applyBorder="1" applyAlignment="1">
      <alignment horizontal="left" vertical="center" wrapText="1"/>
    </xf>
    <xf numFmtId="0" fontId="10" fillId="7" borderId="26" xfId="0" applyFont="1" applyFill="1" applyBorder="1" applyAlignment="1">
      <alignment horizontal="left" vertical="center" wrapText="1"/>
    </xf>
    <xf numFmtId="0" fontId="10" fillId="7" borderId="27" xfId="0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left" vertical="center" wrapText="1"/>
    </xf>
    <xf numFmtId="0" fontId="7" fillId="8" borderId="27" xfId="0" applyFont="1" applyFill="1" applyBorder="1" applyAlignment="1">
      <alignment horizontal="left" vertical="center" wrapText="1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0" fillId="6" borderId="2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14" fontId="11" fillId="0" borderId="25" xfId="0" applyNumberFormat="1" applyFont="1" applyBorder="1" applyAlignment="1">
      <alignment horizontal="center" vertical="center" wrapText="1"/>
    </xf>
    <xf numFmtId="14" fontId="11" fillId="0" borderId="27" xfId="0" applyNumberFormat="1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>
      <alignment horizontal="left" vertical="center" wrapText="1"/>
    </xf>
    <xf numFmtId="0" fontId="10" fillId="7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14" fillId="7" borderId="40" xfId="0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vertical="center"/>
    </xf>
    <xf numFmtId="0" fontId="7" fillId="7" borderId="26" xfId="0" applyFont="1" applyFill="1" applyBorder="1" applyAlignment="1">
      <alignment vertical="center"/>
    </xf>
    <xf numFmtId="0" fontId="7" fillId="7" borderId="27" xfId="0" applyFont="1" applyFill="1" applyBorder="1" applyAlignment="1">
      <alignment vertical="center"/>
    </xf>
    <xf numFmtId="0" fontId="12" fillId="7" borderId="1" xfId="2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4" fontId="12" fillId="7" borderId="1" xfId="2" applyNumberFormat="1" applyFont="1" applyFill="1" applyBorder="1" applyAlignment="1">
      <alignment horizontal="center" vertical="center" wrapText="1"/>
    </xf>
    <xf numFmtId="15" fontId="2" fillId="7" borderId="1" xfId="3" applyNumberFormat="1" applyFill="1" applyBorder="1" applyAlignment="1">
      <alignment horizontal="center" vertical="center" wrapText="1"/>
    </xf>
    <xf numFmtId="0" fontId="2" fillId="7" borderId="1" xfId="3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5" borderId="34" xfId="0" applyFont="1" applyFill="1" applyBorder="1" applyAlignment="1">
      <alignment horizontal="center" vertical="center"/>
    </xf>
    <xf numFmtId="0" fontId="10" fillId="9" borderId="1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</cellXfs>
  <cellStyles count="4">
    <cellStyle name="Hipervínculo" xfId="1" builtinId="8"/>
    <cellStyle name="Normal" xfId="0" builtinId="0"/>
    <cellStyle name="Normal 2 3" xfId="3" xr:uid="{00000000-0005-0000-0000-000002000000}"/>
    <cellStyle name="Normal_Acta de vecindad 19" xfId="2" xr:uid="{00000000-0005-0000-0000-000003000000}"/>
  </cellStyles>
  <dxfs count="1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364191</xdr:colOff>
      <xdr:row>0</xdr:row>
      <xdr:rowOff>233724</xdr:rowOff>
    </xdr:from>
    <xdr:to>
      <xdr:col>2</xdr:col>
      <xdr:colOff>670306</xdr:colOff>
      <xdr:row>3</xdr:row>
      <xdr:rowOff>44824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191" y="233724"/>
          <a:ext cx="2827439" cy="909276"/>
        </a:xfrm>
        <a:prstGeom prst="rect">
          <a:avLst/>
        </a:prstGeom>
      </xdr:spPr>
    </xdr:pic>
    <xdr:clientData/>
  </xdr:twoCellAnchor>
  <xdr:twoCellAnchor>
    <xdr:from>
      <xdr:col>11</xdr:col>
      <xdr:colOff>687726</xdr:colOff>
      <xdr:row>13</xdr:row>
      <xdr:rowOff>215444</xdr:rowOff>
    </xdr:from>
    <xdr:to>
      <xdr:col>11</xdr:col>
      <xdr:colOff>1521164</xdr:colOff>
      <xdr:row>13</xdr:row>
      <xdr:rowOff>929027</xdr:rowOff>
    </xdr:to>
    <xdr:sp macro="" textlink="">
      <xdr:nvSpPr>
        <xdr:cNvPr id="70" name="Romb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3569155" y="4252230"/>
          <a:ext cx="833438" cy="71358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714940</xdr:colOff>
      <xdr:row>14</xdr:row>
      <xdr:rowOff>215444</xdr:rowOff>
    </xdr:from>
    <xdr:to>
      <xdr:col>11</xdr:col>
      <xdr:colOff>1548378</xdr:colOff>
      <xdr:row>14</xdr:row>
      <xdr:rowOff>929027</xdr:rowOff>
    </xdr:to>
    <xdr:sp macro="" textlink="">
      <xdr:nvSpPr>
        <xdr:cNvPr id="90" name="Romb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3596369" y="5304515"/>
          <a:ext cx="833438" cy="71358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705869</xdr:colOff>
      <xdr:row>15</xdr:row>
      <xdr:rowOff>233587</xdr:rowOff>
    </xdr:from>
    <xdr:to>
      <xdr:col>11</xdr:col>
      <xdr:colOff>1539307</xdr:colOff>
      <xdr:row>15</xdr:row>
      <xdr:rowOff>947170</xdr:rowOff>
    </xdr:to>
    <xdr:sp macro="" textlink="">
      <xdr:nvSpPr>
        <xdr:cNvPr id="91" name="Rombo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3587298" y="6374944"/>
          <a:ext cx="833438" cy="71358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16</xdr:row>
      <xdr:rowOff>333373</xdr:rowOff>
    </xdr:from>
    <xdr:to>
      <xdr:col>11</xdr:col>
      <xdr:colOff>1512093</xdr:colOff>
      <xdr:row>16</xdr:row>
      <xdr:rowOff>1154906</xdr:rowOff>
    </xdr:to>
    <xdr:sp macro="" textlink="">
      <xdr:nvSpPr>
        <xdr:cNvPr id="92" name="Rombo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17</xdr:row>
      <xdr:rowOff>333373</xdr:rowOff>
    </xdr:from>
    <xdr:to>
      <xdr:col>11</xdr:col>
      <xdr:colOff>1512093</xdr:colOff>
      <xdr:row>17</xdr:row>
      <xdr:rowOff>1154906</xdr:rowOff>
    </xdr:to>
    <xdr:sp macro="" textlink="">
      <xdr:nvSpPr>
        <xdr:cNvPr id="93" name="Romb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18</xdr:row>
      <xdr:rowOff>333373</xdr:rowOff>
    </xdr:from>
    <xdr:to>
      <xdr:col>11</xdr:col>
      <xdr:colOff>1512093</xdr:colOff>
      <xdr:row>18</xdr:row>
      <xdr:rowOff>1154906</xdr:rowOff>
    </xdr:to>
    <xdr:sp macro="" textlink="">
      <xdr:nvSpPr>
        <xdr:cNvPr id="94" name="Romb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19</xdr:row>
      <xdr:rowOff>333373</xdr:rowOff>
    </xdr:from>
    <xdr:to>
      <xdr:col>11</xdr:col>
      <xdr:colOff>1512093</xdr:colOff>
      <xdr:row>19</xdr:row>
      <xdr:rowOff>1154906</xdr:rowOff>
    </xdr:to>
    <xdr:sp macro="" textlink="">
      <xdr:nvSpPr>
        <xdr:cNvPr id="95" name="Rombo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20</xdr:row>
      <xdr:rowOff>333373</xdr:rowOff>
    </xdr:from>
    <xdr:to>
      <xdr:col>11</xdr:col>
      <xdr:colOff>1512093</xdr:colOff>
      <xdr:row>20</xdr:row>
      <xdr:rowOff>1154906</xdr:rowOff>
    </xdr:to>
    <xdr:sp macro="" textlink="">
      <xdr:nvSpPr>
        <xdr:cNvPr id="97" name="Rombo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21</xdr:row>
      <xdr:rowOff>333373</xdr:rowOff>
    </xdr:from>
    <xdr:to>
      <xdr:col>11</xdr:col>
      <xdr:colOff>1512093</xdr:colOff>
      <xdr:row>21</xdr:row>
      <xdr:rowOff>1154906</xdr:rowOff>
    </xdr:to>
    <xdr:sp macro="" textlink="">
      <xdr:nvSpPr>
        <xdr:cNvPr id="98" name="Rombo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666749</xdr:colOff>
      <xdr:row>22</xdr:row>
      <xdr:rowOff>226216</xdr:rowOff>
    </xdr:from>
    <xdr:to>
      <xdr:col>11</xdr:col>
      <xdr:colOff>1500187</xdr:colOff>
      <xdr:row>22</xdr:row>
      <xdr:rowOff>819149</xdr:rowOff>
    </xdr:to>
    <xdr:sp macro="" textlink="">
      <xdr:nvSpPr>
        <xdr:cNvPr id="99" name="Rombo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3418343" y="17502185"/>
          <a:ext cx="833438" cy="5929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702468</xdr:colOff>
      <xdr:row>23</xdr:row>
      <xdr:rowOff>250030</xdr:rowOff>
    </xdr:from>
    <xdr:to>
      <xdr:col>11</xdr:col>
      <xdr:colOff>1535906</xdr:colOff>
      <xdr:row>23</xdr:row>
      <xdr:rowOff>900113</xdr:rowOff>
    </xdr:to>
    <xdr:sp macro="" textlink="">
      <xdr:nvSpPr>
        <xdr:cNvPr id="100" name="Rombo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3454062" y="18454686"/>
          <a:ext cx="833438" cy="65008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24</xdr:row>
      <xdr:rowOff>333373</xdr:rowOff>
    </xdr:from>
    <xdr:to>
      <xdr:col>11</xdr:col>
      <xdr:colOff>1512093</xdr:colOff>
      <xdr:row>24</xdr:row>
      <xdr:rowOff>1154906</xdr:rowOff>
    </xdr:to>
    <xdr:sp macro="" textlink="">
      <xdr:nvSpPr>
        <xdr:cNvPr id="101" name="Rombo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2846843" y="17109279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25</xdr:row>
      <xdr:rowOff>333373</xdr:rowOff>
    </xdr:from>
    <xdr:to>
      <xdr:col>11</xdr:col>
      <xdr:colOff>1512093</xdr:colOff>
      <xdr:row>25</xdr:row>
      <xdr:rowOff>1154906</xdr:rowOff>
    </xdr:to>
    <xdr:sp macro="" textlink="">
      <xdr:nvSpPr>
        <xdr:cNvPr id="102" name="Rombo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3430249" y="3667123"/>
          <a:ext cx="833438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714374</xdr:colOff>
      <xdr:row>26</xdr:row>
      <xdr:rowOff>273842</xdr:rowOff>
    </xdr:from>
    <xdr:to>
      <xdr:col>11</xdr:col>
      <xdr:colOff>1464467</xdr:colOff>
      <xdr:row>26</xdr:row>
      <xdr:rowOff>847725</xdr:rowOff>
    </xdr:to>
    <xdr:sp macro="" textlink="">
      <xdr:nvSpPr>
        <xdr:cNvPr id="110" name="Rombo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3465968" y="27765373"/>
          <a:ext cx="750093" cy="57388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27</xdr:row>
      <xdr:rowOff>273843</xdr:rowOff>
    </xdr:from>
    <xdr:to>
      <xdr:col>11</xdr:col>
      <xdr:colOff>1512093</xdr:colOff>
      <xdr:row>27</xdr:row>
      <xdr:rowOff>1085851</xdr:rowOff>
    </xdr:to>
    <xdr:sp macro="" textlink="">
      <xdr:nvSpPr>
        <xdr:cNvPr id="112" name="Rombo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3430249" y="29551312"/>
          <a:ext cx="833438" cy="812008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678655</xdr:colOff>
      <xdr:row>28</xdr:row>
      <xdr:rowOff>333373</xdr:rowOff>
    </xdr:from>
    <xdr:to>
      <xdr:col>11</xdr:col>
      <xdr:colOff>1512093</xdr:colOff>
      <xdr:row>28</xdr:row>
      <xdr:rowOff>1154906</xdr:rowOff>
    </xdr:to>
    <xdr:sp macro="" textlink="">
      <xdr:nvSpPr>
        <xdr:cNvPr id="114" name="Rombo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3430249" y="25586529"/>
          <a:ext cx="833438" cy="792958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711539</xdr:colOff>
      <xdr:row>32</xdr:row>
      <xdr:rowOff>138336</xdr:rowOff>
    </xdr:from>
    <xdr:to>
      <xdr:col>11</xdr:col>
      <xdr:colOff>1544977</xdr:colOff>
      <xdr:row>32</xdr:row>
      <xdr:rowOff>879927</xdr:rowOff>
    </xdr:to>
    <xdr:sp macro="" textlink="">
      <xdr:nvSpPr>
        <xdr:cNvPr id="115" name="Rombo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3456896" y="26291265"/>
          <a:ext cx="833438" cy="741591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266840</xdr:colOff>
      <xdr:row>0</xdr:row>
      <xdr:rowOff>422322</xdr:rowOff>
    </xdr:from>
    <xdr:to>
      <xdr:col>11</xdr:col>
      <xdr:colOff>1636059</xdr:colOff>
      <xdr:row>2</xdr:row>
      <xdr:rowOff>16128</xdr:rowOff>
    </xdr:to>
    <xdr:sp macro="" textlink="">
      <xdr:nvSpPr>
        <xdr:cNvPr id="71" name="Cuadro de texto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2447634" y="422322"/>
          <a:ext cx="1369219" cy="400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  <xdr:twoCellAnchor>
    <xdr:from>
      <xdr:col>11</xdr:col>
      <xdr:colOff>684324</xdr:colOff>
      <xdr:row>31</xdr:row>
      <xdr:rowOff>165551</xdr:rowOff>
    </xdr:from>
    <xdr:to>
      <xdr:col>11</xdr:col>
      <xdr:colOff>1517762</xdr:colOff>
      <xdr:row>31</xdr:row>
      <xdr:rowOff>798284</xdr:rowOff>
    </xdr:to>
    <xdr:sp macro="" textlink="">
      <xdr:nvSpPr>
        <xdr:cNvPr id="27" name="Romb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3429681" y="25810480"/>
          <a:ext cx="833438" cy="6327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702467</xdr:colOff>
      <xdr:row>29</xdr:row>
      <xdr:rowOff>238123</xdr:rowOff>
    </xdr:from>
    <xdr:to>
      <xdr:col>11</xdr:col>
      <xdr:colOff>1535905</xdr:colOff>
      <xdr:row>29</xdr:row>
      <xdr:rowOff>1047749</xdr:rowOff>
    </xdr:to>
    <xdr:sp macro="" textlink="">
      <xdr:nvSpPr>
        <xdr:cNvPr id="28" name="Romb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447824" y="25610909"/>
          <a:ext cx="833438" cy="809626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720610</xdr:colOff>
      <xdr:row>30</xdr:row>
      <xdr:rowOff>174623</xdr:rowOff>
    </xdr:from>
    <xdr:to>
      <xdr:col>11</xdr:col>
      <xdr:colOff>1554048</xdr:colOff>
      <xdr:row>30</xdr:row>
      <xdr:rowOff>895349</xdr:rowOff>
    </xdr:to>
    <xdr:sp macro="" textlink="">
      <xdr:nvSpPr>
        <xdr:cNvPr id="29" name="Romb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465967" y="24857980"/>
          <a:ext cx="833438" cy="720726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316674</xdr:colOff>
      <xdr:row>0</xdr:row>
      <xdr:rowOff>231321</xdr:rowOff>
    </xdr:from>
    <xdr:to>
      <xdr:col>1</xdr:col>
      <xdr:colOff>861236</xdr:colOff>
      <xdr:row>2</xdr:row>
      <xdr:rowOff>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674" y="231321"/>
          <a:ext cx="2340705" cy="762000"/>
        </a:xfrm>
        <a:prstGeom prst="rect">
          <a:avLst/>
        </a:prstGeom>
      </xdr:spPr>
    </xdr:pic>
    <xdr:clientData/>
  </xdr:twoCellAnchor>
  <xdr:twoCellAnchor>
    <xdr:from>
      <xdr:col>7</xdr:col>
      <xdr:colOff>737259</xdr:colOff>
      <xdr:row>1</xdr:row>
      <xdr:rowOff>3711</xdr:rowOff>
    </xdr:from>
    <xdr:to>
      <xdr:col>7</xdr:col>
      <xdr:colOff>2106478</xdr:colOff>
      <xdr:row>1</xdr:row>
      <xdr:rowOff>410317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296152" y="439140"/>
          <a:ext cx="1369219" cy="406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422586</xdr:colOff>
      <xdr:row>0</xdr:row>
      <xdr:rowOff>134236</xdr:rowOff>
    </xdr:from>
    <xdr:to>
      <xdr:col>0</xdr:col>
      <xdr:colOff>2452730</xdr:colOff>
      <xdr:row>2</xdr:row>
      <xdr:rowOff>57569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586" y="134236"/>
          <a:ext cx="2030144" cy="661788"/>
        </a:xfrm>
        <a:prstGeom prst="rect">
          <a:avLst/>
        </a:prstGeom>
      </xdr:spPr>
    </xdr:pic>
    <xdr:clientData/>
  </xdr:twoCellAnchor>
  <xdr:twoCellAnchor>
    <xdr:from>
      <xdr:col>6</xdr:col>
      <xdr:colOff>943480</xdr:colOff>
      <xdr:row>0</xdr:row>
      <xdr:rowOff>243094</xdr:rowOff>
    </xdr:from>
    <xdr:to>
      <xdr:col>6</xdr:col>
      <xdr:colOff>2312699</xdr:colOff>
      <xdr:row>1</xdr:row>
      <xdr:rowOff>211797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708620" y="243094"/>
          <a:ext cx="1369219" cy="407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335643</xdr:colOff>
      <xdr:row>0</xdr:row>
      <xdr:rowOff>211666</xdr:rowOff>
    </xdr:from>
    <xdr:to>
      <xdr:col>0</xdr:col>
      <xdr:colOff>2365787</xdr:colOff>
      <xdr:row>1</xdr:row>
      <xdr:rowOff>434662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643" y="211666"/>
          <a:ext cx="2030144" cy="656913"/>
        </a:xfrm>
        <a:prstGeom prst="rect">
          <a:avLst/>
        </a:prstGeom>
      </xdr:spPr>
    </xdr:pic>
    <xdr:clientData/>
  </xdr:twoCellAnchor>
  <xdr:twoCellAnchor>
    <xdr:from>
      <xdr:col>6</xdr:col>
      <xdr:colOff>851202</xdr:colOff>
      <xdr:row>0</xdr:row>
      <xdr:rowOff>371929</xdr:rowOff>
    </xdr:from>
    <xdr:to>
      <xdr:col>6</xdr:col>
      <xdr:colOff>2220421</xdr:colOff>
      <xdr:row>1</xdr:row>
      <xdr:rowOff>340632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487202" y="371929"/>
          <a:ext cx="1369219" cy="40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128058</xdr:colOff>
      <xdr:row>6</xdr:row>
      <xdr:rowOff>260588</xdr:rowOff>
    </xdr:from>
    <xdr:to>
      <xdr:col>6</xdr:col>
      <xdr:colOff>949589</xdr:colOff>
      <xdr:row>6</xdr:row>
      <xdr:rowOff>1088588</xdr:rowOff>
    </xdr:to>
    <xdr:sp macro="" textlink="">
      <xdr:nvSpPr>
        <xdr:cNvPr id="222" name="Rombo 22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7584347" y="3594338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6</xdr:row>
      <xdr:rowOff>263024</xdr:rowOff>
    </xdr:from>
    <xdr:to>
      <xdr:col>11</xdr:col>
      <xdr:colOff>1001543</xdr:colOff>
      <xdr:row>6</xdr:row>
      <xdr:rowOff>1091024</xdr:rowOff>
    </xdr:to>
    <xdr:sp macro="" textlink="">
      <xdr:nvSpPr>
        <xdr:cNvPr id="223" name="Rombo 22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12711340" y="3596774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180011</xdr:colOff>
      <xdr:row>6</xdr:row>
      <xdr:rowOff>253011</xdr:rowOff>
    </xdr:from>
    <xdr:to>
      <xdr:col>16</xdr:col>
      <xdr:colOff>1001542</xdr:colOff>
      <xdr:row>6</xdr:row>
      <xdr:rowOff>1081011</xdr:rowOff>
    </xdr:to>
    <xdr:sp macro="" textlink="">
      <xdr:nvSpPr>
        <xdr:cNvPr id="224" name="Rombo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17637550" y="3586761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180011</xdr:colOff>
      <xdr:row>7</xdr:row>
      <xdr:rowOff>282777</xdr:rowOff>
    </xdr:from>
    <xdr:to>
      <xdr:col>16</xdr:col>
      <xdr:colOff>1001542</xdr:colOff>
      <xdr:row>7</xdr:row>
      <xdr:rowOff>1110777</xdr:rowOff>
    </xdr:to>
    <xdr:sp macro="" textlink="">
      <xdr:nvSpPr>
        <xdr:cNvPr id="240" name="Rombo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/>
      </xdr:nvSpPr>
      <xdr:spPr>
        <a:xfrm>
          <a:off x="17637550" y="9212465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180011</xdr:colOff>
      <xdr:row>8</xdr:row>
      <xdr:rowOff>267894</xdr:rowOff>
    </xdr:from>
    <xdr:to>
      <xdr:col>16</xdr:col>
      <xdr:colOff>1001542</xdr:colOff>
      <xdr:row>8</xdr:row>
      <xdr:rowOff>1095894</xdr:rowOff>
    </xdr:to>
    <xdr:sp macro="" textlink="">
      <xdr:nvSpPr>
        <xdr:cNvPr id="244" name="Rombo 24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17637550" y="10596566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10</xdr:row>
      <xdr:rowOff>253011</xdr:rowOff>
    </xdr:from>
    <xdr:to>
      <xdr:col>16</xdr:col>
      <xdr:colOff>1031308</xdr:colOff>
      <xdr:row>10</xdr:row>
      <xdr:rowOff>1081011</xdr:rowOff>
    </xdr:to>
    <xdr:sp macro="" textlink="">
      <xdr:nvSpPr>
        <xdr:cNvPr id="264" name="Rombo 26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/>
      </xdr:nvSpPr>
      <xdr:spPr>
        <a:xfrm>
          <a:off x="17667316" y="17576605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7</xdr:row>
      <xdr:rowOff>275471</xdr:rowOff>
    </xdr:from>
    <xdr:to>
      <xdr:col>6</xdr:col>
      <xdr:colOff>949589</xdr:colOff>
      <xdr:row>7</xdr:row>
      <xdr:rowOff>1103471</xdr:rowOff>
    </xdr:to>
    <xdr:sp macro="" textlink="">
      <xdr:nvSpPr>
        <xdr:cNvPr id="344" name="Rombo 34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7576608" y="8505071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7</xdr:row>
      <xdr:rowOff>277907</xdr:rowOff>
    </xdr:from>
    <xdr:to>
      <xdr:col>11</xdr:col>
      <xdr:colOff>1001543</xdr:colOff>
      <xdr:row>7</xdr:row>
      <xdr:rowOff>1105907</xdr:rowOff>
    </xdr:to>
    <xdr:sp macro="" textlink="">
      <xdr:nvSpPr>
        <xdr:cNvPr id="345" name="Rombo 344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12686337" y="850750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8</xdr:row>
      <xdr:rowOff>275471</xdr:rowOff>
    </xdr:from>
    <xdr:to>
      <xdr:col>6</xdr:col>
      <xdr:colOff>949589</xdr:colOff>
      <xdr:row>8</xdr:row>
      <xdr:rowOff>1103471</xdr:rowOff>
    </xdr:to>
    <xdr:sp macro="" textlink="">
      <xdr:nvSpPr>
        <xdr:cNvPr id="351" name="Rombo 350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7576608" y="9905246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8</xdr:row>
      <xdr:rowOff>277907</xdr:rowOff>
    </xdr:from>
    <xdr:to>
      <xdr:col>11</xdr:col>
      <xdr:colOff>1001543</xdr:colOff>
      <xdr:row>8</xdr:row>
      <xdr:rowOff>1105907</xdr:rowOff>
    </xdr:to>
    <xdr:sp macro="" textlink="">
      <xdr:nvSpPr>
        <xdr:cNvPr id="352" name="Rombo 35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12686337" y="9907682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10</xdr:row>
      <xdr:rowOff>275471</xdr:rowOff>
    </xdr:from>
    <xdr:to>
      <xdr:col>6</xdr:col>
      <xdr:colOff>949589</xdr:colOff>
      <xdr:row>10</xdr:row>
      <xdr:rowOff>1103471</xdr:rowOff>
    </xdr:to>
    <xdr:sp macro="" textlink="">
      <xdr:nvSpPr>
        <xdr:cNvPr id="386" name="Rombo 385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7576608" y="16906121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10</xdr:row>
      <xdr:rowOff>277907</xdr:rowOff>
    </xdr:from>
    <xdr:to>
      <xdr:col>11</xdr:col>
      <xdr:colOff>1001543</xdr:colOff>
      <xdr:row>10</xdr:row>
      <xdr:rowOff>1105907</xdr:rowOff>
    </xdr:to>
    <xdr:sp macro="" textlink="">
      <xdr:nvSpPr>
        <xdr:cNvPr id="387" name="Rombo 386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12686337" y="1690855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13</xdr:row>
      <xdr:rowOff>275471</xdr:rowOff>
    </xdr:from>
    <xdr:to>
      <xdr:col>6</xdr:col>
      <xdr:colOff>949589</xdr:colOff>
      <xdr:row>13</xdr:row>
      <xdr:rowOff>1103471</xdr:rowOff>
    </xdr:to>
    <xdr:sp macro="" textlink="">
      <xdr:nvSpPr>
        <xdr:cNvPr id="393" name="Rombo 39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>
          <a:off x="7724246" y="18634909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13</xdr:row>
      <xdr:rowOff>277907</xdr:rowOff>
    </xdr:from>
    <xdr:to>
      <xdr:col>11</xdr:col>
      <xdr:colOff>1001543</xdr:colOff>
      <xdr:row>13</xdr:row>
      <xdr:rowOff>1105907</xdr:rowOff>
    </xdr:to>
    <xdr:sp macro="" textlink="">
      <xdr:nvSpPr>
        <xdr:cNvPr id="394" name="Rombo 39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>
          <a:off x="12686337" y="18308732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13</xdr:row>
      <xdr:rowOff>253011</xdr:rowOff>
    </xdr:from>
    <xdr:to>
      <xdr:col>16</xdr:col>
      <xdr:colOff>1031308</xdr:colOff>
      <xdr:row>13</xdr:row>
      <xdr:rowOff>1081011</xdr:rowOff>
    </xdr:to>
    <xdr:sp macro="" textlink="">
      <xdr:nvSpPr>
        <xdr:cNvPr id="395" name="Rombo 39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>
          <a:off x="17621477" y="18283836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14</xdr:row>
      <xdr:rowOff>275471</xdr:rowOff>
    </xdr:from>
    <xdr:to>
      <xdr:col>6</xdr:col>
      <xdr:colOff>949589</xdr:colOff>
      <xdr:row>14</xdr:row>
      <xdr:rowOff>1103471</xdr:rowOff>
    </xdr:to>
    <xdr:sp macro="" textlink="">
      <xdr:nvSpPr>
        <xdr:cNvPr id="401" name="Rombo 400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/>
      </xdr:nvSpPr>
      <xdr:spPr>
        <a:xfrm>
          <a:off x="7576608" y="19706471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14</xdr:row>
      <xdr:rowOff>277907</xdr:rowOff>
    </xdr:from>
    <xdr:to>
      <xdr:col>11</xdr:col>
      <xdr:colOff>1001543</xdr:colOff>
      <xdr:row>14</xdr:row>
      <xdr:rowOff>1105907</xdr:rowOff>
    </xdr:to>
    <xdr:sp macro="" textlink="">
      <xdr:nvSpPr>
        <xdr:cNvPr id="402" name="Rombo 401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/>
      </xdr:nvSpPr>
      <xdr:spPr>
        <a:xfrm>
          <a:off x="12686337" y="1970890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14</xdr:row>
      <xdr:rowOff>253011</xdr:rowOff>
    </xdr:from>
    <xdr:to>
      <xdr:col>16</xdr:col>
      <xdr:colOff>1031308</xdr:colOff>
      <xdr:row>14</xdr:row>
      <xdr:rowOff>1081011</xdr:rowOff>
    </xdr:to>
    <xdr:sp macro="" textlink="">
      <xdr:nvSpPr>
        <xdr:cNvPr id="403" name="Rombo 40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/>
      </xdr:nvSpPr>
      <xdr:spPr>
        <a:xfrm>
          <a:off x="17621477" y="19684011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15</xdr:row>
      <xdr:rowOff>275471</xdr:rowOff>
    </xdr:from>
    <xdr:to>
      <xdr:col>6</xdr:col>
      <xdr:colOff>949589</xdr:colOff>
      <xdr:row>15</xdr:row>
      <xdr:rowOff>1103471</xdr:rowOff>
    </xdr:to>
    <xdr:sp macro="" textlink="">
      <xdr:nvSpPr>
        <xdr:cNvPr id="409" name="Rombo 408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/>
      </xdr:nvSpPr>
      <xdr:spPr>
        <a:xfrm>
          <a:off x="7576608" y="21106646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15</xdr:row>
      <xdr:rowOff>277907</xdr:rowOff>
    </xdr:from>
    <xdr:to>
      <xdr:col>11</xdr:col>
      <xdr:colOff>1001543</xdr:colOff>
      <xdr:row>15</xdr:row>
      <xdr:rowOff>1105907</xdr:rowOff>
    </xdr:to>
    <xdr:sp macro="" textlink="">
      <xdr:nvSpPr>
        <xdr:cNvPr id="410" name="Rombo 409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/>
      </xdr:nvSpPr>
      <xdr:spPr>
        <a:xfrm>
          <a:off x="12686337" y="21109082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15</xdr:row>
      <xdr:rowOff>253011</xdr:rowOff>
    </xdr:from>
    <xdr:to>
      <xdr:col>16</xdr:col>
      <xdr:colOff>1031308</xdr:colOff>
      <xdr:row>15</xdr:row>
      <xdr:rowOff>1081011</xdr:rowOff>
    </xdr:to>
    <xdr:sp macro="" textlink="">
      <xdr:nvSpPr>
        <xdr:cNvPr id="411" name="Rombo 41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/>
      </xdr:nvSpPr>
      <xdr:spPr>
        <a:xfrm>
          <a:off x="17621477" y="21084186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16</xdr:row>
      <xdr:rowOff>275471</xdr:rowOff>
    </xdr:from>
    <xdr:to>
      <xdr:col>6</xdr:col>
      <xdr:colOff>949589</xdr:colOff>
      <xdr:row>16</xdr:row>
      <xdr:rowOff>1103471</xdr:rowOff>
    </xdr:to>
    <xdr:sp macro="" textlink="">
      <xdr:nvSpPr>
        <xdr:cNvPr id="417" name="Rombo 416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/>
      </xdr:nvSpPr>
      <xdr:spPr>
        <a:xfrm>
          <a:off x="7576608" y="23906996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24</xdr:row>
      <xdr:rowOff>275471</xdr:rowOff>
    </xdr:from>
    <xdr:to>
      <xdr:col>6</xdr:col>
      <xdr:colOff>949589</xdr:colOff>
      <xdr:row>24</xdr:row>
      <xdr:rowOff>1103471</xdr:rowOff>
    </xdr:to>
    <xdr:sp macro="" textlink="">
      <xdr:nvSpPr>
        <xdr:cNvPr id="418" name="Rombo 417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/>
      </xdr:nvSpPr>
      <xdr:spPr>
        <a:xfrm>
          <a:off x="7576608" y="23906996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25</xdr:row>
      <xdr:rowOff>275471</xdr:rowOff>
    </xdr:from>
    <xdr:to>
      <xdr:col>6</xdr:col>
      <xdr:colOff>949589</xdr:colOff>
      <xdr:row>25</xdr:row>
      <xdr:rowOff>1103471</xdr:rowOff>
    </xdr:to>
    <xdr:sp macro="" textlink="">
      <xdr:nvSpPr>
        <xdr:cNvPr id="419" name="Rombo 41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/>
      </xdr:nvSpPr>
      <xdr:spPr>
        <a:xfrm>
          <a:off x="7576608" y="23906996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16</xdr:row>
      <xdr:rowOff>277907</xdr:rowOff>
    </xdr:from>
    <xdr:to>
      <xdr:col>11</xdr:col>
      <xdr:colOff>1001543</xdr:colOff>
      <xdr:row>16</xdr:row>
      <xdr:rowOff>1105907</xdr:rowOff>
    </xdr:to>
    <xdr:sp macro="" textlink="">
      <xdr:nvSpPr>
        <xdr:cNvPr id="430" name="Rombo 429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/>
      </xdr:nvSpPr>
      <xdr:spPr>
        <a:xfrm>
          <a:off x="12686337" y="2250925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180012</xdr:colOff>
      <xdr:row>24</xdr:row>
      <xdr:rowOff>277907</xdr:rowOff>
    </xdr:from>
    <xdr:to>
      <xdr:col>11</xdr:col>
      <xdr:colOff>1001543</xdr:colOff>
      <xdr:row>24</xdr:row>
      <xdr:rowOff>1105907</xdr:rowOff>
    </xdr:to>
    <xdr:sp macro="" textlink="">
      <xdr:nvSpPr>
        <xdr:cNvPr id="431" name="Rombo 43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12686337" y="2250925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180012</xdr:colOff>
      <xdr:row>25</xdr:row>
      <xdr:rowOff>277907</xdr:rowOff>
    </xdr:from>
    <xdr:to>
      <xdr:col>11</xdr:col>
      <xdr:colOff>1001543</xdr:colOff>
      <xdr:row>25</xdr:row>
      <xdr:rowOff>1105907</xdr:rowOff>
    </xdr:to>
    <xdr:sp macro="" textlink="">
      <xdr:nvSpPr>
        <xdr:cNvPr id="432" name="Rombo 43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12686337" y="2250925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16</xdr:row>
      <xdr:rowOff>253011</xdr:rowOff>
    </xdr:from>
    <xdr:to>
      <xdr:col>16</xdr:col>
      <xdr:colOff>1031308</xdr:colOff>
      <xdr:row>16</xdr:row>
      <xdr:rowOff>1081011</xdr:rowOff>
    </xdr:to>
    <xdr:sp macro="" textlink="">
      <xdr:nvSpPr>
        <xdr:cNvPr id="443" name="Rombo 44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17621477" y="22484361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24</xdr:row>
      <xdr:rowOff>253011</xdr:rowOff>
    </xdr:from>
    <xdr:to>
      <xdr:col>16</xdr:col>
      <xdr:colOff>1031308</xdr:colOff>
      <xdr:row>24</xdr:row>
      <xdr:rowOff>1081011</xdr:rowOff>
    </xdr:to>
    <xdr:sp macro="" textlink="">
      <xdr:nvSpPr>
        <xdr:cNvPr id="444" name="Rombo 44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17621477" y="22484361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25</xdr:row>
      <xdr:rowOff>253011</xdr:rowOff>
    </xdr:from>
    <xdr:to>
      <xdr:col>16</xdr:col>
      <xdr:colOff>1031308</xdr:colOff>
      <xdr:row>25</xdr:row>
      <xdr:rowOff>1081011</xdr:rowOff>
    </xdr:to>
    <xdr:sp macro="" textlink="">
      <xdr:nvSpPr>
        <xdr:cNvPr id="445" name="Rombo 44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17621477" y="22484361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9</xdr:row>
      <xdr:rowOff>267895</xdr:rowOff>
    </xdr:from>
    <xdr:to>
      <xdr:col>16</xdr:col>
      <xdr:colOff>1031308</xdr:colOff>
      <xdr:row>9</xdr:row>
      <xdr:rowOff>1095895</xdr:rowOff>
    </xdr:to>
    <xdr:sp macro="" textlink="">
      <xdr:nvSpPr>
        <xdr:cNvPr id="270" name="Rombo 269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/>
      </xdr:nvSpPr>
      <xdr:spPr>
        <a:xfrm>
          <a:off x="18342996" y="13007583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9</xdr:row>
      <xdr:rowOff>275471</xdr:rowOff>
    </xdr:from>
    <xdr:to>
      <xdr:col>6</xdr:col>
      <xdr:colOff>949589</xdr:colOff>
      <xdr:row>9</xdr:row>
      <xdr:rowOff>1103471</xdr:rowOff>
    </xdr:to>
    <xdr:sp macro="" textlink="">
      <xdr:nvSpPr>
        <xdr:cNvPr id="271" name="Rombo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/>
      </xdr:nvSpPr>
      <xdr:spPr>
        <a:xfrm>
          <a:off x="7724246" y="13015159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9</xdr:row>
      <xdr:rowOff>277907</xdr:rowOff>
    </xdr:from>
    <xdr:to>
      <xdr:col>11</xdr:col>
      <xdr:colOff>1001543</xdr:colOff>
      <xdr:row>9</xdr:row>
      <xdr:rowOff>1105907</xdr:rowOff>
    </xdr:to>
    <xdr:sp macro="" textlink="">
      <xdr:nvSpPr>
        <xdr:cNvPr id="272" name="Rombo 27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>
          <a:off x="13062575" y="14422532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11</xdr:row>
      <xdr:rowOff>253011</xdr:rowOff>
    </xdr:from>
    <xdr:to>
      <xdr:col>16</xdr:col>
      <xdr:colOff>1031308</xdr:colOff>
      <xdr:row>11</xdr:row>
      <xdr:rowOff>1081011</xdr:rowOff>
    </xdr:to>
    <xdr:sp macro="" textlink="">
      <xdr:nvSpPr>
        <xdr:cNvPr id="290" name="Rombo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18342996" y="15802574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11</xdr:row>
      <xdr:rowOff>275471</xdr:rowOff>
    </xdr:from>
    <xdr:to>
      <xdr:col>6</xdr:col>
      <xdr:colOff>949589</xdr:colOff>
      <xdr:row>11</xdr:row>
      <xdr:rowOff>1103471</xdr:rowOff>
    </xdr:to>
    <xdr:sp macro="" textlink="">
      <xdr:nvSpPr>
        <xdr:cNvPr id="291" name="Rombo 29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/>
      </xdr:nvSpPr>
      <xdr:spPr>
        <a:xfrm>
          <a:off x="7724246" y="17229971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11</xdr:row>
      <xdr:rowOff>277907</xdr:rowOff>
    </xdr:from>
    <xdr:to>
      <xdr:col>11</xdr:col>
      <xdr:colOff>1001543</xdr:colOff>
      <xdr:row>11</xdr:row>
      <xdr:rowOff>1105907</xdr:rowOff>
    </xdr:to>
    <xdr:sp macro="" textlink="">
      <xdr:nvSpPr>
        <xdr:cNvPr id="292" name="Rombo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13062575" y="15827470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474968</xdr:colOff>
      <xdr:row>6</xdr:row>
      <xdr:rowOff>159119</xdr:rowOff>
    </xdr:from>
    <xdr:to>
      <xdr:col>17</xdr:col>
      <xdr:colOff>1708377</xdr:colOff>
      <xdr:row>6</xdr:row>
      <xdr:rowOff>1258576</xdr:rowOff>
    </xdr:to>
    <xdr:grpSp>
      <xdr:nvGrpSpPr>
        <xdr:cNvPr id="309" name="Grupo 308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GrpSpPr/>
      </xdr:nvGrpSpPr>
      <xdr:grpSpPr>
        <a:xfrm>
          <a:off x="19400277" y="3456501"/>
          <a:ext cx="1233409" cy="1099457"/>
          <a:chOff x="14102635" y="1556051"/>
          <a:chExt cx="1844422" cy="1643467"/>
        </a:xfrm>
      </xdr:grpSpPr>
      <xdr:sp macro="" textlink="">
        <xdr:nvSpPr>
          <xdr:cNvPr id="310" name="Rombo 309">
            <a:extLst>
              <a:ext uri="{FF2B5EF4-FFF2-40B4-BE49-F238E27FC236}">
                <a16:creationId xmlns:a16="http://schemas.microsoft.com/office/drawing/2014/main" id="{00000000-0008-0000-0400-000036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312" name="Rombo 311">
            <a:extLst>
              <a:ext uri="{FF2B5EF4-FFF2-40B4-BE49-F238E27FC236}">
                <a16:creationId xmlns:a16="http://schemas.microsoft.com/office/drawing/2014/main" id="{00000000-0008-0000-0400-000038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 P</a:t>
            </a:r>
          </a:p>
        </xdr:txBody>
      </xdr:sp>
      <xdr:sp macro="" textlink="">
        <xdr:nvSpPr>
          <xdr:cNvPr id="313" name="Rombo 312">
            <a:extLst>
              <a:ext uri="{FF2B5EF4-FFF2-40B4-BE49-F238E27FC236}">
                <a16:creationId xmlns:a16="http://schemas.microsoft.com/office/drawing/2014/main" id="{00000000-0008-0000-0400-000039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314" name="Rombo 313">
            <a:extLst>
              <a:ext uri="{FF2B5EF4-FFF2-40B4-BE49-F238E27FC236}">
                <a16:creationId xmlns:a16="http://schemas.microsoft.com/office/drawing/2014/main" id="{00000000-0008-0000-0400-00003A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474968</xdr:colOff>
      <xdr:row>7</xdr:row>
      <xdr:rowOff>159119</xdr:rowOff>
    </xdr:from>
    <xdr:to>
      <xdr:col>17</xdr:col>
      <xdr:colOff>1708377</xdr:colOff>
      <xdr:row>7</xdr:row>
      <xdr:rowOff>1258576</xdr:rowOff>
    </xdr:to>
    <xdr:grpSp>
      <xdr:nvGrpSpPr>
        <xdr:cNvPr id="361" name="Grupo 360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GrpSpPr/>
      </xdr:nvGrpSpPr>
      <xdr:grpSpPr>
        <a:xfrm>
          <a:off x="19400277" y="4855810"/>
          <a:ext cx="1233409" cy="1099457"/>
          <a:chOff x="14102635" y="1556051"/>
          <a:chExt cx="1844422" cy="1643467"/>
        </a:xfrm>
      </xdr:grpSpPr>
      <xdr:sp macro="" textlink="">
        <xdr:nvSpPr>
          <xdr:cNvPr id="362" name="Rombo 361">
            <a:extLst>
              <a:ext uri="{FF2B5EF4-FFF2-40B4-BE49-F238E27FC236}">
                <a16:creationId xmlns:a16="http://schemas.microsoft.com/office/drawing/2014/main" id="{00000000-0008-0000-0400-00006A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363" name="Rombo 362">
            <a:extLst>
              <a:ext uri="{FF2B5EF4-FFF2-40B4-BE49-F238E27FC236}">
                <a16:creationId xmlns:a16="http://schemas.microsoft.com/office/drawing/2014/main" id="{00000000-0008-0000-0400-00006B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 P</a:t>
            </a:r>
          </a:p>
        </xdr:txBody>
      </xdr:sp>
      <xdr:sp macro="" textlink="">
        <xdr:nvSpPr>
          <xdr:cNvPr id="364" name="Rombo 363">
            <a:extLst>
              <a:ext uri="{FF2B5EF4-FFF2-40B4-BE49-F238E27FC236}">
                <a16:creationId xmlns:a16="http://schemas.microsoft.com/office/drawing/2014/main" id="{00000000-0008-0000-0400-00006C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365" name="Rombo 364">
            <a:extLst>
              <a:ext uri="{FF2B5EF4-FFF2-40B4-BE49-F238E27FC236}">
                <a16:creationId xmlns:a16="http://schemas.microsoft.com/office/drawing/2014/main" id="{00000000-0008-0000-0400-00006D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474968</xdr:colOff>
      <xdr:row>8</xdr:row>
      <xdr:rowOff>159119</xdr:rowOff>
    </xdr:from>
    <xdr:to>
      <xdr:col>17</xdr:col>
      <xdr:colOff>1708377</xdr:colOff>
      <xdr:row>8</xdr:row>
      <xdr:rowOff>1258576</xdr:rowOff>
    </xdr:to>
    <xdr:grpSp>
      <xdr:nvGrpSpPr>
        <xdr:cNvPr id="366" name="Grupo 36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GrpSpPr/>
      </xdr:nvGrpSpPr>
      <xdr:grpSpPr>
        <a:xfrm>
          <a:off x="19400277" y="6255119"/>
          <a:ext cx="1233409" cy="1099457"/>
          <a:chOff x="14102635" y="1556051"/>
          <a:chExt cx="1844422" cy="1643467"/>
        </a:xfrm>
      </xdr:grpSpPr>
      <xdr:sp macro="" textlink="">
        <xdr:nvSpPr>
          <xdr:cNvPr id="367" name="Rombo 366">
            <a:extLst>
              <a:ext uri="{FF2B5EF4-FFF2-40B4-BE49-F238E27FC236}">
                <a16:creationId xmlns:a16="http://schemas.microsoft.com/office/drawing/2014/main" id="{00000000-0008-0000-0400-00006F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368" name="Rombo 367">
            <a:extLst>
              <a:ext uri="{FF2B5EF4-FFF2-40B4-BE49-F238E27FC236}">
                <a16:creationId xmlns:a16="http://schemas.microsoft.com/office/drawing/2014/main" id="{00000000-0008-0000-0400-000070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 P</a:t>
            </a:r>
          </a:p>
        </xdr:txBody>
      </xdr:sp>
      <xdr:sp macro="" textlink="">
        <xdr:nvSpPr>
          <xdr:cNvPr id="369" name="Rombo 368">
            <a:extLst>
              <a:ext uri="{FF2B5EF4-FFF2-40B4-BE49-F238E27FC236}">
                <a16:creationId xmlns:a16="http://schemas.microsoft.com/office/drawing/2014/main" id="{00000000-0008-0000-0400-000071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370" name="Rombo 369">
            <a:extLst>
              <a:ext uri="{FF2B5EF4-FFF2-40B4-BE49-F238E27FC236}">
                <a16:creationId xmlns:a16="http://schemas.microsoft.com/office/drawing/2014/main" id="{00000000-0008-0000-0400-000072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494018</xdr:colOff>
      <xdr:row>9</xdr:row>
      <xdr:rowOff>140069</xdr:rowOff>
    </xdr:from>
    <xdr:to>
      <xdr:col>17</xdr:col>
      <xdr:colOff>1727427</xdr:colOff>
      <xdr:row>9</xdr:row>
      <xdr:rowOff>1239526</xdr:rowOff>
    </xdr:to>
    <xdr:grpSp>
      <xdr:nvGrpSpPr>
        <xdr:cNvPr id="376" name="Grupo 37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GrpSpPr/>
      </xdr:nvGrpSpPr>
      <xdr:grpSpPr>
        <a:xfrm>
          <a:off x="19419327" y="7635378"/>
          <a:ext cx="1233409" cy="1099457"/>
          <a:chOff x="14102635" y="1556051"/>
          <a:chExt cx="1844422" cy="1643467"/>
        </a:xfrm>
      </xdr:grpSpPr>
      <xdr:sp macro="" textlink="">
        <xdr:nvSpPr>
          <xdr:cNvPr id="377" name="Rombo 376">
            <a:extLst>
              <a:ext uri="{FF2B5EF4-FFF2-40B4-BE49-F238E27FC236}">
                <a16:creationId xmlns:a16="http://schemas.microsoft.com/office/drawing/2014/main" id="{00000000-0008-0000-0400-000079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378" name="Rombo 377">
            <a:extLst>
              <a:ext uri="{FF2B5EF4-FFF2-40B4-BE49-F238E27FC236}">
                <a16:creationId xmlns:a16="http://schemas.microsoft.com/office/drawing/2014/main" id="{00000000-0008-0000-0400-00007A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423" name="Rombo 422">
            <a:extLst>
              <a:ext uri="{FF2B5EF4-FFF2-40B4-BE49-F238E27FC236}">
                <a16:creationId xmlns:a16="http://schemas.microsoft.com/office/drawing/2014/main" id="{00000000-0008-0000-0400-0000A7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436" name="Rombo 435">
            <a:extLst>
              <a:ext uri="{FF2B5EF4-FFF2-40B4-BE49-F238E27FC236}">
                <a16:creationId xmlns:a16="http://schemas.microsoft.com/office/drawing/2014/main" id="{00000000-0008-0000-0400-0000B4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494018</xdr:colOff>
      <xdr:row>10</xdr:row>
      <xdr:rowOff>140069</xdr:rowOff>
    </xdr:from>
    <xdr:to>
      <xdr:col>17</xdr:col>
      <xdr:colOff>1727427</xdr:colOff>
      <xdr:row>10</xdr:row>
      <xdr:rowOff>1239526</xdr:rowOff>
    </xdr:to>
    <xdr:grpSp>
      <xdr:nvGrpSpPr>
        <xdr:cNvPr id="449" name="Grupo 44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GrpSpPr/>
      </xdr:nvGrpSpPr>
      <xdr:grpSpPr>
        <a:xfrm>
          <a:off x="19419327" y="9034687"/>
          <a:ext cx="1233409" cy="1099457"/>
          <a:chOff x="14102635" y="1556051"/>
          <a:chExt cx="1844422" cy="1643467"/>
        </a:xfrm>
      </xdr:grpSpPr>
      <xdr:sp macro="" textlink="">
        <xdr:nvSpPr>
          <xdr:cNvPr id="486" name="Rombo 485">
            <a:extLst>
              <a:ext uri="{FF2B5EF4-FFF2-40B4-BE49-F238E27FC236}">
                <a16:creationId xmlns:a16="http://schemas.microsoft.com/office/drawing/2014/main" id="{00000000-0008-0000-0400-0000E6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487" name="Rombo 486">
            <a:extLst>
              <a:ext uri="{FF2B5EF4-FFF2-40B4-BE49-F238E27FC236}">
                <a16:creationId xmlns:a16="http://schemas.microsoft.com/office/drawing/2014/main" id="{00000000-0008-0000-0400-0000E7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488" name="Rombo 487">
            <a:extLst>
              <a:ext uri="{FF2B5EF4-FFF2-40B4-BE49-F238E27FC236}">
                <a16:creationId xmlns:a16="http://schemas.microsoft.com/office/drawing/2014/main" id="{00000000-0008-0000-0400-0000E8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489" name="Rombo 488">
            <a:extLst>
              <a:ext uri="{FF2B5EF4-FFF2-40B4-BE49-F238E27FC236}">
                <a16:creationId xmlns:a16="http://schemas.microsoft.com/office/drawing/2014/main" id="{00000000-0008-0000-0400-0000E9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494018</xdr:colOff>
      <xdr:row>11</xdr:row>
      <xdr:rowOff>140069</xdr:rowOff>
    </xdr:from>
    <xdr:to>
      <xdr:col>17</xdr:col>
      <xdr:colOff>1727427</xdr:colOff>
      <xdr:row>11</xdr:row>
      <xdr:rowOff>1239526</xdr:rowOff>
    </xdr:to>
    <xdr:grpSp>
      <xdr:nvGrpSpPr>
        <xdr:cNvPr id="490" name="Grupo 489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GrpSpPr/>
      </xdr:nvGrpSpPr>
      <xdr:grpSpPr>
        <a:xfrm>
          <a:off x="19419327" y="10433996"/>
          <a:ext cx="1233409" cy="1099457"/>
          <a:chOff x="14102635" y="1556051"/>
          <a:chExt cx="1844422" cy="1643467"/>
        </a:xfrm>
      </xdr:grpSpPr>
      <xdr:sp macro="" textlink="">
        <xdr:nvSpPr>
          <xdr:cNvPr id="521" name="Rombo 520">
            <a:extLst>
              <a:ext uri="{FF2B5EF4-FFF2-40B4-BE49-F238E27FC236}">
                <a16:creationId xmlns:a16="http://schemas.microsoft.com/office/drawing/2014/main" id="{00000000-0008-0000-0400-00000902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522" name="Rombo 521">
            <a:extLst>
              <a:ext uri="{FF2B5EF4-FFF2-40B4-BE49-F238E27FC236}">
                <a16:creationId xmlns:a16="http://schemas.microsoft.com/office/drawing/2014/main" id="{00000000-0008-0000-0400-00000A02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523" name="Rombo 522">
            <a:extLst>
              <a:ext uri="{FF2B5EF4-FFF2-40B4-BE49-F238E27FC236}">
                <a16:creationId xmlns:a16="http://schemas.microsoft.com/office/drawing/2014/main" id="{00000000-0008-0000-0400-00000B02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524" name="Rombo 523">
            <a:extLst>
              <a:ext uri="{FF2B5EF4-FFF2-40B4-BE49-F238E27FC236}">
                <a16:creationId xmlns:a16="http://schemas.microsoft.com/office/drawing/2014/main" id="{00000000-0008-0000-0400-00000C02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494018</xdr:colOff>
      <xdr:row>13</xdr:row>
      <xdr:rowOff>140069</xdr:rowOff>
    </xdr:from>
    <xdr:to>
      <xdr:col>17</xdr:col>
      <xdr:colOff>1727427</xdr:colOff>
      <xdr:row>13</xdr:row>
      <xdr:rowOff>1239526</xdr:rowOff>
    </xdr:to>
    <xdr:grpSp>
      <xdr:nvGrpSpPr>
        <xdr:cNvPr id="525" name="Grupo 524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GrpSpPr/>
      </xdr:nvGrpSpPr>
      <xdr:grpSpPr>
        <a:xfrm>
          <a:off x="19419327" y="13232614"/>
          <a:ext cx="1233409" cy="1099457"/>
          <a:chOff x="14102635" y="1556051"/>
          <a:chExt cx="1844422" cy="1643467"/>
        </a:xfrm>
      </xdr:grpSpPr>
      <xdr:sp macro="" textlink="">
        <xdr:nvSpPr>
          <xdr:cNvPr id="526" name="Rombo 525">
            <a:extLst>
              <a:ext uri="{FF2B5EF4-FFF2-40B4-BE49-F238E27FC236}">
                <a16:creationId xmlns:a16="http://schemas.microsoft.com/office/drawing/2014/main" id="{00000000-0008-0000-0400-00000E02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527" name="Rombo 526">
            <a:extLst>
              <a:ext uri="{FF2B5EF4-FFF2-40B4-BE49-F238E27FC236}">
                <a16:creationId xmlns:a16="http://schemas.microsoft.com/office/drawing/2014/main" id="{00000000-0008-0000-0400-00000F02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528" name="Rombo 527">
            <a:extLst>
              <a:ext uri="{FF2B5EF4-FFF2-40B4-BE49-F238E27FC236}">
                <a16:creationId xmlns:a16="http://schemas.microsoft.com/office/drawing/2014/main" id="{00000000-0008-0000-0400-00001002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529" name="Rombo 528">
            <a:extLst>
              <a:ext uri="{FF2B5EF4-FFF2-40B4-BE49-F238E27FC236}">
                <a16:creationId xmlns:a16="http://schemas.microsoft.com/office/drawing/2014/main" id="{00000000-0008-0000-0400-00001102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14</xdr:row>
      <xdr:rowOff>208104</xdr:rowOff>
    </xdr:from>
    <xdr:to>
      <xdr:col>17</xdr:col>
      <xdr:colOff>1768248</xdr:colOff>
      <xdr:row>14</xdr:row>
      <xdr:rowOff>1307561</xdr:rowOff>
    </xdr:to>
    <xdr:grpSp>
      <xdr:nvGrpSpPr>
        <xdr:cNvPr id="250" name="Grupo 249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GrpSpPr/>
      </xdr:nvGrpSpPr>
      <xdr:grpSpPr>
        <a:xfrm>
          <a:off x="19460148" y="14699959"/>
          <a:ext cx="1233409" cy="1099457"/>
          <a:chOff x="14102635" y="1556051"/>
          <a:chExt cx="1844422" cy="1643467"/>
        </a:xfrm>
      </xdr:grpSpPr>
      <xdr:sp macro="" textlink="">
        <xdr:nvSpPr>
          <xdr:cNvPr id="251" name="Rombo 250">
            <a:extLst>
              <a:ext uri="{FF2B5EF4-FFF2-40B4-BE49-F238E27FC236}">
                <a16:creationId xmlns:a16="http://schemas.microsoft.com/office/drawing/2014/main" id="{00000000-0008-0000-0400-0000FB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52" name="Rombo 251">
            <a:extLst>
              <a:ext uri="{FF2B5EF4-FFF2-40B4-BE49-F238E27FC236}">
                <a16:creationId xmlns:a16="http://schemas.microsoft.com/office/drawing/2014/main" id="{00000000-0008-0000-0400-0000FC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53" name="Rombo 252">
            <a:extLst>
              <a:ext uri="{FF2B5EF4-FFF2-40B4-BE49-F238E27FC236}">
                <a16:creationId xmlns:a16="http://schemas.microsoft.com/office/drawing/2014/main" id="{00000000-0008-0000-0400-0000FD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54" name="Rombo 253">
            <a:extLst>
              <a:ext uri="{FF2B5EF4-FFF2-40B4-BE49-F238E27FC236}">
                <a16:creationId xmlns:a16="http://schemas.microsoft.com/office/drawing/2014/main" id="{00000000-0008-0000-0400-0000FE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15</xdr:row>
      <xdr:rowOff>208104</xdr:rowOff>
    </xdr:from>
    <xdr:to>
      <xdr:col>17</xdr:col>
      <xdr:colOff>1768248</xdr:colOff>
      <xdr:row>15</xdr:row>
      <xdr:rowOff>1307561</xdr:rowOff>
    </xdr:to>
    <xdr:grpSp>
      <xdr:nvGrpSpPr>
        <xdr:cNvPr id="255" name="Grupo 25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GrpSpPr/>
      </xdr:nvGrpSpPr>
      <xdr:grpSpPr>
        <a:xfrm>
          <a:off x="19460148" y="16099268"/>
          <a:ext cx="1233409" cy="1099457"/>
          <a:chOff x="14102635" y="1556051"/>
          <a:chExt cx="1844422" cy="1643467"/>
        </a:xfrm>
      </xdr:grpSpPr>
      <xdr:sp macro="" textlink="">
        <xdr:nvSpPr>
          <xdr:cNvPr id="256" name="Rombo 255">
            <a:extLst>
              <a:ext uri="{FF2B5EF4-FFF2-40B4-BE49-F238E27FC236}">
                <a16:creationId xmlns:a16="http://schemas.microsoft.com/office/drawing/2014/main" id="{00000000-0008-0000-0400-000000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58" name="Rombo 257">
            <a:extLst>
              <a:ext uri="{FF2B5EF4-FFF2-40B4-BE49-F238E27FC236}">
                <a16:creationId xmlns:a16="http://schemas.microsoft.com/office/drawing/2014/main" id="{00000000-0008-0000-0400-000002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59" name="Rombo 258">
            <a:extLst>
              <a:ext uri="{FF2B5EF4-FFF2-40B4-BE49-F238E27FC236}">
                <a16:creationId xmlns:a16="http://schemas.microsoft.com/office/drawing/2014/main" id="{00000000-0008-0000-0400-000003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62" name="Rombo 261">
            <a:extLst>
              <a:ext uri="{FF2B5EF4-FFF2-40B4-BE49-F238E27FC236}">
                <a16:creationId xmlns:a16="http://schemas.microsoft.com/office/drawing/2014/main" id="{00000000-0008-0000-0400-000006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16</xdr:row>
      <xdr:rowOff>208104</xdr:rowOff>
    </xdr:from>
    <xdr:to>
      <xdr:col>17</xdr:col>
      <xdr:colOff>1768248</xdr:colOff>
      <xdr:row>16</xdr:row>
      <xdr:rowOff>1307561</xdr:rowOff>
    </xdr:to>
    <xdr:grpSp>
      <xdr:nvGrpSpPr>
        <xdr:cNvPr id="263" name="Grupo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GrpSpPr/>
      </xdr:nvGrpSpPr>
      <xdr:grpSpPr>
        <a:xfrm>
          <a:off x="19460148" y="17498577"/>
          <a:ext cx="1233409" cy="1099457"/>
          <a:chOff x="14102635" y="1556051"/>
          <a:chExt cx="1844422" cy="1643467"/>
        </a:xfrm>
      </xdr:grpSpPr>
      <xdr:sp macro="" textlink="">
        <xdr:nvSpPr>
          <xdr:cNvPr id="265" name="Rombo 264">
            <a:extLst>
              <a:ext uri="{FF2B5EF4-FFF2-40B4-BE49-F238E27FC236}">
                <a16:creationId xmlns:a16="http://schemas.microsoft.com/office/drawing/2014/main" id="{00000000-0008-0000-0400-000009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66" name="Rombo 265">
            <a:extLst>
              <a:ext uri="{FF2B5EF4-FFF2-40B4-BE49-F238E27FC236}">
                <a16:creationId xmlns:a16="http://schemas.microsoft.com/office/drawing/2014/main" id="{00000000-0008-0000-0400-00000A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67" name="Rombo 266">
            <a:extLst>
              <a:ext uri="{FF2B5EF4-FFF2-40B4-BE49-F238E27FC236}">
                <a16:creationId xmlns:a16="http://schemas.microsoft.com/office/drawing/2014/main" id="{00000000-0008-0000-0400-00000B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73" name="Rombo 272">
            <a:extLst>
              <a:ext uri="{FF2B5EF4-FFF2-40B4-BE49-F238E27FC236}">
                <a16:creationId xmlns:a16="http://schemas.microsoft.com/office/drawing/2014/main" id="{00000000-0008-0000-0400-000011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24</xdr:row>
      <xdr:rowOff>208104</xdr:rowOff>
    </xdr:from>
    <xdr:to>
      <xdr:col>17</xdr:col>
      <xdr:colOff>1768248</xdr:colOff>
      <xdr:row>24</xdr:row>
      <xdr:rowOff>1307561</xdr:rowOff>
    </xdr:to>
    <xdr:grpSp>
      <xdr:nvGrpSpPr>
        <xdr:cNvPr id="274" name="Grupo 27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GrpSpPr/>
      </xdr:nvGrpSpPr>
      <xdr:grpSpPr>
        <a:xfrm>
          <a:off x="19460148" y="28693049"/>
          <a:ext cx="1233409" cy="1099457"/>
          <a:chOff x="14102635" y="1556051"/>
          <a:chExt cx="1844422" cy="1643467"/>
        </a:xfrm>
      </xdr:grpSpPr>
      <xdr:sp macro="" textlink="">
        <xdr:nvSpPr>
          <xdr:cNvPr id="276" name="Rombo 275">
            <a:extLst>
              <a:ext uri="{FF2B5EF4-FFF2-40B4-BE49-F238E27FC236}">
                <a16:creationId xmlns:a16="http://schemas.microsoft.com/office/drawing/2014/main" id="{00000000-0008-0000-0400-000014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77" name="Rombo 276">
            <a:extLst>
              <a:ext uri="{FF2B5EF4-FFF2-40B4-BE49-F238E27FC236}">
                <a16:creationId xmlns:a16="http://schemas.microsoft.com/office/drawing/2014/main" id="{00000000-0008-0000-0400-000015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78" name="Rombo 277">
            <a:extLst>
              <a:ext uri="{FF2B5EF4-FFF2-40B4-BE49-F238E27FC236}">
                <a16:creationId xmlns:a16="http://schemas.microsoft.com/office/drawing/2014/main" id="{00000000-0008-0000-0400-000016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80" name="Rombo 279">
            <a:extLst>
              <a:ext uri="{FF2B5EF4-FFF2-40B4-BE49-F238E27FC236}">
                <a16:creationId xmlns:a16="http://schemas.microsoft.com/office/drawing/2014/main" id="{00000000-0008-0000-0400-000018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25</xdr:row>
      <xdr:rowOff>208104</xdr:rowOff>
    </xdr:from>
    <xdr:to>
      <xdr:col>17</xdr:col>
      <xdr:colOff>1768248</xdr:colOff>
      <xdr:row>25</xdr:row>
      <xdr:rowOff>1307561</xdr:rowOff>
    </xdr:to>
    <xdr:grpSp>
      <xdr:nvGrpSpPr>
        <xdr:cNvPr id="281" name="Grupo 28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GrpSpPr/>
      </xdr:nvGrpSpPr>
      <xdr:grpSpPr>
        <a:xfrm>
          <a:off x="19460148" y="30092359"/>
          <a:ext cx="1233409" cy="1099457"/>
          <a:chOff x="14102635" y="1556051"/>
          <a:chExt cx="1844422" cy="1643467"/>
        </a:xfrm>
      </xdr:grpSpPr>
      <xdr:sp macro="" textlink="">
        <xdr:nvSpPr>
          <xdr:cNvPr id="282" name="Rombo 281">
            <a:extLst>
              <a:ext uri="{FF2B5EF4-FFF2-40B4-BE49-F238E27FC236}">
                <a16:creationId xmlns:a16="http://schemas.microsoft.com/office/drawing/2014/main" id="{00000000-0008-0000-0400-00001A01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83" name="Rombo 282">
            <a:extLst>
              <a:ext uri="{FF2B5EF4-FFF2-40B4-BE49-F238E27FC236}">
                <a16:creationId xmlns:a16="http://schemas.microsoft.com/office/drawing/2014/main" id="{00000000-0008-0000-0400-00001B01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84" name="Rombo 283">
            <a:extLst>
              <a:ext uri="{FF2B5EF4-FFF2-40B4-BE49-F238E27FC236}">
                <a16:creationId xmlns:a16="http://schemas.microsoft.com/office/drawing/2014/main" id="{00000000-0008-0000-0400-00001C01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85" name="Rombo 284">
            <a:extLst>
              <a:ext uri="{FF2B5EF4-FFF2-40B4-BE49-F238E27FC236}">
                <a16:creationId xmlns:a16="http://schemas.microsoft.com/office/drawing/2014/main" id="{00000000-0008-0000-0400-00001D01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6</xdr:col>
      <xdr:colOff>128058</xdr:colOff>
      <xdr:row>17</xdr:row>
      <xdr:rowOff>275471</xdr:rowOff>
    </xdr:from>
    <xdr:to>
      <xdr:col>6</xdr:col>
      <xdr:colOff>949589</xdr:colOff>
      <xdr:row>17</xdr:row>
      <xdr:rowOff>1103471</xdr:rowOff>
    </xdr:to>
    <xdr:sp macro="" textlink="">
      <xdr:nvSpPr>
        <xdr:cNvPr id="162" name="Rombo 417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7730740" y="26581789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19</xdr:row>
      <xdr:rowOff>275471</xdr:rowOff>
    </xdr:from>
    <xdr:to>
      <xdr:col>6</xdr:col>
      <xdr:colOff>949589</xdr:colOff>
      <xdr:row>19</xdr:row>
      <xdr:rowOff>1103471</xdr:rowOff>
    </xdr:to>
    <xdr:sp macro="" textlink="">
      <xdr:nvSpPr>
        <xdr:cNvPr id="163" name="Rombo 418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7730740" y="27984562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20</xdr:row>
      <xdr:rowOff>275471</xdr:rowOff>
    </xdr:from>
    <xdr:to>
      <xdr:col>6</xdr:col>
      <xdr:colOff>949589</xdr:colOff>
      <xdr:row>20</xdr:row>
      <xdr:rowOff>1103471</xdr:rowOff>
    </xdr:to>
    <xdr:sp macro="" textlink="">
      <xdr:nvSpPr>
        <xdr:cNvPr id="164" name="Rombo 42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7730740" y="29387335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21</xdr:row>
      <xdr:rowOff>275471</xdr:rowOff>
    </xdr:from>
    <xdr:to>
      <xdr:col>6</xdr:col>
      <xdr:colOff>949589</xdr:colOff>
      <xdr:row>21</xdr:row>
      <xdr:rowOff>1103471</xdr:rowOff>
    </xdr:to>
    <xdr:sp macro="" textlink="">
      <xdr:nvSpPr>
        <xdr:cNvPr id="165" name="Rombo 423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7730740" y="3079010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22</xdr:row>
      <xdr:rowOff>275471</xdr:rowOff>
    </xdr:from>
    <xdr:to>
      <xdr:col>6</xdr:col>
      <xdr:colOff>949589</xdr:colOff>
      <xdr:row>22</xdr:row>
      <xdr:rowOff>1103471</xdr:rowOff>
    </xdr:to>
    <xdr:sp macro="" textlink="">
      <xdr:nvSpPr>
        <xdr:cNvPr id="166" name="Rombo 424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7730740" y="32192880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128058</xdr:colOff>
      <xdr:row>23</xdr:row>
      <xdr:rowOff>275471</xdr:rowOff>
    </xdr:from>
    <xdr:to>
      <xdr:col>6</xdr:col>
      <xdr:colOff>949589</xdr:colOff>
      <xdr:row>23</xdr:row>
      <xdr:rowOff>1103471</xdr:rowOff>
    </xdr:to>
    <xdr:sp macro="" textlink="">
      <xdr:nvSpPr>
        <xdr:cNvPr id="167" name="Rombo 425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7730740" y="33595653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17</xdr:row>
      <xdr:rowOff>277907</xdr:rowOff>
    </xdr:from>
    <xdr:to>
      <xdr:col>11</xdr:col>
      <xdr:colOff>1001543</xdr:colOff>
      <xdr:row>17</xdr:row>
      <xdr:rowOff>1105907</xdr:rowOff>
    </xdr:to>
    <xdr:sp macro="" textlink="">
      <xdr:nvSpPr>
        <xdr:cNvPr id="168" name="Rombo 430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13030103" y="26584225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180012</xdr:colOff>
      <xdr:row>19</xdr:row>
      <xdr:rowOff>277907</xdr:rowOff>
    </xdr:from>
    <xdr:to>
      <xdr:col>11</xdr:col>
      <xdr:colOff>1001543</xdr:colOff>
      <xdr:row>19</xdr:row>
      <xdr:rowOff>1105907</xdr:rowOff>
    </xdr:to>
    <xdr:sp macro="" textlink="">
      <xdr:nvSpPr>
        <xdr:cNvPr id="169" name="Rombo 431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13030103" y="27986998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180012</xdr:colOff>
      <xdr:row>20</xdr:row>
      <xdr:rowOff>277907</xdr:rowOff>
    </xdr:from>
    <xdr:to>
      <xdr:col>11</xdr:col>
      <xdr:colOff>1001543</xdr:colOff>
      <xdr:row>20</xdr:row>
      <xdr:rowOff>1105907</xdr:rowOff>
    </xdr:to>
    <xdr:sp macro="" textlink="">
      <xdr:nvSpPr>
        <xdr:cNvPr id="170" name="Rombo 433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13030103" y="29389771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180012</xdr:colOff>
      <xdr:row>21</xdr:row>
      <xdr:rowOff>277907</xdr:rowOff>
    </xdr:from>
    <xdr:to>
      <xdr:col>11</xdr:col>
      <xdr:colOff>1001543</xdr:colOff>
      <xdr:row>21</xdr:row>
      <xdr:rowOff>1105907</xdr:rowOff>
    </xdr:to>
    <xdr:sp macro="" textlink="">
      <xdr:nvSpPr>
        <xdr:cNvPr id="171" name="Rombo 436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13030103" y="30792543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180012</xdr:colOff>
      <xdr:row>22</xdr:row>
      <xdr:rowOff>277907</xdr:rowOff>
    </xdr:from>
    <xdr:to>
      <xdr:col>11</xdr:col>
      <xdr:colOff>1001543</xdr:colOff>
      <xdr:row>22</xdr:row>
      <xdr:rowOff>1105907</xdr:rowOff>
    </xdr:to>
    <xdr:sp macro="" textlink="">
      <xdr:nvSpPr>
        <xdr:cNvPr id="172" name="Rombo 437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13030103" y="32195316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180012</xdr:colOff>
      <xdr:row>23</xdr:row>
      <xdr:rowOff>277907</xdr:rowOff>
    </xdr:from>
    <xdr:to>
      <xdr:col>11</xdr:col>
      <xdr:colOff>1001543</xdr:colOff>
      <xdr:row>23</xdr:row>
      <xdr:rowOff>1105907</xdr:rowOff>
    </xdr:to>
    <xdr:sp macro="" textlink="">
      <xdr:nvSpPr>
        <xdr:cNvPr id="173" name="Rombo 438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13030103" y="33598089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17</xdr:row>
      <xdr:rowOff>253011</xdr:rowOff>
    </xdr:from>
    <xdr:to>
      <xdr:col>16</xdr:col>
      <xdr:colOff>1031308</xdr:colOff>
      <xdr:row>17</xdr:row>
      <xdr:rowOff>1081011</xdr:rowOff>
    </xdr:to>
    <xdr:sp macro="" textlink="">
      <xdr:nvSpPr>
        <xdr:cNvPr id="174" name="Rombo 44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18307277" y="26559329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19</xdr:row>
      <xdr:rowOff>253011</xdr:rowOff>
    </xdr:from>
    <xdr:to>
      <xdr:col>16</xdr:col>
      <xdr:colOff>1031308</xdr:colOff>
      <xdr:row>19</xdr:row>
      <xdr:rowOff>1081011</xdr:rowOff>
    </xdr:to>
    <xdr:sp macro="" textlink="">
      <xdr:nvSpPr>
        <xdr:cNvPr id="175" name="Rombo 44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18307277" y="27962102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20</xdr:row>
      <xdr:rowOff>253011</xdr:rowOff>
    </xdr:from>
    <xdr:to>
      <xdr:col>16</xdr:col>
      <xdr:colOff>1031308</xdr:colOff>
      <xdr:row>20</xdr:row>
      <xdr:rowOff>1081011</xdr:rowOff>
    </xdr:to>
    <xdr:sp macro="" textlink="">
      <xdr:nvSpPr>
        <xdr:cNvPr id="176" name="Rombo 446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18307277" y="29364875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21</xdr:row>
      <xdr:rowOff>253011</xdr:rowOff>
    </xdr:from>
    <xdr:to>
      <xdr:col>16</xdr:col>
      <xdr:colOff>1031308</xdr:colOff>
      <xdr:row>21</xdr:row>
      <xdr:rowOff>1081011</xdr:rowOff>
    </xdr:to>
    <xdr:sp macro="" textlink="">
      <xdr:nvSpPr>
        <xdr:cNvPr id="177" name="Rombo 449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18307277" y="30767647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22</xdr:row>
      <xdr:rowOff>253011</xdr:rowOff>
    </xdr:from>
    <xdr:to>
      <xdr:col>16</xdr:col>
      <xdr:colOff>1031308</xdr:colOff>
      <xdr:row>22</xdr:row>
      <xdr:rowOff>1081011</xdr:rowOff>
    </xdr:to>
    <xdr:sp macro="" textlink="">
      <xdr:nvSpPr>
        <xdr:cNvPr id="178" name="Rombo 450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18307277" y="32170420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23</xdr:row>
      <xdr:rowOff>253011</xdr:rowOff>
    </xdr:from>
    <xdr:to>
      <xdr:col>16</xdr:col>
      <xdr:colOff>1031308</xdr:colOff>
      <xdr:row>23</xdr:row>
      <xdr:rowOff>1081011</xdr:rowOff>
    </xdr:to>
    <xdr:sp macro="" textlink="">
      <xdr:nvSpPr>
        <xdr:cNvPr id="179" name="Rombo 451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/>
      </xdr:nvSpPr>
      <xdr:spPr>
        <a:xfrm>
          <a:off x="18307277" y="33573193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534839</xdr:colOff>
      <xdr:row>17</xdr:row>
      <xdr:rowOff>208104</xdr:rowOff>
    </xdr:from>
    <xdr:to>
      <xdr:col>17</xdr:col>
      <xdr:colOff>1768248</xdr:colOff>
      <xdr:row>17</xdr:row>
      <xdr:rowOff>1307561</xdr:rowOff>
    </xdr:to>
    <xdr:grpSp>
      <xdr:nvGrpSpPr>
        <xdr:cNvPr id="180" name="Grupo 273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GrpSpPr/>
      </xdr:nvGrpSpPr>
      <xdr:grpSpPr>
        <a:xfrm>
          <a:off x="19460148" y="18897886"/>
          <a:ext cx="1233409" cy="1099457"/>
          <a:chOff x="14102635" y="1556051"/>
          <a:chExt cx="1844422" cy="1643467"/>
        </a:xfrm>
      </xdr:grpSpPr>
      <xdr:sp macro="" textlink="">
        <xdr:nvSpPr>
          <xdr:cNvPr id="181" name="Rombo 275">
            <a:extLst>
              <a:ext uri="{FF2B5EF4-FFF2-40B4-BE49-F238E27FC236}">
                <a16:creationId xmlns:a16="http://schemas.microsoft.com/office/drawing/2014/main" id="{00000000-0008-0000-0400-0000B5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182" name="Rombo 276">
            <a:extLst>
              <a:ext uri="{FF2B5EF4-FFF2-40B4-BE49-F238E27FC236}">
                <a16:creationId xmlns:a16="http://schemas.microsoft.com/office/drawing/2014/main" id="{00000000-0008-0000-0400-0000B6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183" name="Rombo 277">
            <a:extLst>
              <a:ext uri="{FF2B5EF4-FFF2-40B4-BE49-F238E27FC236}">
                <a16:creationId xmlns:a16="http://schemas.microsoft.com/office/drawing/2014/main" id="{00000000-0008-0000-0400-0000B7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184" name="Rombo 279">
            <a:extLst>
              <a:ext uri="{FF2B5EF4-FFF2-40B4-BE49-F238E27FC236}">
                <a16:creationId xmlns:a16="http://schemas.microsoft.com/office/drawing/2014/main" id="{00000000-0008-0000-0400-0000B8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19</xdr:row>
      <xdr:rowOff>208104</xdr:rowOff>
    </xdr:from>
    <xdr:to>
      <xdr:col>17</xdr:col>
      <xdr:colOff>1768248</xdr:colOff>
      <xdr:row>19</xdr:row>
      <xdr:rowOff>1307561</xdr:rowOff>
    </xdr:to>
    <xdr:grpSp>
      <xdr:nvGrpSpPr>
        <xdr:cNvPr id="185" name="Grupo 280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GrpSpPr/>
      </xdr:nvGrpSpPr>
      <xdr:grpSpPr>
        <a:xfrm>
          <a:off x="19460148" y="21696504"/>
          <a:ext cx="1233409" cy="1099457"/>
          <a:chOff x="14102635" y="1556051"/>
          <a:chExt cx="1844422" cy="1643467"/>
        </a:xfrm>
      </xdr:grpSpPr>
      <xdr:sp macro="" textlink="">
        <xdr:nvSpPr>
          <xdr:cNvPr id="186" name="Rombo 281">
            <a:extLst>
              <a:ext uri="{FF2B5EF4-FFF2-40B4-BE49-F238E27FC236}">
                <a16:creationId xmlns:a16="http://schemas.microsoft.com/office/drawing/2014/main" id="{00000000-0008-0000-0400-0000BA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187" name="Rombo 282">
            <a:extLst>
              <a:ext uri="{FF2B5EF4-FFF2-40B4-BE49-F238E27FC236}">
                <a16:creationId xmlns:a16="http://schemas.microsoft.com/office/drawing/2014/main" id="{00000000-0008-0000-0400-0000BB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188" name="Rombo 283">
            <a:extLst>
              <a:ext uri="{FF2B5EF4-FFF2-40B4-BE49-F238E27FC236}">
                <a16:creationId xmlns:a16="http://schemas.microsoft.com/office/drawing/2014/main" id="{00000000-0008-0000-0400-0000BC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189" name="Rombo 284">
            <a:extLst>
              <a:ext uri="{FF2B5EF4-FFF2-40B4-BE49-F238E27FC236}">
                <a16:creationId xmlns:a16="http://schemas.microsoft.com/office/drawing/2014/main" id="{00000000-0008-0000-0400-0000BD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20</xdr:row>
      <xdr:rowOff>208104</xdr:rowOff>
    </xdr:from>
    <xdr:to>
      <xdr:col>17</xdr:col>
      <xdr:colOff>1768248</xdr:colOff>
      <xdr:row>20</xdr:row>
      <xdr:rowOff>1307561</xdr:rowOff>
    </xdr:to>
    <xdr:grpSp>
      <xdr:nvGrpSpPr>
        <xdr:cNvPr id="190" name="Grupo 285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GrpSpPr/>
      </xdr:nvGrpSpPr>
      <xdr:grpSpPr>
        <a:xfrm>
          <a:off x="19460148" y="23095813"/>
          <a:ext cx="1233409" cy="1099457"/>
          <a:chOff x="14102635" y="1556051"/>
          <a:chExt cx="1844422" cy="1643467"/>
        </a:xfrm>
      </xdr:grpSpPr>
      <xdr:sp macro="" textlink="">
        <xdr:nvSpPr>
          <xdr:cNvPr id="191" name="Rombo 287">
            <a:extLst>
              <a:ext uri="{FF2B5EF4-FFF2-40B4-BE49-F238E27FC236}">
                <a16:creationId xmlns:a16="http://schemas.microsoft.com/office/drawing/2014/main" id="{00000000-0008-0000-0400-0000BF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192" name="Rombo 293">
            <a:extLst>
              <a:ext uri="{FF2B5EF4-FFF2-40B4-BE49-F238E27FC236}">
                <a16:creationId xmlns:a16="http://schemas.microsoft.com/office/drawing/2014/main" id="{00000000-0008-0000-0400-0000C0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193" name="Rombo 294">
            <a:extLst>
              <a:ext uri="{FF2B5EF4-FFF2-40B4-BE49-F238E27FC236}">
                <a16:creationId xmlns:a16="http://schemas.microsoft.com/office/drawing/2014/main" id="{00000000-0008-0000-0400-0000C1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194" name="Rombo 295">
            <a:extLst>
              <a:ext uri="{FF2B5EF4-FFF2-40B4-BE49-F238E27FC236}">
                <a16:creationId xmlns:a16="http://schemas.microsoft.com/office/drawing/2014/main" id="{00000000-0008-0000-0400-0000C2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21</xdr:row>
      <xdr:rowOff>208104</xdr:rowOff>
    </xdr:from>
    <xdr:to>
      <xdr:col>17</xdr:col>
      <xdr:colOff>1768248</xdr:colOff>
      <xdr:row>21</xdr:row>
      <xdr:rowOff>1307561</xdr:rowOff>
    </xdr:to>
    <xdr:grpSp>
      <xdr:nvGrpSpPr>
        <xdr:cNvPr id="195" name="Grupo 296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GrpSpPr/>
      </xdr:nvGrpSpPr>
      <xdr:grpSpPr>
        <a:xfrm>
          <a:off x="19460148" y="24495122"/>
          <a:ext cx="1233409" cy="1099457"/>
          <a:chOff x="14102635" y="1556051"/>
          <a:chExt cx="1844422" cy="1643467"/>
        </a:xfrm>
      </xdr:grpSpPr>
      <xdr:sp macro="" textlink="">
        <xdr:nvSpPr>
          <xdr:cNvPr id="196" name="Rombo 297">
            <a:extLst>
              <a:ext uri="{FF2B5EF4-FFF2-40B4-BE49-F238E27FC236}">
                <a16:creationId xmlns:a16="http://schemas.microsoft.com/office/drawing/2014/main" id="{00000000-0008-0000-0400-0000C4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197" name="Rombo 299">
            <a:extLst>
              <a:ext uri="{FF2B5EF4-FFF2-40B4-BE49-F238E27FC236}">
                <a16:creationId xmlns:a16="http://schemas.microsoft.com/office/drawing/2014/main" id="{00000000-0008-0000-0400-0000C5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198" name="Rombo 300">
            <a:extLst>
              <a:ext uri="{FF2B5EF4-FFF2-40B4-BE49-F238E27FC236}">
                <a16:creationId xmlns:a16="http://schemas.microsoft.com/office/drawing/2014/main" id="{00000000-0008-0000-0400-0000C6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199" name="Rombo 301">
            <a:extLst>
              <a:ext uri="{FF2B5EF4-FFF2-40B4-BE49-F238E27FC236}">
                <a16:creationId xmlns:a16="http://schemas.microsoft.com/office/drawing/2014/main" id="{00000000-0008-0000-0400-0000C7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22</xdr:row>
      <xdr:rowOff>208104</xdr:rowOff>
    </xdr:from>
    <xdr:to>
      <xdr:col>17</xdr:col>
      <xdr:colOff>1768248</xdr:colOff>
      <xdr:row>22</xdr:row>
      <xdr:rowOff>1307561</xdr:rowOff>
    </xdr:to>
    <xdr:grpSp>
      <xdr:nvGrpSpPr>
        <xdr:cNvPr id="200" name="Grupo 302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GrpSpPr/>
      </xdr:nvGrpSpPr>
      <xdr:grpSpPr>
        <a:xfrm>
          <a:off x="19460148" y="25894431"/>
          <a:ext cx="1233409" cy="1099457"/>
          <a:chOff x="14102635" y="1556051"/>
          <a:chExt cx="1844422" cy="1643467"/>
        </a:xfrm>
      </xdr:grpSpPr>
      <xdr:sp macro="" textlink="">
        <xdr:nvSpPr>
          <xdr:cNvPr id="201" name="Rombo 303">
            <a:extLst>
              <a:ext uri="{FF2B5EF4-FFF2-40B4-BE49-F238E27FC236}">
                <a16:creationId xmlns:a16="http://schemas.microsoft.com/office/drawing/2014/main" id="{00000000-0008-0000-0400-0000C9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02" name="Rombo 305">
            <a:extLst>
              <a:ext uri="{FF2B5EF4-FFF2-40B4-BE49-F238E27FC236}">
                <a16:creationId xmlns:a16="http://schemas.microsoft.com/office/drawing/2014/main" id="{00000000-0008-0000-0400-0000CA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03" name="Rombo 306">
            <a:extLst>
              <a:ext uri="{FF2B5EF4-FFF2-40B4-BE49-F238E27FC236}">
                <a16:creationId xmlns:a16="http://schemas.microsoft.com/office/drawing/2014/main" id="{00000000-0008-0000-0400-0000CB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04" name="Rombo 307">
            <a:extLst>
              <a:ext uri="{FF2B5EF4-FFF2-40B4-BE49-F238E27FC236}">
                <a16:creationId xmlns:a16="http://schemas.microsoft.com/office/drawing/2014/main" id="{00000000-0008-0000-0400-0000CC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17</xdr:col>
      <xdr:colOff>534839</xdr:colOff>
      <xdr:row>23</xdr:row>
      <xdr:rowOff>208104</xdr:rowOff>
    </xdr:from>
    <xdr:to>
      <xdr:col>17</xdr:col>
      <xdr:colOff>1768248</xdr:colOff>
      <xdr:row>23</xdr:row>
      <xdr:rowOff>1307561</xdr:rowOff>
    </xdr:to>
    <xdr:grpSp>
      <xdr:nvGrpSpPr>
        <xdr:cNvPr id="205" name="Grupo 322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GrpSpPr/>
      </xdr:nvGrpSpPr>
      <xdr:grpSpPr>
        <a:xfrm>
          <a:off x="19460148" y="27293740"/>
          <a:ext cx="1233409" cy="1099457"/>
          <a:chOff x="14102635" y="1556051"/>
          <a:chExt cx="1844422" cy="1643467"/>
        </a:xfrm>
      </xdr:grpSpPr>
      <xdr:sp macro="" textlink="">
        <xdr:nvSpPr>
          <xdr:cNvPr id="206" name="Rombo 323">
            <a:extLst>
              <a:ext uri="{FF2B5EF4-FFF2-40B4-BE49-F238E27FC236}">
                <a16:creationId xmlns:a16="http://schemas.microsoft.com/office/drawing/2014/main" id="{00000000-0008-0000-0400-0000CE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07" name="Rombo 324">
            <a:extLst>
              <a:ext uri="{FF2B5EF4-FFF2-40B4-BE49-F238E27FC236}">
                <a16:creationId xmlns:a16="http://schemas.microsoft.com/office/drawing/2014/main" id="{00000000-0008-0000-0400-0000CF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08" name="Rombo 325">
            <a:extLst>
              <a:ext uri="{FF2B5EF4-FFF2-40B4-BE49-F238E27FC236}">
                <a16:creationId xmlns:a16="http://schemas.microsoft.com/office/drawing/2014/main" id="{00000000-0008-0000-0400-0000D0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09" name="Rombo 326">
            <a:extLst>
              <a:ext uri="{FF2B5EF4-FFF2-40B4-BE49-F238E27FC236}">
                <a16:creationId xmlns:a16="http://schemas.microsoft.com/office/drawing/2014/main" id="{00000000-0008-0000-0400-0000D1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 editAs="oneCell">
    <xdr:from>
      <xdr:col>0</xdr:col>
      <xdr:colOff>394469</xdr:colOff>
      <xdr:row>0</xdr:row>
      <xdr:rowOff>250658</xdr:rowOff>
    </xdr:from>
    <xdr:to>
      <xdr:col>2</xdr:col>
      <xdr:colOff>19919</xdr:colOff>
      <xdr:row>2</xdr:row>
      <xdr:rowOff>32243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469" y="250658"/>
          <a:ext cx="2700187" cy="917901"/>
        </a:xfrm>
        <a:prstGeom prst="rect">
          <a:avLst/>
        </a:prstGeom>
      </xdr:spPr>
    </xdr:pic>
    <xdr:clientData/>
  </xdr:twoCellAnchor>
  <xdr:twoCellAnchor>
    <xdr:from>
      <xdr:col>17</xdr:col>
      <xdr:colOff>2011233</xdr:colOff>
      <xdr:row>0</xdr:row>
      <xdr:rowOff>399621</xdr:rowOff>
    </xdr:from>
    <xdr:to>
      <xdr:col>18</xdr:col>
      <xdr:colOff>1157952</xdr:colOff>
      <xdr:row>1</xdr:row>
      <xdr:rowOff>245860</xdr:rowOff>
    </xdr:to>
    <xdr:sp macro="" textlink="">
      <xdr:nvSpPr>
        <xdr:cNvPr id="211" name="Cuadro de texto 1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>
          <a:spLocks noChangeArrowheads="1"/>
        </xdr:cNvSpPr>
      </xdr:nvSpPr>
      <xdr:spPr bwMode="auto">
        <a:xfrm>
          <a:off x="20259128" y="399621"/>
          <a:ext cx="1369219" cy="414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  <xdr:twoCellAnchor>
    <xdr:from>
      <xdr:col>1</xdr:col>
      <xdr:colOff>132292</xdr:colOff>
      <xdr:row>24</xdr:row>
      <xdr:rowOff>320144</xdr:rowOff>
    </xdr:from>
    <xdr:to>
      <xdr:col>1</xdr:col>
      <xdr:colOff>971285</xdr:colOff>
      <xdr:row>24</xdr:row>
      <xdr:rowOff>1141677</xdr:rowOff>
    </xdr:to>
    <xdr:sp macro="" textlink="">
      <xdr:nvSpPr>
        <xdr:cNvPr id="235" name="Rombo 234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2050521" y="6405561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132292</xdr:colOff>
      <xdr:row>25</xdr:row>
      <xdr:rowOff>320144</xdr:rowOff>
    </xdr:from>
    <xdr:to>
      <xdr:col>1</xdr:col>
      <xdr:colOff>971285</xdr:colOff>
      <xdr:row>25</xdr:row>
      <xdr:rowOff>1141677</xdr:rowOff>
    </xdr:to>
    <xdr:sp macro="" textlink="">
      <xdr:nvSpPr>
        <xdr:cNvPr id="321" name="Rombo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2050521" y="5003269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132292</xdr:colOff>
      <xdr:row>23</xdr:row>
      <xdr:rowOff>370416</xdr:rowOff>
    </xdr:from>
    <xdr:to>
      <xdr:col>1</xdr:col>
      <xdr:colOff>971285</xdr:colOff>
      <xdr:row>23</xdr:row>
      <xdr:rowOff>1191949</xdr:rowOff>
    </xdr:to>
    <xdr:sp macro="" textlink="">
      <xdr:nvSpPr>
        <xdr:cNvPr id="338" name="Rombo 33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2050521" y="27490208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105833</xdr:colOff>
      <xdr:row>22</xdr:row>
      <xdr:rowOff>343958</xdr:rowOff>
    </xdr:from>
    <xdr:to>
      <xdr:col>1</xdr:col>
      <xdr:colOff>944826</xdr:colOff>
      <xdr:row>22</xdr:row>
      <xdr:rowOff>1165491</xdr:rowOff>
    </xdr:to>
    <xdr:sp macro="" textlink="">
      <xdr:nvSpPr>
        <xdr:cNvPr id="339" name="Rombo 33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2024062" y="26061458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145521</xdr:colOff>
      <xdr:row>21</xdr:row>
      <xdr:rowOff>410104</xdr:rowOff>
    </xdr:from>
    <xdr:to>
      <xdr:col>1</xdr:col>
      <xdr:colOff>984514</xdr:colOff>
      <xdr:row>21</xdr:row>
      <xdr:rowOff>1231637</xdr:rowOff>
    </xdr:to>
    <xdr:sp macro="" textlink="">
      <xdr:nvSpPr>
        <xdr:cNvPr id="340" name="Rombo 339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2063750" y="24725312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105833</xdr:colOff>
      <xdr:row>20</xdr:row>
      <xdr:rowOff>396875</xdr:rowOff>
    </xdr:from>
    <xdr:to>
      <xdr:col>1</xdr:col>
      <xdr:colOff>944826</xdr:colOff>
      <xdr:row>20</xdr:row>
      <xdr:rowOff>1218408</xdr:rowOff>
    </xdr:to>
    <xdr:sp macro="" textlink="">
      <xdr:nvSpPr>
        <xdr:cNvPr id="341" name="Rombo 34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2024062" y="23309792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185209</xdr:colOff>
      <xdr:row>19</xdr:row>
      <xdr:rowOff>396875</xdr:rowOff>
    </xdr:from>
    <xdr:to>
      <xdr:col>1</xdr:col>
      <xdr:colOff>1024202</xdr:colOff>
      <xdr:row>19</xdr:row>
      <xdr:rowOff>1218408</xdr:rowOff>
    </xdr:to>
    <xdr:sp macro="" textlink="">
      <xdr:nvSpPr>
        <xdr:cNvPr id="342" name="Rombo 341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/>
      </xdr:nvSpPr>
      <xdr:spPr>
        <a:xfrm>
          <a:off x="2103438" y="21907500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211666</xdr:colOff>
      <xdr:row>18</xdr:row>
      <xdr:rowOff>383646</xdr:rowOff>
    </xdr:from>
    <xdr:to>
      <xdr:col>1</xdr:col>
      <xdr:colOff>1050659</xdr:colOff>
      <xdr:row>18</xdr:row>
      <xdr:rowOff>1205179</xdr:rowOff>
    </xdr:to>
    <xdr:sp macro="" textlink="">
      <xdr:nvSpPr>
        <xdr:cNvPr id="343" name="Rombo 34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2129895" y="20491979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158750</xdr:colOff>
      <xdr:row>17</xdr:row>
      <xdr:rowOff>357188</xdr:rowOff>
    </xdr:from>
    <xdr:to>
      <xdr:col>1</xdr:col>
      <xdr:colOff>997743</xdr:colOff>
      <xdr:row>17</xdr:row>
      <xdr:rowOff>1178721</xdr:rowOff>
    </xdr:to>
    <xdr:sp macro="" textlink="">
      <xdr:nvSpPr>
        <xdr:cNvPr id="346" name="Rombo 345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2076979" y="19063230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185208</xdr:colOff>
      <xdr:row>16</xdr:row>
      <xdr:rowOff>330729</xdr:rowOff>
    </xdr:from>
    <xdr:to>
      <xdr:col>1</xdr:col>
      <xdr:colOff>1024201</xdr:colOff>
      <xdr:row>16</xdr:row>
      <xdr:rowOff>1152262</xdr:rowOff>
    </xdr:to>
    <xdr:sp macro="" textlink="">
      <xdr:nvSpPr>
        <xdr:cNvPr id="347" name="Rombo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2103437" y="17634479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185209</xdr:colOff>
      <xdr:row>15</xdr:row>
      <xdr:rowOff>383646</xdr:rowOff>
    </xdr:from>
    <xdr:to>
      <xdr:col>1</xdr:col>
      <xdr:colOff>1024202</xdr:colOff>
      <xdr:row>15</xdr:row>
      <xdr:rowOff>1205179</xdr:rowOff>
    </xdr:to>
    <xdr:sp macro="" textlink="">
      <xdr:nvSpPr>
        <xdr:cNvPr id="348" name="Rombo 347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2103438" y="16285104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132292</xdr:colOff>
      <xdr:row>14</xdr:row>
      <xdr:rowOff>383646</xdr:rowOff>
    </xdr:from>
    <xdr:to>
      <xdr:col>1</xdr:col>
      <xdr:colOff>971285</xdr:colOff>
      <xdr:row>14</xdr:row>
      <xdr:rowOff>1205179</xdr:rowOff>
    </xdr:to>
    <xdr:sp macro="" textlink="">
      <xdr:nvSpPr>
        <xdr:cNvPr id="349" name="Rombo 348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2050521" y="14882813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145521</xdr:colOff>
      <xdr:row>13</xdr:row>
      <xdr:rowOff>357188</xdr:rowOff>
    </xdr:from>
    <xdr:to>
      <xdr:col>1</xdr:col>
      <xdr:colOff>984514</xdr:colOff>
      <xdr:row>13</xdr:row>
      <xdr:rowOff>1178721</xdr:rowOff>
    </xdr:to>
    <xdr:sp macro="" textlink="">
      <xdr:nvSpPr>
        <xdr:cNvPr id="350" name="Rombo 349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2063750" y="13454063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145520</xdr:colOff>
      <xdr:row>12</xdr:row>
      <xdr:rowOff>304271</xdr:rowOff>
    </xdr:from>
    <xdr:to>
      <xdr:col>1</xdr:col>
      <xdr:colOff>984513</xdr:colOff>
      <xdr:row>12</xdr:row>
      <xdr:rowOff>1125804</xdr:rowOff>
    </xdr:to>
    <xdr:sp macro="" textlink="">
      <xdr:nvSpPr>
        <xdr:cNvPr id="353" name="Rombo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2063749" y="11998854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158750</xdr:colOff>
      <xdr:row>11</xdr:row>
      <xdr:rowOff>370417</xdr:rowOff>
    </xdr:from>
    <xdr:to>
      <xdr:col>1</xdr:col>
      <xdr:colOff>997743</xdr:colOff>
      <xdr:row>11</xdr:row>
      <xdr:rowOff>1191950</xdr:rowOff>
    </xdr:to>
    <xdr:sp macro="" textlink="">
      <xdr:nvSpPr>
        <xdr:cNvPr id="354" name="Rombo 35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2076979" y="10662709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119063</xdr:colOff>
      <xdr:row>10</xdr:row>
      <xdr:rowOff>330729</xdr:rowOff>
    </xdr:from>
    <xdr:to>
      <xdr:col>1</xdr:col>
      <xdr:colOff>958056</xdr:colOff>
      <xdr:row>10</xdr:row>
      <xdr:rowOff>1152262</xdr:rowOff>
    </xdr:to>
    <xdr:sp macro="" textlink="">
      <xdr:nvSpPr>
        <xdr:cNvPr id="355" name="Rombo 35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2037292" y="9220729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132292</xdr:colOff>
      <xdr:row>9</xdr:row>
      <xdr:rowOff>396875</xdr:rowOff>
    </xdr:from>
    <xdr:to>
      <xdr:col>1</xdr:col>
      <xdr:colOff>971285</xdr:colOff>
      <xdr:row>9</xdr:row>
      <xdr:rowOff>1218408</xdr:rowOff>
    </xdr:to>
    <xdr:sp macro="" textlink="">
      <xdr:nvSpPr>
        <xdr:cNvPr id="356" name="Rombo 355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2050521" y="7884583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145521</xdr:colOff>
      <xdr:row>8</xdr:row>
      <xdr:rowOff>383645</xdr:rowOff>
    </xdr:from>
    <xdr:to>
      <xdr:col>1</xdr:col>
      <xdr:colOff>984514</xdr:colOff>
      <xdr:row>8</xdr:row>
      <xdr:rowOff>1205178</xdr:rowOff>
    </xdr:to>
    <xdr:sp macro="" textlink="">
      <xdr:nvSpPr>
        <xdr:cNvPr id="357" name="Rombo 356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2063750" y="6469062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132291</xdr:colOff>
      <xdr:row>7</xdr:row>
      <xdr:rowOff>304270</xdr:rowOff>
    </xdr:from>
    <xdr:to>
      <xdr:col>1</xdr:col>
      <xdr:colOff>971284</xdr:colOff>
      <xdr:row>7</xdr:row>
      <xdr:rowOff>1125803</xdr:rowOff>
    </xdr:to>
    <xdr:sp macro="" textlink="">
      <xdr:nvSpPr>
        <xdr:cNvPr id="358" name="Rombo 357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2050520" y="4987395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171979</xdr:colOff>
      <xdr:row>6</xdr:row>
      <xdr:rowOff>410105</xdr:rowOff>
    </xdr:from>
    <xdr:to>
      <xdr:col>1</xdr:col>
      <xdr:colOff>1010972</xdr:colOff>
      <xdr:row>6</xdr:row>
      <xdr:rowOff>1231638</xdr:rowOff>
    </xdr:to>
    <xdr:sp macro="" textlink="">
      <xdr:nvSpPr>
        <xdr:cNvPr id="359" name="Rombo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2090208" y="3690938"/>
          <a:ext cx="838993" cy="821533"/>
        </a:xfrm>
        <a:prstGeom prst="diamond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16</xdr:col>
      <xdr:colOff>209777</xdr:colOff>
      <xdr:row>12</xdr:row>
      <xdr:rowOff>253011</xdr:rowOff>
    </xdr:from>
    <xdr:to>
      <xdr:col>16</xdr:col>
      <xdr:colOff>1031308</xdr:colOff>
      <xdr:row>12</xdr:row>
      <xdr:rowOff>1081011</xdr:rowOff>
    </xdr:to>
    <xdr:sp macro="" textlink="">
      <xdr:nvSpPr>
        <xdr:cNvPr id="210" name="Rombo 209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17471751" y="10596827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128058</xdr:colOff>
      <xdr:row>12</xdr:row>
      <xdr:rowOff>275471</xdr:rowOff>
    </xdr:from>
    <xdr:to>
      <xdr:col>6</xdr:col>
      <xdr:colOff>949589</xdr:colOff>
      <xdr:row>12</xdr:row>
      <xdr:rowOff>1103471</xdr:rowOff>
    </xdr:to>
    <xdr:sp macro="" textlink="">
      <xdr:nvSpPr>
        <xdr:cNvPr id="212" name="Rombo 21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6912532" y="10619287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12</xdr:row>
      <xdr:rowOff>277907</xdr:rowOff>
    </xdr:from>
    <xdr:to>
      <xdr:col>11</xdr:col>
      <xdr:colOff>1001543</xdr:colOff>
      <xdr:row>12</xdr:row>
      <xdr:rowOff>1105907</xdr:rowOff>
    </xdr:to>
    <xdr:sp macro="" textlink="">
      <xdr:nvSpPr>
        <xdr:cNvPr id="213" name="Rombo 212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12211591" y="10621723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494018</xdr:colOff>
      <xdr:row>12</xdr:row>
      <xdr:rowOff>140069</xdr:rowOff>
    </xdr:from>
    <xdr:to>
      <xdr:col>17</xdr:col>
      <xdr:colOff>1727427</xdr:colOff>
      <xdr:row>12</xdr:row>
      <xdr:rowOff>1239526</xdr:rowOff>
    </xdr:to>
    <xdr:grpSp>
      <xdr:nvGrpSpPr>
        <xdr:cNvPr id="214" name="Grupo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GrpSpPr/>
      </xdr:nvGrpSpPr>
      <xdr:grpSpPr>
        <a:xfrm>
          <a:off x="19419327" y="11833305"/>
          <a:ext cx="1233409" cy="1099457"/>
          <a:chOff x="14102635" y="1556051"/>
          <a:chExt cx="1844422" cy="1643467"/>
        </a:xfrm>
      </xdr:grpSpPr>
      <xdr:sp macro="" textlink="">
        <xdr:nvSpPr>
          <xdr:cNvPr id="215" name="Rombo 214">
            <a:extLst>
              <a:ext uri="{FF2B5EF4-FFF2-40B4-BE49-F238E27FC236}">
                <a16:creationId xmlns:a16="http://schemas.microsoft.com/office/drawing/2014/main" id="{00000000-0008-0000-0400-0000D7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16" name="Rombo 215">
            <a:extLst>
              <a:ext uri="{FF2B5EF4-FFF2-40B4-BE49-F238E27FC236}">
                <a16:creationId xmlns:a16="http://schemas.microsoft.com/office/drawing/2014/main" id="{00000000-0008-0000-0400-0000D8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17" name="Rombo 216">
            <a:extLst>
              <a:ext uri="{FF2B5EF4-FFF2-40B4-BE49-F238E27FC236}">
                <a16:creationId xmlns:a16="http://schemas.microsoft.com/office/drawing/2014/main" id="{00000000-0008-0000-0400-0000D9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18" name="Rombo 217">
            <a:extLst>
              <a:ext uri="{FF2B5EF4-FFF2-40B4-BE49-F238E27FC236}">
                <a16:creationId xmlns:a16="http://schemas.microsoft.com/office/drawing/2014/main" id="{00000000-0008-0000-0400-0000DA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  <xdr:twoCellAnchor>
    <xdr:from>
      <xdr:col>6</xdr:col>
      <xdr:colOff>128058</xdr:colOff>
      <xdr:row>18</xdr:row>
      <xdr:rowOff>275471</xdr:rowOff>
    </xdr:from>
    <xdr:to>
      <xdr:col>6</xdr:col>
      <xdr:colOff>949589</xdr:colOff>
      <xdr:row>18</xdr:row>
      <xdr:rowOff>1103471</xdr:rowOff>
    </xdr:to>
    <xdr:sp macro="" textlink="">
      <xdr:nvSpPr>
        <xdr:cNvPr id="219" name="Rombo 417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6912532" y="19041392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s-CO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180012</xdr:colOff>
      <xdr:row>18</xdr:row>
      <xdr:rowOff>277907</xdr:rowOff>
    </xdr:from>
    <xdr:to>
      <xdr:col>11</xdr:col>
      <xdr:colOff>1001543</xdr:colOff>
      <xdr:row>18</xdr:row>
      <xdr:rowOff>1105907</xdr:rowOff>
    </xdr:to>
    <xdr:sp macro="" textlink="">
      <xdr:nvSpPr>
        <xdr:cNvPr id="220" name="Rombo 430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12211591" y="19043828"/>
          <a:ext cx="821531" cy="828000"/>
        </a:xfrm>
        <a:prstGeom prst="diamond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209777</xdr:colOff>
      <xdr:row>18</xdr:row>
      <xdr:rowOff>253011</xdr:rowOff>
    </xdr:from>
    <xdr:to>
      <xdr:col>16</xdr:col>
      <xdr:colOff>1031308</xdr:colOff>
      <xdr:row>18</xdr:row>
      <xdr:rowOff>1081011</xdr:rowOff>
    </xdr:to>
    <xdr:sp macro="" textlink="">
      <xdr:nvSpPr>
        <xdr:cNvPr id="221" name="Rombo 443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17471751" y="19018932"/>
          <a:ext cx="821531" cy="828000"/>
        </a:xfrm>
        <a:prstGeom prst="diamond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534839</xdr:colOff>
      <xdr:row>18</xdr:row>
      <xdr:rowOff>208104</xdr:rowOff>
    </xdr:from>
    <xdr:to>
      <xdr:col>17</xdr:col>
      <xdr:colOff>1768248</xdr:colOff>
      <xdr:row>18</xdr:row>
      <xdr:rowOff>1307561</xdr:rowOff>
    </xdr:to>
    <xdr:grpSp>
      <xdr:nvGrpSpPr>
        <xdr:cNvPr id="225" name="Grupo 273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GrpSpPr/>
      </xdr:nvGrpSpPr>
      <xdr:grpSpPr>
        <a:xfrm>
          <a:off x="19460148" y="20297195"/>
          <a:ext cx="1233409" cy="1099457"/>
          <a:chOff x="14102635" y="1556051"/>
          <a:chExt cx="1844422" cy="1643467"/>
        </a:xfrm>
      </xdr:grpSpPr>
      <xdr:sp macro="" textlink="">
        <xdr:nvSpPr>
          <xdr:cNvPr id="226" name="Rombo 275">
            <a:extLst>
              <a:ext uri="{FF2B5EF4-FFF2-40B4-BE49-F238E27FC236}">
                <a16:creationId xmlns:a16="http://schemas.microsoft.com/office/drawing/2014/main" id="{00000000-0008-0000-0400-0000E2000000}"/>
              </a:ext>
            </a:extLst>
          </xdr:cNvPr>
          <xdr:cNvSpPr/>
        </xdr:nvSpPr>
        <xdr:spPr>
          <a:xfrm>
            <a:off x="14102635" y="2005443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A</a:t>
            </a:r>
          </a:p>
        </xdr:txBody>
      </xdr:sp>
      <xdr:sp macro="" textlink="">
        <xdr:nvSpPr>
          <xdr:cNvPr id="227" name="Rombo 276">
            <a:extLst>
              <a:ext uri="{FF2B5EF4-FFF2-40B4-BE49-F238E27FC236}">
                <a16:creationId xmlns:a16="http://schemas.microsoft.com/office/drawing/2014/main" id="{00000000-0008-0000-0400-0000E3000000}"/>
              </a:ext>
            </a:extLst>
          </xdr:cNvPr>
          <xdr:cNvSpPr/>
        </xdr:nvSpPr>
        <xdr:spPr>
          <a:xfrm>
            <a:off x="14602508" y="1556051"/>
            <a:ext cx="865909" cy="744680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P</a:t>
            </a:r>
          </a:p>
        </xdr:txBody>
      </xdr:sp>
      <xdr:sp macro="" textlink="">
        <xdr:nvSpPr>
          <xdr:cNvPr id="228" name="Rombo 277">
            <a:extLst>
              <a:ext uri="{FF2B5EF4-FFF2-40B4-BE49-F238E27FC236}">
                <a16:creationId xmlns:a16="http://schemas.microsoft.com/office/drawing/2014/main" id="{00000000-0008-0000-0400-0000E4000000}"/>
              </a:ext>
            </a:extLst>
          </xdr:cNvPr>
          <xdr:cNvSpPr/>
        </xdr:nvSpPr>
        <xdr:spPr>
          <a:xfrm>
            <a:off x="14602508" y="2454838"/>
            <a:ext cx="865909" cy="744680"/>
          </a:xfrm>
          <a:prstGeom prst="diamond">
            <a:avLst/>
          </a:prstGeom>
          <a:solidFill>
            <a:srgbClr val="00B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S</a:t>
            </a:r>
          </a:p>
        </xdr:txBody>
      </xdr:sp>
      <xdr:sp macro="" textlink="">
        <xdr:nvSpPr>
          <xdr:cNvPr id="229" name="Rombo 279">
            <a:extLst>
              <a:ext uri="{FF2B5EF4-FFF2-40B4-BE49-F238E27FC236}">
                <a16:creationId xmlns:a16="http://schemas.microsoft.com/office/drawing/2014/main" id="{00000000-0008-0000-0400-0000E5000000}"/>
              </a:ext>
            </a:extLst>
          </xdr:cNvPr>
          <xdr:cNvSpPr/>
        </xdr:nvSpPr>
        <xdr:spPr>
          <a:xfrm>
            <a:off x="15081148" y="2005443"/>
            <a:ext cx="865909" cy="744682"/>
          </a:xfrm>
          <a:prstGeom prst="diamond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O" sz="1100" b="1">
                <a:solidFill>
                  <a:sysClr val="windowText" lastClr="000000"/>
                </a:solidFill>
              </a:rPr>
              <a:t>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367392</xdr:colOff>
      <xdr:row>0</xdr:row>
      <xdr:rowOff>136072</xdr:rowOff>
    </xdr:from>
    <xdr:to>
      <xdr:col>2</xdr:col>
      <xdr:colOff>18137</xdr:colOff>
      <xdr:row>2</xdr:row>
      <xdr:rowOff>136071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2" y="136072"/>
          <a:ext cx="2685138" cy="870856"/>
        </a:xfrm>
        <a:prstGeom prst="rect">
          <a:avLst/>
        </a:prstGeom>
      </xdr:spPr>
    </xdr:pic>
    <xdr:clientData/>
  </xdr:twoCellAnchor>
  <xdr:twoCellAnchor>
    <xdr:from>
      <xdr:col>13</xdr:col>
      <xdr:colOff>312965</xdr:colOff>
      <xdr:row>0</xdr:row>
      <xdr:rowOff>367393</xdr:rowOff>
    </xdr:from>
    <xdr:to>
      <xdr:col>15</xdr:col>
      <xdr:colOff>158184</xdr:colOff>
      <xdr:row>1</xdr:row>
      <xdr:rowOff>336096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6070036" y="367393"/>
          <a:ext cx="1369219" cy="404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2000" b="1" i="0" u="none" strike="noStrike" baseline="0">
              <a:solidFill>
                <a:srgbClr val="000000"/>
              </a:solidFill>
              <a:latin typeface="Berylium"/>
              <a:cs typeface="Arial"/>
            </a:rPr>
            <a:t>SIGCMA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34</xdr:row>
      <xdr:rowOff>23813</xdr:rowOff>
    </xdr:from>
    <xdr:to>
      <xdr:col>3</xdr:col>
      <xdr:colOff>1833562</xdr:colOff>
      <xdr:row>50</xdr:row>
      <xdr:rowOff>178594</xdr:rowOff>
    </xdr:to>
    <xdr:pic>
      <xdr:nvPicPr>
        <xdr:cNvPr id="2" name=" 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8977313"/>
          <a:ext cx="6036468" cy="3202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2165</xdr:colOff>
      <xdr:row>4</xdr:row>
      <xdr:rowOff>51955</xdr:rowOff>
    </xdr:from>
    <xdr:to>
      <xdr:col>26</xdr:col>
      <xdr:colOff>296575</xdr:colOff>
      <xdr:row>7</xdr:row>
      <xdr:rowOff>263792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04728" y="623455"/>
          <a:ext cx="3342410" cy="819056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154782</xdr:colOff>
      <xdr:row>0</xdr:row>
      <xdr:rowOff>107156</xdr:rowOff>
    </xdr:from>
    <xdr:to>
      <xdr:col>1</xdr:col>
      <xdr:colOff>1297782</xdr:colOff>
      <xdr:row>3</xdr:row>
      <xdr:rowOff>153494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782" y="107156"/>
          <a:ext cx="1905000" cy="61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view="pageBreakPreview" topLeftCell="B1" zoomScale="80" zoomScaleNormal="80" zoomScaleSheetLayoutView="80" workbookViewId="0">
      <selection activeCell="O36" sqref="O36"/>
    </sheetView>
  </sheetViews>
  <sheetFormatPr baseColWidth="10" defaultColWidth="11.44140625" defaultRowHeight="13.8"/>
  <cols>
    <col min="1" max="1" width="25.109375" style="15" customWidth="1"/>
    <col min="2" max="2" width="12.5546875" style="15" customWidth="1"/>
    <col min="3" max="3" width="13.44140625" style="15" customWidth="1"/>
    <col min="4" max="4" width="15" style="15" customWidth="1"/>
    <col min="5" max="6" width="11.5546875" style="15" customWidth="1"/>
    <col min="7" max="8" width="18.5546875" style="15" customWidth="1"/>
    <col min="9" max="9" width="12.44140625" style="15" customWidth="1"/>
    <col min="10" max="10" width="13" style="15" customWidth="1"/>
    <col min="11" max="11" width="30.5546875" style="15" customWidth="1"/>
    <col min="12" max="12" width="33" style="15" customWidth="1"/>
    <col min="13" max="16384" width="11.44140625" style="15"/>
  </cols>
  <sheetData>
    <row r="1" spans="1:12" ht="34.5" customHeight="1">
      <c r="A1" s="116" t="s">
        <v>130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2" ht="29.25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1"/>
    </row>
    <row r="3" spans="1:12" s="25" customFormat="1" ht="23.25" customHeight="1">
      <c r="A3" s="125" t="s">
        <v>96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</row>
    <row r="4" spans="1:12" s="25" customFormat="1" ht="21" customHeight="1">
      <c r="A4" s="122" t="s">
        <v>144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s="25" customFormat="1" ht="21" customHeight="1">
      <c r="A5" s="130" t="s">
        <v>165</v>
      </c>
      <c r="B5" s="130"/>
      <c r="C5" s="95"/>
      <c r="D5" s="95"/>
      <c r="E5" s="95"/>
      <c r="F5" s="95" t="s">
        <v>154</v>
      </c>
      <c r="G5" s="95"/>
      <c r="H5" s="95"/>
      <c r="I5" s="128"/>
      <c r="J5" s="128"/>
      <c r="K5" s="128"/>
      <c r="L5" s="128"/>
    </row>
    <row r="6" spans="1:12" s="25" customFormat="1" ht="23.25" customHeight="1">
      <c r="A6" s="129" t="s">
        <v>121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22" customFormat="1" ht="23.25" customHeight="1">
      <c r="A7" s="23" t="s">
        <v>131</v>
      </c>
      <c r="B7" s="94"/>
      <c r="C7" s="92"/>
      <c r="D7" s="23" t="s">
        <v>132</v>
      </c>
      <c r="E7" s="94"/>
      <c r="F7" s="91"/>
      <c r="G7" s="92"/>
      <c r="H7" s="24" t="s">
        <v>133</v>
      </c>
      <c r="I7" s="94" t="s">
        <v>173</v>
      </c>
      <c r="J7" s="92"/>
      <c r="K7" s="23" t="s">
        <v>135</v>
      </c>
      <c r="L7" s="32"/>
    </row>
    <row r="8" spans="1:12" s="22" customFormat="1" ht="23.25" customHeight="1">
      <c r="A8" s="23" t="s">
        <v>134</v>
      </c>
      <c r="B8" s="94"/>
      <c r="C8" s="91"/>
      <c r="D8" s="91"/>
      <c r="E8" s="91"/>
      <c r="F8" s="91"/>
      <c r="G8" s="91"/>
      <c r="H8" s="24" t="s">
        <v>136</v>
      </c>
      <c r="I8" s="94"/>
      <c r="J8" s="92"/>
      <c r="K8" s="24" t="s">
        <v>171</v>
      </c>
      <c r="L8" s="61"/>
    </row>
    <row r="9" spans="1:12" s="22" customFormat="1" ht="27" customHeight="1">
      <c r="A9" s="23" t="s">
        <v>166</v>
      </c>
      <c r="B9" s="63" t="s">
        <v>167</v>
      </c>
      <c r="C9" s="62"/>
      <c r="D9" s="64" t="s">
        <v>168</v>
      </c>
      <c r="E9" s="62"/>
      <c r="F9" s="64" t="s">
        <v>169</v>
      </c>
      <c r="G9" s="62"/>
      <c r="H9" s="90" t="s">
        <v>141</v>
      </c>
      <c r="I9" s="90"/>
      <c r="J9" s="91"/>
      <c r="K9" s="91"/>
      <c r="L9" s="92"/>
    </row>
    <row r="10" spans="1:12" s="22" customFormat="1" ht="27.75" customHeight="1">
      <c r="A10" s="23" t="s">
        <v>137</v>
      </c>
      <c r="B10" s="21" t="s">
        <v>138</v>
      </c>
      <c r="C10" s="62"/>
      <c r="D10" s="23" t="s">
        <v>139</v>
      </c>
      <c r="E10" s="62"/>
      <c r="F10" s="23" t="s">
        <v>140</v>
      </c>
      <c r="G10" s="62"/>
      <c r="H10" s="93" t="s">
        <v>170</v>
      </c>
      <c r="I10" s="93"/>
      <c r="J10" s="94"/>
      <c r="K10" s="91"/>
      <c r="L10" s="92"/>
    </row>
    <row r="11" spans="1:12" s="22" customFormat="1" ht="30.75" customHeight="1">
      <c r="A11" s="111" t="s">
        <v>143</v>
      </c>
      <c r="B11" s="112"/>
      <c r="C11" s="58"/>
      <c r="D11" s="85" t="s">
        <v>175</v>
      </c>
      <c r="E11" s="86"/>
      <c r="F11" s="86"/>
      <c r="G11" s="62"/>
      <c r="H11" s="111" t="s">
        <v>174</v>
      </c>
      <c r="I11" s="112"/>
      <c r="J11" s="20"/>
      <c r="K11" s="35" t="s">
        <v>142</v>
      </c>
      <c r="L11" s="20"/>
    </row>
    <row r="12" spans="1:12" s="22" customFormat="1" ht="23.25" customHeight="1">
      <c r="A12" s="75" t="s">
        <v>153</v>
      </c>
      <c r="B12" s="83"/>
      <c r="C12" s="84"/>
      <c r="D12" s="85" t="s">
        <v>120</v>
      </c>
      <c r="E12" s="86"/>
      <c r="F12" s="95"/>
      <c r="G12" s="95"/>
      <c r="H12" s="65" t="s">
        <v>119</v>
      </c>
      <c r="I12" s="87"/>
      <c r="J12" s="88"/>
      <c r="K12" s="88"/>
      <c r="L12" s="89"/>
    </row>
    <row r="13" spans="1:12" s="25" customFormat="1" ht="13.2">
      <c r="A13" s="134" t="s">
        <v>79</v>
      </c>
      <c r="B13" s="135"/>
      <c r="C13" s="135"/>
      <c r="D13" s="135"/>
      <c r="E13" s="135"/>
      <c r="F13" s="136"/>
      <c r="G13" s="26" t="s">
        <v>23</v>
      </c>
      <c r="H13" s="26" t="s">
        <v>24</v>
      </c>
      <c r="I13" s="134" t="s">
        <v>102</v>
      </c>
      <c r="J13" s="135"/>
      <c r="K13" s="136"/>
      <c r="L13" s="26" t="s">
        <v>129</v>
      </c>
    </row>
    <row r="14" spans="1:12" s="25" customFormat="1" ht="82.5" customHeight="1">
      <c r="A14" s="100" t="s">
        <v>203</v>
      </c>
      <c r="B14" s="105" t="s">
        <v>177</v>
      </c>
      <c r="C14" s="106"/>
      <c r="D14" s="106"/>
      <c r="E14" s="106"/>
      <c r="F14" s="107"/>
      <c r="G14" s="33"/>
      <c r="H14" s="33"/>
      <c r="I14" s="108"/>
      <c r="J14" s="109"/>
      <c r="K14" s="110"/>
      <c r="L14" s="34" t="s">
        <v>104</v>
      </c>
    </row>
    <row r="15" spans="1:12" s="25" customFormat="1" ht="82.5" customHeight="1">
      <c r="A15" s="101"/>
      <c r="B15" s="105" t="s">
        <v>178</v>
      </c>
      <c r="C15" s="106"/>
      <c r="D15" s="106"/>
      <c r="E15" s="106"/>
      <c r="F15" s="107"/>
      <c r="G15" s="33"/>
      <c r="H15" s="33"/>
      <c r="I15" s="108"/>
      <c r="J15" s="109"/>
      <c r="K15" s="110"/>
      <c r="L15" s="34" t="s">
        <v>104</v>
      </c>
    </row>
    <row r="16" spans="1:12" s="25" customFormat="1" ht="82.5" customHeight="1">
      <c r="A16" s="101"/>
      <c r="B16" s="105" t="s">
        <v>179</v>
      </c>
      <c r="C16" s="106"/>
      <c r="D16" s="106"/>
      <c r="E16" s="106"/>
      <c r="F16" s="107"/>
      <c r="G16" s="33"/>
      <c r="H16" s="33"/>
      <c r="I16" s="108"/>
      <c r="J16" s="109"/>
      <c r="K16" s="110"/>
      <c r="L16" s="34" t="s">
        <v>104</v>
      </c>
    </row>
    <row r="17" spans="1:12" s="25" customFormat="1" ht="89.4" customHeight="1">
      <c r="A17" s="101"/>
      <c r="B17" s="113" t="s">
        <v>180</v>
      </c>
      <c r="C17" s="114"/>
      <c r="D17" s="114"/>
      <c r="E17" s="114"/>
      <c r="F17" s="115"/>
      <c r="G17" s="33"/>
      <c r="H17" s="33"/>
      <c r="I17" s="108"/>
      <c r="J17" s="109"/>
      <c r="K17" s="110"/>
      <c r="L17" s="34" t="s">
        <v>104</v>
      </c>
    </row>
    <row r="18" spans="1:12" s="25" customFormat="1" ht="112.5" customHeight="1">
      <c r="A18" s="101"/>
      <c r="B18" s="113" t="s">
        <v>181</v>
      </c>
      <c r="C18" s="114"/>
      <c r="D18" s="114"/>
      <c r="E18" s="114"/>
      <c r="F18" s="115"/>
      <c r="G18" s="33"/>
      <c r="H18" s="33"/>
      <c r="I18" s="108"/>
      <c r="J18" s="109"/>
      <c r="K18" s="110"/>
      <c r="L18" s="34" t="s">
        <v>104</v>
      </c>
    </row>
    <row r="19" spans="1:12" s="25" customFormat="1" ht="97.5" customHeight="1">
      <c r="A19" s="101"/>
      <c r="B19" s="105" t="s">
        <v>182</v>
      </c>
      <c r="C19" s="106"/>
      <c r="D19" s="106"/>
      <c r="E19" s="106"/>
      <c r="F19" s="107"/>
      <c r="G19" s="33"/>
      <c r="H19" s="33"/>
      <c r="I19" s="108"/>
      <c r="J19" s="109"/>
      <c r="K19" s="110"/>
      <c r="L19" s="34" t="s">
        <v>104</v>
      </c>
    </row>
    <row r="20" spans="1:12" s="25" customFormat="1" ht="97.5" customHeight="1">
      <c r="A20" s="101"/>
      <c r="B20" s="105" t="s">
        <v>204</v>
      </c>
      <c r="C20" s="106"/>
      <c r="D20" s="106"/>
      <c r="E20" s="106"/>
      <c r="F20" s="107"/>
      <c r="G20" s="33"/>
      <c r="H20" s="33"/>
      <c r="I20" s="108"/>
      <c r="J20" s="109"/>
      <c r="K20" s="110"/>
      <c r="L20" s="34" t="s">
        <v>104</v>
      </c>
    </row>
    <row r="21" spans="1:12" s="25" customFormat="1" ht="93.6" customHeight="1">
      <c r="A21" s="97" t="s">
        <v>183</v>
      </c>
      <c r="B21" s="137" t="s">
        <v>187</v>
      </c>
      <c r="C21" s="138"/>
      <c r="D21" s="138"/>
      <c r="E21" s="138"/>
      <c r="F21" s="139"/>
      <c r="G21" s="33"/>
      <c r="H21" s="33"/>
      <c r="I21" s="131"/>
      <c r="J21" s="132"/>
      <c r="K21" s="133"/>
      <c r="L21" s="34" t="s">
        <v>104</v>
      </c>
    </row>
    <row r="22" spans="1:12" s="25" customFormat="1" ht="93.6" customHeight="1">
      <c r="A22" s="98"/>
      <c r="B22" s="137" t="s">
        <v>186</v>
      </c>
      <c r="C22" s="138"/>
      <c r="D22" s="138"/>
      <c r="E22" s="138"/>
      <c r="F22" s="139"/>
      <c r="G22" s="33"/>
      <c r="H22" s="33"/>
      <c r="I22" s="131"/>
      <c r="J22" s="132"/>
      <c r="K22" s="133"/>
      <c r="L22" s="34" t="s">
        <v>104</v>
      </c>
    </row>
    <row r="23" spans="1:12" s="25" customFormat="1" ht="93.6" customHeight="1">
      <c r="A23" s="98"/>
      <c r="B23" s="137" t="s">
        <v>185</v>
      </c>
      <c r="C23" s="138"/>
      <c r="D23" s="138"/>
      <c r="E23" s="138"/>
      <c r="F23" s="139"/>
      <c r="G23" s="33"/>
      <c r="H23" s="33"/>
      <c r="I23" s="131"/>
      <c r="J23" s="132"/>
      <c r="K23" s="133"/>
      <c r="L23" s="34" t="s">
        <v>104</v>
      </c>
    </row>
    <row r="24" spans="1:12" s="25" customFormat="1" ht="77.25" customHeight="1">
      <c r="A24" s="98"/>
      <c r="B24" s="137" t="s">
        <v>184</v>
      </c>
      <c r="C24" s="138"/>
      <c r="D24" s="138"/>
      <c r="E24" s="138"/>
      <c r="F24" s="139"/>
      <c r="G24" s="33"/>
      <c r="H24" s="33"/>
      <c r="I24" s="131"/>
      <c r="J24" s="132"/>
      <c r="K24" s="133"/>
      <c r="L24" s="34" t="s">
        <v>104</v>
      </c>
    </row>
    <row r="25" spans="1:12" s="25" customFormat="1" ht="98.25" customHeight="1">
      <c r="A25" s="98"/>
      <c r="B25" s="137" t="s">
        <v>188</v>
      </c>
      <c r="C25" s="138"/>
      <c r="D25" s="138"/>
      <c r="E25" s="138"/>
      <c r="F25" s="139"/>
      <c r="G25" s="33"/>
      <c r="H25" s="33"/>
      <c r="I25" s="131"/>
      <c r="J25" s="132"/>
      <c r="K25" s="133"/>
      <c r="L25" s="34" t="s">
        <v>104</v>
      </c>
    </row>
    <row r="26" spans="1:12" s="25" customFormat="1" ht="115.5" customHeight="1">
      <c r="A26" s="98"/>
      <c r="B26" s="140" t="s">
        <v>205</v>
      </c>
      <c r="C26" s="141"/>
      <c r="D26" s="141"/>
      <c r="E26" s="141"/>
      <c r="F26" s="142"/>
      <c r="G26" s="33"/>
      <c r="H26" s="33"/>
      <c r="I26" s="131"/>
      <c r="J26" s="132"/>
      <c r="K26" s="133"/>
      <c r="L26" s="34" t="s">
        <v>104</v>
      </c>
    </row>
    <row r="27" spans="1:12" s="25" customFormat="1" ht="140.25" customHeight="1">
      <c r="A27" s="97" t="s">
        <v>189</v>
      </c>
      <c r="B27" s="102" t="s">
        <v>190</v>
      </c>
      <c r="C27" s="103"/>
      <c r="D27" s="103"/>
      <c r="E27" s="103"/>
      <c r="F27" s="104"/>
      <c r="G27" s="33"/>
      <c r="H27" s="33"/>
      <c r="I27" s="131"/>
      <c r="J27" s="132"/>
      <c r="K27" s="133"/>
      <c r="L27" s="34" t="s">
        <v>104</v>
      </c>
    </row>
    <row r="28" spans="1:12" s="25" customFormat="1" ht="90" customHeight="1">
      <c r="A28" s="98"/>
      <c r="B28" s="102" t="s">
        <v>191</v>
      </c>
      <c r="C28" s="103"/>
      <c r="D28" s="103"/>
      <c r="E28" s="103"/>
      <c r="F28" s="104"/>
      <c r="G28" s="33"/>
      <c r="H28" s="33"/>
      <c r="I28" s="131"/>
      <c r="J28" s="132"/>
      <c r="K28" s="133"/>
      <c r="L28" s="34" t="s">
        <v>104</v>
      </c>
    </row>
    <row r="29" spans="1:12" s="25" customFormat="1" ht="75.599999999999994" customHeight="1">
      <c r="A29" s="98"/>
      <c r="B29" s="102" t="s">
        <v>207</v>
      </c>
      <c r="C29" s="103"/>
      <c r="D29" s="103"/>
      <c r="E29" s="103"/>
      <c r="F29" s="104"/>
      <c r="G29" s="33"/>
      <c r="H29" s="33"/>
      <c r="I29" s="131"/>
      <c r="J29" s="132"/>
      <c r="K29" s="133"/>
      <c r="L29" s="34" t="s">
        <v>104</v>
      </c>
    </row>
    <row r="30" spans="1:12" s="25" customFormat="1" ht="75.599999999999994" customHeight="1">
      <c r="A30" s="98"/>
      <c r="B30" s="102" t="s">
        <v>193</v>
      </c>
      <c r="C30" s="103"/>
      <c r="D30" s="103"/>
      <c r="E30" s="103"/>
      <c r="F30" s="104"/>
      <c r="G30" s="33"/>
      <c r="H30" s="33"/>
      <c r="I30" s="131"/>
      <c r="J30" s="132"/>
      <c r="K30" s="133"/>
      <c r="L30" s="34" t="s">
        <v>104</v>
      </c>
    </row>
    <row r="31" spans="1:12" s="25" customFormat="1" ht="75.599999999999994" customHeight="1">
      <c r="A31" s="98"/>
      <c r="B31" s="102" t="s">
        <v>194</v>
      </c>
      <c r="C31" s="103"/>
      <c r="D31" s="103"/>
      <c r="E31" s="103"/>
      <c r="F31" s="104"/>
      <c r="G31" s="33"/>
      <c r="H31" s="33"/>
      <c r="I31" s="131"/>
      <c r="J31" s="132"/>
      <c r="K31" s="133"/>
      <c r="L31" s="34" t="s">
        <v>104</v>
      </c>
    </row>
    <row r="32" spans="1:12" s="25" customFormat="1" ht="66.599999999999994" customHeight="1">
      <c r="A32" s="98"/>
      <c r="B32" s="102" t="s">
        <v>195</v>
      </c>
      <c r="C32" s="103"/>
      <c r="D32" s="103"/>
      <c r="E32" s="103"/>
      <c r="F32" s="104"/>
      <c r="G32" s="33"/>
      <c r="H32" s="33"/>
      <c r="I32" s="131"/>
      <c r="J32" s="132"/>
      <c r="K32" s="133"/>
      <c r="L32" s="34" t="s">
        <v>104</v>
      </c>
    </row>
    <row r="33" spans="1:27" s="25" customFormat="1" ht="74.400000000000006" customHeight="1">
      <c r="A33" s="99"/>
      <c r="B33" s="102" t="s">
        <v>206</v>
      </c>
      <c r="C33" s="103"/>
      <c r="D33" s="103"/>
      <c r="E33" s="103"/>
      <c r="F33" s="104"/>
      <c r="G33" s="33"/>
      <c r="H33" s="33"/>
      <c r="I33" s="131"/>
      <c r="J33" s="132"/>
      <c r="K33" s="133"/>
      <c r="L33" s="34" t="s">
        <v>104</v>
      </c>
    </row>
    <row r="34" spans="1:27" s="25" customFormat="1" ht="13.2">
      <c r="A34" s="96" t="s">
        <v>118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27" s="25" customFormat="1" ht="13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</row>
    <row r="36" spans="1:27" ht="21.75" customHeight="1">
      <c r="A36" s="36" t="s">
        <v>152</v>
      </c>
      <c r="B36" s="143" t="s">
        <v>149</v>
      </c>
      <c r="C36" s="143"/>
      <c r="D36" s="143"/>
      <c r="E36" s="143"/>
      <c r="F36" s="143"/>
      <c r="G36" s="143" t="s">
        <v>150</v>
      </c>
      <c r="H36" s="143"/>
      <c r="I36" s="143"/>
      <c r="J36" s="143"/>
      <c r="K36" s="143" t="s">
        <v>151</v>
      </c>
      <c r="L36" s="143"/>
      <c r="M36" s="40"/>
      <c r="N36" s="40"/>
      <c r="O36" s="40"/>
      <c r="P36" s="40"/>
      <c r="Q36" s="40"/>
      <c r="R36" s="40"/>
      <c r="T36" s="40"/>
      <c r="U36" s="40"/>
      <c r="V36" s="40"/>
      <c r="W36" s="40"/>
      <c r="X36" s="40"/>
      <c r="Y36" s="40"/>
      <c r="Z36" s="40"/>
      <c r="AA36" s="40"/>
    </row>
    <row r="37" spans="1:27" ht="20.25" customHeight="1">
      <c r="A37" s="36" t="s">
        <v>219</v>
      </c>
      <c r="B37" s="144" t="s">
        <v>222</v>
      </c>
      <c r="C37" s="144"/>
      <c r="D37" s="144"/>
      <c r="E37" s="144"/>
      <c r="F37" s="144"/>
      <c r="G37" s="145" t="s">
        <v>224</v>
      </c>
      <c r="H37" s="145"/>
      <c r="I37" s="145"/>
      <c r="J37" s="145"/>
      <c r="K37" s="146" t="s">
        <v>225</v>
      </c>
      <c r="L37" s="146"/>
      <c r="M37" s="41"/>
      <c r="N37" s="41"/>
      <c r="O37" s="41"/>
      <c r="P37" s="41"/>
      <c r="Q37" s="41"/>
      <c r="R37" s="41"/>
      <c r="T37" s="42"/>
      <c r="U37" s="42"/>
      <c r="V37" s="42"/>
      <c r="W37" s="42"/>
      <c r="X37" s="42"/>
      <c r="Y37" s="42"/>
      <c r="Z37" s="42"/>
      <c r="AA37" s="42"/>
    </row>
    <row r="38" spans="1:27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27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</sheetData>
  <mergeCells count="76">
    <mergeCell ref="B36:F36"/>
    <mergeCell ref="G36:J36"/>
    <mergeCell ref="K36:L36"/>
    <mergeCell ref="B37:F37"/>
    <mergeCell ref="G37:J37"/>
    <mergeCell ref="K37:L37"/>
    <mergeCell ref="I33:K33"/>
    <mergeCell ref="A13:F13"/>
    <mergeCell ref="I13:K13"/>
    <mergeCell ref="I32:K32"/>
    <mergeCell ref="B21:F21"/>
    <mergeCell ref="B22:F22"/>
    <mergeCell ref="B23:F23"/>
    <mergeCell ref="B24:F24"/>
    <mergeCell ref="B25:F25"/>
    <mergeCell ref="B26:F26"/>
    <mergeCell ref="I20:K20"/>
    <mergeCell ref="I21:K21"/>
    <mergeCell ref="I22:K22"/>
    <mergeCell ref="I23:K23"/>
    <mergeCell ref="B32:F32"/>
    <mergeCell ref="I24:K24"/>
    <mergeCell ref="I25:K25"/>
    <mergeCell ref="I26:K26"/>
    <mergeCell ref="B30:F30"/>
    <mergeCell ref="I30:K30"/>
    <mergeCell ref="B31:F31"/>
    <mergeCell ref="I31:K31"/>
    <mergeCell ref="I27:K27"/>
    <mergeCell ref="I28:K28"/>
    <mergeCell ref="I29:K29"/>
    <mergeCell ref="B18:F18"/>
    <mergeCell ref="B19:F19"/>
    <mergeCell ref="I15:K15"/>
    <mergeCell ref="I16:K16"/>
    <mergeCell ref="I17:K17"/>
    <mergeCell ref="A1:L2"/>
    <mergeCell ref="A4:L4"/>
    <mergeCell ref="B14:F14"/>
    <mergeCell ref="I14:K14"/>
    <mergeCell ref="A3:L3"/>
    <mergeCell ref="E7:G7"/>
    <mergeCell ref="I7:J7"/>
    <mergeCell ref="I8:J8"/>
    <mergeCell ref="B8:G8"/>
    <mergeCell ref="H11:I11"/>
    <mergeCell ref="F5:H5"/>
    <mergeCell ref="I5:L5"/>
    <mergeCell ref="A6:L6"/>
    <mergeCell ref="A5:B5"/>
    <mergeCell ref="D12:E12"/>
    <mergeCell ref="C5:E5"/>
    <mergeCell ref="B7:C7"/>
    <mergeCell ref="A34:L34"/>
    <mergeCell ref="A27:A33"/>
    <mergeCell ref="A14:A20"/>
    <mergeCell ref="A21:A26"/>
    <mergeCell ref="B27:F27"/>
    <mergeCell ref="B28:F28"/>
    <mergeCell ref="B29:F29"/>
    <mergeCell ref="B33:F33"/>
    <mergeCell ref="B20:F20"/>
    <mergeCell ref="I18:K18"/>
    <mergeCell ref="I19:K19"/>
    <mergeCell ref="A11:B11"/>
    <mergeCell ref="B15:F15"/>
    <mergeCell ref="B16:F16"/>
    <mergeCell ref="B17:F17"/>
    <mergeCell ref="B12:C12"/>
    <mergeCell ref="D11:F11"/>
    <mergeCell ref="I12:L12"/>
    <mergeCell ref="H9:I9"/>
    <mergeCell ref="J9:L9"/>
    <mergeCell ref="H10:I10"/>
    <mergeCell ref="J10:L10"/>
    <mergeCell ref="F12:G12"/>
  </mergeCells>
  <conditionalFormatting sqref="L14:L33">
    <cfRule type="cellIs" dxfId="17" priority="1" operator="equal">
      <formula>"INMINENTE"</formula>
    </cfRule>
    <cfRule type="cellIs" dxfId="16" priority="2" operator="equal">
      <formula>"PROBABLE"</formula>
    </cfRule>
    <cfRule type="cellIs" dxfId="15" priority="3" operator="equal">
      <formula>"POSIBLE"</formula>
    </cfRule>
  </conditionalFormatting>
  <dataValidations count="2">
    <dataValidation type="list" allowBlank="1" showInputMessage="1" showErrorMessage="1" sqref="L14:L20 L21:L26 L27:L33" xr:uid="{00000000-0002-0000-0000-000000000000}">
      <formula1>"POSIBLE,PROBABLE,INMINENTE"</formula1>
    </dataValidation>
    <dataValidation allowBlank="1" showInputMessage="1" showErrorMessage="1" prompt="Registre una X según corresponda" sqref="I25:K26 G21:H26 G14:H20 G27:H33" xr:uid="{00000000-0002-0000-0000-000001000000}"/>
  </dataValidations>
  <pageMargins left="0.23622047244094491" right="0.23622047244094491" top="0.74803149606299213" bottom="0.74803149606299213" header="0.31496062992125984" footer="0.31496062992125984"/>
  <pageSetup scale="32" orientation="landscape" r:id="rId1"/>
  <rowBreaks count="1" manualBreakCount="1">
    <brk id="2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view="pageBreakPreview" topLeftCell="A25" zoomScale="85" zoomScaleNormal="70" zoomScaleSheetLayoutView="85" workbookViewId="0">
      <selection activeCell="B37" sqref="B37:E37"/>
    </sheetView>
  </sheetViews>
  <sheetFormatPr baseColWidth="10" defaultRowHeight="14.4"/>
  <cols>
    <col min="1" max="1" width="27" customWidth="1"/>
    <col min="2" max="2" width="20.88671875" customWidth="1"/>
    <col min="3" max="4" width="6.44140625" customWidth="1"/>
    <col min="5" max="5" width="9.5546875" customWidth="1"/>
    <col min="6" max="6" width="17.44140625" customWidth="1"/>
    <col min="7" max="7" width="40.5546875" customWidth="1"/>
    <col min="8" max="8" width="49.44140625" customWidth="1"/>
  </cols>
  <sheetData>
    <row r="1" spans="1:8" s="15" customFormat="1" ht="34.5" customHeight="1">
      <c r="A1" s="120" t="s">
        <v>130</v>
      </c>
      <c r="B1" s="120"/>
      <c r="C1" s="120"/>
      <c r="D1" s="120"/>
      <c r="E1" s="120"/>
      <c r="F1" s="120"/>
      <c r="G1" s="120"/>
      <c r="H1" s="120"/>
    </row>
    <row r="2" spans="1:8" s="15" customFormat="1" ht="43.5" customHeight="1">
      <c r="A2" s="120"/>
      <c r="B2" s="120"/>
      <c r="C2" s="120"/>
      <c r="D2" s="120"/>
      <c r="E2" s="120"/>
      <c r="F2" s="120"/>
      <c r="G2" s="120"/>
      <c r="H2" s="120"/>
    </row>
    <row r="3" spans="1:8" s="25" customFormat="1" ht="23.25" customHeight="1">
      <c r="A3" s="123" t="s">
        <v>172</v>
      </c>
      <c r="B3" s="123"/>
      <c r="C3" s="123"/>
      <c r="D3" s="123"/>
      <c r="E3" s="123"/>
      <c r="F3" s="123"/>
      <c r="G3" s="123"/>
      <c r="H3" s="123"/>
    </row>
    <row r="4" spans="1:8" s="25" customFormat="1" ht="22.5" customHeight="1">
      <c r="A4" s="66" t="s">
        <v>134</v>
      </c>
      <c r="B4" s="157"/>
      <c r="C4" s="157"/>
      <c r="D4" s="157"/>
      <c r="E4" s="157"/>
      <c r="F4" s="156" t="s">
        <v>154</v>
      </c>
      <c r="G4" s="156"/>
      <c r="H4" s="60"/>
    </row>
    <row r="5" spans="1:8" s="25" customFormat="1" ht="13.2">
      <c r="A5" s="147" t="s">
        <v>34</v>
      </c>
      <c r="B5" s="148"/>
      <c r="C5" s="129" t="s">
        <v>35</v>
      </c>
      <c r="D5" s="129"/>
      <c r="E5" s="129"/>
      <c r="F5" s="129" t="s">
        <v>220</v>
      </c>
      <c r="G5" s="134" t="s">
        <v>37</v>
      </c>
      <c r="H5" s="129" t="s">
        <v>113</v>
      </c>
    </row>
    <row r="6" spans="1:8" s="25" customFormat="1" ht="13.2">
      <c r="A6" s="149"/>
      <c r="B6" s="150"/>
      <c r="C6" s="26" t="s">
        <v>32</v>
      </c>
      <c r="D6" s="26" t="s">
        <v>33</v>
      </c>
      <c r="E6" s="26" t="s">
        <v>36</v>
      </c>
      <c r="F6" s="129"/>
      <c r="G6" s="134"/>
      <c r="H6" s="129"/>
    </row>
    <row r="7" spans="1:8" s="25" customFormat="1" ht="18.600000000000001" customHeight="1">
      <c r="A7" s="153" t="s">
        <v>38</v>
      </c>
      <c r="B7" s="154"/>
      <c r="C7" s="154"/>
      <c r="D7" s="154"/>
      <c r="E7" s="154"/>
      <c r="F7" s="154"/>
      <c r="G7" s="154"/>
      <c r="H7" s="155"/>
    </row>
    <row r="8" spans="1:8" s="25" customFormat="1" ht="72.75" customHeight="1">
      <c r="A8" s="151" t="s">
        <v>40</v>
      </c>
      <c r="B8" s="152"/>
      <c r="C8" s="29"/>
      <c r="D8" s="29"/>
      <c r="E8" s="29"/>
      <c r="F8" s="78">
        <f>SUM(C8:E8)</f>
        <v>0</v>
      </c>
      <c r="G8" s="77"/>
      <c r="H8" s="17"/>
    </row>
    <row r="9" spans="1:8" s="25" customFormat="1" ht="72.75" customHeight="1">
      <c r="A9" s="151" t="s">
        <v>199</v>
      </c>
      <c r="B9" s="152"/>
      <c r="C9" s="29"/>
      <c r="D9" s="29"/>
      <c r="E9" s="29"/>
      <c r="F9" s="78">
        <f t="shared" ref="F9:F14" si="0">SUM(C9:E9)</f>
        <v>0</v>
      </c>
      <c r="G9" s="77"/>
      <c r="H9" s="17"/>
    </row>
    <row r="10" spans="1:8" s="25" customFormat="1" ht="64.5" customHeight="1">
      <c r="A10" s="151" t="s">
        <v>155</v>
      </c>
      <c r="B10" s="152"/>
      <c r="C10" s="30"/>
      <c r="D10" s="29"/>
      <c r="E10" s="30"/>
      <c r="F10" s="78">
        <f t="shared" si="0"/>
        <v>0</v>
      </c>
      <c r="G10" s="17"/>
      <c r="H10" s="29"/>
    </row>
    <row r="11" spans="1:8" s="25" customFormat="1" ht="63.75" customHeight="1">
      <c r="A11" s="151" t="s">
        <v>156</v>
      </c>
      <c r="B11" s="152"/>
      <c r="C11" s="29"/>
      <c r="D11" s="29"/>
      <c r="E11" s="30"/>
      <c r="F11" s="78">
        <f t="shared" si="0"/>
        <v>0</v>
      </c>
      <c r="G11" s="17"/>
      <c r="H11" s="29"/>
    </row>
    <row r="12" spans="1:8" s="25" customFormat="1" ht="79.5" customHeight="1">
      <c r="A12" s="151" t="s">
        <v>41</v>
      </c>
      <c r="B12" s="152"/>
      <c r="C12" s="29"/>
      <c r="D12" s="29"/>
      <c r="E12" s="29"/>
      <c r="F12" s="78">
        <f t="shared" si="0"/>
        <v>0</v>
      </c>
      <c r="G12" s="17"/>
    </row>
    <row r="13" spans="1:8" s="25" customFormat="1" ht="60.6" customHeight="1">
      <c r="A13" s="151" t="s">
        <v>42</v>
      </c>
      <c r="B13" s="152"/>
      <c r="C13" s="29"/>
      <c r="D13" s="29"/>
      <c r="E13" s="29"/>
      <c r="F13" s="78">
        <f t="shared" si="0"/>
        <v>0</v>
      </c>
      <c r="G13" s="17"/>
      <c r="H13" s="17"/>
    </row>
    <row r="14" spans="1:8" s="25" customFormat="1" ht="93.75" customHeight="1">
      <c r="A14" s="151" t="s">
        <v>43</v>
      </c>
      <c r="B14" s="152"/>
      <c r="C14" s="29"/>
      <c r="D14" s="29"/>
      <c r="E14" s="29"/>
      <c r="F14" s="78">
        <f t="shared" si="0"/>
        <v>0</v>
      </c>
      <c r="G14" s="17"/>
      <c r="H14" s="17"/>
    </row>
    <row r="15" spans="1:8" s="25" customFormat="1" ht="13.2">
      <c r="A15" s="158" t="s">
        <v>105</v>
      </c>
      <c r="B15" s="159"/>
      <c r="C15" s="159"/>
      <c r="D15" s="159"/>
      <c r="E15" s="160"/>
      <c r="F15" s="45">
        <f>SUM(F8:F14)/7</f>
        <v>0</v>
      </c>
      <c r="G15" s="174"/>
      <c r="H15" s="175"/>
    </row>
    <row r="16" spans="1:8" s="25" customFormat="1" ht="13.2">
      <c r="A16" s="147" t="s">
        <v>34</v>
      </c>
      <c r="B16" s="148"/>
      <c r="C16" s="129" t="s">
        <v>35</v>
      </c>
      <c r="D16" s="129"/>
      <c r="E16" s="129"/>
      <c r="F16" s="129" t="s">
        <v>220</v>
      </c>
      <c r="G16" s="134" t="s">
        <v>37</v>
      </c>
      <c r="H16" s="129" t="s">
        <v>113</v>
      </c>
    </row>
    <row r="17" spans="1:8" s="25" customFormat="1" ht="13.2">
      <c r="A17" s="149"/>
      <c r="B17" s="150"/>
      <c r="C17" s="26" t="s">
        <v>32</v>
      </c>
      <c r="D17" s="26" t="s">
        <v>33</v>
      </c>
      <c r="E17" s="26" t="s">
        <v>36</v>
      </c>
      <c r="F17" s="129"/>
      <c r="G17" s="134"/>
      <c r="H17" s="129"/>
    </row>
    <row r="18" spans="1:8" s="25" customFormat="1" ht="13.2">
      <c r="A18" s="153" t="s">
        <v>106</v>
      </c>
      <c r="B18" s="154"/>
      <c r="C18" s="154"/>
      <c r="D18" s="154"/>
      <c r="E18" s="154"/>
      <c r="F18" s="154"/>
      <c r="G18" s="154"/>
      <c r="H18" s="155"/>
    </row>
    <row r="19" spans="1:8" s="25" customFormat="1" ht="96.75" customHeight="1">
      <c r="A19" s="151" t="s">
        <v>208</v>
      </c>
      <c r="B19" s="152"/>
      <c r="C19" s="29"/>
      <c r="D19" s="29"/>
      <c r="E19" s="29"/>
      <c r="F19" s="78">
        <f>SUM(C19:E19)</f>
        <v>0</v>
      </c>
      <c r="G19" s="17"/>
      <c r="H19" s="17"/>
    </row>
    <row r="20" spans="1:8" s="25" customFormat="1" ht="81.75" customHeight="1">
      <c r="A20" s="151" t="s">
        <v>101</v>
      </c>
      <c r="B20" s="152"/>
      <c r="C20" s="29"/>
      <c r="D20" s="29"/>
      <c r="E20" s="29"/>
      <c r="F20" s="78">
        <f t="shared" ref="F20:F21" si="1">SUM(C20:E20)</f>
        <v>0</v>
      </c>
      <c r="G20" s="17"/>
      <c r="H20" s="17"/>
    </row>
    <row r="21" spans="1:8" s="25" customFormat="1" ht="94.5" customHeight="1">
      <c r="A21" s="151" t="s">
        <v>200</v>
      </c>
      <c r="B21" s="152"/>
      <c r="C21" s="30"/>
      <c r="D21" s="29"/>
      <c r="E21" s="30"/>
      <c r="F21" s="78">
        <f t="shared" si="1"/>
        <v>0</v>
      </c>
      <c r="G21" s="17"/>
      <c r="H21" s="29"/>
    </row>
    <row r="22" spans="1:8" s="25" customFormat="1" ht="69.900000000000006" customHeight="1">
      <c r="A22" s="151" t="s">
        <v>44</v>
      </c>
      <c r="B22" s="152"/>
      <c r="C22" s="29"/>
      <c r="D22" s="29"/>
      <c r="E22" s="29"/>
      <c r="F22" s="78">
        <f t="shared" ref="F22:F24" si="2">SUM(C22:E22)</f>
        <v>0</v>
      </c>
      <c r="G22" s="17"/>
      <c r="H22" s="29"/>
    </row>
    <row r="23" spans="1:8" s="25" customFormat="1" ht="69.900000000000006" customHeight="1">
      <c r="A23" s="151" t="s">
        <v>209</v>
      </c>
      <c r="B23" s="152"/>
      <c r="C23" s="29"/>
      <c r="D23" s="29"/>
      <c r="E23" s="29"/>
      <c r="F23" s="78">
        <f t="shared" si="2"/>
        <v>0</v>
      </c>
      <c r="G23" s="17"/>
      <c r="H23" s="29"/>
    </row>
    <row r="24" spans="1:8" s="25" customFormat="1" ht="69.900000000000006" customHeight="1">
      <c r="A24" s="151" t="s">
        <v>45</v>
      </c>
      <c r="B24" s="152"/>
      <c r="C24" s="29"/>
      <c r="D24" s="29"/>
      <c r="E24" s="29"/>
      <c r="F24" s="78">
        <f t="shared" si="2"/>
        <v>0</v>
      </c>
      <c r="G24" s="17"/>
      <c r="H24" s="29"/>
    </row>
    <row r="25" spans="1:8" s="25" customFormat="1" ht="13.2">
      <c r="A25" s="158" t="s">
        <v>107</v>
      </c>
      <c r="B25" s="159"/>
      <c r="C25" s="159"/>
      <c r="D25" s="159"/>
      <c r="E25" s="160"/>
      <c r="F25" s="45">
        <f>SUM(F19:F24)/6</f>
        <v>0</v>
      </c>
      <c r="G25" s="172"/>
      <c r="H25" s="173"/>
    </row>
    <row r="26" spans="1:8" s="25" customFormat="1" ht="13.2">
      <c r="A26" s="147" t="s">
        <v>34</v>
      </c>
      <c r="B26" s="148"/>
      <c r="C26" s="129" t="s">
        <v>35</v>
      </c>
      <c r="D26" s="129"/>
      <c r="E26" s="129"/>
      <c r="F26" s="129" t="s">
        <v>220</v>
      </c>
      <c r="G26" s="134" t="s">
        <v>37</v>
      </c>
      <c r="H26" s="129" t="s">
        <v>113</v>
      </c>
    </row>
    <row r="27" spans="1:8" s="25" customFormat="1" ht="13.2">
      <c r="A27" s="149"/>
      <c r="B27" s="150"/>
      <c r="C27" s="26" t="s">
        <v>32</v>
      </c>
      <c r="D27" s="26" t="s">
        <v>33</v>
      </c>
      <c r="E27" s="26" t="s">
        <v>36</v>
      </c>
      <c r="F27" s="129"/>
      <c r="G27" s="134"/>
      <c r="H27" s="129"/>
    </row>
    <row r="28" spans="1:8" s="25" customFormat="1" ht="13.2">
      <c r="A28" s="153" t="s">
        <v>196</v>
      </c>
      <c r="B28" s="154"/>
      <c r="C28" s="154"/>
      <c r="D28" s="154"/>
      <c r="E28" s="154"/>
      <c r="F28" s="154"/>
      <c r="G28" s="154"/>
      <c r="H28" s="155"/>
    </row>
    <row r="29" spans="1:8" s="25" customFormat="1" ht="50.4" customHeight="1">
      <c r="A29" s="151" t="s">
        <v>103</v>
      </c>
      <c r="B29" s="152"/>
      <c r="C29" s="29"/>
      <c r="D29" s="29"/>
      <c r="E29" s="29"/>
      <c r="F29" s="78">
        <f>SUM(C29:E29)</f>
        <v>0</v>
      </c>
      <c r="G29" s="17"/>
      <c r="H29" s="17"/>
    </row>
    <row r="30" spans="1:8" s="25" customFormat="1" ht="50.4" customHeight="1">
      <c r="A30" s="151" t="s">
        <v>46</v>
      </c>
      <c r="B30" s="152"/>
      <c r="C30" s="29"/>
      <c r="D30" s="29"/>
      <c r="E30" s="29"/>
      <c r="F30" s="78">
        <f t="shared" ref="F30:F31" si="3">SUM(C30:E30)</f>
        <v>0</v>
      </c>
      <c r="G30" s="17"/>
      <c r="H30" s="17"/>
    </row>
    <row r="31" spans="1:8" s="25" customFormat="1" ht="89.4" customHeight="1">
      <c r="A31" s="151" t="s">
        <v>210</v>
      </c>
      <c r="B31" s="152"/>
      <c r="C31" s="30"/>
      <c r="D31" s="29"/>
      <c r="E31" s="30"/>
      <c r="F31" s="78">
        <f t="shared" si="3"/>
        <v>0</v>
      </c>
      <c r="G31" s="29"/>
      <c r="H31" s="29"/>
    </row>
    <row r="32" spans="1:8" s="25" customFormat="1" ht="13.2">
      <c r="A32" s="158" t="s">
        <v>107</v>
      </c>
      <c r="B32" s="159"/>
      <c r="C32" s="159"/>
      <c r="D32" s="159"/>
      <c r="E32" s="160"/>
      <c r="F32" s="47">
        <f>SUM(F29:F31)/3</f>
        <v>0</v>
      </c>
      <c r="G32" s="171"/>
      <c r="H32" s="171"/>
    </row>
    <row r="33" spans="1:13" s="25" customFormat="1" ht="13.2">
      <c r="A33" s="134" t="s">
        <v>39</v>
      </c>
      <c r="B33" s="135"/>
      <c r="C33" s="135"/>
      <c r="D33" s="135"/>
      <c r="E33" s="136"/>
      <c r="F33" s="48">
        <f>SUM(F32,F25,F15)</f>
        <v>0</v>
      </c>
      <c r="G33" s="170" t="str">
        <f>IF(F33&gt;2.01,"BAJA",IF(F33&gt;1.01,"MEDIO","ALTO"))</f>
        <v>ALTO</v>
      </c>
      <c r="H33" s="170"/>
    </row>
    <row r="34" spans="1:13" s="25" customFormat="1" ht="13.2">
      <c r="A34" s="169" t="s">
        <v>118</v>
      </c>
      <c r="B34" s="169"/>
      <c r="C34" s="169"/>
      <c r="D34" s="169"/>
      <c r="E34" s="169"/>
      <c r="F34" s="169"/>
      <c r="G34" s="169"/>
      <c r="H34" s="169"/>
    </row>
    <row r="35" spans="1:13">
      <c r="A35" s="44"/>
      <c r="B35" s="44"/>
      <c r="C35" s="44"/>
      <c r="D35" s="44"/>
      <c r="E35" s="44"/>
      <c r="F35" s="44"/>
      <c r="G35" s="44"/>
      <c r="H35" s="44"/>
    </row>
    <row r="36" spans="1:13" ht="18" customHeight="1">
      <c r="A36" s="36" t="s">
        <v>152</v>
      </c>
      <c r="B36" s="164" t="s">
        <v>149</v>
      </c>
      <c r="C36" s="168"/>
      <c r="D36" s="168"/>
      <c r="E36" s="165"/>
      <c r="F36" s="164" t="s">
        <v>150</v>
      </c>
      <c r="G36" s="165"/>
      <c r="H36" s="37" t="s">
        <v>151</v>
      </c>
      <c r="I36" s="40"/>
      <c r="J36" s="40"/>
      <c r="K36" s="40"/>
      <c r="M36" s="40"/>
    </row>
    <row r="37" spans="1:13" ht="19.2">
      <c r="A37" s="36" t="s">
        <v>219</v>
      </c>
      <c r="B37" s="161" t="s">
        <v>223</v>
      </c>
      <c r="C37" s="162"/>
      <c r="D37" s="162"/>
      <c r="E37" s="163"/>
      <c r="F37" s="166" t="s">
        <v>211</v>
      </c>
      <c r="G37" s="167"/>
      <c r="H37" s="39" t="s">
        <v>211</v>
      </c>
      <c r="I37" s="41"/>
      <c r="J37" s="41"/>
      <c r="K37" s="41"/>
      <c r="M37" s="42"/>
    </row>
    <row r="38" spans="1:13">
      <c r="A38" s="44"/>
      <c r="B38" s="44"/>
      <c r="C38" s="44"/>
      <c r="D38" s="44"/>
      <c r="E38" s="44"/>
      <c r="F38" s="44"/>
      <c r="G38" s="44"/>
      <c r="H38" s="44"/>
    </row>
    <row r="39" spans="1:13">
      <c r="A39" s="44"/>
      <c r="B39" s="44"/>
      <c r="C39" s="44"/>
      <c r="D39" s="44"/>
      <c r="E39" s="44"/>
      <c r="F39" s="44"/>
      <c r="G39" s="44"/>
      <c r="H39" s="44"/>
    </row>
  </sheetData>
  <mergeCells count="51">
    <mergeCell ref="A10:B10"/>
    <mergeCell ref="A11:B11"/>
    <mergeCell ref="A12:B12"/>
    <mergeCell ref="A18:H18"/>
    <mergeCell ref="A15:E15"/>
    <mergeCell ref="G15:H15"/>
    <mergeCell ref="H16:H17"/>
    <mergeCell ref="C16:E16"/>
    <mergeCell ref="F16:F17"/>
    <mergeCell ref="G16:G17"/>
    <mergeCell ref="A16:B17"/>
    <mergeCell ref="G25:H25"/>
    <mergeCell ref="A22:B22"/>
    <mergeCell ref="A13:B13"/>
    <mergeCell ref="A14:B14"/>
    <mergeCell ref="A19:B19"/>
    <mergeCell ref="A23:B23"/>
    <mergeCell ref="B37:E37"/>
    <mergeCell ref="F36:G36"/>
    <mergeCell ref="F37:G37"/>
    <mergeCell ref="C26:E26"/>
    <mergeCell ref="F26:F27"/>
    <mergeCell ref="B36:E36"/>
    <mergeCell ref="A34:H34"/>
    <mergeCell ref="G33:H33"/>
    <mergeCell ref="H26:H27"/>
    <mergeCell ref="A29:B29"/>
    <mergeCell ref="A30:B30"/>
    <mergeCell ref="A31:B31"/>
    <mergeCell ref="A28:H28"/>
    <mergeCell ref="G32:H32"/>
    <mergeCell ref="G26:G27"/>
    <mergeCell ref="A32:E32"/>
    <mergeCell ref="A33:E33"/>
    <mergeCell ref="A20:B20"/>
    <mergeCell ref="A21:B21"/>
    <mergeCell ref="A25:E25"/>
    <mergeCell ref="A24:B24"/>
    <mergeCell ref="A26:B27"/>
    <mergeCell ref="A5:B6"/>
    <mergeCell ref="A8:B8"/>
    <mergeCell ref="A9:B9"/>
    <mergeCell ref="A3:H3"/>
    <mergeCell ref="A1:H2"/>
    <mergeCell ref="C5:E5"/>
    <mergeCell ref="F5:F6"/>
    <mergeCell ref="G5:G6"/>
    <mergeCell ref="H5:H6"/>
    <mergeCell ref="A7:H7"/>
    <mergeCell ref="F4:G4"/>
    <mergeCell ref="B4:E4"/>
  </mergeCells>
  <conditionalFormatting sqref="G15">
    <cfRule type="cellIs" dxfId="14" priority="1" operator="equal">
      <formula>"BAJA"</formula>
    </cfRule>
    <cfRule type="cellIs" dxfId="13" priority="2" operator="equal">
      <formula>"MEDIO"</formula>
    </cfRule>
    <cfRule type="cellIs" dxfId="12" priority="3" operator="equal">
      <formula>"ALTO"</formula>
    </cfRule>
  </conditionalFormatting>
  <conditionalFormatting sqref="G33">
    <cfRule type="cellIs" dxfId="11" priority="7" operator="equal">
      <formula>"BAJA"</formula>
    </cfRule>
    <cfRule type="cellIs" dxfId="10" priority="8" operator="equal">
      <formula>"MEDIO"</formula>
    </cfRule>
    <cfRule type="cellIs" dxfId="9" priority="9" operator="equal">
      <formula>"ALTO"</formula>
    </cfRule>
  </conditionalFormatting>
  <pageMargins left="0.23622047244094491" right="0.23622047244094491" top="0.74803149606299213" bottom="0.74803149606299213" header="0.31496062992125984" footer="0.31496062992125984"/>
  <pageSetup scale="69" orientation="landscape" r:id="rId1"/>
  <rowBreaks count="2" manualBreakCount="2">
    <brk id="15" max="7" man="1"/>
    <brk id="2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view="pageBreakPreview" topLeftCell="A29" zoomScale="89" zoomScaleNormal="70" zoomScaleSheetLayoutView="89" workbookViewId="0">
      <selection activeCell="B43" sqref="B43:E43"/>
    </sheetView>
  </sheetViews>
  <sheetFormatPr baseColWidth="10" defaultRowHeight="14.4"/>
  <cols>
    <col min="1" max="1" width="41.88671875" customWidth="1"/>
    <col min="2" max="2" width="8.109375" customWidth="1"/>
    <col min="3" max="3" width="9.44140625" customWidth="1"/>
    <col min="4" max="4" width="13.109375" customWidth="1"/>
    <col min="5" max="5" width="20.44140625" customWidth="1"/>
    <col min="6" max="6" width="38.44140625" customWidth="1"/>
    <col min="7" max="7" width="40.5546875" customWidth="1"/>
  </cols>
  <sheetData>
    <row r="1" spans="1:7" s="15" customFormat="1" ht="34.5" customHeight="1">
      <c r="A1" s="176" t="s">
        <v>130</v>
      </c>
      <c r="B1" s="177"/>
      <c r="C1" s="177"/>
      <c r="D1" s="177"/>
      <c r="E1" s="177"/>
      <c r="F1" s="177"/>
      <c r="G1" s="177"/>
    </row>
    <row r="2" spans="1:7" s="15" customFormat="1" ht="23.25" customHeight="1">
      <c r="A2" s="177"/>
      <c r="B2" s="177"/>
      <c r="C2" s="177"/>
      <c r="D2" s="177"/>
      <c r="E2" s="177"/>
      <c r="F2" s="177"/>
      <c r="G2" s="177"/>
    </row>
    <row r="3" spans="1:7" s="25" customFormat="1" ht="17.25" customHeight="1">
      <c r="A3" s="178" t="s">
        <v>145</v>
      </c>
      <c r="B3" s="178"/>
      <c r="C3" s="178"/>
      <c r="D3" s="178"/>
      <c r="E3" s="178"/>
      <c r="F3" s="178"/>
      <c r="G3" s="178"/>
    </row>
    <row r="4" spans="1:7" s="25" customFormat="1" ht="10.5" customHeight="1">
      <c r="A4" s="184"/>
      <c r="B4" s="184"/>
      <c r="C4" s="184"/>
      <c r="D4" s="179" t="s">
        <v>173</v>
      </c>
      <c r="E4" s="179"/>
      <c r="F4" s="179"/>
      <c r="G4" s="179"/>
    </row>
    <row r="5" spans="1:7" s="25" customFormat="1" ht="19.5" customHeight="1">
      <c r="A5" s="70" t="s">
        <v>134</v>
      </c>
      <c r="B5" s="181"/>
      <c r="C5" s="182"/>
      <c r="D5" s="182"/>
      <c r="E5" s="183"/>
      <c r="F5" s="71" t="s">
        <v>154</v>
      </c>
      <c r="G5" s="69"/>
    </row>
    <row r="6" spans="1:7" s="25" customFormat="1" ht="13.2">
      <c r="A6" s="180" t="s">
        <v>34</v>
      </c>
      <c r="B6" s="180" t="s">
        <v>35</v>
      </c>
      <c r="C6" s="180"/>
      <c r="D6" s="180"/>
      <c r="E6" s="180" t="s">
        <v>220</v>
      </c>
      <c r="F6" s="149" t="s">
        <v>37</v>
      </c>
      <c r="G6" s="180" t="s">
        <v>113</v>
      </c>
    </row>
    <row r="7" spans="1:7" s="25" customFormat="1" ht="13.2">
      <c r="A7" s="129"/>
      <c r="B7" s="26" t="s">
        <v>32</v>
      </c>
      <c r="C7" s="26" t="s">
        <v>33</v>
      </c>
      <c r="D7" s="26" t="s">
        <v>36</v>
      </c>
      <c r="E7" s="129"/>
      <c r="F7" s="134"/>
      <c r="G7" s="129"/>
    </row>
    <row r="8" spans="1:7" s="25" customFormat="1" ht="13.2">
      <c r="A8" s="153" t="s">
        <v>197</v>
      </c>
      <c r="B8" s="154"/>
      <c r="C8" s="154"/>
      <c r="D8" s="154"/>
      <c r="E8" s="154"/>
      <c r="F8" s="154"/>
      <c r="G8" s="155"/>
    </row>
    <row r="9" spans="1:7" s="25" customFormat="1" ht="52.8">
      <c r="A9" s="67" t="s">
        <v>47</v>
      </c>
      <c r="B9" s="29"/>
      <c r="C9" s="29"/>
      <c r="D9" s="29"/>
      <c r="E9" s="78">
        <f>SUM(B9:D9)</f>
        <v>0</v>
      </c>
      <c r="F9" s="18"/>
      <c r="G9" s="17"/>
    </row>
    <row r="10" spans="1:7" s="25" customFormat="1" ht="74.099999999999994" customHeight="1">
      <c r="A10" s="67" t="s">
        <v>212</v>
      </c>
      <c r="B10" s="29"/>
      <c r="C10" s="29"/>
      <c r="D10" s="29"/>
      <c r="E10" s="78">
        <f t="shared" ref="E10:E11" si="0">SUM(B10:D10)</f>
        <v>0</v>
      </c>
      <c r="F10" s="18"/>
      <c r="G10" s="17"/>
    </row>
    <row r="11" spans="1:7" s="25" customFormat="1" ht="74.25" customHeight="1">
      <c r="A11" s="67" t="s">
        <v>213</v>
      </c>
      <c r="B11" s="30"/>
      <c r="C11" s="29"/>
      <c r="D11" s="30"/>
      <c r="E11" s="78">
        <f t="shared" si="0"/>
        <v>0</v>
      </c>
      <c r="F11" s="18"/>
      <c r="G11" s="17"/>
    </row>
    <row r="12" spans="1:7" s="25" customFormat="1" ht="87" customHeight="1">
      <c r="A12" s="67" t="s">
        <v>214</v>
      </c>
      <c r="B12" s="29"/>
      <c r="C12" s="29"/>
      <c r="D12" s="29"/>
      <c r="E12" s="78">
        <f>SUM(B12:D12)</f>
        <v>0</v>
      </c>
      <c r="F12" s="18"/>
      <c r="G12" s="17"/>
    </row>
    <row r="13" spans="1:7" s="25" customFormat="1" ht="65.25" customHeight="1">
      <c r="A13" s="67" t="s">
        <v>48</v>
      </c>
      <c r="B13" s="29"/>
      <c r="C13" s="29"/>
      <c r="D13" s="29"/>
      <c r="E13" s="78">
        <f t="shared" ref="E13:E14" si="1">SUM(B13:D13)</f>
        <v>0</v>
      </c>
      <c r="F13" s="18"/>
      <c r="G13" s="17"/>
    </row>
    <row r="14" spans="1:7" s="25" customFormat="1" ht="73.5" customHeight="1">
      <c r="A14" s="67" t="s">
        <v>49</v>
      </c>
      <c r="B14" s="30"/>
      <c r="C14" s="29"/>
      <c r="D14" s="30"/>
      <c r="E14" s="78">
        <f t="shared" si="1"/>
        <v>0</v>
      </c>
      <c r="F14" s="18"/>
      <c r="G14" s="17"/>
    </row>
    <row r="15" spans="1:7" s="25" customFormat="1" ht="13.2">
      <c r="A15" s="158" t="s">
        <v>63</v>
      </c>
      <c r="B15" s="159"/>
      <c r="C15" s="159"/>
      <c r="D15" s="160"/>
      <c r="E15" s="45">
        <f>SUM(E9:E14)/6</f>
        <v>0</v>
      </c>
      <c r="F15" s="172"/>
      <c r="G15" s="173"/>
    </row>
    <row r="16" spans="1:7" s="25" customFormat="1" ht="13.2">
      <c r="A16" s="129" t="s">
        <v>34</v>
      </c>
      <c r="B16" s="129" t="s">
        <v>35</v>
      </c>
      <c r="C16" s="129"/>
      <c r="D16" s="129"/>
      <c r="E16" s="180" t="s">
        <v>220</v>
      </c>
      <c r="F16" s="134" t="s">
        <v>37</v>
      </c>
      <c r="G16" s="129" t="s">
        <v>113</v>
      </c>
    </row>
    <row r="17" spans="1:7" s="25" customFormat="1" ht="13.2">
      <c r="A17" s="129"/>
      <c r="B17" s="26" t="s">
        <v>32</v>
      </c>
      <c r="C17" s="26" t="s">
        <v>33</v>
      </c>
      <c r="D17" s="26" t="s">
        <v>36</v>
      </c>
      <c r="E17" s="129"/>
      <c r="F17" s="134"/>
      <c r="G17" s="129"/>
    </row>
    <row r="18" spans="1:7" s="25" customFormat="1" ht="13.2">
      <c r="A18" s="153" t="s">
        <v>77</v>
      </c>
      <c r="B18" s="154"/>
      <c r="C18" s="154"/>
      <c r="D18" s="154"/>
      <c r="E18" s="154"/>
      <c r="F18" s="154"/>
      <c r="G18" s="155"/>
    </row>
    <row r="19" spans="1:7" s="25" customFormat="1" ht="57.75" customHeight="1">
      <c r="A19" s="67" t="s">
        <v>50</v>
      </c>
      <c r="B19" s="29"/>
      <c r="C19" s="29"/>
      <c r="D19" s="29"/>
      <c r="E19" s="78">
        <f>SUM(B19:D19)</f>
        <v>0</v>
      </c>
      <c r="F19" s="49"/>
      <c r="G19" s="17"/>
    </row>
    <row r="20" spans="1:7" s="25" customFormat="1" ht="61.5" customHeight="1">
      <c r="A20" s="67" t="s">
        <v>51</v>
      </c>
      <c r="B20" s="29"/>
      <c r="C20" s="29"/>
      <c r="D20" s="29"/>
      <c r="E20" s="78">
        <f t="shared" ref="E20:E27" si="2">SUM(B20:D20)</f>
        <v>0</v>
      </c>
      <c r="F20" s="18"/>
      <c r="G20" s="17"/>
    </row>
    <row r="21" spans="1:7" s="25" customFormat="1" ht="67.5" customHeight="1">
      <c r="A21" s="67" t="s">
        <v>52</v>
      </c>
      <c r="B21" s="30"/>
      <c r="C21" s="29"/>
      <c r="D21" s="30"/>
      <c r="E21" s="78">
        <f t="shared" si="2"/>
        <v>0</v>
      </c>
      <c r="F21" s="18"/>
      <c r="G21" s="17"/>
    </row>
    <row r="22" spans="1:7" s="25" customFormat="1" ht="75" customHeight="1">
      <c r="A22" s="67" t="s">
        <v>53</v>
      </c>
      <c r="B22" s="29"/>
      <c r="C22" s="29"/>
      <c r="D22" s="29"/>
      <c r="E22" s="78">
        <f t="shared" si="2"/>
        <v>0</v>
      </c>
      <c r="F22" s="18">
        <v>97</v>
      </c>
      <c r="G22" s="17"/>
    </row>
    <row r="23" spans="1:7" s="25" customFormat="1" ht="63" customHeight="1">
      <c r="A23" s="67" t="s">
        <v>54</v>
      </c>
      <c r="B23" s="29"/>
      <c r="C23" s="29"/>
      <c r="D23" s="29"/>
      <c r="E23" s="78">
        <f t="shared" si="2"/>
        <v>0</v>
      </c>
      <c r="F23" s="50"/>
      <c r="G23" s="17"/>
    </row>
    <row r="24" spans="1:7" s="25" customFormat="1" ht="122.25" customHeight="1">
      <c r="A24" s="82" t="s">
        <v>217</v>
      </c>
      <c r="B24" s="29"/>
      <c r="C24" s="29"/>
      <c r="D24" s="29"/>
      <c r="E24" s="78">
        <f t="shared" si="2"/>
        <v>0</v>
      </c>
      <c r="F24" s="51"/>
      <c r="G24" s="29"/>
    </row>
    <row r="25" spans="1:7" s="25" customFormat="1" ht="52.5" customHeight="1">
      <c r="A25" s="67" t="s">
        <v>55</v>
      </c>
      <c r="B25" s="29"/>
      <c r="C25" s="29"/>
      <c r="D25" s="29"/>
      <c r="E25" s="78">
        <f t="shared" si="2"/>
        <v>0</v>
      </c>
      <c r="F25" s="19"/>
      <c r="G25" s="19"/>
    </row>
    <row r="26" spans="1:7" s="25" customFormat="1" ht="57.75" customHeight="1">
      <c r="A26" s="67" t="s">
        <v>56</v>
      </c>
      <c r="B26" s="29"/>
      <c r="C26" s="29"/>
      <c r="D26" s="29"/>
      <c r="E26" s="78">
        <f t="shared" si="2"/>
        <v>0</v>
      </c>
      <c r="F26" s="19"/>
      <c r="G26" s="17"/>
    </row>
    <row r="27" spans="1:7" s="25" customFormat="1" ht="73.5" customHeight="1">
      <c r="A27" s="67" t="s">
        <v>115</v>
      </c>
      <c r="B27" s="29"/>
      <c r="C27" s="29"/>
      <c r="D27" s="29"/>
      <c r="E27" s="78">
        <f t="shared" si="2"/>
        <v>0</v>
      </c>
      <c r="F27" s="19"/>
      <c r="G27" s="19"/>
    </row>
    <row r="28" spans="1:7" s="25" customFormat="1" ht="13.2">
      <c r="A28" s="158" t="s">
        <v>64</v>
      </c>
      <c r="B28" s="159"/>
      <c r="C28" s="159"/>
      <c r="D28" s="160"/>
      <c r="E28" s="45">
        <f>SUM(E19:E27)/9</f>
        <v>0</v>
      </c>
      <c r="F28" s="172"/>
      <c r="G28" s="173"/>
    </row>
    <row r="29" spans="1:7" s="25" customFormat="1" ht="13.2">
      <c r="A29" s="129" t="s">
        <v>34</v>
      </c>
      <c r="B29" s="129" t="s">
        <v>35</v>
      </c>
      <c r="C29" s="129"/>
      <c r="D29" s="129"/>
      <c r="E29" s="180" t="s">
        <v>220</v>
      </c>
      <c r="F29" s="134" t="s">
        <v>37</v>
      </c>
      <c r="G29" s="129" t="s">
        <v>114</v>
      </c>
    </row>
    <row r="30" spans="1:7" s="25" customFormat="1" ht="13.2">
      <c r="A30" s="129"/>
      <c r="B30" s="26" t="s">
        <v>32</v>
      </c>
      <c r="C30" s="26" t="s">
        <v>33</v>
      </c>
      <c r="D30" s="26" t="s">
        <v>36</v>
      </c>
      <c r="E30" s="129"/>
      <c r="F30" s="134"/>
      <c r="G30" s="129"/>
    </row>
    <row r="31" spans="1:7" s="25" customFormat="1" ht="13.2">
      <c r="A31" s="153" t="s">
        <v>78</v>
      </c>
      <c r="B31" s="154"/>
      <c r="C31" s="154"/>
      <c r="D31" s="154"/>
      <c r="E31" s="154"/>
      <c r="F31" s="154"/>
      <c r="G31" s="155"/>
    </row>
    <row r="32" spans="1:7" s="25" customFormat="1" ht="45.6" customHeight="1">
      <c r="A32" s="67" t="s">
        <v>57</v>
      </c>
      <c r="B32" s="29"/>
      <c r="C32" s="29"/>
      <c r="D32" s="29"/>
      <c r="E32" s="78">
        <f>SUM(B32:D32)</f>
        <v>0</v>
      </c>
      <c r="F32" s="19"/>
      <c r="G32" s="17"/>
    </row>
    <row r="33" spans="1:12" s="25" customFormat="1" ht="45.6" customHeight="1">
      <c r="A33" s="67" t="s">
        <v>58</v>
      </c>
      <c r="B33" s="29"/>
      <c r="C33" s="29"/>
      <c r="D33" s="29"/>
      <c r="E33" s="78">
        <f t="shared" ref="E33:E34" si="3">SUM(B33:D33)</f>
        <v>0</v>
      </c>
      <c r="F33" s="17"/>
      <c r="G33" s="19"/>
    </row>
    <row r="34" spans="1:12" s="25" customFormat="1" ht="45.6" customHeight="1">
      <c r="A34" s="67" t="s">
        <v>59</v>
      </c>
      <c r="B34" s="30"/>
      <c r="C34" s="29"/>
      <c r="D34" s="30"/>
      <c r="E34" s="78">
        <f t="shared" si="3"/>
        <v>0</v>
      </c>
      <c r="F34" s="50"/>
      <c r="G34" s="29"/>
    </row>
    <row r="35" spans="1:12" s="25" customFormat="1" ht="45.6" customHeight="1">
      <c r="A35" s="67" t="s">
        <v>60</v>
      </c>
      <c r="B35" s="29"/>
      <c r="C35" s="29"/>
      <c r="D35" s="29"/>
      <c r="E35" s="78">
        <f>SUM(B35:D35)</f>
        <v>0</v>
      </c>
      <c r="F35" s="19"/>
      <c r="G35" s="29"/>
    </row>
    <row r="36" spans="1:12" s="25" customFormat="1" ht="45.6" customHeight="1">
      <c r="A36" s="67" t="s">
        <v>218</v>
      </c>
      <c r="B36" s="29"/>
      <c r="C36" s="29"/>
      <c r="D36" s="29"/>
      <c r="E36" s="78">
        <f t="shared" ref="E36:E37" si="4">SUM(B36:D36)</f>
        <v>0</v>
      </c>
      <c r="F36" s="19"/>
      <c r="G36" s="29"/>
    </row>
    <row r="37" spans="1:12" s="25" customFormat="1" ht="45.6" customHeight="1">
      <c r="A37" s="68" t="s">
        <v>61</v>
      </c>
      <c r="B37" s="30"/>
      <c r="C37" s="29"/>
      <c r="D37" s="30"/>
      <c r="E37" s="78">
        <f t="shared" si="4"/>
        <v>0</v>
      </c>
      <c r="F37" s="17"/>
      <c r="G37" s="17"/>
    </row>
    <row r="38" spans="1:12" s="25" customFormat="1" ht="13.2">
      <c r="A38" s="158" t="s">
        <v>65</v>
      </c>
      <c r="B38" s="159"/>
      <c r="C38" s="159"/>
      <c r="D38" s="160"/>
      <c r="E38" s="47">
        <f>SUM(E32:E37)/6</f>
        <v>0</v>
      </c>
      <c r="F38" s="171"/>
      <c r="G38" s="171"/>
    </row>
    <row r="39" spans="1:12" s="25" customFormat="1" ht="13.2">
      <c r="A39" s="134" t="s">
        <v>39</v>
      </c>
      <c r="B39" s="135"/>
      <c r="C39" s="135"/>
      <c r="D39" s="136"/>
      <c r="E39" s="48">
        <f>SUM(E38,E28,E15)</f>
        <v>0</v>
      </c>
      <c r="F39" s="170" t="str">
        <f>IF(E39&gt;2.01,"BAJA",IF(E39&gt;1.01,"MEDIO","ALTO"))</f>
        <v>ALTO</v>
      </c>
      <c r="G39" s="170"/>
    </row>
    <row r="40" spans="1:12" s="25" customFormat="1" ht="13.2">
      <c r="A40" s="169" t="s">
        <v>118</v>
      </c>
      <c r="B40" s="169"/>
      <c r="C40" s="169"/>
      <c r="D40" s="169"/>
      <c r="E40" s="169"/>
      <c r="F40" s="169"/>
      <c r="G40" s="169"/>
    </row>
    <row r="41" spans="1:12">
      <c r="A41" s="44"/>
      <c r="B41" s="44"/>
      <c r="C41" s="44"/>
      <c r="D41" s="44"/>
      <c r="E41" s="44"/>
      <c r="F41" s="44"/>
      <c r="G41" s="44"/>
    </row>
    <row r="42" spans="1:12" ht="18" customHeight="1">
      <c r="A42" s="36" t="s">
        <v>152</v>
      </c>
      <c r="B42" s="164" t="s">
        <v>149</v>
      </c>
      <c r="C42" s="168"/>
      <c r="D42" s="168"/>
      <c r="E42" s="165"/>
      <c r="F42" s="37" t="s">
        <v>150</v>
      </c>
      <c r="G42" s="37" t="s">
        <v>151</v>
      </c>
      <c r="H42" s="40"/>
      <c r="I42" s="40"/>
      <c r="J42" s="40"/>
      <c r="L42" s="40"/>
    </row>
    <row r="43" spans="1:12" ht="19.2">
      <c r="A43" s="36" t="s">
        <v>219</v>
      </c>
      <c r="B43" s="161" t="s">
        <v>222</v>
      </c>
      <c r="C43" s="162"/>
      <c r="D43" s="162"/>
      <c r="E43" s="163"/>
      <c r="F43" s="38" t="s">
        <v>211</v>
      </c>
      <c r="G43" s="39" t="s">
        <v>211</v>
      </c>
      <c r="H43" s="41"/>
      <c r="I43" s="41"/>
      <c r="J43" s="41"/>
      <c r="L43" s="42"/>
    </row>
    <row r="44" spans="1:12">
      <c r="A44" s="44"/>
      <c r="B44" s="44"/>
      <c r="C44" s="44"/>
      <c r="D44" s="44"/>
      <c r="E44" s="44"/>
      <c r="F44" s="44"/>
      <c r="G44" s="44"/>
    </row>
  </sheetData>
  <mergeCells count="34">
    <mergeCell ref="B42:E42"/>
    <mergeCell ref="B43:E43"/>
    <mergeCell ref="F39:G39"/>
    <mergeCell ref="F29:F30"/>
    <mergeCell ref="A40:G40"/>
    <mergeCell ref="A38:D38"/>
    <mergeCell ref="A39:D39"/>
    <mergeCell ref="A29:A30"/>
    <mergeCell ref="B29:D29"/>
    <mergeCell ref="E29:E30"/>
    <mergeCell ref="G29:G30"/>
    <mergeCell ref="F28:G28"/>
    <mergeCell ref="A28:D28"/>
    <mergeCell ref="A31:G31"/>
    <mergeCell ref="F38:G38"/>
    <mergeCell ref="A4:C4"/>
    <mergeCell ref="G16:G17"/>
    <mergeCell ref="F15:G15"/>
    <mergeCell ref="A18:G18"/>
    <mergeCell ref="F16:F17"/>
    <mergeCell ref="A15:D15"/>
    <mergeCell ref="A16:A17"/>
    <mergeCell ref="B16:D16"/>
    <mergeCell ref="E16:E17"/>
    <mergeCell ref="G6:G7"/>
    <mergeCell ref="A8:G8"/>
    <mergeCell ref="A1:G2"/>
    <mergeCell ref="A3:G3"/>
    <mergeCell ref="D4:G4"/>
    <mergeCell ref="A6:A7"/>
    <mergeCell ref="B6:D6"/>
    <mergeCell ref="E6:E7"/>
    <mergeCell ref="F6:F7"/>
    <mergeCell ref="B5:E5"/>
  </mergeCells>
  <conditionalFormatting sqref="F39">
    <cfRule type="cellIs" dxfId="8" priority="1" operator="equal">
      <formula>"MEDIO"</formula>
    </cfRule>
    <cfRule type="cellIs" dxfId="7" priority="2" operator="equal">
      <formula>"ALTO"</formula>
    </cfRule>
    <cfRule type="cellIs" dxfId="6" priority="3" operator="equal">
      <formula>"BAJA"</formula>
    </cfRule>
  </conditionalFormatting>
  <pageMargins left="0.23622047244094491" right="0.23622047244094491" top="0.74803149606299213" bottom="0.74803149606299213" header="0.31496062992125984" footer="0.31496062992125984"/>
  <pageSetup scale="75" orientation="landscape" r:id="rId1"/>
  <rowBreaks count="2" manualBreakCount="2">
    <brk id="15" max="6" man="1"/>
    <brk id="28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view="pageBreakPreview" topLeftCell="A25" zoomScale="90" zoomScaleNormal="70" zoomScaleSheetLayoutView="90" workbookViewId="0">
      <selection activeCell="B37" sqref="B37:E37"/>
    </sheetView>
  </sheetViews>
  <sheetFormatPr baseColWidth="10" defaultRowHeight="14.4"/>
  <cols>
    <col min="1" max="1" width="37.109375" customWidth="1"/>
    <col min="2" max="3" width="8.44140625" customWidth="1"/>
    <col min="4" max="4" width="12.5546875" customWidth="1"/>
    <col min="5" max="5" width="18.44140625" customWidth="1"/>
    <col min="6" max="6" width="44.5546875" customWidth="1"/>
    <col min="7" max="7" width="43.109375" customWidth="1"/>
  </cols>
  <sheetData>
    <row r="1" spans="1:8" s="15" customFormat="1" ht="34.5" customHeight="1">
      <c r="A1" s="185" t="s">
        <v>130</v>
      </c>
      <c r="B1" s="186"/>
      <c r="C1" s="186"/>
      <c r="D1" s="186"/>
      <c r="E1" s="186"/>
      <c r="F1" s="186"/>
      <c r="G1" s="186"/>
    </row>
    <row r="2" spans="1:8" s="15" customFormat="1" ht="36" customHeight="1">
      <c r="A2" s="186"/>
      <c r="B2" s="186"/>
      <c r="C2" s="186"/>
      <c r="D2" s="186"/>
      <c r="E2" s="186"/>
      <c r="F2" s="186"/>
      <c r="G2" s="186"/>
    </row>
    <row r="3" spans="1:8" s="25" customFormat="1" ht="23.25" customHeight="1">
      <c r="A3" s="123" t="s">
        <v>146</v>
      </c>
      <c r="B3" s="123"/>
      <c r="C3" s="123"/>
      <c r="D3" s="123"/>
      <c r="E3" s="123"/>
      <c r="F3" s="123"/>
      <c r="G3" s="123"/>
    </row>
    <row r="4" spans="1:8" s="25" customFormat="1" ht="9" customHeight="1">
      <c r="A4" s="184"/>
      <c r="B4" s="184"/>
      <c r="C4" s="184"/>
      <c r="D4" s="179"/>
      <c r="E4" s="179"/>
      <c r="F4" s="179"/>
      <c r="G4" s="179"/>
    </row>
    <row r="5" spans="1:8" s="25" customFormat="1" ht="23.25" customHeight="1">
      <c r="A5" s="66" t="s">
        <v>134</v>
      </c>
      <c r="B5" s="157"/>
      <c r="C5" s="157"/>
      <c r="D5" s="157"/>
      <c r="E5" s="157"/>
      <c r="F5" s="72" t="s">
        <v>154</v>
      </c>
      <c r="G5" s="69"/>
    </row>
    <row r="6" spans="1:8" s="25" customFormat="1" ht="13.2">
      <c r="A6" s="180" t="s">
        <v>34</v>
      </c>
      <c r="B6" s="149" t="s">
        <v>35</v>
      </c>
      <c r="C6" s="187"/>
      <c r="D6" s="150"/>
      <c r="E6" s="180" t="s">
        <v>220</v>
      </c>
      <c r="F6" s="149" t="s">
        <v>37</v>
      </c>
      <c r="G6" s="180" t="s">
        <v>113</v>
      </c>
    </row>
    <row r="7" spans="1:8" s="25" customFormat="1" ht="13.2">
      <c r="A7" s="129"/>
      <c r="B7" s="26" t="s">
        <v>32</v>
      </c>
      <c r="C7" s="26" t="s">
        <v>33</v>
      </c>
      <c r="D7" s="26" t="s">
        <v>36</v>
      </c>
      <c r="E7" s="129"/>
      <c r="F7" s="134"/>
      <c r="G7" s="129"/>
    </row>
    <row r="8" spans="1:8" s="25" customFormat="1" ht="13.2">
      <c r="A8" s="153" t="s">
        <v>198</v>
      </c>
      <c r="B8" s="154"/>
      <c r="C8" s="154"/>
      <c r="D8" s="154"/>
      <c r="E8" s="154"/>
      <c r="F8" s="154"/>
      <c r="G8" s="155"/>
    </row>
    <row r="9" spans="1:8" s="25" customFormat="1" ht="36.9" customHeight="1">
      <c r="A9" s="68" t="s">
        <v>66</v>
      </c>
      <c r="B9" s="29"/>
      <c r="C9" s="29"/>
      <c r="D9" s="29"/>
      <c r="E9" s="78">
        <f>SUM(B9:D9)</f>
        <v>0</v>
      </c>
      <c r="F9" s="29"/>
      <c r="G9" s="29"/>
    </row>
    <row r="10" spans="1:8" s="25" customFormat="1" ht="36.9" customHeight="1">
      <c r="A10" s="68" t="s">
        <v>67</v>
      </c>
      <c r="B10" s="29"/>
      <c r="C10" s="29"/>
      <c r="D10" s="29"/>
      <c r="E10" s="78">
        <f t="shared" ref="E10:E13" si="0">SUM(B10:D10)</f>
        <v>0</v>
      </c>
      <c r="F10" s="29"/>
      <c r="G10" s="29"/>
    </row>
    <row r="11" spans="1:8" s="25" customFormat="1" ht="36.9" customHeight="1">
      <c r="A11" s="68" t="s">
        <v>68</v>
      </c>
      <c r="B11" s="30"/>
      <c r="C11" s="29"/>
      <c r="D11" s="30"/>
      <c r="E11" s="78">
        <f t="shared" si="0"/>
        <v>0</v>
      </c>
      <c r="F11" s="29"/>
      <c r="G11" s="29"/>
    </row>
    <row r="12" spans="1:8" s="25" customFormat="1" ht="36.9" customHeight="1">
      <c r="A12" s="76" t="s">
        <v>176</v>
      </c>
      <c r="B12" s="29"/>
      <c r="C12" s="29"/>
      <c r="D12" s="29"/>
      <c r="E12" s="78">
        <f t="shared" si="0"/>
        <v>0</v>
      </c>
      <c r="F12" s="29"/>
      <c r="G12" s="17"/>
    </row>
    <row r="13" spans="1:8" s="25" customFormat="1" ht="36.9" customHeight="1">
      <c r="A13" s="68" t="s">
        <v>201</v>
      </c>
      <c r="B13" s="29"/>
      <c r="C13" s="29"/>
      <c r="D13" s="29"/>
      <c r="E13" s="78">
        <f t="shared" si="0"/>
        <v>0</v>
      </c>
      <c r="F13" s="29"/>
      <c r="G13" s="29"/>
      <c r="H13" s="14"/>
    </row>
    <row r="14" spans="1:8" s="25" customFormat="1" ht="13.2">
      <c r="A14" s="158" t="s">
        <v>63</v>
      </c>
      <c r="B14" s="159"/>
      <c r="C14" s="159"/>
      <c r="D14" s="160"/>
      <c r="E14" s="45">
        <f>SUM(E9:E13)/5</f>
        <v>0</v>
      </c>
      <c r="F14" s="172"/>
      <c r="G14" s="173"/>
    </row>
    <row r="15" spans="1:8" s="25" customFormat="1" ht="13.2">
      <c r="A15" s="129" t="s">
        <v>34</v>
      </c>
      <c r="B15" s="129" t="s">
        <v>35</v>
      </c>
      <c r="C15" s="129"/>
      <c r="D15" s="129"/>
      <c r="E15" s="180" t="s">
        <v>220</v>
      </c>
      <c r="F15" s="134" t="s">
        <v>37</v>
      </c>
      <c r="G15" s="129" t="s">
        <v>113</v>
      </c>
    </row>
    <row r="16" spans="1:8" s="25" customFormat="1" ht="13.2">
      <c r="A16" s="129"/>
      <c r="B16" s="26" t="s">
        <v>32</v>
      </c>
      <c r="C16" s="26" t="s">
        <v>33</v>
      </c>
      <c r="D16" s="26" t="s">
        <v>36</v>
      </c>
      <c r="E16" s="129"/>
      <c r="F16" s="134"/>
      <c r="G16" s="129"/>
    </row>
    <row r="17" spans="1:8" s="25" customFormat="1" ht="13.2">
      <c r="A17" s="153" t="s">
        <v>76</v>
      </c>
      <c r="B17" s="154"/>
      <c r="C17" s="154"/>
      <c r="D17" s="154"/>
      <c r="E17" s="154"/>
      <c r="F17" s="154"/>
      <c r="G17" s="155"/>
    </row>
    <row r="18" spans="1:8" s="25" customFormat="1" ht="45" customHeight="1">
      <c r="A18" s="68" t="s">
        <v>69</v>
      </c>
      <c r="B18" s="29"/>
      <c r="C18" s="29"/>
      <c r="D18" s="29"/>
      <c r="E18" s="78">
        <f>SUM(B18:D18)</f>
        <v>0</v>
      </c>
      <c r="F18" s="19"/>
      <c r="G18" s="19"/>
      <c r="H18" s="14"/>
    </row>
    <row r="19" spans="1:8" s="25" customFormat="1" ht="45" customHeight="1">
      <c r="A19" s="68" t="s">
        <v>70</v>
      </c>
      <c r="B19" s="29"/>
      <c r="C19" s="29"/>
      <c r="D19" s="29"/>
      <c r="E19" s="78">
        <f t="shared" ref="E19:E20" si="1">SUM(B19:D19)</f>
        <v>0</v>
      </c>
      <c r="F19" s="19"/>
      <c r="G19" s="19"/>
    </row>
    <row r="20" spans="1:8" s="25" customFormat="1" ht="45" customHeight="1">
      <c r="A20" s="68" t="s">
        <v>71</v>
      </c>
      <c r="B20" s="30"/>
      <c r="C20" s="29"/>
      <c r="D20" s="30"/>
      <c r="E20" s="78">
        <f t="shared" si="1"/>
        <v>0</v>
      </c>
      <c r="F20" s="19"/>
      <c r="G20" s="19"/>
    </row>
    <row r="21" spans="1:8" s="25" customFormat="1" ht="45" customHeight="1">
      <c r="A21" s="67" t="s">
        <v>72</v>
      </c>
      <c r="B21" s="29"/>
      <c r="C21" s="29"/>
      <c r="D21" s="29"/>
      <c r="E21" s="78">
        <f t="shared" ref="E21" si="2">SUM(B21:D21)</f>
        <v>0</v>
      </c>
      <c r="F21" s="19"/>
      <c r="G21" s="17"/>
      <c r="H21" s="14"/>
    </row>
    <row r="22" spans="1:8" s="25" customFormat="1" ht="45" customHeight="1">
      <c r="A22" s="68" t="s">
        <v>73</v>
      </c>
      <c r="B22" s="29"/>
      <c r="C22" s="29"/>
      <c r="D22" s="29"/>
      <c r="E22" s="78">
        <f t="shared" ref="E22:E23" si="3">SUM(B22:D22)</f>
        <v>0</v>
      </c>
      <c r="F22" s="19"/>
      <c r="G22" s="19"/>
    </row>
    <row r="23" spans="1:8" s="25" customFormat="1" ht="54.6" customHeight="1">
      <c r="A23" s="68" t="s">
        <v>74</v>
      </c>
      <c r="B23" s="29"/>
      <c r="C23" s="29"/>
      <c r="D23" s="29"/>
      <c r="E23" s="78">
        <f t="shared" si="3"/>
        <v>0</v>
      </c>
      <c r="F23" s="19"/>
      <c r="G23" s="17"/>
      <c r="H23" s="14"/>
    </row>
    <row r="24" spans="1:8" s="25" customFormat="1" ht="13.2">
      <c r="A24" s="158" t="s">
        <v>64</v>
      </c>
      <c r="B24" s="159"/>
      <c r="C24" s="159"/>
      <c r="D24" s="160"/>
      <c r="E24" s="45">
        <f>SUM(E18:E23)/6</f>
        <v>0</v>
      </c>
      <c r="F24" s="172"/>
      <c r="G24" s="173"/>
    </row>
    <row r="25" spans="1:8" s="25" customFormat="1" ht="13.2">
      <c r="A25" s="129" t="s">
        <v>34</v>
      </c>
      <c r="B25" s="129" t="s">
        <v>35</v>
      </c>
      <c r="C25" s="129"/>
      <c r="D25" s="129"/>
      <c r="E25" s="180" t="s">
        <v>220</v>
      </c>
      <c r="F25" s="134" t="s">
        <v>37</v>
      </c>
      <c r="G25" s="129" t="s">
        <v>113</v>
      </c>
    </row>
    <row r="26" spans="1:8" s="25" customFormat="1" ht="13.2">
      <c r="A26" s="129"/>
      <c r="B26" s="26" t="s">
        <v>32</v>
      </c>
      <c r="C26" s="26" t="s">
        <v>33</v>
      </c>
      <c r="D26" s="26" t="s">
        <v>36</v>
      </c>
      <c r="E26" s="129"/>
      <c r="F26" s="134"/>
      <c r="G26" s="129"/>
    </row>
    <row r="27" spans="1:8" s="25" customFormat="1" ht="13.2">
      <c r="A27" s="153" t="s">
        <v>108</v>
      </c>
      <c r="B27" s="154"/>
      <c r="C27" s="154"/>
      <c r="D27" s="154"/>
      <c r="E27" s="154"/>
      <c r="F27" s="154"/>
      <c r="G27" s="155"/>
    </row>
    <row r="28" spans="1:8" s="25" customFormat="1" ht="54.9" customHeight="1">
      <c r="A28" s="68" t="s">
        <v>157</v>
      </c>
      <c r="B28" s="29"/>
      <c r="C28" s="29"/>
      <c r="D28" s="29"/>
      <c r="E28" s="78">
        <f>SUM(B28:D28)</f>
        <v>0</v>
      </c>
      <c r="F28" s="17"/>
      <c r="G28" s="17"/>
    </row>
    <row r="29" spans="1:8" s="25" customFormat="1" ht="54.9" customHeight="1">
      <c r="A29" s="68" t="s">
        <v>216</v>
      </c>
      <c r="B29" s="29"/>
      <c r="C29" s="29"/>
      <c r="D29" s="29"/>
      <c r="E29" s="78">
        <f t="shared" ref="E29:E30" si="4">SUM(B29:D29)</f>
        <v>0</v>
      </c>
      <c r="F29" s="17"/>
      <c r="G29" s="17"/>
    </row>
    <row r="30" spans="1:8" s="25" customFormat="1" ht="54.9" customHeight="1">
      <c r="A30" s="68" t="s">
        <v>75</v>
      </c>
      <c r="B30" s="30"/>
      <c r="C30" s="29"/>
      <c r="D30" s="30"/>
      <c r="E30" s="78">
        <f t="shared" si="4"/>
        <v>0</v>
      </c>
      <c r="F30" s="29"/>
      <c r="G30" s="17"/>
    </row>
    <row r="31" spans="1:8" s="25" customFormat="1" ht="54.9" customHeight="1">
      <c r="A31" s="68" t="s">
        <v>215</v>
      </c>
      <c r="B31" s="29"/>
      <c r="C31" s="29"/>
      <c r="D31" s="29"/>
      <c r="E31" s="78">
        <f>SUM(B31:D31)</f>
        <v>0</v>
      </c>
      <c r="F31" s="17"/>
      <c r="G31" s="17"/>
    </row>
    <row r="32" spans="1:8" s="25" customFormat="1" ht="13.2">
      <c r="A32" s="158" t="s">
        <v>65</v>
      </c>
      <c r="B32" s="159"/>
      <c r="C32" s="159"/>
      <c r="D32" s="160"/>
      <c r="E32" s="47">
        <f>SUM(E28:E31)/4</f>
        <v>0</v>
      </c>
      <c r="F32" s="172"/>
      <c r="G32" s="173"/>
    </row>
    <row r="33" spans="1:10" s="25" customFormat="1" ht="13.2">
      <c r="A33" s="134" t="s">
        <v>39</v>
      </c>
      <c r="B33" s="135"/>
      <c r="C33" s="135"/>
      <c r="D33" s="136"/>
      <c r="E33" s="48">
        <f>SUM(E14+E24+E32)</f>
        <v>0</v>
      </c>
      <c r="F33" s="174" t="str">
        <f>IF(E33&gt;2.01,"BAJA",IF(E33&gt;1.01,"MEDIO","ALTO"))</f>
        <v>ALTO</v>
      </c>
      <c r="G33" s="175"/>
    </row>
    <row r="34" spans="1:10" s="25" customFormat="1" ht="13.2">
      <c r="A34" s="169" t="s">
        <v>118</v>
      </c>
      <c r="B34" s="169"/>
      <c r="C34" s="169"/>
      <c r="D34" s="169"/>
      <c r="E34" s="169"/>
      <c r="F34" s="169"/>
      <c r="G34" s="169"/>
    </row>
    <row r="35" spans="1:10">
      <c r="A35" s="44"/>
      <c r="B35" s="44"/>
      <c r="C35" s="44"/>
      <c r="D35" s="44"/>
      <c r="E35" s="44"/>
      <c r="F35" s="44"/>
      <c r="G35" s="44"/>
    </row>
    <row r="36" spans="1:10" ht="18" customHeight="1">
      <c r="A36" s="36" t="s">
        <v>152</v>
      </c>
      <c r="B36" s="164" t="s">
        <v>149</v>
      </c>
      <c r="C36" s="168"/>
      <c r="D36" s="168"/>
      <c r="E36" s="165"/>
      <c r="F36" s="37" t="s">
        <v>150</v>
      </c>
      <c r="G36" s="37" t="s">
        <v>151</v>
      </c>
      <c r="H36" s="40"/>
      <c r="I36" s="40"/>
      <c r="J36" s="40"/>
    </row>
    <row r="37" spans="1:10" ht="19.2">
      <c r="A37" s="36" t="s">
        <v>219</v>
      </c>
      <c r="B37" s="161" t="s">
        <v>222</v>
      </c>
      <c r="C37" s="162"/>
      <c r="D37" s="162"/>
      <c r="E37" s="163"/>
      <c r="F37" s="38" t="s">
        <v>211</v>
      </c>
      <c r="G37" s="39" t="s">
        <v>211</v>
      </c>
      <c r="H37" s="42"/>
      <c r="I37" s="41"/>
      <c r="J37" s="41"/>
    </row>
  </sheetData>
  <mergeCells count="34">
    <mergeCell ref="B36:E36"/>
    <mergeCell ref="B37:E37"/>
    <mergeCell ref="A27:G27"/>
    <mergeCell ref="F32:G32"/>
    <mergeCell ref="F33:G33"/>
    <mergeCell ref="F15:F16"/>
    <mergeCell ref="A14:D14"/>
    <mergeCell ref="D4:G4"/>
    <mergeCell ref="G25:G26"/>
    <mergeCell ref="F24:G24"/>
    <mergeCell ref="B6:D6"/>
    <mergeCell ref="E6:E7"/>
    <mergeCell ref="G6:G7"/>
    <mergeCell ref="A8:G8"/>
    <mergeCell ref="G15:G16"/>
    <mergeCell ref="F14:G14"/>
    <mergeCell ref="A17:G17"/>
    <mergeCell ref="B5:E5"/>
    <mergeCell ref="A3:G3"/>
    <mergeCell ref="A1:G2"/>
    <mergeCell ref="A34:G34"/>
    <mergeCell ref="F6:F7"/>
    <mergeCell ref="A33:D33"/>
    <mergeCell ref="A4:C4"/>
    <mergeCell ref="A25:A26"/>
    <mergeCell ref="B25:D25"/>
    <mergeCell ref="E25:E26"/>
    <mergeCell ref="A32:D32"/>
    <mergeCell ref="A15:A16"/>
    <mergeCell ref="B15:D15"/>
    <mergeCell ref="E15:E16"/>
    <mergeCell ref="A24:D24"/>
    <mergeCell ref="A6:A7"/>
    <mergeCell ref="F25:F26"/>
  </mergeCells>
  <conditionalFormatting sqref="F33">
    <cfRule type="cellIs" dxfId="5" priority="1" operator="equal">
      <formula>"MEDIO"</formula>
    </cfRule>
    <cfRule type="cellIs" dxfId="4" priority="2" operator="equal">
      <formula>"ALTO"</formula>
    </cfRule>
    <cfRule type="cellIs" dxfId="3" priority="3" operator="equal">
      <formula>"BAJA"</formula>
    </cfRule>
  </conditionalFormatting>
  <pageMargins left="0.23622047244094491" right="0.23622047244094491" top="0.74803149606299213" bottom="0.74803149606299213" header="0.31496062992125984" footer="0.31496062992125984"/>
  <pageSetup scale="77" orientation="landscape" r:id="rId1"/>
  <rowBreaks count="2" manualBreakCount="2">
    <brk id="14" max="6" man="1"/>
    <brk id="24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view="pageBreakPreview" topLeftCell="A25" zoomScale="55" zoomScaleNormal="55" zoomScaleSheetLayoutView="55" workbookViewId="0">
      <selection activeCell="A30" sqref="A30"/>
    </sheetView>
  </sheetViews>
  <sheetFormatPr baseColWidth="10" defaultColWidth="11.44140625" defaultRowHeight="13.2"/>
  <cols>
    <col min="1" max="1" width="29.5546875" style="25" customWidth="1"/>
    <col min="2" max="2" width="16.5546875" style="25" customWidth="1"/>
    <col min="3" max="5" width="15.44140625" style="25" customWidth="1"/>
    <col min="6" max="6" width="9" style="25" customWidth="1"/>
    <col min="7" max="7" width="16.44140625" style="25" customWidth="1"/>
    <col min="8" max="10" width="16.5546875" style="25" customWidth="1"/>
    <col min="11" max="11" width="12.44140625" style="25" customWidth="1"/>
    <col min="12" max="12" width="17.109375" style="25" customWidth="1"/>
    <col min="13" max="15" width="14.88671875" style="25" customWidth="1"/>
    <col min="16" max="16" width="17.109375" style="25" customWidth="1"/>
    <col min="17" max="17" width="16.88671875" style="25" customWidth="1"/>
    <col min="18" max="18" width="33.44140625" style="25" customWidth="1"/>
    <col min="19" max="19" width="32" style="25" customWidth="1"/>
    <col min="20" max="16384" width="11.44140625" style="25"/>
  </cols>
  <sheetData>
    <row r="1" spans="1:19" ht="44.25" customHeight="1">
      <c r="A1" s="188" t="s">
        <v>130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90"/>
    </row>
    <row r="2" spans="1:19" ht="44.25" customHeight="1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3"/>
    </row>
    <row r="3" spans="1:19" ht="26.25" customHeight="1">
      <c r="A3" s="194" t="s">
        <v>147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6"/>
    </row>
    <row r="4" spans="1:19">
      <c r="A4" s="129" t="s">
        <v>95</v>
      </c>
      <c r="B4" s="129"/>
      <c r="C4" s="129" t="s">
        <v>96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 t="s">
        <v>100</v>
      </c>
      <c r="S4" s="129"/>
    </row>
    <row r="5" spans="1:19">
      <c r="A5" s="129"/>
      <c r="B5" s="129"/>
      <c r="C5" s="129" t="s">
        <v>97</v>
      </c>
      <c r="D5" s="129"/>
      <c r="E5" s="129"/>
      <c r="F5" s="129"/>
      <c r="G5" s="129"/>
      <c r="H5" s="129" t="s">
        <v>98</v>
      </c>
      <c r="I5" s="129"/>
      <c r="J5" s="129"/>
      <c r="K5" s="129"/>
      <c r="L5" s="129"/>
      <c r="M5" s="129" t="s">
        <v>99</v>
      </c>
      <c r="N5" s="129"/>
      <c r="O5" s="129"/>
      <c r="P5" s="129"/>
      <c r="Q5" s="129"/>
      <c r="R5" s="129"/>
      <c r="S5" s="129"/>
    </row>
    <row r="6" spans="1:19" ht="120" customHeight="1">
      <c r="A6" s="26" t="s">
        <v>79</v>
      </c>
      <c r="B6" s="27" t="s">
        <v>80</v>
      </c>
      <c r="C6" s="27" t="s">
        <v>202</v>
      </c>
      <c r="D6" s="27" t="s">
        <v>81</v>
      </c>
      <c r="E6" s="27" t="s">
        <v>196</v>
      </c>
      <c r="F6" s="27" t="s">
        <v>82</v>
      </c>
      <c r="G6" s="27" t="s">
        <v>83</v>
      </c>
      <c r="H6" s="27" t="s">
        <v>62</v>
      </c>
      <c r="I6" s="27" t="s">
        <v>84</v>
      </c>
      <c r="J6" s="27" t="s">
        <v>85</v>
      </c>
      <c r="K6" s="27" t="s">
        <v>86</v>
      </c>
      <c r="L6" s="27" t="s">
        <v>87</v>
      </c>
      <c r="M6" s="27" t="s">
        <v>88</v>
      </c>
      <c r="N6" s="27" t="s">
        <v>89</v>
      </c>
      <c r="O6" s="27" t="s">
        <v>93</v>
      </c>
      <c r="P6" s="27" t="s">
        <v>90</v>
      </c>
      <c r="Q6" s="27" t="s">
        <v>91</v>
      </c>
      <c r="R6" s="28" t="s">
        <v>92</v>
      </c>
      <c r="S6" s="26" t="s">
        <v>94</v>
      </c>
    </row>
    <row r="7" spans="1:19" ht="110.25" customHeight="1">
      <c r="A7" s="79" t="s">
        <v>177</v>
      </c>
      <c r="B7" s="34" t="str">
        <f>'1 Analisis de Amenzas'!L14</f>
        <v>POSIBLE</v>
      </c>
      <c r="C7" s="31">
        <f>'2 A. Vulnerabilidad P.'!$F$15</f>
        <v>0</v>
      </c>
      <c r="D7" s="31">
        <f>'2 A. Vulnerabilidad P.'!$F$25</f>
        <v>0</v>
      </c>
      <c r="E7" s="31">
        <f>'2 A. Vulnerabilidad P.'!$F$32</f>
        <v>0</v>
      </c>
      <c r="F7" s="31">
        <f>'2 A. Vulnerabilidad P.'!$F$33</f>
        <v>0</v>
      </c>
      <c r="G7" s="30"/>
      <c r="H7" s="31">
        <f>'3 A. Vulnerabilidad R.'!$E$15</f>
        <v>0</v>
      </c>
      <c r="I7" s="31">
        <f>'3 A. Vulnerabilidad R.'!$E$28</f>
        <v>0</v>
      </c>
      <c r="J7" s="31">
        <f>'3 A. Vulnerabilidad R.'!$E$38</f>
        <v>0</v>
      </c>
      <c r="K7" s="31">
        <f>'3 A. Vulnerabilidad R.'!$E$39</f>
        <v>0</v>
      </c>
      <c r="L7" s="30"/>
      <c r="M7" s="31">
        <f>'4 A. Vulnerabilidad SyP'!$E$14</f>
        <v>0</v>
      </c>
      <c r="N7" s="31">
        <f>'4 A. Vulnerabilidad SyP'!$E$24</f>
        <v>0</v>
      </c>
      <c r="O7" s="31">
        <f>'4 A. Vulnerabilidad SyP'!$E$32</f>
        <v>0</v>
      </c>
      <c r="P7" s="31">
        <f>'4 A. Vulnerabilidad SyP'!$E$33</f>
        <v>0</v>
      </c>
      <c r="Q7" s="30"/>
      <c r="R7" s="30"/>
      <c r="S7" s="30" t="s">
        <v>117</v>
      </c>
    </row>
    <row r="8" spans="1:19" ht="110.25" customHeight="1">
      <c r="A8" s="80" t="s">
        <v>178</v>
      </c>
      <c r="B8" s="34" t="str">
        <f>'1 Analisis de Amenzas'!L15</f>
        <v>POSIBLE</v>
      </c>
      <c r="C8" s="31">
        <f>'2 A. Vulnerabilidad P.'!$F$15</f>
        <v>0</v>
      </c>
      <c r="D8" s="31">
        <f>'2 A. Vulnerabilidad P.'!$F$25</f>
        <v>0</v>
      </c>
      <c r="E8" s="31">
        <f>'2 A. Vulnerabilidad P.'!$F$32</f>
        <v>0</v>
      </c>
      <c r="F8" s="31">
        <f>'2 A. Vulnerabilidad P.'!$F$33</f>
        <v>0</v>
      </c>
      <c r="G8" s="30"/>
      <c r="H8" s="31">
        <f>'3 A. Vulnerabilidad R.'!$E$15</f>
        <v>0</v>
      </c>
      <c r="I8" s="31">
        <f>'3 A. Vulnerabilidad R.'!$E$28</f>
        <v>0</v>
      </c>
      <c r="J8" s="31">
        <f>'3 A. Vulnerabilidad R.'!$E$38</f>
        <v>0</v>
      </c>
      <c r="K8" s="31">
        <f>'3 A. Vulnerabilidad R.'!$E$39</f>
        <v>0</v>
      </c>
      <c r="L8" s="30"/>
      <c r="M8" s="31">
        <f>'4 A. Vulnerabilidad SyP'!$E$14</f>
        <v>0</v>
      </c>
      <c r="N8" s="31">
        <f>'4 A. Vulnerabilidad SyP'!$E$24</f>
        <v>0</v>
      </c>
      <c r="O8" s="31">
        <f>'4 A. Vulnerabilidad SyP'!$E$32</f>
        <v>0</v>
      </c>
      <c r="P8" s="31">
        <f>'4 A. Vulnerabilidad SyP'!$E$33</f>
        <v>0</v>
      </c>
      <c r="Q8" s="30"/>
      <c r="R8" s="30"/>
      <c r="S8" s="30" t="s">
        <v>116</v>
      </c>
    </row>
    <row r="9" spans="1:19" ht="110.25" customHeight="1">
      <c r="A9" s="79" t="s">
        <v>179</v>
      </c>
      <c r="B9" s="34" t="str">
        <f>'1 Analisis de Amenzas'!L16</f>
        <v>POSIBLE</v>
      </c>
      <c r="C9" s="31">
        <f>'2 A. Vulnerabilidad P.'!$F$15</f>
        <v>0</v>
      </c>
      <c r="D9" s="31">
        <f>'2 A. Vulnerabilidad P.'!$F$25</f>
        <v>0</v>
      </c>
      <c r="E9" s="31">
        <f>'2 A. Vulnerabilidad P.'!$F$32</f>
        <v>0</v>
      </c>
      <c r="F9" s="31">
        <f>'2 A. Vulnerabilidad P.'!$F$33</f>
        <v>0</v>
      </c>
      <c r="G9" s="30"/>
      <c r="H9" s="31">
        <f>'3 A. Vulnerabilidad R.'!$E$15</f>
        <v>0</v>
      </c>
      <c r="I9" s="31">
        <f>'3 A. Vulnerabilidad R.'!$E$28</f>
        <v>0</v>
      </c>
      <c r="J9" s="31">
        <f>'3 A. Vulnerabilidad R.'!$E$38</f>
        <v>0</v>
      </c>
      <c r="K9" s="31">
        <f>'3 A. Vulnerabilidad R.'!$E$39</f>
        <v>0</v>
      </c>
      <c r="L9" s="30"/>
      <c r="M9" s="31">
        <f>'4 A. Vulnerabilidad SyP'!$E$14</f>
        <v>0</v>
      </c>
      <c r="N9" s="31">
        <f>'4 A. Vulnerabilidad SyP'!$E$24</f>
        <v>0</v>
      </c>
      <c r="O9" s="31">
        <f>'4 A. Vulnerabilidad SyP'!$E$32</f>
        <v>0</v>
      </c>
      <c r="P9" s="31">
        <f>'4 A. Vulnerabilidad SyP'!$E$33</f>
        <v>0</v>
      </c>
      <c r="Q9" s="30"/>
      <c r="R9" s="30"/>
      <c r="S9" s="30" t="s">
        <v>116</v>
      </c>
    </row>
    <row r="10" spans="1:19" ht="110.25" customHeight="1">
      <c r="A10" s="80" t="s">
        <v>180</v>
      </c>
      <c r="B10" s="34" t="str">
        <f>'1 Analisis de Amenzas'!L17</f>
        <v>POSIBLE</v>
      </c>
      <c r="C10" s="31">
        <f>'2 A. Vulnerabilidad P.'!$F$15</f>
        <v>0</v>
      </c>
      <c r="D10" s="31">
        <f>'2 A. Vulnerabilidad P.'!$F$25</f>
        <v>0</v>
      </c>
      <c r="E10" s="31">
        <f>'2 A. Vulnerabilidad P.'!$F$32</f>
        <v>0</v>
      </c>
      <c r="F10" s="31">
        <f>'2 A. Vulnerabilidad P.'!$F$33</f>
        <v>0</v>
      </c>
      <c r="G10" s="30"/>
      <c r="H10" s="31">
        <f>'3 A. Vulnerabilidad R.'!$E$15</f>
        <v>0</v>
      </c>
      <c r="I10" s="31">
        <f>'3 A. Vulnerabilidad R.'!$E$28</f>
        <v>0</v>
      </c>
      <c r="J10" s="31">
        <f>'3 A. Vulnerabilidad R.'!$E$38</f>
        <v>0</v>
      </c>
      <c r="K10" s="31">
        <f>'3 A. Vulnerabilidad R.'!$E$39</f>
        <v>0</v>
      </c>
      <c r="L10" s="30"/>
      <c r="M10" s="31">
        <f>'4 A. Vulnerabilidad SyP'!$E$14</f>
        <v>0</v>
      </c>
      <c r="N10" s="31">
        <f>'4 A. Vulnerabilidad SyP'!$E$24</f>
        <v>0</v>
      </c>
      <c r="O10" s="31">
        <f>'4 A. Vulnerabilidad SyP'!$E$32</f>
        <v>0</v>
      </c>
      <c r="P10" s="31">
        <f>'4 A. Vulnerabilidad SyP'!$E$33</f>
        <v>0</v>
      </c>
      <c r="Q10" s="30"/>
      <c r="R10" s="30"/>
      <c r="S10" s="30" t="s">
        <v>117</v>
      </c>
    </row>
    <row r="11" spans="1:19" ht="110.25" customHeight="1">
      <c r="A11" s="80" t="s">
        <v>181</v>
      </c>
      <c r="B11" s="34" t="str">
        <f>'1 Analisis de Amenzas'!L18</f>
        <v>POSIBLE</v>
      </c>
      <c r="C11" s="31">
        <f>'2 A. Vulnerabilidad P.'!$F$15</f>
        <v>0</v>
      </c>
      <c r="D11" s="31">
        <f>'2 A. Vulnerabilidad P.'!$F$25</f>
        <v>0</v>
      </c>
      <c r="E11" s="31">
        <f>'2 A. Vulnerabilidad P.'!$F$32</f>
        <v>0</v>
      </c>
      <c r="F11" s="31">
        <f>'2 A. Vulnerabilidad P.'!$F$33</f>
        <v>0</v>
      </c>
      <c r="G11" s="30"/>
      <c r="H11" s="31">
        <f>'3 A. Vulnerabilidad R.'!$E$15</f>
        <v>0</v>
      </c>
      <c r="I11" s="31">
        <f>'3 A. Vulnerabilidad R.'!$E$28</f>
        <v>0</v>
      </c>
      <c r="J11" s="31">
        <f>'3 A. Vulnerabilidad R.'!$E$38</f>
        <v>0</v>
      </c>
      <c r="K11" s="31">
        <f>'3 A. Vulnerabilidad R.'!$E$39</f>
        <v>0</v>
      </c>
      <c r="L11" s="30"/>
      <c r="M11" s="31">
        <f>'4 A. Vulnerabilidad SyP'!$E$14</f>
        <v>0</v>
      </c>
      <c r="N11" s="31">
        <f>'4 A. Vulnerabilidad SyP'!$E$24</f>
        <v>0</v>
      </c>
      <c r="O11" s="31">
        <f>'4 A. Vulnerabilidad SyP'!$E$32</f>
        <v>0</v>
      </c>
      <c r="P11" s="31">
        <f>'4 A. Vulnerabilidad SyP'!$E$33</f>
        <v>0</v>
      </c>
      <c r="Q11" s="30"/>
      <c r="R11" s="30"/>
      <c r="S11" s="30" t="s">
        <v>117</v>
      </c>
    </row>
    <row r="12" spans="1:19" ht="110.25" customHeight="1">
      <c r="A12" s="79" t="s">
        <v>182</v>
      </c>
      <c r="B12" s="34" t="str">
        <f>'1 Analisis de Amenzas'!L19</f>
        <v>POSIBLE</v>
      </c>
      <c r="C12" s="31">
        <f>'2 A. Vulnerabilidad P.'!$F$15</f>
        <v>0</v>
      </c>
      <c r="D12" s="31">
        <f>'2 A. Vulnerabilidad P.'!$F$25</f>
        <v>0</v>
      </c>
      <c r="E12" s="31">
        <f>'2 A. Vulnerabilidad P.'!$F$32</f>
        <v>0</v>
      </c>
      <c r="F12" s="31">
        <f>'2 A. Vulnerabilidad P.'!$F$33</f>
        <v>0</v>
      </c>
      <c r="G12" s="30"/>
      <c r="H12" s="31">
        <f>'3 A. Vulnerabilidad R.'!$E$15</f>
        <v>0</v>
      </c>
      <c r="I12" s="31">
        <f>'3 A. Vulnerabilidad R.'!$E$28</f>
        <v>0</v>
      </c>
      <c r="J12" s="31">
        <f>'3 A. Vulnerabilidad R.'!$E$38</f>
        <v>0</v>
      </c>
      <c r="K12" s="31">
        <f>'3 A. Vulnerabilidad R.'!$E$39</f>
        <v>0</v>
      </c>
      <c r="L12" s="30"/>
      <c r="M12" s="31">
        <f>'4 A. Vulnerabilidad SyP'!$E$14</f>
        <v>0</v>
      </c>
      <c r="N12" s="31">
        <f>'4 A. Vulnerabilidad SyP'!$E$24</f>
        <v>0</v>
      </c>
      <c r="O12" s="31">
        <f>'4 A. Vulnerabilidad SyP'!$E$32</f>
        <v>0</v>
      </c>
      <c r="P12" s="31">
        <f>'4 A. Vulnerabilidad SyP'!$E$33</f>
        <v>0</v>
      </c>
      <c r="Q12" s="30"/>
      <c r="R12" s="30"/>
      <c r="S12" s="30" t="s">
        <v>117</v>
      </c>
    </row>
    <row r="13" spans="1:19" ht="110.25" customHeight="1">
      <c r="A13" s="79" t="s">
        <v>204</v>
      </c>
      <c r="B13" s="34" t="str">
        <f>'1 Analisis de Amenzas'!L20</f>
        <v>POSIBLE</v>
      </c>
      <c r="C13" s="31">
        <f>'2 A. Vulnerabilidad P.'!$F$15</f>
        <v>0</v>
      </c>
      <c r="D13" s="31">
        <f>'2 A. Vulnerabilidad P.'!$F$25</f>
        <v>0</v>
      </c>
      <c r="E13" s="31">
        <f>'2 A. Vulnerabilidad P.'!$F$32</f>
        <v>0</v>
      </c>
      <c r="F13" s="31">
        <f>'2 A. Vulnerabilidad P.'!$F$33</f>
        <v>0</v>
      </c>
      <c r="G13" s="30"/>
      <c r="H13" s="31">
        <f>'3 A. Vulnerabilidad R.'!$E$15</f>
        <v>0</v>
      </c>
      <c r="I13" s="31">
        <f>'3 A. Vulnerabilidad R.'!$E$28</f>
        <v>0</v>
      </c>
      <c r="J13" s="31">
        <f>'3 A. Vulnerabilidad R.'!$E$38</f>
        <v>0</v>
      </c>
      <c r="K13" s="31">
        <f>'3 A. Vulnerabilidad R.'!$E$39</f>
        <v>0</v>
      </c>
      <c r="L13" s="30"/>
      <c r="M13" s="31">
        <f>'4 A. Vulnerabilidad SyP'!$E$14</f>
        <v>0</v>
      </c>
      <c r="N13" s="31">
        <f>'4 A. Vulnerabilidad SyP'!$E$24</f>
        <v>0</v>
      </c>
      <c r="O13" s="31">
        <f>'4 A. Vulnerabilidad SyP'!$E$32</f>
        <v>0</v>
      </c>
      <c r="P13" s="31">
        <f>'4 A. Vulnerabilidad SyP'!$E$33</f>
        <v>0</v>
      </c>
      <c r="Q13" s="30"/>
      <c r="R13" s="30"/>
      <c r="S13" s="30" t="s">
        <v>117</v>
      </c>
    </row>
    <row r="14" spans="1:19" ht="110.25" customHeight="1">
      <c r="A14" s="81" t="s">
        <v>187</v>
      </c>
      <c r="B14" s="34" t="str">
        <f>'1 Analisis de Amenzas'!L21</f>
        <v>POSIBLE</v>
      </c>
      <c r="C14" s="31">
        <f>'2 A. Vulnerabilidad P.'!$F$15</f>
        <v>0</v>
      </c>
      <c r="D14" s="31">
        <f>'2 A. Vulnerabilidad P.'!$F$25</f>
        <v>0</v>
      </c>
      <c r="E14" s="31">
        <f>'2 A. Vulnerabilidad P.'!$F$32</f>
        <v>0</v>
      </c>
      <c r="F14" s="31">
        <f>'2 A. Vulnerabilidad P.'!$F$33</f>
        <v>0</v>
      </c>
      <c r="G14" s="30"/>
      <c r="H14" s="31">
        <f>'3 A. Vulnerabilidad R.'!$E$15</f>
        <v>0</v>
      </c>
      <c r="I14" s="31">
        <f>'3 A. Vulnerabilidad R.'!$E$28</f>
        <v>0</v>
      </c>
      <c r="J14" s="31">
        <f>'3 A. Vulnerabilidad R.'!$E$38</f>
        <v>0</v>
      </c>
      <c r="K14" s="31">
        <f>'3 A. Vulnerabilidad R.'!$E$39</f>
        <v>0</v>
      </c>
      <c r="L14" s="30"/>
      <c r="M14" s="31">
        <f>'4 A. Vulnerabilidad SyP'!$E$14</f>
        <v>0</v>
      </c>
      <c r="N14" s="31">
        <f>'4 A. Vulnerabilidad SyP'!$E$24</f>
        <v>0</v>
      </c>
      <c r="O14" s="31">
        <f>'4 A. Vulnerabilidad SyP'!$E$32</f>
        <v>0</v>
      </c>
      <c r="P14" s="31">
        <f>'4 A. Vulnerabilidad SyP'!$E$33</f>
        <v>0</v>
      </c>
      <c r="Q14" s="30"/>
      <c r="R14" s="30"/>
      <c r="S14" s="30" t="s">
        <v>117</v>
      </c>
    </row>
    <row r="15" spans="1:19" ht="110.25" customHeight="1">
      <c r="A15" s="81" t="s">
        <v>186</v>
      </c>
      <c r="B15" s="34" t="str">
        <f>'1 Analisis de Amenzas'!L22</f>
        <v>POSIBLE</v>
      </c>
      <c r="C15" s="31">
        <f>'2 A. Vulnerabilidad P.'!$F$15</f>
        <v>0</v>
      </c>
      <c r="D15" s="31">
        <f>'2 A. Vulnerabilidad P.'!$F$25</f>
        <v>0</v>
      </c>
      <c r="E15" s="31">
        <f>'2 A. Vulnerabilidad P.'!$F$32</f>
        <v>0</v>
      </c>
      <c r="F15" s="31">
        <f>'2 A. Vulnerabilidad P.'!$F$33</f>
        <v>0</v>
      </c>
      <c r="G15" s="30"/>
      <c r="H15" s="31">
        <f>'3 A. Vulnerabilidad R.'!$E$15</f>
        <v>0</v>
      </c>
      <c r="I15" s="31">
        <f>'3 A. Vulnerabilidad R.'!$E$28</f>
        <v>0</v>
      </c>
      <c r="J15" s="31">
        <f>'3 A. Vulnerabilidad R.'!$E$38</f>
        <v>0</v>
      </c>
      <c r="K15" s="31">
        <f>'3 A. Vulnerabilidad R.'!$E$39</f>
        <v>0</v>
      </c>
      <c r="L15" s="30"/>
      <c r="M15" s="31">
        <f>'4 A. Vulnerabilidad SyP'!$E$14</f>
        <v>0</v>
      </c>
      <c r="N15" s="31">
        <f>'4 A. Vulnerabilidad SyP'!$E$24</f>
        <v>0</v>
      </c>
      <c r="O15" s="31">
        <f>'4 A. Vulnerabilidad SyP'!$E$32</f>
        <v>0</v>
      </c>
      <c r="P15" s="31">
        <f>'4 A. Vulnerabilidad SyP'!$E$33</f>
        <v>0</v>
      </c>
      <c r="Q15" s="30"/>
      <c r="R15" s="30"/>
      <c r="S15" s="30" t="s">
        <v>117</v>
      </c>
    </row>
    <row r="16" spans="1:19" ht="110.25" customHeight="1">
      <c r="A16" s="81" t="s">
        <v>185</v>
      </c>
      <c r="B16" s="34" t="str">
        <f>'1 Analisis de Amenzas'!L23</f>
        <v>POSIBLE</v>
      </c>
      <c r="C16" s="31">
        <f>'2 A. Vulnerabilidad P.'!$F$15</f>
        <v>0</v>
      </c>
      <c r="D16" s="31">
        <f>'2 A. Vulnerabilidad P.'!$F$25</f>
        <v>0</v>
      </c>
      <c r="E16" s="31">
        <f>'2 A. Vulnerabilidad P.'!$F$32</f>
        <v>0</v>
      </c>
      <c r="F16" s="31">
        <f>'2 A. Vulnerabilidad P.'!$F$33</f>
        <v>0</v>
      </c>
      <c r="G16" s="30"/>
      <c r="H16" s="31">
        <f>'3 A. Vulnerabilidad R.'!$E$15</f>
        <v>0</v>
      </c>
      <c r="I16" s="31">
        <f>'3 A. Vulnerabilidad R.'!$E$28</f>
        <v>0</v>
      </c>
      <c r="J16" s="31">
        <f>'3 A. Vulnerabilidad R.'!$E$38</f>
        <v>0</v>
      </c>
      <c r="K16" s="31">
        <f>'3 A. Vulnerabilidad R.'!$E$39</f>
        <v>0</v>
      </c>
      <c r="L16" s="30"/>
      <c r="M16" s="31">
        <f>'4 A. Vulnerabilidad SyP'!$E$14</f>
        <v>0</v>
      </c>
      <c r="N16" s="31">
        <f>'4 A. Vulnerabilidad SyP'!$E$24</f>
        <v>0</v>
      </c>
      <c r="O16" s="31">
        <f>'4 A. Vulnerabilidad SyP'!$E$32</f>
        <v>0</v>
      </c>
      <c r="P16" s="31">
        <f>'4 A. Vulnerabilidad SyP'!$E$33</f>
        <v>0</v>
      </c>
      <c r="Q16" s="30"/>
      <c r="R16" s="30"/>
      <c r="S16" s="30" t="s">
        <v>117</v>
      </c>
    </row>
    <row r="17" spans="1:19" ht="110.25" customHeight="1">
      <c r="A17" s="81" t="s">
        <v>184</v>
      </c>
      <c r="B17" s="34" t="str">
        <f>'1 Analisis de Amenzas'!L24</f>
        <v>POSIBLE</v>
      </c>
      <c r="C17" s="31">
        <f>'2 A. Vulnerabilidad P.'!$F$15</f>
        <v>0</v>
      </c>
      <c r="D17" s="31">
        <f>'2 A. Vulnerabilidad P.'!$F$25</f>
        <v>0</v>
      </c>
      <c r="E17" s="31">
        <f>'2 A. Vulnerabilidad P.'!$F$32</f>
        <v>0</v>
      </c>
      <c r="F17" s="31">
        <f>'2 A. Vulnerabilidad P.'!$F$33</f>
        <v>0</v>
      </c>
      <c r="G17" s="30"/>
      <c r="H17" s="31">
        <f>'3 A. Vulnerabilidad R.'!$E$15</f>
        <v>0</v>
      </c>
      <c r="I17" s="31">
        <f>'3 A. Vulnerabilidad R.'!$E$28</f>
        <v>0</v>
      </c>
      <c r="J17" s="31">
        <f>'3 A. Vulnerabilidad R.'!$E$38</f>
        <v>0</v>
      </c>
      <c r="K17" s="31">
        <f>'3 A. Vulnerabilidad R.'!$E$39</f>
        <v>0</v>
      </c>
      <c r="L17" s="30"/>
      <c r="M17" s="31">
        <f>'4 A. Vulnerabilidad SyP'!$E$14</f>
        <v>0</v>
      </c>
      <c r="N17" s="31">
        <f>'4 A. Vulnerabilidad SyP'!$E$24</f>
        <v>0</v>
      </c>
      <c r="O17" s="31">
        <f>'4 A. Vulnerabilidad SyP'!$E$32</f>
        <v>0</v>
      </c>
      <c r="P17" s="31">
        <f>'4 A. Vulnerabilidad SyP'!$E$33</f>
        <v>0</v>
      </c>
      <c r="Q17" s="30"/>
      <c r="R17" s="30"/>
      <c r="S17" s="30" t="s">
        <v>117</v>
      </c>
    </row>
    <row r="18" spans="1:19" ht="110.25" customHeight="1">
      <c r="A18" s="81" t="s">
        <v>188</v>
      </c>
      <c r="B18" s="34" t="str">
        <f>'1 Analisis de Amenzas'!L25</f>
        <v>POSIBLE</v>
      </c>
      <c r="C18" s="31">
        <f>'2 A. Vulnerabilidad P.'!$F$15</f>
        <v>0</v>
      </c>
      <c r="D18" s="31">
        <f>'2 A. Vulnerabilidad P.'!$F$25</f>
        <v>0</v>
      </c>
      <c r="E18" s="31">
        <f>'2 A. Vulnerabilidad P.'!$F$32</f>
        <v>0</v>
      </c>
      <c r="F18" s="31">
        <f>'2 A. Vulnerabilidad P.'!$F$33</f>
        <v>0</v>
      </c>
      <c r="G18" s="30"/>
      <c r="H18" s="31">
        <f>'3 A. Vulnerabilidad R.'!$E$15</f>
        <v>0</v>
      </c>
      <c r="I18" s="31">
        <f>'3 A. Vulnerabilidad R.'!$E$28</f>
        <v>0</v>
      </c>
      <c r="J18" s="31">
        <f>'3 A. Vulnerabilidad R.'!$E$38</f>
        <v>0</v>
      </c>
      <c r="K18" s="31">
        <f>'3 A. Vulnerabilidad R.'!$E$39</f>
        <v>0</v>
      </c>
      <c r="L18" s="30"/>
      <c r="M18" s="31">
        <f>'4 A. Vulnerabilidad SyP'!$E$14</f>
        <v>0</v>
      </c>
      <c r="N18" s="31">
        <f>'4 A. Vulnerabilidad SyP'!$E$24</f>
        <v>0</v>
      </c>
      <c r="O18" s="31">
        <f>'4 A. Vulnerabilidad SyP'!$E$32</f>
        <v>0</v>
      </c>
      <c r="P18" s="31">
        <f>'4 A. Vulnerabilidad SyP'!$E$33</f>
        <v>0</v>
      </c>
      <c r="Q18" s="30"/>
      <c r="R18" s="30"/>
      <c r="S18" s="30" t="s">
        <v>117</v>
      </c>
    </row>
    <row r="19" spans="1:19" ht="110.25" customHeight="1">
      <c r="A19" s="81" t="s">
        <v>205</v>
      </c>
      <c r="B19" s="34" t="str">
        <f>'1 Analisis de Amenzas'!L26</f>
        <v>POSIBLE</v>
      </c>
      <c r="C19" s="31">
        <f>'2 A. Vulnerabilidad P.'!$F$15</f>
        <v>0</v>
      </c>
      <c r="D19" s="31">
        <f>'2 A. Vulnerabilidad P.'!$F$25</f>
        <v>0</v>
      </c>
      <c r="E19" s="31">
        <f>'2 A. Vulnerabilidad P.'!$F$32</f>
        <v>0</v>
      </c>
      <c r="F19" s="31">
        <f>'2 A. Vulnerabilidad P.'!$F$33</f>
        <v>0</v>
      </c>
      <c r="G19" s="30"/>
      <c r="H19" s="31">
        <f>'3 A. Vulnerabilidad R.'!$E$15</f>
        <v>0</v>
      </c>
      <c r="I19" s="31">
        <f>'3 A. Vulnerabilidad R.'!$E$28</f>
        <v>0</v>
      </c>
      <c r="J19" s="31">
        <f>'3 A. Vulnerabilidad R.'!$E$38</f>
        <v>0</v>
      </c>
      <c r="K19" s="31">
        <f>'3 A. Vulnerabilidad R.'!$E$39</f>
        <v>0</v>
      </c>
      <c r="L19" s="30"/>
      <c r="M19" s="31">
        <f>'4 A. Vulnerabilidad SyP'!$E$14</f>
        <v>0</v>
      </c>
      <c r="N19" s="31">
        <f>'4 A. Vulnerabilidad SyP'!$E$24</f>
        <v>0</v>
      </c>
      <c r="O19" s="31">
        <f>'4 A. Vulnerabilidad SyP'!$E$32</f>
        <v>0</v>
      </c>
      <c r="P19" s="31">
        <f>'4 A. Vulnerabilidad SyP'!$E$33</f>
        <v>0</v>
      </c>
      <c r="Q19" s="30"/>
      <c r="R19" s="30"/>
      <c r="S19" s="30" t="s">
        <v>117</v>
      </c>
    </row>
    <row r="20" spans="1:19" ht="110.25" customHeight="1">
      <c r="A20" s="81" t="s">
        <v>190</v>
      </c>
      <c r="B20" s="34" t="str">
        <f>'1 Analisis de Amenzas'!L27</f>
        <v>POSIBLE</v>
      </c>
      <c r="C20" s="31">
        <f>'2 A. Vulnerabilidad P.'!$F$15</f>
        <v>0</v>
      </c>
      <c r="D20" s="31">
        <f>'2 A. Vulnerabilidad P.'!$F$25</f>
        <v>0</v>
      </c>
      <c r="E20" s="31">
        <f>'2 A. Vulnerabilidad P.'!$F$32</f>
        <v>0</v>
      </c>
      <c r="F20" s="31">
        <f>'2 A. Vulnerabilidad P.'!$F$33</f>
        <v>0</v>
      </c>
      <c r="G20" s="30"/>
      <c r="H20" s="31">
        <f>'3 A. Vulnerabilidad R.'!$E$15</f>
        <v>0</v>
      </c>
      <c r="I20" s="31">
        <f>'3 A. Vulnerabilidad R.'!$E$28</f>
        <v>0</v>
      </c>
      <c r="J20" s="31">
        <f>'3 A. Vulnerabilidad R.'!$E$38</f>
        <v>0</v>
      </c>
      <c r="K20" s="31">
        <f>'3 A. Vulnerabilidad R.'!$E$39</f>
        <v>0</v>
      </c>
      <c r="L20" s="30"/>
      <c r="M20" s="31">
        <f>'4 A. Vulnerabilidad SyP'!$E$14</f>
        <v>0</v>
      </c>
      <c r="N20" s="31">
        <f>'4 A. Vulnerabilidad SyP'!$E$24</f>
        <v>0</v>
      </c>
      <c r="O20" s="31">
        <f>'4 A. Vulnerabilidad SyP'!$E$32</f>
        <v>0</v>
      </c>
      <c r="P20" s="31">
        <f>'4 A. Vulnerabilidad SyP'!$E$33</f>
        <v>0</v>
      </c>
      <c r="Q20" s="30"/>
      <c r="R20" s="30"/>
      <c r="S20" s="30" t="s">
        <v>117</v>
      </c>
    </row>
    <row r="21" spans="1:19" ht="110.25" customHeight="1">
      <c r="A21" s="81" t="s">
        <v>191</v>
      </c>
      <c r="B21" s="34" t="str">
        <f>'1 Analisis de Amenzas'!L28</f>
        <v>POSIBLE</v>
      </c>
      <c r="C21" s="31">
        <f>'2 A. Vulnerabilidad P.'!$F$15</f>
        <v>0</v>
      </c>
      <c r="D21" s="31">
        <f>'2 A. Vulnerabilidad P.'!$F$25</f>
        <v>0</v>
      </c>
      <c r="E21" s="31">
        <f>'2 A. Vulnerabilidad P.'!$F$32</f>
        <v>0</v>
      </c>
      <c r="F21" s="31">
        <f>'2 A. Vulnerabilidad P.'!$F$33</f>
        <v>0</v>
      </c>
      <c r="G21" s="30"/>
      <c r="H21" s="31">
        <f>'3 A. Vulnerabilidad R.'!$E$15</f>
        <v>0</v>
      </c>
      <c r="I21" s="31">
        <f>'3 A. Vulnerabilidad R.'!$E$28</f>
        <v>0</v>
      </c>
      <c r="J21" s="31">
        <f>'3 A. Vulnerabilidad R.'!$E$38</f>
        <v>0</v>
      </c>
      <c r="K21" s="31">
        <f>'3 A. Vulnerabilidad R.'!$E$39</f>
        <v>0</v>
      </c>
      <c r="L21" s="30"/>
      <c r="M21" s="31">
        <f>'4 A. Vulnerabilidad SyP'!$E$14</f>
        <v>0</v>
      </c>
      <c r="N21" s="31">
        <f>'4 A. Vulnerabilidad SyP'!$E$24</f>
        <v>0</v>
      </c>
      <c r="O21" s="31">
        <f>'4 A. Vulnerabilidad SyP'!$E$32</f>
        <v>0</v>
      </c>
      <c r="P21" s="31">
        <f>'4 A. Vulnerabilidad SyP'!$E$33</f>
        <v>0</v>
      </c>
      <c r="Q21" s="30"/>
      <c r="R21" s="30"/>
      <c r="S21" s="30" t="s">
        <v>117</v>
      </c>
    </row>
    <row r="22" spans="1:19" ht="110.25" customHeight="1">
      <c r="A22" s="81" t="s">
        <v>192</v>
      </c>
      <c r="B22" s="34" t="str">
        <f>'1 Analisis de Amenzas'!L29</f>
        <v>POSIBLE</v>
      </c>
      <c r="C22" s="31">
        <f>'2 A. Vulnerabilidad P.'!$F$15</f>
        <v>0</v>
      </c>
      <c r="D22" s="31">
        <f>'2 A. Vulnerabilidad P.'!$F$25</f>
        <v>0</v>
      </c>
      <c r="E22" s="31">
        <f>'2 A. Vulnerabilidad P.'!$F$32</f>
        <v>0</v>
      </c>
      <c r="F22" s="31">
        <f>'2 A. Vulnerabilidad P.'!$F$33</f>
        <v>0</v>
      </c>
      <c r="G22" s="30"/>
      <c r="H22" s="31">
        <f>'3 A. Vulnerabilidad R.'!$E$15</f>
        <v>0</v>
      </c>
      <c r="I22" s="31">
        <f>'3 A. Vulnerabilidad R.'!$E$28</f>
        <v>0</v>
      </c>
      <c r="J22" s="31">
        <f>'3 A. Vulnerabilidad R.'!$E$38</f>
        <v>0</v>
      </c>
      <c r="K22" s="31">
        <f>'3 A. Vulnerabilidad R.'!$E$39</f>
        <v>0</v>
      </c>
      <c r="L22" s="30"/>
      <c r="M22" s="31">
        <f>'4 A. Vulnerabilidad SyP'!$E$14</f>
        <v>0</v>
      </c>
      <c r="N22" s="31">
        <f>'4 A. Vulnerabilidad SyP'!$E$24</f>
        <v>0</v>
      </c>
      <c r="O22" s="31">
        <f>'4 A. Vulnerabilidad SyP'!$E$32</f>
        <v>0</v>
      </c>
      <c r="P22" s="31">
        <f>'4 A. Vulnerabilidad SyP'!$E$33</f>
        <v>0</v>
      </c>
      <c r="Q22" s="30"/>
      <c r="R22" s="30"/>
      <c r="S22" s="30" t="s">
        <v>116</v>
      </c>
    </row>
    <row r="23" spans="1:19" ht="110.25" customHeight="1">
      <c r="A23" s="81" t="s">
        <v>193</v>
      </c>
      <c r="B23" s="34" t="str">
        <f>'1 Analisis de Amenzas'!L30</f>
        <v>POSIBLE</v>
      </c>
      <c r="C23" s="31">
        <f>'2 A. Vulnerabilidad P.'!$F$15</f>
        <v>0</v>
      </c>
      <c r="D23" s="31">
        <f>'2 A. Vulnerabilidad P.'!$F$25</f>
        <v>0</v>
      </c>
      <c r="E23" s="31">
        <f>'2 A. Vulnerabilidad P.'!$F$32</f>
        <v>0</v>
      </c>
      <c r="F23" s="31">
        <f>'2 A. Vulnerabilidad P.'!$F$33</f>
        <v>0</v>
      </c>
      <c r="G23" s="30"/>
      <c r="H23" s="31">
        <f>'3 A. Vulnerabilidad R.'!$E$15</f>
        <v>0</v>
      </c>
      <c r="I23" s="31">
        <f>'3 A. Vulnerabilidad R.'!$E$28</f>
        <v>0</v>
      </c>
      <c r="J23" s="31">
        <f>'3 A. Vulnerabilidad R.'!$E$38</f>
        <v>0</v>
      </c>
      <c r="K23" s="31">
        <f>'3 A. Vulnerabilidad R.'!$E$39</f>
        <v>0</v>
      </c>
      <c r="L23" s="30"/>
      <c r="M23" s="31">
        <f>'4 A. Vulnerabilidad SyP'!$E$14</f>
        <v>0</v>
      </c>
      <c r="N23" s="31">
        <f>'4 A. Vulnerabilidad SyP'!$E$24</f>
        <v>0</v>
      </c>
      <c r="O23" s="31">
        <f>'4 A. Vulnerabilidad SyP'!$E$32</f>
        <v>0</v>
      </c>
      <c r="P23" s="31">
        <f>'4 A. Vulnerabilidad SyP'!$E$33</f>
        <v>0</v>
      </c>
      <c r="Q23" s="30"/>
      <c r="R23" s="30"/>
      <c r="S23" s="30" t="s">
        <v>117</v>
      </c>
    </row>
    <row r="24" spans="1:19" ht="110.25" customHeight="1">
      <c r="A24" s="81" t="s">
        <v>194</v>
      </c>
      <c r="B24" s="34" t="str">
        <f>'1 Analisis de Amenzas'!L31</f>
        <v>POSIBLE</v>
      </c>
      <c r="C24" s="31">
        <f>'2 A. Vulnerabilidad P.'!$F$15</f>
        <v>0</v>
      </c>
      <c r="D24" s="31">
        <f>'2 A. Vulnerabilidad P.'!$F$25</f>
        <v>0</v>
      </c>
      <c r="E24" s="31">
        <f>'2 A. Vulnerabilidad P.'!$F$32</f>
        <v>0</v>
      </c>
      <c r="F24" s="31">
        <f>'2 A. Vulnerabilidad P.'!$F$33</f>
        <v>0</v>
      </c>
      <c r="G24" s="30"/>
      <c r="H24" s="31">
        <f>'3 A. Vulnerabilidad R.'!$E$15</f>
        <v>0</v>
      </c>
      <c r="I24" s="31">
        <f>'3 A. Vulnerabilidad R.'!$E$28</f>
        <v>0</v>
      </c>
      <c r="J24" s="31">
        <f>'3 A. Vulnerabilidad R.'!$E$38</f>
        <v>0</v>
      </c>
      <c r="K24" s="31">
        <f>'3 A. Vulnerabilidad R.'!$E$39</f>
        <v>0</v>
      </c>
      <c r="L24" s="30"/>
      <c r="M24" s="31">
        <f>'4 A. Vulnerabilidad SyP'!$E$14</f>
        <v>0</v>
      </c>
      <c r="N24" s="31">
        <f>'4 A. Vulnerabilidad SyP'!$E$24</f>
        <v>0</v>
      </c>
      <c r="O24" s="31">
        <f>'4 A. Vulnerabilidad SyP'!$E$32</f>
        <v>0</v>
      </c>
      <c r="P24" s="31">
        <f>'4 A. Vulnerabilidad SyP'!$E$33</f>
        <v>0</v>
      </c>
      <c r="Q24" s="30"/>
      <c r="R24" s="30"/>
      <c r="S24" s="30" t="s">
        <v>117</v>
      </c>
    </row>
    <row r="25" spans="1:19" ht="110.25" customHeight="1">
      <c r="A25" s="81" t="s">
        <v>195</v>
      </c>
      <c r="B25" s="34" t="str">
        <f>'1 Analisis de Amenzas'!L32</f>
        <v>POSIBLE</v>
      </c>
      <c r="C25" s="31">
        <f>'2 A. Vulnerabilidad P.'!$F$15</f>
        <v>0</v>
      </c>
      <c r="D25" s="31">
        <f>'2 A. Vulnerabilidad P.'!$F$25</f>
        <v>0</v>
      </c>
      <c r="E25" s="31">
        <f>'2 A. Vulnerabilidad P.'!$F$32</f>
        <v>0</v>
      </c>
      <c r="F25" s="31">
        <f>'2 A. Vulnerabilidad P.'!$F$33</f>
        <v>0</v>
      </c>
      <c r="G25" s="30"/>
      <c r="H25" s="31">
        <f>'3 A. Vulnerabilidad R.'!$E$15</f>
        <v>0</v>
      </c>
      <c r="I25" s="31">
        <f>'3 A. Vulnerabilidad R.'!$E$28</f>
        <v>0</v>
      </c>
      <c r="J25" s="31">
        <f>'3 A. Vulnerabilidad R.'!$E$38</f>
        <v>0</v>
      </c>
      <c r="K25" s="31">
        <f>'3 A. Vulnerabilidad R.'!$E$39</f>
        <v>0</v>
      </c>
      <c r="L25" s="30"/>
      <c r="M25" s="31">
        <f>'4 A. Vulnerabilidad SyP'!$E$14</f>
        <v>0</v>
      </c>
      <c r="N25" s="31">
        <f>'4 A. Vulnerabilidad SyP'!$E$24</f>
        <v>0</v>
      </c>
      <c r="O25" s="31">
        <f>'4 A. Vulnerabilidad SyP'!$E$32</f>
        <v>0</v>
      </c>
      <c r="P25" s="31">
        <f>'4 A. Vulnerabilidad SyP'!$E$33</f>
        <v>0</v>
      </c>
      <c r="Q25" s="30"/>
      <c r="R25" s="30"/>
      <c r="S25" s="30" t="s">
        <v>117</v>
      </c>
    </row>
    <row r="26" spans="1:19" ht="110.25" customHeight="1">
      <c r="A26" s="81" t="s">
        <v>206</v>
      </c>
      <c r="B26" s="34" t="str">
        <f>'1 Analisis de Amenzas'!L33</f>
        <v>POSIBLE</v>
      </c>
      <c r="C26" s="31">
        <f>'2 A. Vulnerabilidad P.'!$F$15</f>
        <v>0</v>
      </c>
      <c r="D26" s="31">
        <f>'2 A. Vulnerabilidad P.'!$F$25</f>
        <v>0</v>
      </c>
      <c r="E26" s="31">
        <f>'2 A. Vulnerabilidad P.'!$F$32</f>
        <v>0</v>
      </c>
      <c r="F26" s="31">
        <f>'2 A. Vulnerabilidad P.'!$F$33</f>
        <v>0</v>
      </c>
      <c r="G26" s="30"/>
      <c r="H26" s="31">
        <f>'3 A. Vulnerabilidad R.'!$E$15</f>
        <v>0</v>
      </c>
      <c r="I26" s="31">
        <f>'3 A. Vulnerabilidad R.'!$E$28</f>
        <v>0</v>
      </c>
      <c r="J26" s="31">
        <f>'3 A. Vulnerabilidad R.'!$E$38</f>
        <v>0</v>
      </c>
      <c r="K26" s="31">
        <f>'3 A. Vulnerabilidad R.'!$E$39</f>
        <v>0</v>
      </c>
      <c r="L26" s="30"/>
      <c r="M26" s="31">
        <f>'4 A. Vulnerabilidad SyP'!$E$14</f>
        <v>0</v>
      </c>
      <c r="N26" s="31">
        <f>'4 A. Vulnerabilidad SyP'!$E$24</f>
        <v>0</v>
      </c>
      <c r="O26" s="31">
        <f>'4 A. Vulnerabilidad SyP'!$E$32</f>
        <v>0</v>
      </c>
      <c r="P26" s="31">
        <f>'4 A. Vulnerabilidad SyP'!$E$33</f>
        <v>0</v>
      </c>
      <c r="Q26" s="30"/>
      <c r="R26" s="30"/>
      <c r="S26" s="30" t="s">
        <v>117</v>
      </c>
    </row>
    <row r="27" spans="1:19">
      <c r="A27" s="197" t="s">
        <v>118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9"/>
    </row>
    <row r="28" spans="1:19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8" customHeight="1">
      <c r="A29" s="73" t="s">
        <v>152</v>
      </c>
      <c r="B29" s="164" t="s">
        <v>149</v>
      </c>
      <c r="C29" s="168"/>
      <c r="D29" s="168"/>
      <c r="E29" s="165"/>
      <c r="F29" s="200" t="s">
        <v>150</v>
      </c>
      <c r="G29" s="200"/>
      <c r="H29" s="200"/>
      <c r="I29" s="200"/>
      <c r="J29" s="200" t="s">
        <v>151</v>
      </c>
      <c r="K29" s="200"/>
      <c r="L29" s="200"/>
      <c r="M29" s="200"/>
      <c r="N29" s="43"/>
      <c r="O29" s="43"/>
      <c r="P29" s="43"/>
      <c r="Q29" s="43"/>
      <c r="R29" s="43"/>
      <c r="S29" s="43"/>
    </row>
    <row r="30" spans="1:19" ht="19.2">
      <c r="A30" s="73" t="s">
        <v>219</v>
      </c>
      <c r="B30" s="201" t="s">
        <v>222</v>
      </c>
      <c r="C30" s="202"/>
      <c r="D30" s="202"/>
      <c r="E30" s="202"/>
      <c r="F30" s="201" t="s">
        <v>211</v>
      </c>
      <c r="G30" s="201"/>
      <c r="H30" s="201"/>
      <c r="I30" s="201"/>
      <c r="J30" s="203" t="s">
        <v>211</v>
      </c>
      <c r="K30" s="203"/>
      <c r="L30" s="203"/>
      <c r="M30" s="203"/>
      <c r="N30" s="43"/>
      <c r="O30" s="43"/>
      <c r="P30" s="43"/>
      <c r="Q30" s="43"/>
      <c r="R30" s="43"/>
      <c r="S30" s="43"/>
    </row>
    <row r="31" spans="1:19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</sheetData>
  <mergeCells count="15">
    <mergeCell ref="B29:E29"/>
    <mergeCell ref="F29:I29"/>
    <mergeCell ref="B30:E30"/>
    <mergeCell ref="F30:I30"/>
    <mergeCell ref="J29:M29"/>
    <mergeCell ref="J30:M30"/>
    <mergeCell ref="A1:S2"/>
    <mergeCell ref="A3:S3"/>
    <mergeCell ref="R4:S5"/>
    <mergeCell ref="A27:S27"/>
    <mergeCell ref="A4:B5"/>
    <mergeCell ref="C4:Q4"/>
    <mergeCell ref="C5:G5"/>
    <mergeCell ref="H5:L5"/>
    <mergeCell ref="M5:Q5"/>
  </mergeCells>
  <conditionalFormatting sqref="B7:B26">
    <cfRule type="cellIs" dxfId="2" priority="7" operator="equal">
      <formula>"INMINENTE"</formula>
    </cfRule>
    <cfRule type="cellIs" dxfId="1" priority="8" operator="equal">
      <formula>"PROBABLE"</formula>
    </cfRule>
    <cfRule type="cellIs" dxfId="0" priority="9" operator="equal">
      <formula>"POSIBLE"</formula>
    </cfRule>
  </conditionalFormatting>
  <dataValidations count="1">
    <dataValidation type="list" allowBlank="1" showInputMessage="1" showErrorMessage="1" sqref="B7:B26" xr:uid="{00000000-0002-0000-0400-000000000000}">
      <formula1>"POSIBLE,PROBABLE,INMINENTE"</formula1>
    </dataValidation>
  </dataValidations>
  <pageMargins left="0.23622047244094491" right="0.23622047244094491" top="0.74803149606299213" bottom="0.74803149606299213" header="0.31496062992125984" footer="0.31496062992125984"/>
  <pageSetup scale="1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1"/>
  <sheetViews>
    <sheetView view="pageBreakPreview" zoomScale="70" zoomScaleNormal="70" zoomScaleSheetLayoutView="70" workbookViewId="0">
      <selection activeCell="B31" sqref="B31:F31"/>
    </sheetView>
  </sheetViews>
  <sheetFormatPr baseColWidth="10" defaultColWidth="11.44140625" defaultRowHeight="14.4"/>
  <cols>
    <col min="1" max="1" width="37.109375" customWidth="1"/>
    <col min="2" max="2" width="8.44140625" customWidth="1"/>
    <col min="3" max="3" width="12.5546875" customWidth="1"/>
    <col min="4" max="4" width="18.44140625" customWidth="1"/>
    <col min="5" max="5" width="40.88671875" customWidth="1"/>
    <col min="6" max="6" width="17.44140625" bestFit="1" customWidth="1"/>
    <col min="7" max="7" width="15.44140625" bestFit="1" customWidth="1"/>
    <col min="8" max="8" width="25.44140625" customWidth="1"/>
    <col min="9" max="9" width="30.44140625" customWidth="1"/>
    <col min="10" max="13" width="7.5546875" customWidth="1"/>
    <col min="17" max="17" width="19" customWidth="1"/>
    <col min="18" max="18" width="12.88671875" customWidth="1"/>
  </cols>
  <sheetData>
    <row r="1" spans="1:18" s="15" customFormat="1" ht="34.5" customHeight="1">
      <c r="A1" s="119" t="s">
        <v>130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s="15" customFormat="1" ht="33.75" customHeight="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s="15" customFormat="1" ht="23.25" customHeight="1">
      <c r="A3" s="122" t="s">
        <v>148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18" ht="6.75" customHeight="1">
      <c r="A4" s="74"/>
      <c r="B4" s="43"/>
      <c r="C4" s="43"/>
      <c r="D4" s="43"/>
      <c r="E4" s="43"/>
      <c r="F4" s="43"/>
      <c r="G4" s="4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>
      <c r="A5" s="129" t="s">
        <v>124</v>
      </c>
      <c r="B5" s="147" t="s">
        <v>125</v>
      </c>
      <c r="C5" s="209"/>
      <c r="D5" s="209"/>
      <c r="E5" s="148"/>
      <c r="F5" s="134" t="s">
        <v>126</v>
      </c>
      <c r="G5" s="136"/>
      <c r="H5" s="134" t="s">
        <v>164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</row>
    <row r="6" spans="1:18" ht="39.6">
      <c r="A6" s="129"/>
      <c r="B6" s="149"/>
      <c r="C6" s="187"/>
      <c r="D6" s="187"/>
      <c r="E6" s="150"/>
      <c r="F6" s="52" t="s">
        <v>127</v>
      </c>
      <c r="G6" s="52" t="s">
        <v>128</v>
      </c>
      <c r="H6" s="59" t="s">
        <v>158</v>
      </c>
      <c r="I6" s="59" t="s">
        <v>159</v>
      </c>
      <c r="J6" s="210" t="s">
        <v>160</v>
      </c>
      <c r="K6" s="210"/>
      <c r="L6" s="210"/>
      <c r="M6" s="210"/>
      <c r="N6" s="210" t="s">
        <v>162</v>
      </c>
      <c r="O6" s="210"/>
      <c r="P6" s="210"/>
      <c r="Q6" s="59" t="s">
        <v>163</v>
      </c>
      <c r="R6" s="59" t="s">
        <v>161</v>
      </c>
    </row>
    <row r="7" spans="1:18">
      <c r="A7" s="53"/>
      <c r="B7" s="207"/>
      <c r="C7" s="207"/>
      <c r="D7" s="207"/>
      <c r="E7" s="207"/>
      <c r="F7" s="54"/>
      <c r="G7" s="54"/>
      <c r="H7" s="56"/>
      <c r="I7" s="56"/>
      <c r="J7" s="204"/>
      <c r="K7" s="204"/>
      <c r="L7" s="204"/>
      <c r="M7" s="204"/>
      <c r="N7" s="205"/>
      <c r="O7" s="205"/>
      <c r="P7" s="205"/>
      <c r="Q7" s="57"/>
      <c r="R7" s="57"/>
    </row>
    <row r="8" spans="1:18">
      <c r="A8" s="53"/>
      <c r="B8" s="207"/>
      <c r="C8" s="207"/>
      <c r="D8" s="207"/>
      <c r="E8" s="207"/>
      <c r="F8" s="54"/>
      <c r="G8" s="54"/>
      <c r="H8" s="56"/>
      <c r="I8" s="56"/>
      <c r="J8" s="204"/>
      <c r="K8" s="204"/>
      <c r="L8" s="204"/>
      <c r="M8" s="204"/>
      <c r="N8" s="205"/>
      <c r="O8" s="205"/>
      <c r="P8" s="205"/>
      <c r="Q8" s="57"/>
      <c r="R8" s="57"/>
    </row>
    <row r="9" spans="1:18">
      <c r="A9" s="53"/>
      <c r="B9" s="207"/>
      <c r="C9" s="207"/>
      <c r="D9" s="207"/>
      <c r="E9" s="207"/>
      <c r="F9" s="54"/>
      <c r="G9" s="54"/>
      <c r="H9" s="56"/>
      <c r="I9" s="56"/>
      <c r="J9" s="204"/>
      <c r="K9" s="204"/>
      <c r="L9" s="204"/>
      <c r="M9" s="204"/>
      <c r="N9" s="205"/>
      <c r="O9" s="205"/>
      <c r="P9" s="205"/>
      <c r="Q9" s="57"/>
      <c r="R9" s="57"/>
    </row>
    <row r="10" spans="1:18">
      <c r="A10" s="53"/>
      <c r="B10" s="207"/>
      <c r="C10" s="207"/>
      <c r="D10" s="207"/>
      <c r="E10" s="207"/>
      <c r="F10" s="54"/>
      <c r="G10" s="54"/>
      <c r="H10" s="56"/>
      <c r="I10" s="56"/>
      <c r="J10" s="204"/>
      <c r="K10" s="204"/>
      <c r="L10" s="204"/>
      <c r="M10" s="204"/>
      <c r="N10" s="205"/>
      <c r="O10" s="205"/>
      <c r="P10" s="205"/>
      <c r="Q10" s="57"/>
      <c r="R10" s="57"/>
    </row>
    <row r="11" spans="1:18">
      <c r="A11" s="53"/>
      <c r="B11" s="207"/>
      <c r="C11" s="207"/>
      <c r="D11" s="207"/>
      <c r="E11" s="207"/>
      <c r="F11" s="54"/>
      <c r="G11" s="54"/>
      <c r="H11" s="56"/>
      <c r="I11" s="56"/>
      <c r="J11" s="204"/>
      <c r="K11" s="204"/>
      <c r="L11" s="204"/>
      <c r="M11" s="204"/>
      <c r="N11" s="205"/>
      <c r="O11" s="205"/>
      <c r="P11" s="205"/>
      <c r="Q11" s="57"/>
      <c r="R11" s="57"/>
    </row>
    <row r="12" spans="1:18">
      <c r="A12" s="53"/>
      <c r="B12" s="207"/>
      <c r="C12" s="207"/>
      <c r="D12" s="207"/>
      <c r="E12" s="207"/>
      <c r="F12" s="54"/>
      <c r="G12" s="54"/>
      <c r="H12" s="56"/>
      <c r="I12" s="56"/>
      <c r="J12" s="204"/>
      <c r="K12" s="204"/>
      <c r="L12" s="204"/>
      <c r="M12" s="204"/>
      <c r="N12" s="205"/>
      <c r="O12" s="205"/>
      <c r="P12" s="205"/>
      <c r="Q12" s="57"/>
      <c r="R12" s="57"/>
    </row>
    <row r="13" spans="1:18">
      <c r="A13" s="53"/>
      <c r="B13" s="207"/>
      <c r="C13" s="207"/>
      <c r="D13" s="207"/>
      <c r="E13" s="207"/>
      <c r="F13" s="54"/>
      <c r="G13" s="54"/>
      <c r="H13" s="56"/>
      <c r="I13" s="56"/>
      <c r="J13" s="204"/>
      <c r="K13" s="204"/>
      <c r="L13" s="204"/>
      <c r="M13" s="204"/>
      <c r="N13" s="205"/>
      <c r="O13" s="205"/>
      <c r="P13" s="205"/>
      <c r="Q13" s="57"/>
      <c r="R13" s="57"/>
    </row>
    <row r="14" spans="1:18">
      <c r="A14" s="53"/>
      <c r="B14" s="207"/>
      <c r="C14" s="207"/>
      <c r="D14" s="207"/>
      <c r="E14" s="207"/>
      <c r="F14" s="54"/>
      <c r="G14" s="54"/>
      <c r="H14" s="56"/>
      <c r="I14" s="56"/>
      <c r="J14" s="204"/>
      <c r="K14" s="204"/>
      <c r="L14" s="204"/>
      <c r="M14" s="204"/>
      <c r="N14" s="205"/>
      <c r="O14" s="205"/>
      <c r="P14" s="205"/>
      <c r="Q14" s="57"/>
      <c r="R14" s="57"/>
    </row>
    <row r="15" spans="1:18">
      <c r="A15" s="53"/>
      <c r="B15" s="207"/>
      <c r="C15" s="207"/>
      <c r="D15" s="207"/>
      <c r="E15" s="207"/>
      <c r="F15" s="54"/>
      <c r="G15" s="54"/>
      <c r="H15" s="56"/>
      <c r="I15" s="56"/>
      <c r="J15" s="204"/>
      <c r="K15" s="204"/>
      <c r="L15" s="204"/>
      <c r="M15" s="204"/>
      <c r="N15" s="205"/>
      <c r="O15" s="205"/>
      <c r="P15" s="205"/>
      <c r="Q15" s="57"/>
      <c r="R15" s="57"/>
    </row>
    <row r="16" spans="1:18">
      <c r="A16" s="53"/>
      <c r="B16" s="207"/>
      <c r="C16" s="207"/>
      <c r="D16" s="207"/>
      <c r="E16" s="207"/>
      <c r="F16" s="54"/>
      <c r="G16" s="54"/>
      <c r="H16" s="56"/>
      <c r="I16" s="56"/>
      <c r="J16" s="204"/>
      <c r="K16" s="204"/>
      <c r="L16" s="204"/>
      <c r="M16" s="204"/>
      <c r="N16" s="205"/>
      <c r="O16" s="205"/>
      <c r="P16" s="205"/>
      <c r="Q16" s="57"/>
      <c r="R16" s="57"/>
    </row>
    <row r="17" spans="1:18">
      <c r="A17" s="53"/>
      <c r="B17" s="207"/>
      <c r="C17" s="207"/>
      <c r="D17" s="207"/>
      <c r="E17" s="207"/>
      <c r="F17" s="54"/>
      <c r="G17" s="54"/>
      <c r="H17" s="56"/>
      <c r="I17" s="56"/>
      <c r="J17" s="204"/>
      <c r="K17" s="204"/>
      <c r="L17" s="204"/>
      <c r="M17" s="204"/>
      <c r="N17" s="205"/>
      <c r="O17" s="205"/>
      <c r="P17" s="205"/>
      <c r="Q17" s="57"/>
      <c r="R17" s="57"/>
    </row>
    <row r="18" spans="1:18">
      <c r="A18" s="53"/>
      <c r="B18" s="207"/>
      <c r="C18" s="207"/>
      <c r="D18" s="207"/>
      <c r="E18" s="207"/>
      <c r="F18" s="54"/>
      <c r="G18" s="54"/>
      <c r="H18" s="56"/>
      <c r="I18" s="56"/>
      <c r="J18" s="204"/>
      <c r="K18" s="204"/>
      <c r="L18" s="204"/>
      <c r="M18" s="204"/>
      <c r="N18" s="205"/>
      <c r="O18" s="205"/>
      <c r="P18" s="205"/>
      <c r="Q18" s="57"/>
      <c r="R18" s="57"/>
    </row>
    <row r="19" spans="1:18">
      <c r="A19" s="53"/>
      <c r="B19" s="207"/>
      <c r="C19" s="207"/>
      <c r="D19" s="207"/>
      <c r="E19" s="207"/>
      <c r="F19" s="54"/>
      <c r="G19" s="54"/>
      <c r="H19" s="56"/>
      <c r="I19" s="56"/>
      <c r="J19" s="204"/>
      <c r="K19" s="204"/>
      <c r="L19" s="204"/>
      <c r="M19" s="204"/>
      <c r="N19" s="205"/>
      <c r="O19" s="205"/>
      <c r="P19" s="205"/>
      <c r="Q19" s="57"/>
      <c r="R19" s="57"/>
    </row>
    <row r="20" spans="1:18">
      <c r="A20" s="53"/>
      <c r="B20" s="207"/>
      <c r="C20" s="207"/>
      <c r="D20" s="207"/>
      <c r="E20" s="207"/>
      <c r="F20" s="54"/>
      <c r="G20" s="54"/>
      <c r="H20" s="56"/>
      <c r="I20" s="56"/>
      <c r="J20" s="204"/>
      <c r="K20" s="204"/>
      <c r="L20" s="204"/>
      <c r="M20" s="204"/>
      <c r="N20" s="205"/>
      <c r="O20" s="205"/>
      <c r="P20" s="205"/>
      <c r="Q20" s="57"/>
      <c r="R20" s="57"/>
    </row>
    <row r="21" spans="1:18">
      <c r="A21" s="53"/>
      <c r="B21" s="207"/>
      <c r="C21" s="207"/>
      <c r="D21" s="207"/>
      <c r="E21" s="207"/>
      <c r="F21" s="54"/>
      <c r="G21" s="54"/>
      <c r="H21" s="56"/>
      <c r="I21" s="56"/>
      <c r="J21" s="204"/>
      <c r="K21" s="204"/>
      <c r="L21" s="204"/>
      <c r="M21" s="204"/>
      <c r="N21" s="205"/>
      <c r="O21" s="205"/>
      <c r="P21" s="205"/>
      <c r="Q21" s="57"/>
      <c r="R21" s="57"/>
    </row>
    <row r="22" spans="1:18">
      <c r="A22" s="53"/>
      <c r="B22" s="207"/>
      <c r="C22" s="207"/>
      <c r="D22" s="207"/>
      <c r="E22" s="207"/>
      <c r="F22" s="54"/>
      <c r="G22" s="54"/>
      <c r="H22" s="56"/>
      <c r="I22" s="56"/>
      <c r="J22" s="204"/>
      <c r="K22" s="204"/>
      <c r="L22" s="204"/>
      <c r="M22" s="204"/>
      <c r="N22" s="205"/>
      <c r="O22" s="205"/>
      <c r="P22" s="205"/>
      <c r="Q22" s="57"/>
      <c r="R22" s="57"/>
    </row>
    <row r="23" spans="1:18">
      <c r="A23" s="53"/>
      <c r="B23" s="207"/>
      <c r="C23" s="207"/>
      <c r="D23" s="207"/>
      <c r="E23" s="207"/>
      <c r="F23" s="54"/>
      <c r="G23" s="54"/>
      <c r="H23" s="56"/>
      <c r="I23" s="56"/>
      <c r="J23" s="204"/>
      <c r="K23" s="204"/>
      <c r="L23" s="204"/>
      <c r="M23" s="204"/>
      <c r="N23" s="205"/>
      <c r="O23" s="205"/>
      <c r="P23" s="205"/>
      <c r="Q23" s="57"/>
      <c r="R23" s="57"/>
    </row>
    <row r="24" spans="1:18">
      <c r="A24" s="53"/>
      <c r="B24" s="207"/>
      <c r="C24" s="207"/>
      <c r="D24" s="207"/>
      <c r="E24" s="207"/>
      <c r="F24" s="54"/>
      <c r="G24" s="54"/>
      <c r="H24" s="56"/>
      <c r="I24" s="56"/>
      <c r="J24" s="204"/>
      <c r="K24" s="204"/>
      <c r="L24" s="204"/>
      <c r="M24" s="204"/>
      <c r="N24" s="205"/>
      <c r="O24" s="205"/>
      <c r="P24" s="205"/>
      <c r="Q24" s="57"/>
      <c r="R24" s="57"/>
    </row>
    <row r="25" spans="1:18">
      <c r="A25" s="53"/>
      <c r="B25" s="207"/>
      <c r="C25" s="207"/>
      <c r="D25" s="207"/>
      <c r="E25" s="207"/>
      <c r="F25" s="54"/>
      <c r="G25" s="54"/>
      <c r="H25" s="56"/>
      <c r="I25" s="56"/>
      <c r="J25" s="204"/>
      <c r="K25" s="204"/>
      <c r="L25" s="204"/>
      <c r="M25" s="204"/>
      <c r="N25" s="205"/>
      <c r="O25" s="205"/>
      <c r="P25" s="205"/>
      <c r="Q25" s="57"/>
      <c r="R25" s="57"/>
    </row>
    <row r="26" spans="1:18">
      <c r="A26" s="53"/>
      <c r="B26" s="207"/>
      <c r="C26" s="207"/>
      <c r="D26" s="207"/>
      <c r="E26" s="207"/>
      <c r="F26" s="54"/>
      <c r="G26" s="54"/>
      <c r="H26" s="56"/>
      <c r="I26" s="56"/>
      <c r="J26" s="204"/>
      <c r="K26" s="204"/>
      <c r="L26" s="204"/>
      <c r="M26" s="204"/>
      <c r="N26" s="205"/>
      <c r="O26" s="205"/>
      <c r="P26" s="205"/>
      <c r="Q26" s="57"/>
      <c r="R26" s="57"/>
    </row>
    <row r="27" spans="1:18">
      <c r="A27" s="53"/>
      <c r="B27" s="207"/>
      <c r="C27" s="207"/>
      <c r="D27" s="207"/>
      <c r="E27" s="207"/>
      <c r="F27" s="54"/>
      <c r="G27" s="54"/>
      <c r="H27" s="56"/>
      <c r="I27" s="56"/>
      <c r="J27" s="204"/>
      <c r="K27" s="204"/>
      <c r="L27" s="204"/>
      <c r="M27" s="204"/>
      <c r="N27" s="205"/>
      <c r="O27" s="205"/>
      <c r="P27" s="205"/>
      <c r="Q27" s="57"/>
      <c r="R27" s="57"/>
    </row>
    <row r="28" spans="1:18">
      <c r="A28" s="55"/>
      <c r="B28" s="208"/>
      <c r="C28" s="208"/>
      <c r="D28" s="208"/>
      <c r="E28" s="208"/>
      <c r="F28" s="46"/>
      <c r="G28" s="46"/>
      <c r="H28" s="56"/>
      <c r="I28" s="56"/>
      <c r="J28" s="204"/>
      <c r="K28" s="204"/>
      <c r="L28" s="204"/>
      <c r="M28" s="204"/>
      <c r="N28" s="205"/>
      <c r="O28" s="205"/>
      <c r="P28" s="205"/>
      <c r="Q28" s="57"/>
      <c r="R28" s="57"/>
    </row>
    <row r="29" spans="1:18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</row>
    <row r="30" spans="1:18" ht="18" customHeight="1">
      <c r="A30" s="36" t="s">
        <v>152</v>
      </c>
      <c r="B30" s="143" t="s">
        <v>149</v>
      </c>
      <c r="C30" s="143"/>
      <c r="D30" s="143"/>
      <c r="E30" s="143"/>
      <c r="F30" s="143"/>
      <c r="G30" s="143" t="s">
        <v>150</v>
      </c>
      <c r="H30" s="143"/>
      <c r="I30" s="143"/>
      <c r="J30" s="143" t="s">
        <v>151</v>
      </c>
      <c r="K30" s="143"/>
      <c r="L30" s="143"/>
      <c r="M30" s="143"/>
      <c r="N30" s="143"/>
      <c r="O30" s="143"/>
      <c r="P30" s="143"/>
      <c r="Q30" s="143"/>
    </row>
    <row r="31" spans="1:18" ht="19.2">
      <c r="A31" s="36" t="s">
        <v>219</v>
      </c>
      <c r="B31" s="144" t="s">
        <v>222</v>
      </c>
      <c r="C31" s="144"/>
      <c r="D31" s="144"/>
      <c r="E31" s="144"/>
      <c r="F31" s="144"/>
      <c r="G31" s="145" t="s">
        <v>211</v>
      </c>
      <c r="H31" s="145"/>
      <c r="I31" s="145"/>
      <c r="J31" s="146" t="s">
        <v>211</v>
      </c>
      <c r="K31" s="146"/>
      <c r="L31" s="146"/>
      <c r="M31" s="146"/>
      <c r="N31" s="146"/>
      <c r="O31" s="146"/>
      <c r="P31" s="146"/>
      <c r="Q31" s="146"/>
    </row>
  </sheetData>
  <mergeCells count="81">
    <mergeCell ref="B30:F30"/>
    <mergeCell ref="G30:I30"/>
    <mergeCell ref="B31:F31"/>
    <mergeCell ref="G31:I31"/>
    <mergeCell ref="J30:Q30"/>
    <mergeCell ref="J31:Q31"/>
    <mergeCell ref="F5:G5"/>
    <mergeCell ref="A5:A6"/>
    <mergeCell ref="B5:E6"/>
    <mergeCell ref="A3:R3"/>
    <mergeCell ref="A1:R2"/>
    <mergeCell ref="J6:M6"/>
    <mergeCell ref="N6:P6"/>
    <mergeCell ref="B18:E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9:E19"/>
    <mergeCell ref="B20:E20"/>
    <mergeCell ref="B21:E21"/>
    <mergeCell ref="B22:E22"/>
    <mergeCell ref="B23:E23"/>
    <mergeCell ref="J7:M7"/>
    <mergeCell ref="N7:P7"/>
    <mergeCell ref="H5:R5"/>
    <mergeCell ref="J8:M8"/>
    <mergeCell ref="N8:P8"/>
    <mergeCell ref="J9:M9"/>
    <mergeCell ref="N9:P9"/>
    <mergeCell ref="J10:M10"/>
    <mergeCell ref="N10:P10"/>
    <mergeCell ref="J11:M11"/>
    <mergeCell ref="N11:P11"/>
    <mergeCell ref="J12:M12"/>
    <mergeCell ref="N12:P12"/>
    <mergeCell ref="J13:M13"/>
    <mergeCell ref="N13:P13"/>
    <mergeCell ref="J14:M14"/>
    <mergeCell ref="N14:P14"/>
    <mergeCell ref="J15:M15"/>
    <mergeCell ref="N15:P15"/>
    <mergeCell ref="J16:M16"/>
    <mergeCell ref="N16:P16"/>
    <mergeCell ref="J17:M17"/>
    <mergeCell ref="N17:P17"/>
    <mergeCell ref="J18:M18"/>
    <mergeCell ref="N18:P18"/>
    <mergeCell ref="J19:M19"/>
    <mergeCell ref="N19:P19"/>
    <mergeCell ref="J20:M20"/>
    <mergeCell ref="N20:P20"/>
    <mergeCell ref="J21:M21"/>
    <mergeCell ref="N21:P21"/>
    <mergeCell ref="J22:M22"/>
    <mergeCell ref="N22:P22"/>
    <mergeCell ref="J23:M23"/>
    <mergeCell ref="N23:P23"/>
    <mergeCell ref="J24:M24"/>
    <mergeCell ref="N24:P24"/>
    <mergeCell ref="J25:M25"/>
    <mergeCell ref="N25:P25"/>
    <mergeCell ref="A29:R29"/>
    <mergeCell ref="J26:M26"/>
    <mergeCell ref="N26:P26"/>
    <mergeCell ref="J27:M27"/>
    <mergeCell ref="N27:P27"/>
    <mergeCell ref="J28:M28"/>
    <mergeCell ref="N28:P28"/>
    <mergeCell ref="B25:E25"/>
    <mergeCell ref="B26:E26"/>
    <mergeCell ref="B27:E27"/>
    <mergeCell ref="B28:E28"/>
    <mergeCell ref="B24:E24"/>
  </mergeCells>
  <dataValidations count="1">
    <dataValidation type="list" allowBlank="1" showInputMessage="1" showErrorMessage="1" sqref="R7:R28" xr:uid="{00000000-0002-0000-0500-000000000000}">
      <formula1>"Abierta,Cerrada"</formula1>
    </dataValidation>
  </dataValidations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52"/>
  <sheetViews>
    <sheetView showGridLines="0" view="pageBreakPreview" zoomScale="80" zoomScaleNormal="80" zoomScaleSheetLayoutView="80" workbookViewId="0">
      <selection activeCell="H58" sqref="H58"/>
    </sheetView>
  </sheetViews>
  <sheetFormatPr baseColWidth="10" defaultRowHeight="14.4"/>
  <cols>
    <col min="2" max="2" width="35.5546875" customWidth="1"/>
    <col min="3" max="4" width="27.88671875" customWidth="1"/>
    <col min="5" max="5" width="10.44140625" customWidth="1"/>
  </cols>
  <sheetData>
    <row r="2" spans="2:11">
      <c r="B2" s="218" t="s">
        <v>123</v>
      </c>
      <c r="C2" s="218"/>
      <c r="D2" s="218"/>
    </row>
    <row r="3" spans="2:11">
      <c r="B3" s="218"/>
      <c r="C3" s="218"/>
      <c r="D3" s="218"/>
    </row>
    <row r="4" spans="2:11">
      <c r="B4" s="218"/>
      <c r="C4" s="218"/>
      <c r="D4" s="218"/>
    </row>
    <row r="5" spans="2:11" ht="15" thickBot="1"/>
    <row r="6" spans="2:11" ht="15" thickBot="1">
      <c r="B6" s="219" t="s">
        <v>112</v>
      </c>
      <c r="C6" s="220"/>
      <c r="D6" s="221"/>
    </row>
    <row r="7" spans="2:11" ht="15" thickBot="1">
      <c r="B7" s="1" t="s">
        <v>2</v>
      </c>
      <c r="C7" s="213" t="s">
        <v>3</v>
      </c>
      <c r="D7" s="214"/>
    </row>
    <row r="8" spans="2:11" ht="35.25" customHeight="1">
      <c r="B8" s="2">
        <v>1</v>
      </c>
      <c r="C8" s="222" t="s">
        <v>1</v>
      </c>
      <c r="D8" s="223"/>
    </row>
    <row r="9" spans="2:11" ht="35.25" customHeight="1">
      <c r="B9" s="3">
        <v>0.5</v>
      </c>
      <c r="C9" s="224" t="s">
        <v>122</v>
      </c>
      <c r="D9" s="225"/>
    </row>
    <row r="10" spans="2:11" ht="35.25" customHeight="1" thickBot="1">
      <c r="B10" s="4">
        <v>0</v>
      </c>
      <c r="C10" s="211" t="s">
        <v>0</v>
      </c>
      <c r="D10" s="212"/>
    </row>
    <row r="11" spans="2:11" ht="15" thickBot="1"/>
    <row r="12" spans="2:11" ht="15" thickBot="1">
      <c r="B12" s="219" t="s">
        <v>26</v>
      </c>
      <c r="C12" s="227"/>
      <c r="D12" s="228"/>
    </row>
    <row r="13" spans="2:11" ht="15" thickBot="1">
      <c r="B13" s="13" t="s">
        <v>27</v>
      </c>
      <c r="C13" s="5" t="s">
        <v>28</v>
      </c>
      <c r="D13" s="6" t="s">
        <v>29</v>
      </c>
      <c r="K13" s="15"/>
    </row>
    <row r="14" spans="2:11" ht="35.25" customHeight="1">
      <c r="B14" s="215" t="s">
        <v>109</v>
      </c>
      <c r="C14" s="215" t="s">
        <v>30</v>
      </c>
      <c r="D14" s="215" t="s">
        <v>31</v>
      </c>
    </row>
    <row r="15" spans="2:11" ht="35.25" customHeight="1">
      <c r="B15" s="216"/>
      <c r="C15" s="216"/>
      <c r="D15" s="216"/>
    </row>
    <row r="16" spans="2:11" ht="35.25" customHeight="1" thickBot="1">
      <c r="B16" s="217"/>
      <c r="C16" s="217"/>
      <c r="D16" s="217"/>
    </row>
    <row r="18" spans="2:4" ht="15" thickBot="1"/>
    <row r="19" spans="2:4" ht="15" thickBot="1">
      <c r="B19" s="219" t="s">
        <v>110</v>
      </c>
      <c r="C19" s="220"/>
      <c r="D19" s="221"/>
    </row>
    <row r="20" spans="2:4" ht="15" thickBot="1">
      <c r="B20" s="1" t="s">
        <v>25</v>
      </c>
      <c r="C20" s="213" t="s">
        <v>4</v>
      </c>
      <c r="D20" s="214"/>
    </row>
    <row r="21" spans="2:4" ht="32.25" customHeight="1">
      <c r="B21" s="2" t="s">
        <v>5</v>
      </c>
      <c r="C21" s="222" t="s">
        <v>6</v>
      </c>
      <c r="D21" s="223"/>
    </row>
    <row r="22" spans="2:4" ht="32.25" customHeight="1">
      <c r="B22" s="3" t="s">
        <v>21</v>
      </c>
      <c r="C22" s="224" t="s">
        <v>7</v>
      </c>
      <c r="D22" s="225"/>
    </row>
    <row r="23" spans="2:4" ht="32.25" customHeight="1" thickBot="1">
      <c r="B23" s="4" t="s">
        <v>22</v>
      </c>
      <c r="C23" s="211" t="s">
        <v>8</v>
      </c>
      <c r="D23" s="212"/>
    </row>
    <row r="25" spans="2:4" ht="15" thickBot="1"/>
    <row r="26" spans="2:4" ht="15" thickBot="1">
      <c r="B26" s="219" t="s">
        <v>9</v>
      </c>
      <c r="C26" s="220"/>
      <c r="D26" s="221"/>
    </row>
    <row r="27" spans="2:4" ht="15" thickBot="1">
      <c r="B27" s="1" t="s">
        <v>10</v>
      </c>
      <c r="C27" s="5" t="s">
        <v>3</v>
      </c>
      <c r="D27" s="6" t="s">
        <v>11</v>
      </c>
    </row>
    <row r="28" spans="2:4" ht="37.5" customHeight="1">
      <c r="B28" s="2" t="s">
        <v>18</v>
      </c>
      <c r="C28" s="7" t="s">
        <v>15</v>
      </c>
      <c r="D28" s="10" t="s">
        <v>12</v>
      </c>
    </row>
    <row r="29" spans="2:4" ht="37.5" customHeight="1">
      <c r="B29" s="3" t="s">
        <v>19</v>
      </c>
      <c r="C29" s="8" t="s">
        <v>16</v>
      </c>
      <c r="D29" s="11" t="s">
        <v>13</v>
      </c>
    </row>
    <row r="30" spans="2:4" ht="37.5" customHeight="1" thickBot="1">
      <c r="B30" s="4" t="s">
        <v>20</v>
      </c>
      <c r="C30" s="9" t="s">
        <v>17</v>
      </c>
      <c r="D30" s="12" t="s">
        <v>14</v>
      </c>
    </row>
    <row r="33" spans="2:4" ht="15" thickBot="1"/>
    <row r="34" spans="2:4" ht="15" thickBot="1">
      <c r="B34" s="219" t="s">
        <v>111</v>
      </c>
      <c r="C34" s="220"/>
      <c r="D34" s="221"/>
    </row>
    <row r="35" spans="2:4">
      <c r="B35" s="226"/>
      <c r="C35" s="227"/>
      <c r="D35" s="228"/>
    </row>
    <row r="36" spans="2:4">
      <c r="B36" s="229"/>
      <c r="C36" s="230"/>
      <c r="D36" s="231"/>
    </row>
    <row r="37" spans="2:4">
      <c r="B37" s="229"/>
      <c r="C37" s="230"/>
      <c r="D37" s="231"/>
    </row>
    <row r="38" spans="2:4">
      <c r="B38" s="229"/>
      <c r="C38" s="230"/>
      <c r="D38" s="231"/>
    </row>
    <row r="39" spans="2:4">
      <c r="B39" s="229"/>
      <c r="C39" s="230"/>
      <c r="D39" s="231"/>
    </row>
    <row r="40" spans="2:4">
      <c r="B40" s="229"/>
      <c r="C40" s="230"/>
      <c r="D40" s="231"/>
    </row>
    <row r="41" spans="2:4">
      <c r="B41" s="229"/>
      <c r="C41" s="230"/>
      <c r="D41" s="231"/>
    </row>
    <row r="42" spans="2:4">
      <c r="B42" s="229"/>
      <c r="C42" s="230"/>
      <c r="D42" s="231"/>
    </row>
    <row r="43" spans="2:4">
      <c r="B43" s="229"/>
      <c r="C43" s="230"/>
      <c r="D43" s="231"/>
    </row>
    <row r="44" spans="2:4">
      <c r="B44" s="229"/>
      <c r="C44" s="230"/>
      <c r="D44" s="231"/>
    </row>
    <row r="45" spans="2:4">
      <c r="B45" s="229"/>
      <c r="C45" s="230"/>
      <c r="D45" s="231"/>
    </row>
    <row r="46" spans="2:4">
      <c r="B46" s="229"/>
      <c r="C46" s="230"/>
      <c r="D46" s="231"/>
    </row>
    <row r="47" spans="2:4">
      <c r="B47" s="229"/>
      <c r="C47" s="230"/>
      <c r="D47" s="231"/>
    </row>
    <row r="48" spans="2:4">
      <c r="B48" s="229"/>
      <c r="C48" s="230"/>
      <c r="D48" s="231"/>
    </row>
    <row r="49" spans="1:5">
      <c r="B49" s="229"/>
      <c r="C49" s="230"/>
      <c r="D49" s="231"/>
    </row>
    <row r="50" spans="1:5">
      <c r="B50" s="229"/>
      <c r="C50" s="230"/>
      <c r="D50" s="231"/>
    </row>
    <row r="51" spans="1:5" ht="15" thickBot="1">
      <c r="B51" s="232"/>
      <c r="C51" s="233"/>
      <c r="D51" s="234"/>
    </row>
    <row r="52" spans="1:5">
      <c r="A52" s="235" t="s">
        <v>221</v>
      </c>
      <c r="B52" s="235"/>
      <c r="C52" s="235"/>
      <c r="D52" s="235"/>
      <c r="E52" s="235"/>
    </row>
  </sheetData>
  <mergeCells count="19">
    <mergeCell ref="B35:D51"/>
    <mergeCell ref="A52:E52"/>
    <mergeCell ref="B12:D12"/>
    <mergeCell ref="B14:B16"/>
    <mergeCell ref="C14:C16"/>
    <mergeCell ref="C21:D21"/>
    <mergeCell ref="C22:D22"/>
    <mergeCell ref="C23:D23"/>
    <mergeCell ref="C20:D20"/>
    <mergeCell ref="B26:D26"/>
    <mergeCell ref="B19:D19"/>
    <mergeCell ref="C10:D10"/>
    <mergeCell ref="C7:D7"/>
    <mergeCell ref="D14:D16"/>
    <mergeCell ref="B2:D4"/>
    <mergeCell ref="B34:D34"/>
    <mergeCell ref="B6:D6"/>
    <mergeCell ref="C8:D8"/>
    <mergeCell ref="C9:D9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1 Analisis de Amenzas</vt:lpstr>
      <vt:lpstr>2 A. Vulnerabilidad P.</vt:lpstr>
      <vt:lpstr>3 A. Vulnerabilidad R.</vt:lpstr>
      <vt:lpstr>4 A. Vulnerabilidad SyP</vt:lpstr>
      <vt:lpstr> 5 C. Analisis de Riesgo. </vt:lpstr>
      <vt:lpstr>6 Priorización y Medidas</vt:lpstr>
      <vt:lpstr>Tablas</vt:lpstr>
      <vt:lpstr>' 5 C. Analisis de Riesgo. '!Área_de_impresión</vt:lpstr>
      <vt:lpstr>'1 Analisis de Amenzas'!Área_de_impresión</vt:lpstr>
      <vt:lpstr>'2 A. Vulnerabilidad P.'!Área_de_impresión</vt:lpstr>
      <vt:lpstr>'3 A. Vulnerabilidad R.'!Área_de_impresión</vt:lpstr>
      <vt:lpstr>'4 A. Vulnerabilidad SyP'!Área_de_impresión</vt:lpstr>
      <vt:lpstr>'6 Priorización y Medidas'!Área_de_impresión</vt:lpstr>
      <vt:lpstr>Tablas!Área_de_impresión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cristian.mendoza</dc:creator>
  <cp:lastModifiedBy>KARLA BATANERO</cp:lastModifiedBy>
  <cp:lastPrinted>2020-05-21T23:23:20Z</cp:lastPrinted>
  <dcterms:created xsi:type="dcterms:W3CDTF">2016-02-11T19:11:52Z</dcterms:created>
  <dcterms:modified xsi:type="dcterms:W3CDTF">2023-07-30T02:55:02Z</dcterms:modified>
</cp:coreProperties>
</file>