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celyr\Desktop\"/>
    </mc:Choice>
  </mc:AlternateContent>
  <bookViews>
    <workbookView xWindow="0" yWindow="0" windowWidth="24000" windowHeight="1102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8" i="1" l="1"/>
  <c r="D307" i="1"/>
  <c r="D306" i="1"/>
  <c r="D305" i="1"/>
  <c r="D304" i="1"/>
  <c r="D303" i="1"/>
  <c r="D302" i="1"/>
  <c r="D301" i="1"/>
  <c r="D300" i="1"/>
  <c r="D299" i="1"/>
  <c r="D298" i="1"/>
  <c r="I262" i="1"/>
  <c r="I261" i="1"/>
  <c r="I260" i="1"/>
  <c r="I259" i="1"/>
  <c r="I258" i="1"/>
  <c r="I252" i="1"/>
  <c r="I251" i="1"/>
  <c r="I250" i="1"/>
  <c r="I248" i="1"/>
  <c r="I247" i="1"/>
  <c r="I243" i="1"/>
  <c r="I242" i="1"/>
  <c r="I241" i="1"/>
  <c r="I240" i="1"/>
  <c r="I239" i="1"/>
  <c r="I233" i="1"/>
  <c r="I232" i="1"/>
  <c r="I231" i="1"/>
  <c r="I229" i="1"/>
  <c r="I228" i="1"/>
  <c r="I226" i="1"/>
  <c r="I225" i="1"/>
  <c r="I224" i="1"/>
  <c r="I223" i="1"/>
  <c r="I221" i="1"/>
  <c r="I219" i="1"/>
  <c r="I218" i="1"/>
  <c r="E121" i="1"/>
  <c r="E94" i="1"/>
  <c r="E93" i="1"/>
  <c r="E92" i="1"/>
  <c r="E91" i="1"/>
  <c r="E81" i="1"/>
  <c r="E80" i="1"/>
  <c r="E72" i="1"/>
  <c r="E68" i="1"/>
  <c r="E65" i="1"/>
  <c r="E61" i="1"/>
  <c r="E60" i="1"/>
  <c r="E54" i="1"/>
</calcChain>
</file>

<file path=xl/sharedStrings.xml><?xml version="1.0" encoding="utf-8"?>
<sst xmlns="http://schemas.openxmlformats.org/spreadsheetml/2006/main" count="1591" uniqueCount="466">
  <si>
    <t>SECCIONAL SINCELEJO SUCRE</t>
  </si>
  <si>
    <t xml:space="preserve">NOMBRE DEL COMISIONADO </t>
  </si>
  <si>
    <t>LUGAR DE LA COMISION</t>
  </si>
  <si>
    <t>OBJETO DE LA COMISION</t>
  </si>
  <si>
    <t xml:space="preserve">VALOR DE LOS VIATICOS </t>
  </si>
  <si>
    <t>GASTOS DE VIAJE AUTORIZADOS</t>
  </si>
  <si>
    <t>DEPENDENCIA</t>
  </si>
  <si>
    <t>FUNCIONARIO QUE AUTORIZA LA COMISIÓN</t>
  </si>
  <si>
    <t>FECHA INICIO</t>
  </si>
  <si>
    <t>FECHA TERMINACION</t>
  </si>
  <si>
    <t>TOTAL DIAS</t>
  </si>
  <si>
    <t>PAOLA RAQUEL ÁLVAREZ MEDINA</t>
  </si>
  <si>
    <t xml:space="preserve"> Sincelejo</t>
  </si>
  <si>
    <t>1er Seminario Inal Métodos Alternativos Solución  Cflictos</t>
  </si>
  <si>
    <t>ASUME ESCUELA RLB</t>
  </si>
  <si>
    <t>ASUME ESCUELA J RLB</t>
  </si>
  <si>
    <t>Tribunal Superior</t>
  </si>
  <si>
    <t>SALA DE GOBIERNO</t>
  </si>
  <si>
    <t>Refuerzo implementación Oralidad Ley 1395 de 2010 Sincelejo</t>
  </si>
  <si>
    <t>ASUME PARTICIPANTE</t>
  </si>
  <si>
    <t>ÁNGEL MARÍA VEGA HERNÁNDEZ</t>
  </si>
  <si>
    <t>HERNANDO SANTANA MADERA</t>
  </si>
  <si>
    <t>ZULEYMA ARRIETA CARRIAZO</t>
  </si>
  <si>
    <t>MARÍA DEL CARMEN MONTES ZAFRA</t>
  </si>
  <si>
    <t>OLGA ROSA PÉREZ DE VÉLEZ</t>
  </si>
  <si>
    <t>ANTONIO RAFAEL BARRANCO CUELLO</t>
  </si>
  <si>
    <t>DAMARIS SALEMI HERRERA</t>
  </si>
  <si>
    <t>JOSÉ LUIS PINEDA SIERRA</t>
  </si>
  <si>
    <t>HERNANDO PUCCINI GAVIRIA</t>
  </si>
  <si>
    <t>ALICIA ESTHER CORENA MARTÍNEZ</t>
  </si>
  <si>
    <t>LUIS FERNANDO ROMERO GIL</t>
  </si>
  <si>
    <t>ARTURO GUZMÁN BADEL</t>
  </si>
  <si>
    <t>BERENICE ALBIS SALAS</t>
  </si>
  <si>
    <t>JAIME ALFONSO NAVARRO GALINDO</t>
  </si>
  <si>
    <t>LUCY DEL CARMEN CASTILLA RODRÍGUEZ</t>
  </si>
  <si>
    <t>GUILLERMO RODRÍGUEZ GARRIDO</t>
  </si>
  <si>
    <t>SECCIONAL BOGOTÁ CUNDINAMARCA</t>
  </si>
  <si>
    <t>GLORIA GUZMAN DUQUE</t>
  </si>
  <si>
    <t>Medellin</t>
  </si>
  <si>
    <t>Realizar Audiencia 110013104056201200114</t>
  </si>
  <si>
    <t>JUZGADO 056 PENAL DEL CIRCUITO DE BOGOTÁ D.C.</t>
  </si>
  <si>
    <t>MAX ALEJANDRO FLOREZ RODRIGUEZ</t>
  </si>
  <si>
    <t>WILLIAM ANDRES CASTIBLANCO CASTELLANOS</t>
  </si>
  <si>
    <t xml:space="preserve">Ibague </t>
  </si>
  <si>
    <t>Realizar audiencia N° 731686000451-2008-80027</t>
  </si>
  <si>
    <t>JUZGADO 011 PENAL DEL CIRCUITO ESPECIALIZADO DE BOGOTÁ D.C.</t>
  </si>
  <si>
    <t>MARTHA CECILIA ARTUNDUAGA GUACARA</t>
  </si>
  <si>
    <t>Santa Martha</t>
  </si>
  <si>
    <t>Dar cumplimiento a la preparatoria de audiencia  110013107010201300057</t>
  </si>
  <si>
    <t>JUZGADO 010 PENAL ESPECIALIZADO DEL CIRCUITO DE BOGOTÁ D.C.</t>
  </si>
  <si>
    <t>Realizar audiencia de jucio oral dentro del proceso 110013107011201300055</t>
  </si>
  <si>
    <t>ALVARO RESTREPO VALENCIA</t>
  </si>
  <si>
    <t xml:space="preserve">Fusagasugá </t>
  </si>
  <si>
    <t>Realizar visitas de apoyo a los despachos judiciales</t>
  </si>
  <si>
    <t>MAGISTRADO</t>
  </si>
  <si>
    <t>JESUS ANTONIO SANCHEZ SOSSA</t>
  </si>
  <si>
    <t>Girardot</t>
  </si>
  <si>
    <t>tramitar audiencia porceso 110013104056201300025</t>
  </si>
  <si>
    <t>Cucuta</t>
  </si>
  <si>
    <t>Tramite audiencia 110016000099200800010</t>
  </si>
  <si>
    <t xml:space="preserve">Chocontá </t>
  </si>
  <si>
    <t>Cali</t>
  </si>
  <si>
    <t>Audiencia</t>
  </si>
  <si>
    <t>Medellín</t>
  </si>
  <si>
    <t>Cúcuta</t>
  </si>
  <si>
    <t>Ibagué</t>
  </si>
  <si>
    <t>ULDI TERESA JIMENEZ LOPEZ</t>
  </si>
  <si>
    <t>Cartagena</t>
  </si>
  <si>
    <t>MAGISTRADA</t>
  </si>
  <si>
    <t>Fusagasugá</t>
  </si>
  <si>
    <t>Mariquita</t>
  </si>
  <si>
    <t>EDUARDO CASTELLANOS ROSO</t>
  </si>
  <si>
    <t>Cajicá</t>
  </si>
  <si>
    <t>Zipaquirá</t>
  </si>
  <si>
    <t>Paime</t>
  </si>
  <si>
    <t>Gachancipá</t>
  </si>
  <si>
    <t>Nemocón</t>
  </si>
  <si>
    <t>Cachipay</t>
  </si>
  <si>
    <t>Vianí</t>
  </si>
  <si>
    <t>Bituima</t>
  </si>
  <si>
    <t>Zipacón</t>
  </si>
  <si>
    <t>Leticia</t>
  </si>
  <si>
    <t>Santa Marta</t>
  </si>
  <si>
    <t>Guaduas</t>
  </si>
  <si>
    <t>JOSELYN GOMEZ GRANADOS</t>
  </si>
  <si>
    <t>ORLANDO TELLEZ HERNANDEZ</t>
  </si>
  <si>
    <t>JAVIER ANTONIO FERNANDEZ SIERRA</t>
  </si>
  <si>
    <t>YOLANDA GARCIA DE CARVAJALINO</t>
  </si>
  <si>
    <t>31/11/2013</t>
  </si>
  <si>
    <t>Funza</t>
  </si>
  <si>
    <t>Facatativá</t>
  </si>
  <si>
    <t>Martha Cecilia Artunduaga Guaraca</t>
  </si>
  <si>
    <t xml:space="preserve">Audiencia oral </t>
  </si>
  <si>
    <t>Presidente Sala Plena TAB</t>
  </si>
  <si>
    <t>Eduardo carvajalino</t>
  </si>
  <si>
    <t>Gloria Guzman Duque</t>
  </si>
  <si>
    <t>Ibague</t>
  </si>
  <si>
    <t>Audiencia juicio oral proceso 2009 00001</t>
  </si>
  <si>
    <t>Presidencia Sala Penal TSDJB</t>
  </si>
  <si>
    <t>Rodolfo Arciegas Cuadros</t>
  </si>
  <si>
    <t>Formulacion de acusacion proceso 2013-0121</t>
  </si>
  <si>
    <t>Eduardo Carvajalino Contreras</t>
  </si>
  <si>
    <t>Alvaro Restrepo Valencia</t>
  </si>
  <si>
    <t>Zipaquira</t>
  </si>
  <si>
    <t>Visita despachos judiciales</t>
  </si>
  <si>
    <t>Sandra Rojas Castellano</t>
  </si>
  <si>
    <t>San Cayetano</t>
  </si>
  <si>
    <t>Armenia</t>
  </si>
  <si>
    <t>Audiencia oral  CUI 0500016000206201040855</t>
  </si>
  <si>
    <t>Bucaramanga</t>
  </si>
  <si>
    <t>Audiencia juzgamiento N° 1100131070102014-00004-00</t>
  </si>
  <si>
    <t>Audiencia 2012 - 00135</t>
  </si>
  <si>
    <t>Juez 26 Penal del Circuito</t>
  </si>
  <si>
    <t>Martha cecilia Artunduaga Guaraca</t>
  </si>
  <si>
    <t>Juez 10 Penal Especializado del Circuito</t>
  </si>
  <si>
    <t>Caqueza</t>
  </si>
  <si>
    <t>Quetame</t>
  </si>
  <si>
    <t>Gutierrez</t>
  </si>
  <si>
    <t>Ubaque</t>
  </si>
  <si>
    <t>Utica</t>
  </si>
  <si>
    <t>sasaima</t>
  </si>
  <si>
    <t>Vergara</t>
  </si>
  <si>
    <t>Villeta</t>
  </si>
  <si>
    <t>La Mesa</t>
  </si>
  <si>
    <t>El Colegio</t>
  </si>
  <si>
    <t>Apulo</t>
  </si>
  <si>
    <t>Venecia</t>
  </si>
  <si>
    <t>Arbelaez</t>
  </si>
  <si>
    <t>Tibacuy</t>
  </si>
  <si>
    <t>Carmen de Carupa</t>
  </si>
  <si>
    <t>Sutatausa</t>
  </si>
  <si>
    <t>EDUARDO CARVAJALINO</t>
  </si>
  <si>
    <t>Florencia</t>
  </si>
  <si>
    <t>Barranquilla</t>
  </si>
  <si>
    <t>El Espinal</t>
  </si>
  <si>
    <t>Ocaña</t>
  </si>
  <si>
    <t>RODOLFO ARCIEGAS CUADROS</t>
  </si>
  <si>
    <t>Valledupar</t>
  </si>
  <si>
    <t>LESTER MARIA GONZALEZ ROMERO</t>
  </si>
  <si>
    <t>Audiencia victimas AUC</t>
  </si>
  <si>
    <t>Yacopi</t>
  </si>
  <si>
    <t>ALEXANDRA VALENCIA MOLINA</t>
  </si>
  <si>
    <t xml:space="preserve">SECCIONAL MANIZALES -CALDAS </t>
  </si>
  <si>
    <t xml:space="preserve">VALOR DE LOS 
VIATICOS </t>
  </si>
  <si>
    <t>GASTOS DE VIAJE 
AUTORIZADOS</t>
  </si>
  <si>
    <t>MARIO FERNANDO NOREÑA CHICA</t>
  </si>
  <si>
    <t>LA DORADA - CALDAS</t>
  </si>
  <si>
    <t>LLEVAR A CABO AUDICENCIAS DE TIPO PENAL</t>
  </si>
  <si>
    <t>JUZGADO PENAL DEL CIRCUITO DE PUERTO BOYACA</t>
  </si>
  <si>
    <t>SALA ADMINISTRATIVA DEL CONSEJO SECCIONAL DE LA JUDICATURA</t>
  </si>
  <si>
    <t>2(dos)</t>
  </si>
  <si>
    <t>GERMAN ALBERTO ISAZA GOMEZ</t>
  </si>
  <si>
    <t>CHINCHINA - CALDAS</t>
  </si>
  <si>
    <t>JUZGADO 002 PENAL DEL CIRCUITO MANIZALES ADOLESCENTES</t>
  </si>
  <si>
    <t>1 (uno)</t>
  </si>
  <si>
    <t>OSCAR IVAN BETANCURT OSPINA</t>
  </si>
  <si>
    <t xml:space="preserve"> PUERTO BOYACA - BOYACA</t>
  </si>
  <si>
    <t xml:space="preserve">LLEVAR A CABO AUDICENCIAS DE TIPO PENAL </t>
  </si>
  <si>
    <t>JUZGADO 001 PROMISCUO DEL CIRCUITO MANZANARES</t>
  </si>
  <si>
    <t>1(uno)</t>
  </si>
  <si>
    <t>JAIME SOTO RAMIREZ</t>
  </si>
  <si>
    <t>RIOSUCIO-CALDAS</t>
  </si>
  <si>
    <t>JUZGADO 001 PENAL DEL  CIRCUITO ANSERMA</t>
  </si>
  <si>
    <t>4(cuatro)</t>
  </si>
  <si>
    <t>MARTHA ANGELICA PINILLA AVILA</t>
  </si>
  <si>
    <t>ANSERMA-CALDAS</t>
  </si>
  <si>
    <t>JUZGADO 001 PENAL DEL CIRCUITO RIOSUCIO</t>
  </si>
  <si>
    <t>3 (tres)</t>
  </si>
  <si>
    <t>ANDRES MAURICIO MONTOYA B.</t>
  </si>
  <si>
    <t>AGUADAS-CALDAS</t>
  </si>
  <si>
    <t>JUZGADO PENAL DEL CIRCUITO DE SALAMINA</t>
  </si>
  <si>
    <t>3(TRES)</t>
  </si>
  <si>
    <t>LUIS GONZAGA GARCIA BEDOYA</t>
  </si>
  <si>
    <t>PUERTO BOYACA-BOYACA</t>
  </si>
  <si>
    <t>2 (dos)</t>
  </si>
  <si>
    <t>MONICA MARIA BOTERO LOPEZ</t>
  </si>
  <si>
    <t xml:space="preserve">JUZGADO PENAL DEL CIRCUITO DE LA DORADA </t>
  </si>
  <si>
    <t>1 (UNO)</t>
  </si>
  <si>
    <t>MARIA ELENA MEJIA SANCHEZ</t>
  </si>
  <si>
    <t>PENSILVANIA - CALDAS</t>
  </si>
  <si>
    <t>JUZGADO PROMISCUO MUNICIPAL</t>
  </si>
  <si>
    <t>MARIA EUGENIA LOPEZ BEDOYA</t>
  </si>
  <si>
    <t>Anserma-Caldas</t>
  </si>
  <si>
    <t>Realizar labores propias de su cargo</t>
  </si>
  <si>
    <t>SALA ADMINISTRATIVA - CONSEJO SECCIONAL DE LA JUDICATURA</t>
  </si>
  <si>
    <t>La Viceprecidencia de la Sala Administrativa del Consejo Seccional de la Judicatura de Caldas (resolución No. CSJCR14-118)</t>
  </si>
  <si>
    <t>FLOR EUCARIS DIAZ BUITRAGO</t>
  </si>
  <si>
    <t xml:space="preserve">Realizar labores propias de su cargo el día </t>
  </si>
  <si>
    <t>La Presidencia de la Sala Administrativa del Consejo Seccional de la Judicatura de Caldas, (resolución No. CSJCR14-117)</t>
  </si>
  <si>
    <t>SECCIONAL NEIVA HUILA</t>
  </si>
  <si>
    <t>Carlos Alberto Horta Cortes</t>
  </si>
  <si>
    <t>Altamira</t>
  </si>
  <si>
    <t>Revisión técnica equipos de computo</t>
  </si>
  <si>
    <t>42,875,00</t>
  </si>
  <si>
    <t>26,800,00</t>
  </si>
  <si>
    <t>Administración Judicial</t>
  </si>
  <si>
    <t>Diana I. Bolivar Voloj</t>
  </si>
  <si>
    <t>Luz Dary Cadena Puerta</t>
  </si>
  <si>
    <t>Pitalito</t>
  </si>
  <si>
    <t>Acompañamiento depositos judiciales</t>
  </si>
  <si>
    <t>128,625,00</t>
  </si>
  <si>
    <t>50,000,00</t>
  </si>
  <si>
    <t>Carlos Mauricio Salazar</t>
  </si>
  <si>
    <t>San Agustin-Pitalito-La Plata</t>
  </si>
  <si>
    <t>Seguimiento medidas de descongest.</t>
  </si>
  <si>
    <t>250,100,00</t>
  </si>
  <si>
    <t>72,000,00</t>
  </si>
  <si>
    <t>Consejo Seccional</t>
  </si>
  <si>
    <t>Isamary Marrugo D.</t>
  </si>
  <si>
    <t>Efrain Rojas Segura</t>
  </si>
  <si>
    <t>Iquira-Yaguara-Palermo-Teruel</t>
  </si>
  <si>
    <t xml:space="preserve">Visita calificación factor organizacion </t>
  </si>
  <si>
    <t>44,660,00</t>
  </si>
  <si>
    <t>Algeciras</t>
  </si>
  <si>
    <t>Carlos Alberto Macias</t>
  </si>
  <si>
    <t>Palermo - Teruel</t>
  </si>
  <si>
    <t xml:space="preserve">Conductor Visita calificación factor org. </t>
  </si>
  <si>
    <t>17,863,00</t>
  </si>
  <si>
    <t>Yeferson Leonardo Penagos</t>
  </si>
  <si>
    <t>Iquira-Yaguara</t>
  </si>
  <si>
    <t xml:space="preserve">Apoyo visitas despachos judiciales </t>
  </si>
  <si>
    <t>25,010,00</t>
  </si>
  <si>
    <t>Palermo-Teruel</t>
  </si>
  <si>
    <t>Miller Eduardo Muñoz ch.</t>
  </si>
  <si>
    <t>Pitalito - La Plata</t>
  </si>
  <si>
    <t>Instalación equipos de computo</t>
  </si>
  <si>
    <t>214,365,00</t>
  </si>
  <si>
    <t>Gustavo Nuñez Serrato</t>
  </si>
  <si>
    <t>Bogota</t>
  </si>
  <si>
    <t>Mesa negociadora Asonal</t>
  </si>
  <si>
    <t>488,395,00</t>
  </si>
  <si>
    <t>108,900,00</t>
  </si>
  <si>
    <t>Juzgado primero laboral</t>
  </si>
  <si>
    <t>Armando Cardenas M.</t>
  </si>
  <si>
    <t>2  1/2</t>
  </si>
  <si>
    <t>Simon Dieb Aljure Lugo</t>
  </si>
  <si>
    <t>Comité Convivencia Laboral</t>
  </si>
  <si>
    <t>194,301,00</t>
  </si>
  <si>
    <t>68,000,00</t>
  </si>
  <si>
    <t>Juzgado Segundo Civil Cto.</t>
  </si>
  <si>
    <t>Luis Guillermo Salas</t>
  </si>
  <si>
    <t>1  1/2</t>
  </si>
  <si>
    <t>Milton Fabio Rojas Rojas</t>
  </si>
  <si>
    <t>226,090,00</t>
  </si>
  <si>
    <t>Luis Felipe Uribe Lopez</t>
  </si>
  <si>
    <t>Garzón</t>
  </si>
  <si>
    <t>Montaje tecnologico y testimonio</t>
  </si>
  <si>
    <t>37,515,00</t>
  </si>
  <si>
    <t>13,200,00</t>
  </si>
  <si>
    <t>Alfredo Caupaz Ledesma</t>
  </si>
  <si>
    <t>Conductor traslado de muebles</t>
  </si>
  <si>
    <t>21,440,00</t>
  </si>
  <si>
    <t>Hobo - Campoalegre</t>
  </si>
  <si>
    <t>Salazar R. William manuel</t>
  </si>
  <si>
    <t>Pitalito-La Plata-Garzon</t>
  </si>
  <si>
    <t>Visitas Carcelarias Institucionales</t>
  </si>
  <si>
    <t>381,750,00</t>
  </si>
  <si>
    <t>Hernando Quintero Delgado</t>
  </si>
  <si>
    <t>Ortiz O. Amanda Socorro</t>
  </si>
  <si>
    <t>Ochoa Jimenez Maria del Pilar</t>
  </si>
  <si>
    <t>Gonzalez Torres Armando</t>
  </si>
  <si>
    <t>Morales Lasso Nelfa Maritza</t>
  </si>
  <si>
    <t>347,050,00</t>
  </si>
  <si>
    <t xml:space="preserve">Rama Judicial </t>
  </si>
  <si>
    <t>William Manuel Salazar R.</t>
  </si>
  <si>
    <t>Castañeda M. Mario Roberto</t>
  </si>
  <si>
    <t xml:space="preserve">Bogota </t>
  </si>
  <si>
    <t>Capacitación Retención en la Fuente</t>
  </si>
  <si>
    <t>259,623,00</t>
  </si>
  <si>
    <t>556,980,00</t>
  </si>
  <si>
    <t>Administracion Judicial</t>
  </si>
  <si>
    <t xml:space="preserve">Diana Isabel Bolivar v. </t>
  </si>
  <si>
    <t>Astudillo Mireya</t>
  </si>
  <si>
    <t>160,137,00</t>
  </si>
  <si>
    <t>515,220,00</t>
  </si>
  <si>
    <t>Gomez Romero German</t>
  </si>
  <si>
    <t>Albania</t>
  </si>
  <si>
    <t>Reparar sala de audicencias-CPU</t>
  </si>
  <si>
    <t>71,455,00</t>
  </si>
  <si>
    <t>40,000,00</t>
  </si>
  <si>
    <t>Mario Roberto Castañeda M.</t>
  </si>
  <si>
    <t>Belen de los Andaquies</t>
  </si>
  <si>
    <t xml:space="preserve">Apoyo primera audiencia virtual </t>
  </si>
  <si>
    <t>62,525,00</t>
  </si>
  <si>
    <t>30,000,00</t>
  </si>
  <si>
    <t>Gonzalo HumbertoVillegas H.</t>
  </si>
  <si>
    <t>Salazar Carlos Mauricio</t>
  </si>
  <si>
    <t xml:space="preserve">San Agustin-Pitalito-La Plata-Campoalegre </t>
  </si>
  <si>
    <t>Seguimiento medidas de descongestion</t>
  </si>
  <si>
    <t>100,000,00</t>
  </si>
  <si>
    <t>Consejo Secc. Judicatura</t>
  </si>
  <si>
    <t>Isamary Marrugo Diaz</t>
  </si>
  <si>
    <t>Culma Salinas Oscar Eduardo</t>
  </si>
  <si>
    <t>Puerto Rico</t>
  </si>
  <si>
    <t>Funciones propias de su cargo</t>
  </si>
  <si>
    <t>Reyes Murcia Juan Carlos</t>
  </si>
  <si>
    <t>Neiva</t>
  </si>
  <si>
    <t>Comité de Conciliación y Defensa Jud.</t>
  </si>
  <si>
    <t>97,679,00</t>
  </si>
  <si>
    <t>Penagos A. Jefferson Leonardo</t>
  </si>
  <si>
    <t>Baraya - Colombia</t>
  </si>
  <si>
    <t>Apoyo pract. De visita ordinaria de Calif.</t>
  </si>
  <si>
    <t>43,765,00</t>
  </si>
  <si>
    <t>Mendez Cuervo Bernardo</t>
  </si>
  <si>
    <t>Funciones de Conductor -Propias del cargo</t>
  </si>
  <si>
    <t>28,000,00</t>
  </si>
  <si>
    <t>Bolivar V. Diana Isabel</t>
  </si>
  <si>
    <t xml:space="preserve">Visitar Despachos Judiciales inherentes </t>
  </si>
  <si>
    <t>481,161,00</t>
  </si>
  <si>
    <t>Dirección Ejecutiva Adm.</t>
  </si>
  <si>
    <t>Celinea Orostegui de J.</t>
  </si>
  <si>
    <t>Audiencia Virtual</t>
  </si>
  <si>
    <t>187,575,00</t>
  </si>
  <si>
    <t>Caupaz L. Alfredo</t>
  </si>
  <si>
    <t>Santa Maria</t>
  </si>
  <si>
    <t>Conductor - funciones propias de su cargo</t>
  </si>
  <si>
    <t>Viabilidad Translado Juzgado</t>
  </si>
  <si>
    <t>35,730,00</t>
  </si>
  <si>
    <t>Baraya - Tello</t>
  </si>
  <si>
    <t>Traslado personal de mantenimiento</t>
  </si>
  <si>
    <t>16,080,00</t>
  </si>
  <si>
    <t>Nuñez Serrato Gustavo</t>
  </si>
  <si>
    <t>Mesa Negociadora Asonal</t>
  </si>
  <si>
    <t>432,800,00</t>
  </si>
  <si>
    <t>1,005,090,00</t>
  </si>
  <si>
    <t>Garzon</t>
  </si>
  <si>
    <t>Verificación obras de mantenimiento</t>
  </si>
  <si>
    <t>56,270,00</t>
  </si>
  <si>
    <t>13,600,00</t>
  </si>
  <si>
    <t>Muñoz CH. Miller Eduardo</t>
  </si>
  <si>
    <t>Soporte Tecnico</t>
  </si>
  <si>
    <t xml:space="preserve">Uribe Lopez Luis Felipe </t>
  </si>
  <si>
    <t>18,700,00</t>
  </si>
  <si>
    <t>Palermo</t>
  </si>
  <si>
    <t>16,800,00</t>
  </si>
  <si>
    <t xml:space="preserve">Montaje tecnologico recepcion testimonio </t>
  </si>
  <si>
    <t>Realizar configuracion antivirus</t>
  </si>
  <si>
    <t>Revision tecnica de equipos a la Red.</t>
  </si>
  <si>
    <t>SECCIONAL VILLAVICENCIO META</t>
  </si>
  <si>
    <t>Juan Carlos Gutiérrez Prieto (Profesional Universitario Gr.12)</t>
  </si>
  <si>
    <t>San José del Guaviare - Puerto Concordia - Meta</t>
  </si>
  <si>
    <t>Con el fin de realizar instalación de Red Lan y impresora laser en el Juzgado Promiscuo Municipal de Puerto Condordía, y verificar la instalación del cableado estructurado, voz y datos, circuitos eléctricos, como también las adecuaciones locativas efectuadas en el Palacio de Justicia de San José del Guaviare (Guaviare).</t>
  </si>
  <si>
    <t>DIRECCIÓN SECCIONAL</t>
  </si>
  <si>
    <t>Rodrigo Suárez Giraldo    (Director Seccional)</t>
  </si>
  <si>
    <t>Aymer Moreno Rengifo (Profesional Universitario Gr.11)</t>
  </si>
  <si>
    <t>Andrés Avelino Galván Hernández (Asistente Administrativo Gr.05)</t>
  </si>
  <si>
    <t>Javier Camilo Solano Ladino (Auxiliar Administrativo Gr.05)</t>
  </si>
  <si>
    <t>Cumaral - Meta</t>
  </si>
  <si>
    <t>Con el fin de realizar busqueda de un inmueble para el traslado del Juzgado Promiscuo Municipal de esa localidad, toda vez que se requiere de manera perentoria desocupar el inmueble donde actualmente funciona por motivos de remodelación y adecuación de infraestructura del edificio. Lo anterior de conformidad con el oficio No.001 del 14 de enero de 2014, remitido por la Juez Promiscuo Municipal.</t>
  </si>
  <si>
    <t>Acacias - Meta</t>
  </si>
  <si>
    <t>Con el fin de revisar el sistema eléctrico de la subestación ubicada en el inmueble donde funcionan los despachos judiciales de esa localidad y efectuar cambio de cableado telefónico en el Centro de Servicios de los Juzgados de Ejecución de Penas y Medidas.</t>
  </si>
  <si>
    <t>Dora Elcy Espitía Murcia (Secretaria)</t>
  </si>
  <si>
    <t>Bogotá</t>
  </si>
  <si>
    <t>Con el fin de asistir a una entrevista en una empresa contratada por la Sala Administrativa del Consejo Superior de la Judicatura para los diferentes fines estadísticos la cual se realizara en las instalaciones de la Unidad de Desarrollo  y Análisis Estadístico.</t>
  </si>
  <si>
    <t>CONSEJO SECCIONAL DE LA JUDICATURA DEL META</t>
  </si>
  <si>
    <t>Leidy Yesenia Galindo Espitía (Citadora Gr.03)</t>
  </si>
  <si>
    <t>Jaime Enrique Salgado Balceiro     (Conductor)</t>
  </si>
  <si>
    <t>Con el fin de trasladar a las empleadas de la Sala Administrativa del Consejo Seccional de la Judicatura del Meta,a una reunión en las instalaciones de la Unidad de Desarrollo  y Análisis Estadístico.</t>
  </si>
  <si>
    <t>Con el fin de realizar instalación de Red Lan de datos y regulada en el Juzgado Promiscuo Municipal de Puerto Concordia, y efectuar traslado de los Juzgados Promiscuo de Familia y Penal del Circuito de Descongestión a la nueva sede recientemente acondicionada en el Palacio de Justicia de San José del Guaviare (Guaviare).</t>
  </si>
  <si>
    <t>Oscar Iván Rodriguez Oliveros (Técnico en sistemas Gr.11)</t>
  </si>
  <si>
    <t>Con el fin de realizar instalación de Red Lan de datos y regulada en el Juzgado Promiscuo Municipal de Puerto Concordia, y en la nueva sede acondicionada en el Palacio de Justicia de San José del Guaviare (Guaviare).</t>
  </si>
  <si>
    <t xml:space="preserve">Centro de Servicios Penales para Aadolescentes </t>
  </si>
  <si>
    <t>Alfonso Antonio Ramírez Duarte (Asistente Social)</t>
  </si>
  <si>
    <t>Villavicencio</t>
  </si>
  <si>
    <t>Con el fin de participar en una reunión relacionada con el Comité de Convivencia Laboral. Lo anterior de conformidad con el oficio No.001 del 20/01/2014.</t>
  </si>
  <si>
    <t>Juzgado Promiscuo de Familia (San Martín - Meta)</t>
  </si>
  <si>
    <t>Zoraida Espitia Gamboa (Escribiente Nominada)</t>
  </si>
  <si>
    <t>Con el fin de realizar traslado de Juzgado Promiscuo Municipal de esa localidad, a otro inmueble.</t>
  </si>
  <si>
    <t>Teresa Herrera Andrade (Magistrada)</t>
  </si>
  <si>
    <t>Gastos de viaje con el fin de atender asuntos relacionados con la situación actual de la Justicia en la Jurisdicción Contenciosa Administrativa.</t>
  </si>
  <si>
    <t>Tribunal Administrativo del Meta</t>
  </si>
  <si>
    <t>Restrepo y Cumaral - Meta</t>
  </si>
  <si>
    <t>Con el fin de realizar inventarios físicos individualizados, armar puestos de trabajo y efectuar adecuación de las salas de audiencias en los Juzgados Promiscuos Municipales de Restrepo y Cumaral (Meta).</t>
  </si>
  <si>
    <t>Edgar Alexander Diaz Lombana (Auxiliar Administrativo Gr.04)</t>
  </si>
  <si>
    <t>Con el fin de realizar configuración de los equipos de  computo en el Juzgado Promiscuo Municipal de Restrepo y en el Juzgado Promiscuo Municipal de Cumaral, efectuar instalación y configuración de equipos del despacho y de la sala de audiencias.</t>
  </si>
  <si>
    <t>Gustavo Forero Coronado Lombana (Auxiliar Administrativo Gr.03)</t>
  </si>
  <si>
    <t>Con el fin de recoger al Director Seccional de Administración Judicial de Villavicencio, en el Palacio de Justicia Alfonso Reyes Echandía, quien se viene de asistir a la Ceremonia de entrega de los certificados en las normas NTCGP 1000:2009, NTC ISO 9001:2008 e IQNET, otorgados por el Instituto Colombiano de Normalización y Certificación "ICONTEC" a la Sala Administrativa del Consejo Superior de la Judicatura y ciento cuatro (104) Despachos Judiciales de distintas especialidades y regiones el país.</t>
  </si>
  <si>
    <t>Guayabetal (Cundinamarca)</t>
  </si>
  <si>
    <t>Con el fin de realizar traslado de la sala de audiencias efectuando instalación de canaletas y revisión de línea telefónica en el Juzgado Promiscuo Municipal de esa localidad.</t>
  </si>
  <si>
    <t xml:space="preserve">San José del Guaviare </t>
  </si>
  <si>
    <t>Con el fin de verificar los trabajos de instalación del transformador y coordinar la instalación de los aires acondicionados, adquiridos mediante Contrato de suministro No.20 del 18 de marzo de 2014, con destino a la sede recientemente ampliada del Palacio de Justicia de esa localidad.</t>
  </si>
  <si>
    <t>Mitú (Vaupés)</t>
  </si>
  <si>
    <t>Con el fin de levantar el inventario de las necesidades y poderlas incluir en el plan de necesidades.</t>
  </si>
  <si>
    <t>31/04/2014</t>
  </si>
  <si>
    <t>Con el fin de realizar revisión de la UPS ubicada que alimenta el sistema regualdo del segundo piso, instalar un (01) ventilador y diez (10) estantes metálicos en el Centro de Servicios Administrativos de los Juzgados de Ejecución de Penas y Medidas de Seguridad, instalar un (01) equipo de aire acondicionado en el Juzgado Segundo Promiscuo Municipal, cambio de chapa puerta principal de acceso al Juzgado Civil del Circuito y revisión general del sistema luminario de las áreas comunes del inmueble donde funcionan los despachos judiciales de esa localidad.</t>
  </si>
  <si>
    <t>Guillermo Oswaldo Muñoz Vargas                            (Auxiliar Administrativo Gr.03)</t>
  </si>
  <si>
    <t>Con el fin de trasladar a los Doctores Alcibiades Vargas Bautista y Joel Darío Trejos Londoño, Magistrados de la Sala Penal del Tribunal Superior de Villavicencio, quienes se desplazan a efectuar labores propias de su cargo.</t>
  </si>
  <si>
    <t>Cubarral y San Martín (Meta)</t>
  </si>
  <si>
    <t>Con el fin de realizar en el Juzgado Promiscuo Municipal de Cubarral (Meta), instalación de canaletas y dos (02) ventiladores en la sala de audiencias, y en el Juzgado Promiscuo de Familia de San Martín (Meta), efectuar reubicación de un equipo de aire acondicionado.</t>
  </si>
  <si>
    <t>Puerto Gaitán (Meta)</t>
  </si>
  <si>
    <t>Con el fin de recibir donación de bienes muebles por parte de la Compañía CEPCOLSA S.A., y recoger muebles inservibles en el Juzgado Promiscuo Municipal de esa localidad.</t>
  </si>
  <si>
    <t>Jairo Andrés Torres Medina (Asistente Administrativo Gr.05)</t>
  </si>
  <si>
    <t>San José del Guaviare (Guaviare)</t>
  </si>
  <si>
    <t>Con el fin de realizar instalación de canaleta en la sala de audiencias del Juzgado Promiscuo Municipal de Puerto Lleras (Meta), y efectuar traslado de los Juzgados Promiscuo de Familia, Promiscuo del Circuito y un Juzgado Promiscuo Municipal, y adecuación de la sala de audiencias en el Palacio de Justicia de San José del Guaviare (Guaviare).</t>
  </si>
  <si>
    <t>Puerto Carreño (Vichada)</t>
  </si>
  <si>
    <t xml:space="preserve">Con el fin de realizar mantenimiento del sistema de eléctrico y de los equipos, instalación de la red de datos y canaletas en la Sala de Audiencias, realizar inventarios fisicos individualizados, bajas de bienes muebles inservibles en los despachos judiciales de esa localidad. </t>
  </si>
  <si>
    <t>Bibiana García Sierra    (Asistente Administrativo Gr.05)</t>
  </si>
  <si>
    <t>Con el fin de realizar sondeo de la oferta inmobiliaria, para efectuar los estudios previos para la contratación de un inmueble para la ubicación de los despachos judiciales de esa localidad.</t>
  </si>
  <si>
    <t>Con el fin de reubicar los archivos de los despachos judiciales de esa localidad.</t>
  </si>
  <si>
    <t>Con el fin de trasladar a la ciudad de Villavicencio al  Doctor Nestor Raul Correa, quien viene a la ciudad de Villavicencio, a participar en la Primera Sesión de la Clínica de Casos Multipropósito organizado por la Unidad Administrativa de Restitución de Tierras</t>
  </si>
  <si>
    <t>Con el fin de trasladar a la ciudad de Bogotá al  Doctor Nestor Raul Correa, quien vino a la ciudad de Villavicencio, a participar en la Primera Sesión de la Clínica de Casos Multipropósito organizado por la Unidad Administrativa de Restitución de Tierras</t>
  </si>
  <si>
    <t>Con el fin de trasladar a los empleados de la Dirección Seccional a la Escuela Judicial Rodrigo Lara Bonilla y recoger en el Almacén General de la Dirección Ejecutiva, elementos de consumo (Cables para impresoras)</t>
  </si>
  <si>
    <t>Martha Cecilia Romero Carmona (Profesional Universitario Grado 11)</t>
  </si>
  <si>
    <t>Con el fin de asistir a la capacitación en el tema de retención en la fuente sobre ingresos laborales y cambios contables, la cual se desarrollará en la Escuela Judicial Rodrigo Lara Bonilla, Lo anterior de conformidad con el Memoranto DEAJ14-352 del 21 de abril de 2014.</t>
  </si>
  <si>
    <t>Lida Mayerly Segura Palacios (Asistente Administrativa Grado 05)</t>
  </si>
  <si>
    <t>Edwin Mauricio Guerrero Ramiréz                       (Asistente Administrativa Grado 05)</t>
  </si>
  <si>
    <t>SECCIONAL CALI VALLE DEL CAUCA</t>
  </si>
  <si>
    <t>Francisco Rafael Arcieri Saldarriaga</t>
  </si>
  <si>
    <t>Buga</t>
  </si>
  <si>
    <t>Reunión Comité de Genero</t>
  </si>
  <si>
    <t>Consejo Seccional de la Judicatura del Valle del Cauca</t>
  </si>
  <si>
    <t>José Alvaro Gomez Herrera</t>
  </si>
  <si>
    <t>Palmira</t>
  </si>
  <si>
    <t>Reunión del Sistema Penal Oral Acusatorio de los Juzgados Penales de Palmira</t>
  </si>
  <si>
    <t>Buenventura</t>
  </si>
  <si>
    <t xml:space="preserve">Sesión de Sala Ordinaria </t>
  </si>
  <si>
    <t>Jose Eudoro Narvaez Viteri</t>
  </si>
  <si>
    <t>Buenaventura</t>
  </si>
  <si>
    <t>Jose Alvaro Gomez Herrera</t>
  </si>
  <si>
    <t>Reunión de la Comisión Seccional Interinstitucional del Valle del Cauca</t>
  </si>
  <si>
    <t>Reunión al Comité Sistema Penal Acusatorio - SPOA de Buga</t>
  </si>
  <si>
    <t>Reunión Comité del Sistema de Gestión de Calidad (SIGC) de Buga</t>
  </si>
  <si>
    <t>Oscar Ivan Lozada GarcÍA</t>
  </si>
  <si>
    <t>Sesión Ordinaria</t>
  </si>
  <si>
    <t>Gloria Isabel Montaño Cobo</t>
  </si>
  <si>
    <t>Jose Eudoro Marvaez Viteri</t>
  </si>
  <si>
    <t>Milton Edinson Montaño Vargas</t>
  </si>
  <si>
    <t>Traslado de Magistrado</t>
  </si>
  <si>
    <t>06//05/2014</t>
  </si>
  <si>
    <t>Traslado Personal Sala Administrativa</t>
  </si>
  <si>
    <t>Andres Mauricio Fernandez Peña</t>
  </si>
  <si>
    <t>Catago</t>
  </si>
  <si>
    <t>Realizar soporte en el Sistema de Reparto SARJ en la oficina de apoyo de la ciudad de Cartago</t>
  </si>
  <si>
    <t>Dirección Seccional  de Administraci{on Judicial de  Cali</t>
  </si>
  <si>
    <t>Clara Ines Ramirez Sierra</t>
  </si>
  <si>
    <t>Libardo Muñoz Lozano</t>
  </si>
  <si>
    <t xml:space="preserve">revisión de las salas de audiencias del Palacio de Justicia de Buga </t>
  </si>
  <si>
    <t>Gilberto Matallana Benitez</t>
  </si>
  <si>
    <t>Cartago</t>
  </si>
  <si>
    <t>Asistir Audiencias Procesos Judiciales</t>
  </si>
  <si>
    <t>Oficina de la Coordinación Administrativa de Buga</t>
  </si>
  <si>
    <t>Melquicedec Vela Gomez</t>
  </si>
  <si>
    <t>Beatriz Navarro Garces</t>
  </si>
  <si>
    <t>Yotoco</t>
  </si>
  <si>
    <t>Visita domiciliaria</t>
  </si>
  <si>
    <t>Centro de Servicios de los Juzgados de Ejecución de Penas de Buga</t>
  </si>
  <si>
    <t>Carlos Hernando Escobar Melo</t>
  </si>
  <si>
    <t>San Pedro</t>
  </si>
  <si>
    <t>Ansermanuevo</t>
  </si>
  <si>
    <t>Diego Escobar Cuellar</t>
  </si>
  <si>
    <t>Negociar Pliego de Condiciones</t>
  </si>
  <si>
    <t>Dirección Ejecutiva de Administraci{on Judicial de  Bogotá</t>
  </si>
  <si>
    <t>Celinea Orostegui de Jimenez</t>
  </si>
  <si>
    <t>Hector Ernesto Bedoya Marquez</t>
  </si>
  <si>
    <t>Roldanillo</t>
  </si>
  <si>
    <t>Turno de Control de Garantías</t>
  </si>
  <si>
    <t>Robinson Perez Velez</t>
  </si>
  <si>
    <t>Juzgado Promiscuo Municipal de Bolivar</t>
  </si>
  <si>
    <t>Edwin Giraldo Gomez</t>
  </si>
  <si>
    <t>Reunión Ordinaria  de la comisión Interinstitucional de la Rama Judicial</t>
  </si>
  <si>
    <t>Tribunal Superior del Distrito Judicial de Buga</t>
  </si>
  <si>
    <t>Henry Cadena Franco</t>
  </si>
  <si>
    <t>Elisa Casañas Baena</t>
  </si>
  <si>
    <t>Reunión Mensual del Comité Paritario</t>
  </si>
  <si>
    <t>Juzgado Tercero Penal del Circuito de Buenaventura</t>
  </si>
  <si>
    <t>Jhon Edward Romero Rincon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</si>
</sst>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8" formatCode="&quot;$&quot;#,##0.00;[Red]\-&quot;$&quot;#,##0.00"/>
    <numFmt numFmtId="44" formatCode="_-&quot;$&quot;* #,##0.00_-;\-&quot;$&quot;* #,##0.00_-;_-&quot;$&quot;* &quot;-&quot;??_-;_-@_-"/>
    <numFmt numFmtId="43" formatCode="_-* #,##0.00_-;\-* #,##0.00_-;_-* &quot;-&quot;??_-;_-@_-"/>
    <numFmt numFmtId="165" formatCode="&quot;$&quot;\ #,##0"/>
    <numFmt numFmtId="166" formatCode="&quot;$&quot;\ #,##0.00"/>
    <numFmt numFmtId="167" formatCode="_(* #,##0.00_);_(* \(#,##0.00\);_(* &quot;-&quot;??_);_(@_)"/>
    <numFmt numFmtId="168" formatCode="_(* #,##0_);_(* \(#,##0\);_(* &quot;-&quot;??_);_(@_)"/>
    <numFmt numFmtId="169" formatCode="dd/mm/yyyy;@"/>
    <numFmt numFmtId="170" formatCode="d/mm/yyyy;@"/>
  </numFmts>
  <fonts count="13" x14ac:knownFonts="1">
    <font>
      <sz val="11"/>
      <color theme="1"/>
      <name val="Calibri"/>
      <family val="2"/>
      <scheme val="minor"/>
    </font>
    <font>
      <sz val="11"/>
      <color theme="1"/>
      <name val="Calibri"/>
      <family val="2"/>
      <scheme val="minor"/>
    </font>
    <font>
      <sz val="9"/>
      <color theme="1"/>
      <name val="Calibri"/>
      <family val="2"/>
      <scheme val="minor"/>
    </font>
    <font>
      <sz val="9"/>
      <color theme="1"/>
      <name val="Arial"/>
      <family val="2"/>
    </font>
    <font>
      <b/>
      <sz val="9"/>
      <color theme="1"/>
      <name val="Arial"/>
      <family val="2"/>
    </font>
    <font>
      <sz val="8"/>
      <color theme="1"/>
      <name val="Calibri"/>
      <family val="2"/>
      <scheme val="minor"/>
    </font>
    <font>
      <sz val="8"/>
      <color theme="1"/>
      <name val="Arial"/>
      <family val="2"/>
    </font>
    <font>
      <b/>
      <sz val="8"/>
      <color theme="1"/>
      <name val="Arial"/>
      <family val="2"/>
    </font>
    <font>
      <sz val="8"/>
      <color indexed="8"/>
      <name val="Arial"/>
      <family val="2"/>
    </font>
    <font>
      <b/>
      <sz val="10"/>
      <name val="Arial"/>
      <family val="2"/>
    </font>
    <font>
      <sz val="8"/>
      <color rgb="FF000000"/>
      <name val="Arial"/>
      <family val="2"/>
    </font>
    <font>
      <sz val="8"/>
      <color rgb="FF000000"/>
      <name val="Calibri"/>
      <family val="2"/>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cellStyleXfs>
  <cellXfs count="255">
    <xf numFmtId="0" fontId="0" fillId="0" borderId="0" xfId="0"/>
    <xf numFmtId="0" fontId="0" fillId="0" borderId="0" xfId="0" applyAlignment="1">
      <alignment wrapText="1"/>
    </xf>
    <xf numFmtId="0" fontId="0" fillId="0" borderId="0" xfId="0" applyAlignment="1">
      <alignment horizontal="center" wrapText="1"/>
    </xf>
    <xf numFmtId="0" fontId="2" fillId="0" borderId="0" xfId="0" applyFont="1" applyBorder="1" applyAlignment="1">
      <alignment wrapText="1"/>
    </xf>
    <xf numFmtId="0" fontId="3" fillId="0" borderId="0" xfId="0" applyFont="1" applyBorder="1" applyAlignment="1">
      <alignment wrapText="1"/>
    </xf>
    <xf numFmtId="0" fontId="3" fillId="0" borderId="0" xfId="0" applyFont="1" applyBorder="1"/>
    <xf numFmtId="0" fontId="2" fillId="0" borderId="0" xfId="0" applyFont="1" applyBorder="1"/>
    <xf numFmtId="0" fontId="4" fillId="0" borderId="0" xfId="0" applyFont="1" applyAlignment="1">
      <alignment wrapText="1"/>
    </xf>
    <xf numFmtId="0" fontId="3" fillId="0" borderId="0" xfId="0" applyFont="1" applyAlignment="1">
      <alignment horizontal="center" wrapText="1"/>
    </xf>
    <xf numFmtId="0" fontId="3" fillId="0" borderId="0" xfId="0" applyFont="1" applyAlignment="1">
      <alignment wrapText="1"/>
    </xf>
    <xf numFmtId="0" fontId="3" fillId="0" borderId="0" xfId="0" applyFont="1"/>
    <xf numFmtId="0" fontId="4" fillId="0" borderId="1" xfId="0" applyFont="1" applyBorder="1" applyAlignment="1">
      <alignment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5" xfId="0" applyFont="1" applyBorder="1"/>
    <xf numFmtId="0" fontId="5" fillId="0" borderId="6" xfId="0" applyFont="1" applyBorder="1"/>
    <xf numFmtId="0" fontId="5" fillId="0" borderId="6" xfId="0" applyFont="1" applyFill="1" applyBorder="1" applyAlignment="1">
      <alignment horizontal="center"/>
    </xf>
    <xf numFmtId="0" fontId="5" fillId="0" borderId="5" xfId="0" applyFont="1" applyFill="1" applyBorder="1" applyAlignment="1">
      <alignment horizontal="center"/>
    </xf>
    <xf numFmtId="14" fontId="5" fillId="0" borderId="6" xfId="0" applyNumberFormat="1" applyFont="1" applyBorder="1"/>
    <xf numFmtId="14" fontId="5" fillId="0" borderId="5" xfId="0" applyNumberFormat="1" applyFont="1" applyBorder="1"/>
    <xf numFmtId="0" fontId="5" fillId="0" borderId="7" xfId="0" applyFont="1" applyBorder="1" applyAlignment="1">
      <alignment horizontal="center" vertical="center"/>
    </xf>
    <xf numFmtId="0" fontId="5" fillId="0" borderId="8" xfId="0" applyFont="1" applyBorder="1"/>
    <xf numFmtId="0" fontId="5" fillId="0" borderId="9" xfId="0" applyFont="1" applyBorder="1"/>
    <xf numFmtId="0" fontId="5" fillId="0" borderId="9" xfId="0" applyFont="1" applyFill="1" applyBorder="1" applyAlignment="1">
      <alignment horizontal="center"/>
    </xf>
    <xf numFmtId="0" fontId="5" fillId="0" borderId="8" xfId="0" applyFont="1" applyFill="1" applyBorder="1" applyAlignment="1">
      <alignment horizontal="center"/>
    </xf>
    <xf numFmtId="14" fontId="5" fillId="0" borderId="9" xfId="0" applyNumberFormat="1" applyFont="1" applyBorder="1"/>
    <xf numFmtId="14" fontId="5" fillId="0" borderId="8" xfId="0" applyNumberFormat="1" applyFont="1" applyBorder="1"/>
    <xf numFmtId="0" fontId="5" fillId="0" borderId="10" xfId="0" applyFont="1" applyBorder="1" applyAlignment="1">
      <alignment horizontal="center" vertical="center"/>
    </xf>
    <xf numFmtId="0" fontId="5" fillId="0" borderId="8" xfId="0" applyFont="1" applyBorder="1" applyAlignment="1">
      <alignment wrapText="1"/>
    </xf>
    <xf numFmtId="0" fontId="5" fillId="0" borderId="11" xfId="0" applyFont="1" applyBorder="1"/>
    <xf numFmtId="0" fontId="5" fillId="0" borderId="11" xfId="0" applyFont="1" applyBorder="1" applyAlignment="1">
      <alignment wrapText="1"/>
    </xf>
    <xf numFmtId="0" fontId="5" fillId="0" borderId="12" xfId="0" applyFont="1" applyBorder="1"/>
    <xf numFmtId="0" fontId="5" fillId="0" borderId="12" xfId="0" applyFont="1" applyFill="1" applyBorder="1" applyAlignment="1">
      <alignment horizontal="center"/>
    </xf>
    <xf numFmtId="0" fontId="5" fillId="0" borderId="11" xfId="0" applyFont="1" applyFill="1" applyBorder="1" applyAlignment="1">
      <alignment horizontal="center"/>
    </xf>
    <xf numFmtId="14" fontId="5" fillId="0" borderId="12" xfId="0" applyNumberFormat="1" applyFont="1" applyBorder="1"/>
    <xf numFmtId="14" fontId="5" fillId="0" borderId="11" xfId="0" applyNumberFormat="1" applyFont="1" applyBorder="1"/>
    <xf numFmtId="0" fontId="5" fillId="0" borderId="13" xfId="0" applyFont="1" applyBorder="1" applyAlignment="1">
      <alignment horizontal="center" vertical="center"/>
    </xf>
    <xf numFmtId="0" fontId="6" fillId="0" borderId="0" xfId="0" applyFont="1" applyAlignment="1">
      <alignment wrapText="1"/>
    </xf>
    <xf numFmtId="0" fontId="6" fillId="0" borderId="0" xfId="0" applyFont="1"/>
    <xf numFmtId="0" fontId="7" fillId="0" borderId="0" xfId="0" applyFont="1" applyAlignment="1">
      <alignment wrapText="1"/>
    </xf>
    <xf numFmtId="0" fontId="6" fillId="0" borderId="0" xfId="0" applyFont="1" applyAlignment="1">
      <alignment horizontal="center" wrapText="1"/>
    </xf>
    <xf numFmtId="0" fontId="7" fillId="0" borderId="14" xfId="0" applyFont="1" applyBorder="1" applyAlignment="1">
      <alignment wrapText="1"/>
    </xf>
    <xf numFmtId="0" fontId="7" fillId="0" borderId="14" xfId="0" applyFont="1" applyBorder="1" applyAlignment="1">
      <alignment horizontal="center"/>
    </xf>
    <xf numFmtId="0" fontId="7" fillId="0" borderId="15" xfId="0" applyFont="1" applyBorder="1" applyAlignment="1">
      <alignment horizontal="center"/>
    </xf>
    <xf numFmtId="0" fontId="6" fillId="0" borderId="16" xfId="0" applyFont="1" applyBorder="1"/>
    <xf numFmtId="0" fontId="6" fillId="0" borderId="5" xfId="0" applyFont="1" applyBorder="1"/>
    <xf numFmtId="0" fontId="6" fillId="0" borderId="6" xfId="0" applyFont="1" applyBorder="1" applyAlignment="1">
      <alignment horizontal="justify" vertical="justify" wrapText="1"/>
    </xf>
    <xf numFmtId="44" fontId="6" fillId="0" borderId="5" xfId="2" applyFont="1" applyBorder="1"/>
    <xf numFmtId="44" fontId="6" fillId="0" borderId="17" xfId="2" applyFont="1" applyBorder="1" applyAlignment="1">
      <alignment horizontal="right"/>
    </xf>
    <xf numFmtId="0" fontId="6" fillId="0" borderId="18" xfId="0" applyFont="1" applyBorder="1" applyAlignment="1">
      <alignment horizontal="justify" vertical="center" wrapText="1"/>
    </xf>
    <xf numFmtId="14" fontId="6" fillId="0" borderId="6" xfId="0" applyNumberFormat="1" applyFont="1" applyBorder="1"/>
    <xf numFmtId="14" fontId="6" fillId="0" borderId="5" xfId="0" applyNumberFormat="1" applyFont="1" applyBorder="1"/>
    <xf numFmtId="1" fontId="8" fillId="0" borderId="7" xfId="2" applyNumberFormat="1" applyFont="1" applyBorder="1"/>
    <xf numFmtId="0" fontId="6" fillId="0" borderId="19" xfId="0" applyFont="1" applyBorder="1" applyAlignment="1">
      <alignment horizontal="justify" vertical="justify" wrapText="1"/>
    </xf>
    <xf numFmtId="0" fontId="6" fillId="0" borderId="8" xfId="0" applyFont="1" applyBorder="1"/>
    <xf numFmtId="0" fontId="6" fillId="0" borderId="9" xfId="0" applyFont="1" applyBorder="1" applyAlignment="1">
      <alignment horizontal="justify" vertical="justify" wrapText="1"/>
    </xf>
    <xf numFmtId="44" fontId="6" fillId="0" borderId="8" xfId="2" applyFont="1" applyBorder="1"/>
    <xf numFmtId="44" fontId="6" fillId="0" borderId="20" xfId="2" applyFont="1" applyBorder="1" applyAlignment="1">
      <alignment horizontal="right"/>
    </xf>
    <xf numFmtId="0" fontId="6" fillId="0" borderId="21" xfId="0" applyFont="1" applyBorder="1" applyAlignment="1">
      <alignment horizontal="justify" vertical="center" wrapText="1"/>
    </xf>
    <xf numFmtId="14" fontId="6" fillId="0" borderId="9" xfId="0" applyNumberFormat="1" applyFont="1" applyBorder="1"/>
    <xf numFmtId="14" fontId="6" fillId="0" borderId="8" xfId="0" applyNumberFormat="1" applyFont="1" applyBorder="1" applyAlignment="1">
      <alignment wrapText="1"/>
    </xf>
    <xf numFmtId="1" fontId="6" fillId="0" borderId="10" xfId="0" applyNumberFormat="1" applyFont="1" applyBorder="1"/>
    <xf numFmtId="14" fontId="6" fillId="0" borderId="8" xfId="0" applyNumberFormat="1" applyFont="1" applyBorder="1"/>
    <xf numFmtId="0" fontId="6" fillId="0" borderId="19" xfId="0" applyFont="1" applyBorder="1"/>
    <xf numFmtId="0" fontId="6" fillId="0" borderId="8" xfId="0" applyFont="1" applyBorder="1" applyAlignment="1">
      <alignment wrapText="1"/>
    </xf>
    <xf numFmtId="0" fontId="6" fillId="0" borderId="9" xfId="0" applyFont="1" applyBorder="1"/>
    <xf numFmtId="165" fontId="6" fillId="0" borderId="8" xfId="0" applyNumberFormat="1" applyFont="1" applyBorder="1"/>
    <xf numFmtId="165" fontId="6" fillId="0" borderId="20" xfId="0" applyNumberFormat="1" applyFont="1" applyBorder="1" applyAlignment="1">
      <alignment horizontal="right"/>
    </xf>
    <xf numFmtId="0" fontId="6" fillId="0" borderId="8" xfId="0" applyFont="1" applyFill="1" applyBorder="1"/>
    <xf numFmtId="165" fontId="6" fillId="0" borderId="8" xfId="0" applyNumberFormat="1" applyFont="1" applyBorder="1" applyAlignment="1">
      <alignment horizontal="right"/>
    </xf>
    <xf numFmtId="165" fontId="6" fillId="0" borderId="20" xfId="0" applyNumberFormat="1" applyFont="1" applyFill="1" applyBorder="1" applyAlignment="1">
      <alignment horizontal="right"/>
    </xf>
    <xf numFmtId="0" fontId="6" fillId="0" borderId="21" xfId="0" applyFont="1" applyBorder="1" applyAlignment="1">
      <alignment vertical="center"/>
    </xf>
    <xf numFmtId="14" fontId="6" fillId="0" borderId="9" xfId="0" applyNumberFormat="1" applyFont="1" applyBorder="1" applyAlignment="1">
      <alignment horizontal="right"/>
    </xf>
    <xf numFmtId="14" fontId="6" fillId="0" borderId="8" xfId="0" applyNumberFormat="1" applyFont="1" applyBorder="1" applyAlignment="1">
      <alignment horizontal="right"/>
    </xf>
    <xf numFmtId="166" fontId="6" fillId="0" borderId="8" xfId="0" applyNumberFormat="1" applyFont="1" applyBorder="1"/>
    <xf numFmtId="0" fontId="9" fillId="2" borderId="0" xfId="0" applyFont="1" applyFill="1" applyBorder="1" applyAlignment="1">
      <alignment horizontal="center" wrapText="1"/>
    </xf>
    <xf numFmtId="0" fontId="0" fillId="0" borderId="0" xfId="0" applyBorder="1"/>
    <xf numFmtId="165" fontId="6" fillId="0" borderId="20" xfId="0" applyNumberFormat="1" applyFont="1" applyFill="1" applyBorder="1" applyAlignment="1">
      <alignment horizontal="right" vertical="center"/>
    </xf>
    <xf numFmtId="0" fontId="5" fillId="0" borderId="19" xfId="0" applyFont="1" applyFill="1" applyBorder="1"/>
    <xf numFmtId="0" fontId="6" fillId="0" borderId="8" xfId="0" applyFont="1" applyFill="1" applyBorder="1" applyAlignment="1">
      <alignment wrapText="1"/>
    </xf>
    <xf numFmtId="0" fontId="6" fillId="0" borderId="9" xfId="0" applyFont="1" applyFill="1" applyBorder="1" applyAlignment="1">
      <alignment wrapText="1"/>
    </xf>
    <xf numFmtId="165" fontId="5" fillId="0" borderId="8" xfId="0" applyNumberFormat="1" applyFont="1" applyFill="1" applyBorder="1"/>
    <xf numFmtId="165" fontId="5" fillId="0" borderId="20" xfId="0" applyNumberFormat="1" applyFont="1" applyFill="1" applyBorder="1" applyAlignment="1">
      <alignment horizontal="right"/>
    </xf>
    <xf numFmtId="166" fontId="5" fillId="0" borderId="21" xfId="0" applyNumberFormat="1" applyFont="1" applyFill="1" applyBorder="1" applyAlignment="1">
      <alignment horizontal="left"/>
    </xf>
    <xf numFmtId="14" fontId="6" fillId="0" borderId="9" xfId="0" applyNumberFormat="1" applyFont="1" applyFill="1" applyBorder="1"/>
    <xf numFmtId="14" fontId="6" fillId="0" borderId="8" xfId="0" applyNumberFormat="1" applyFont="1" applyFill="1" applyBorder="1" applyAlignment="1">
      <alignment wrapText="1"/>
    </xf>
    <xf numFmtId="1" fontId="6" fillId="0" borderId="10" xfId="0" applyNumberFormat="1" applyFont="1" applyFill="1" applyBorder="1"/>
    <xf numFmtId="0" fontId="5" fillId="0" borderId="8" xfId="0" applyFont="1" applyFill="1" applyBorder="1"/>
    <xf numFmtId="166" fontId="5" fillId="0" borderId="9" xfId="0" applyNumberFormat="1" applyFont="1" applyFill="1" applyBorder="1" applyAlignment="1">
      <alignment horizontal="left"/>
    </xf>
    <xf numFmtId="44" fontId="6" fillId="0" borderId="20" xfId="2" applyFont="1" applyFill="1" applyBorder="1" applyAlignment="1">
      <alignment horizontal="right"/>
    </xf>
    <xf numFmtId="166" fontId="5" fillId="0" borderId="8" xfId="0" applyNumberFormat="1" applyFont="1" applyFill="1" applyBorder="1" applyAlignment="1">
      <alignment horizontal="left"/>
    </xf>
    <xf numFmtId="44" fontId="6" fillId="0" borderId="20" xfId="2" applyFont="1" applyFill="1" applyBorder="1" applyAlignment="1">
      <alignment horizontal="right" wrapText="1"/>
    </xf>
    <xf numFmtId="14" fontId="6" fillId="0" borderId="8" xfId="0" applyNumberFormat="1" applyFont="1" applyFill="1" applyBorder="1"/>
    <xf numFmtId="165" fontId="5" fillId="0" borderId="20" xfId="0" applyNumberFormat="1" applyFont="1" applyFill="1" applyBorder="1"/>
    <xf numFmtId="14" fontId="6" fillId="0" borderId="21" xfId="0" applyNumberFormat="1" applyFont="1" applyFill="1" applyBorder="1" applyAlignment="1">
      <alignment horizontal="right" vertical="center"/>
    </xf>
    <xf numFmtId="166" fontId="5" fillId="0" borderId="9" xfId="0" applyNumberFormat="1" applyFont="1" applyFill="1" applyBorder="1" applyAlignment="1">
      <alignment horizontal="left" wrapText="1"/>
    </xf>
    <xf numFmtId="165" fontId="5" fillId="0" borderId="20" xfId="0" applyNumberFormat="1" applyFont="1" applyFill="1" applyBorder="1" applyAlignment="1">
      <alignment horizontal="center"/>
    </xf>
    <xf numFmtId="165" fontId="6" fillId="0" borderId="8" xfId="0" applyNumberFormat="1" applyFont="1" applyFill="1" applyBorder="1"/>
    <xf numFmtId="0" fontId="6" fillId="0" borderId="8" xfId="0" applyFont="1" applyBorder="1" applyAlignment="1">
      <alignment horizontal="left" vertical="center"/>
    </xf>
    <xf numFmtId="166" fontId="6" fillId="0" borderId="9" xfId="0" applyNumberFormat="1" applyFont="1" applyBorder="1" applyAlignment="1">
      <alignment horizontal="justify" vertical="justify" wrapText="1"/>
    </xf>
    <xf numFmtId="1" fontId="8" fillId="0" borderId="10" xfId="2" applyNumberFormat="1" applyFont="1" applyBorder="1"/>
    <xf numFmtId="1" fontId="6" fillId="0" borderId="10" xfId="0" applyNumberFormat="1" applyFont="1" applyBorder="1" applyAlignment="1">
      <alignment wrapText="1"/>
    </xf>
    <xf numFmtId="0" fontId="6" fillId="0" borderId="22" xfId="0" applyFont="1" applyBorder="1"/>
    <xf numFmtId="0" fontId="6" fillId="0" borderId="11" xfId="0" applyFont="1" applyBorder="1"/>
    <xf numFmtId="0" fontId="6" fillId="0" borderId="12" xfId="0" applyFont="1" applyBorder="1"/>
    <xf numFmtId="165" fontId="6" fillId="0" borderId="11" xfId="0" applyNumberFormat="1" applyFont="1" applyBorder="1"/>
    <xf numFmtId="44" fontId="6" fillId="0" borderId="23" xfId="2" applyFont="1" applyBorder="1" applyAlignment="1">
      <alignment horizontal="right"/>
    </xf>
    <xf numFmtId="0" fontId="6" fillId="0" borderId="24" xfId="0" applyFont="1" applyBorder="1" applyAlignment="1">
      <alignment vertical="center"/>
    </xf>
    <xf numFmtId="0" fontId="6" fillId="0" borderId="11" xfId="0" applyFont="1" applyBorder="1" applyAlignment="1">
      <alignment horizontal="left" vertical="center"/>
    </xf>
    <xf numFmtId="14" fontId="6" fillId="0" borderId="12" xfId="0" applyNumberFormat="1" applyFont="1" applyBorder="1"/>
    <xf numFmtId="14" fontId="6" fillId="0" borderId="11" xfId="0" applyNumberFormat="1" applyFont="1" applyBorder="1" applyAlignment="1">
      <alignment wrapText="1"/>
    </xf>
    <xf numFmtId="1" fontId="6" fillId="0" borderId="13" xfId="0" applyNumberFormat="1" applyFont="1" applyBorder="1"/>
    <xf numFmtId="0" fontId="5" fillId="0" borderId="0" xfId="0" applyFont="1" applyAlignment="1">
      <alignment wrapText="1"/>
    </xf>
    <xf numFmtId="0" fontId="5" fillId="0" borderId="0" xfId="0" applyFont="1"/>
    <xf numFmtId="0" fontId="6" fillId="0" borderId="0" xfId="0" applyFont="1" applyAlignment="1">
      <alignment horizontal="left" wrapText="1"/>
    </xf>
    <xf numFmtId="0" fontId="7" fillId="0" borderId="0" xfId="0" applyFont="1" applyAlignment="1">
      <alignment horizontal="center" wrapText="1"/>
    </xf>
    <xf numFmtId="0" fontId="7" fillId="0" borderId="25" xfId="0" applyFont="1" applyBorder="1" applyAlignment="1">
      <alignment wrapText="1"/>
    </xf>
    <xf numFmtId="0" fontId="7" fillId="0" borderId="26" xfId="0" applyFont="1" applyBorder="1" applyAlignment="1">
      <alignment horizontal="center"/>
    </xf>
    <xf numFmtId="0" fontId="7" fillId="0" borderId="26" xfId="0" applyFont="1" applyBorder="1" applyAlignment="1">
      <alignment horizontal="center" wrapText="1"/>
    </xf>
    <xf numFmtId="0" fontId="7" fillId="0" borderId="27" xfId="0" applyFont="1" applyBorder="1" applyAlignment="1">
      <alignment horizontal="center"/>
    </xf>
    <xf numFmtId="0" fontId="10" fillId="0" borderId="5" xfId="0" applyFont="1" applyBorder="1" applyAlignment="1">
      <alignment vertical="center" wrapText="1"/>
    </xf>
    <xf numFmtId="0" fontId="10" fillId="0" borderId="6" xfId="0" applyFont="1" applyBorder="1" applyAlignment="1">
      <alignment horizontal="center" vertical="center" wrapText="1"/>
    </xf>
    <xf numFmtId="0" fontId="10" fillId="0" borderId="8" xfId="0" applyFont="1" applyBorder="1" applyAlignment="1">
      <alignment vertical="center" wrapText="1"/>
    </xf>
    <xf numFmtId="168" fontId="10" fillId="0" borderId="6" xfId="3" applyNumberFormat="1" applyFont="1" applyBorder="1" applyAlignment="1">
      <alignment horizontal="center" vertical="center" wrapText="1"/>
    </xf>
    <xf numFmtId="168" fontId="10" fillId="0" borderId="5" xfId="3" applyNumberFormat="1" applyFont="1" applyBorder="1" applyAlignment="1">
      <alignment horizontal="center" vertical="center" wrapText="1"/>
    </xf>
    <xf numFmtId="0" fontId="10" fillId="0" borderId="6" xfId="0" applyFont="1" applyBorder="1" applyAlignment="1">
      <alignment vertical="center" wrapText="1"/>
    </xf>
    <xf numFmtId="14" fontId="11" fillId="0" borderId="6" xfId="0" applyNumberFormat="1" applyFont="1" applyBorder="1" applyAlignment="1">
      <alignment horizontal="right" vertical="center" wrapText="1"/>
    </xf>
    <xf numFmtId="14" fontId="11" fillId="0" borderId="5" xfId="0" applyNumberFormat="1" applyFont="1" applyBorder="1" applyAlignment="1">
      <alignment horizontal="right" vertical="center" wrapText="1"/>
    </xf>
    <xf numFmtId="0" fontId="11" fillId="0" borderId="7" xfId="0" applyFont="1" applyBorder="1" applyAlignment="1">
      <alignment horizontal="right" vertical="center"/>
    </xf>
    <xf numFmtId="0" fontId="10" fillId="0" borderId="9" xfId="0" applyFont="1" applyBorder="1" applyAlignment="1">
      <alignment horizontal="center" vertical="center" wrapText="1"/>
    </xf>
    <xf numFmtId="168" fontId="10" fillId="0" borderId="9" xfId="3" applyNumberFormat="1" applyFont="1" applyBorder="1" applyAlignment="1">
      <alignment horizontal="center" vertical="center" wrapText="1"/>
    </xf>
    <xf numFmtId="168" fontId="10" fillId="0" borderId="8" xfId="3" applyNumberFormat="1" applyFont="1" applyBorder="1" applyAlignment="1">
      <alignment horizontal="center" vertical="center" wrapText="1"/>
    </xf>
    <xf numFmtId="0" fontId="10" fillId="0" borderId="9" xfId="0" applyFont="1" applyBorder="1" applyAlignment="1">
      <alignment vertical="center" wrapText="1"/>
    </xf>
    <xf numFmtId="14" fontId="11" fillId="0" borderId="9" xfId="0" applyNumberFormat="1" applyFont="1" applyBorder="1" applyAlignment="1">
      <alignment horizontal="right" vertical="center" wrapText="1"/>
    </xf>
    <xf numFmtId="14" fontId="11" fillId="0" borderId="8" xfId="0" applyNumberFormat="1" applyFont="1" applyBorder="1" applyAlignment="1">
      <alignment horizontal="right" vertical="center" wrapText="1"/>
    </xf>
    <xf numFmtId="0" fontId="11" fillId="0" borderId="10" xfId="0" applyFont="1" applyBorder="1" applyAlignment="1">
      <alignment horizontal="right" vertical="center"/>
    </xf>
    <xf numFmtId="14" fontId="11" fillId="0" borderId="9" xfId="0" applyNumberFormat="1" applyFont="1" applyBorder="1" applyAlignment="1">
      <alignment vertical="center" wrapText="1"/>
    </xf>
    <xf numFmtId="14" fontId="11" fillId="0" borderId="8" xfId="0" applyNumberFormat="1" applyFont="1" applyBorder="1" applyAlignment="1">
      <alignment vertical="center" wrapText="1"/>
    </xf>
    <xf numFmtId="0" fontId="6" fillId="0" borderId="11" xfId="0" applyFont="1" applyBorder="1" applyAlignment="1">
      <alignment wrapText="1"/>
    </xf>
    <xf numFmtId="0" fontId="6" fillId="0" borderId="12" xfId="0" applyFont="1" applyBorder="1" applyAlignment="1">
      <alignment horizontal="center"/>
    </xf>
    <xf numFmtId="0" fontId="6" fillId="0" borderId="11" xfId="0" applyFont="1" applyBorder="1" applyAlignment="1">
      <alignment horizontal="left"/>
    </xf>
    <xf numFmtId="6" fontId="6" fillId="0" borderId="12" xfId="0" applyNumberFormat="1" applyFont="1" applyBorder="1" applyAlignment="1">
      <alignment horizontal="right"/>
    </xf>
    <xf numFmtId="8" fontId="6" fillId="0" borderId="11" xfId="0" applyNumberFormat="1" applyFont="1" applyBorder="1" applyAlignment="1">
      <alignment horizontal="right" vertical="center" wrapText="1"/>
    </xf>
    <xf numFmtId="0" fontId="6" fillId="0" borderId="12" xfId="0" applyFont="1" applyBorder="1" applyAlignment="1">
      <alignment horizontal="center" wrapText="1"/>
    </xf>
    <xf numFmtId="0" fontId="6" fillId="0" borderId="11" xfId="0" applyFont="1" applyBorder="1" applyAlignment="1">
      <alignment horizontal="center" wrapText="1"/>
    </xf>
    <xf numFmtId="14" fontId="6" fillId="0" borderId="12" xfId="0" applyNumberFormat="1" applyFont="1" applyBorder="1" applyAlignment="1">
      <alignment horizontal="right"/>
    </xf>
    <xf numFmtId="14" fontId="6" fillId="0" borderId="11" xfId="0" applyNumberFormat="1" applyFont="1" applyBorder="1"/>
    <xf numFmtId="0" fontId="6" fillId="0" borderId="13" xfId="0" applyFont="1" applyBorder="1" applyAlignment="1">
      <alignment horizontal="center"/>
    </xf>
    <xf numFmtId="0" fontId="7" fillId="0" borderId="0" xfId="0" applyFont="1" applyAlignment="1">
      <alignment horizontal="left" wrapText="1"/>
    </xf>
    <xf numFmtId="0" fontId="7" fillId="0" borderId="1" xfId="0" applyFont="1" applyBorder="1" applyAlignment="1">
      <alignment horizontal="center"/>
    </xf>
    <xf numFmtId="0" fontId="7" fillId="0" borderId="2" xfId="0" applyFont="1" applyBorder="1" applyAlignment="1">
      <alignment horizontal="center"/>
    </xf>
    <xf numFmtId="0" fontId="5" fillId="0" borderId="6" xfId="0" applyFont="1" applyBorder="1" applyAlignment="1">
      <alignment horizontal="left"/>
    </xf>
    <xf numFmtId="0" fontId="5" fillId="0" borderId="5" xfId="0" applyFont="1" applyBorder="1" applyAlignment="1">
      <alignment horizontal="left"/>
    </xf>
    <xf numFmtId="0" fontId="6" fillId="0" borderId="6" xfId="0" applyFont="1" applyBorder="1" applyAlignment="1">
      <alignment horizontal="right" wrapText="1"/>
    </xf>
    <xf numFmtId="0" fontId="6" fillId="0" borderId="5" xfId="0" applyFont="1" applyBorder="1" applyAlignment="1">
      <alignment horizontal="right" wrapText="1"/>
    </xf>
    <xf numFmtId="14" fontId="5" fillId="0" borderId="28" xfId="0" applyNumberFormat="1" applyFont="1" applyBorder="1" applyAlignment="1">
      <alignment horizontal="right"/>
    </xf>
    <xf numFmtId="14" fontId="5" fillId="0" borderId="14" xfId="0" applyNumberFormat="1" applyFont="1" applyBorder="1"/>
    <xf numFmtId="12" fontId="5" fillId="0" borderId="7" xfId="0" applyNumberFormat="1" applyFont="1" applyBorder="1" applyAlignment="1">
      <alignment horizontal="center"/>
    </xf>
    <xf numFmtId="0" fontId="5" fillId="0" borderId="9" xfId="0" applyFont="1" applyBorder="1" applyAlignment="1">
      <alignment horizontal="left"/>
    </xf>
    <xf numFmtId="0" fontId="5" fillId="0" borderId="8" xfId="0" applyFont="1" applyBorder="1" applyAlignment="1">
      <alignment horizontal="left"/>
    </xf>
    <xf numFmtId="0" fontId="6" fillId="0" borderId="9" xfId="0" applyFont="1" applyBorder="1" applyAlignment="1">
      <alignment horizontal="right" wrapText="1"/>
    </xf>
    <xf numFmtId="0" fontId="6" fillId="0" borderId="8" xfId="0" applyFont="1" applyBorder="1" applyAlignment="1">
      <alignment horizontal="right" wrapText="1"/>
    </xf>
    <xf numFmtId="14" fontId="5" fillId="0" borderId="9" xfId="0" applyNumberFormat="1" applyFont="1" applyBorder="1" applyAlignment="1">
      <alignment horizontal="right"/>
    </xf>
    <xf numFmtId="12" fontId="5" fillId="0" borderId="10" xfId="0" applyNumberFormat="1" applyFont="1" applyBorder="1" applyAlignment="1">
      <alignment horizontal="center"/>
    </xf>
    <xf numFmtId="0" fontId="6" fillId="0" borderId="9" xfId="0" applyFont="1" applyBorder="1" applyAlignment="1">
      <alignment horizontal="right"/>
    </xf>
    <xf numFmtId="0" fontId="6" fillId="0" borderId="8" xfId="0" applyFont="1" applyBorder="1" applyAlignment="1">
      <alignment horizontal="right"/>
    </xf>
    <xf numFmtId="0" fontId="5" fillId="0" borderId="10" xfId="0" applyFont="1" applyBorder="1" applyAlignment="1">
      <alignment horizontal="center"/>
    </xf>
    <xf numFmtId="0" fontId="5" fillId="0" borderId="9" xfId="0" applyFont="1" applyBorder="1" applyAlignment="1">
      <alignment horizontal="center"/>
    </xf>
    <xf numFmtId="0" fontId="5" fillId="0" borderId="12" xfId="0" applyFont="1" applyBorder="1" applyAlignment="1">
      <alignment horizontal="left"/>
    </xf>
    <xf numFmtId="0" fontId="5" fillId="0" borderId="11" xfId="0" applyFont="1" applyBorder="1" applyAlignment="1">
      <alignment horizontal="left"/>
    </xf>
    <xf numFmtId="0" fontId="6" fillId="0" borderId="12" xfId="0" applyFont="1" applyBorder="1" applyAlignment="1">
      <alignment horizontal="right"/>
    </xf>
    <xf numFmtId="0" fontId="5" fillId="0" borderId="12" xfId="0" applyFont="1" applyBorder="1" applyAlignment="1">
      <alignment horizontal="center"/>
    </xf>
    <xf numFmtId="0" fontId="5" fillId="0" borderId="13" xfId="0" applyFont="1" applyBorder="1" applyAlignment="1">
      <alignment horizontal="center"/>
    </xf>
    <xf numFmtId="0" fontId="5" fillId="0" borderId="0" xfId="0" applyFont="1" applyBorder="1" applyAlignment="1">
      <alignment horizontal="left"/>
    </xf>
    <xf numFmtId="0" fontId="6" fillId="0" borderId="0" xfId="0" applyFont="1" applyBorder="1" applyAlignment="1">
      <alignment horizontal="right"/>
    </xf>
    <xf numFmtId="0" fontId="5" fillId="0" borderId="0" xfId="0" applyFont="1" applyBorder="1" applyAlignment="1">
      <alignment horizontal="center"/>
    </xf>
    <xf numFmtId="14" fontId="5" fillId="0" borderId="0" xfId="0" applyNumberFormat="1" applyFont="1" applyBorder="1"/>
    <xf numFmtId="12" fontId="5" fillId="0" borderId="0" xfId="0" applyNumberFormat="1" applyFont="1" applyBorder="1" applyAlignment="1">
      <alignment horizont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NumberFormat="1" applyFont="1" applyFill="1" applyBorder="1" applyAlignment="1">
      <alignment horizontal="justify" vertical="top" wrapText="1"/>
    </xf>
    <xf numFmtId="165" fontId="5" fillId="0" borderId="6"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4" fontId="5" fillId="0" borderId="6"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NumberFormat="1" applyFont="1" applyFill="1" applyBorder="1" applyAlignment="1">
      <alignment horizontal="justify" vertical="top" wrapText="1"/>
    </xf>
    <xf numFmtId="165" fontId="5" fillId="0" borderId="9" xfId="0" applyNumberFormat="1" applyFont="1" applyFill="1" applyBorder="1" applyAlignment="1">
      <alignment horizontal="right" vertical="center" wrapText="1"/>
    </xf>
    <xf numFmtId="165" fontId="5" fillId="0" borderId="8" xfId="0" applyNumberFormat="1" applyFont="1" applyFill="1" applyBorder="1" applyAlignment="1">
      <alignment horizontal="right" vertical="center" wrapText="1"/>
    </xf>
    <xf numFmtId="14" fontId="5" fillId="0" borderId="9" xfId="0" applyNumberFormat="1"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12" fillId="0" borderId="8" xfId="0" applyNumberFormat="1" applyFont="1" applyFill="1" applyBorder="1" applyAlignment="1">
      <alignment horizontal="justify" vertical="top" wrapText="1"/>
    </xf>
    <xf numFmtId="0" fontId="12" fillId="0" borderId="8" xfId="0" applyFont="1" applyFill="1" applyBorder="1" applyAlignment="1">
      <alignment horizontal="justify" vertical="top"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165" fontId="5" fillId="3" borderId="9" xfId="0" applyNumberFormat="1" applyFont="1" applyFill="1" applyBorder="1" applyAlignment="1">
      <alignment horizontal="right" vertical="center" wrapText="1"/>
    </xf>
    <xf numFmtId="165" fontId="5" fillId="3" borderId="8" xfId="0" applyNumberFormat="1" applyFont="1" applyFill="1" applyBorder="1" applyAlignment="1">
      <alignment horizontal="right"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1" xfId="0" applyNumberFormat="1" applyFont="1" applyFill="1" applyBorder="1" applyAlignment="1">
      <alignment horizontal="justify" vertical="top" wrapText="1"/>
    </xf>
    <xf numFmtId="165" fontId="5" fillId="3" borderId="12" xfId="0" applyNumberFormat="1" applyFont="1" applyFill="1" applyBorder="1" applyAlignment="1">
      <alignment horizontal="right" vertical="center" wrapText="1"/>
    </xf>
    <xf numFmtId="165" fontId="5" fillId="3" borderId="11" xfId="0" applyNumberFormat="1" applyFont="1" applyFill="1" applyBorder="1" applyAlignment="1">
      <alignment horizontal="right" vertical="center" wrapText="1"/>
    </xf>
    <xf numFmtId="0" fontId="12"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14" fontId="5" fillId="3" borderId="12" xfId="0" applyNumberFormat="1" applyFont="1" applyFill="1" applyBorder="1" applyAlignment="1">
      <alignment horizontal="center" vertical="center" wrapText="1"/>
    </xf>
    <xf numFmtId="14" fontId="5" fillId="3" borderId="11"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right"/>
    </xf>
    <xf numFmtId="0" fontId="7" fillId="0" borderId="2" xfId="0" applyFont="1" applyBorder="1" applyAlignment="1">
      <alignment horizontal="right"/>
    </xf>
    <xf numFmtId="0" fontId="5" fillId="0" borderId="5" xfId="0" applyFont="1" applyBorder="1" applyAlignment="1">
      <alignment horizontal="left" wrapText="1"/>
    </xf>
    <xf numFmtId="4" fontId="6" fillId="0" borderId="6" xfId="0" applyNumberFormat="1" applyFont="1" applyBorder="1" applyAlignment="1">
      <alignment horizontal="right"/>
    </xf>
    <xf numFmtId="4" fontId="6" fillId="0" borderId="5" xfId="0" applyNumberFormat="1" applyFont="1" applyBorder="1" applyAlignment="1">
      <alignment horizontal="right"/>
    </xf>
    <xf numFmtId="0" fontId="5" fillId="0" borderId="6" xfId="0" applyFont="1" applyBorder="1" applyAlignment="1">
      <alignment horizontal="left" wrapText="1"/>
    </xf>
    <xf numFmtId="14" fontId="5" fillId="0" borderId="6" xfId="0" applyNumberFormat="1" applyFont="1" applyBorder="1" applyAlignment="1">
      <alignment horizontal="center"/>
    </xf>
    <xf numFmtId="14" fontId="5" fillId="0" borderId="5" xfId="0" applyNumberFormat="1" applyFont="1" applyBorder="1" applyAlignment="1">
      <alignment horizontal="center"/>
    </xf>
    <xf numFmtId="0" fontId="5" fillId="0" borderId="8" xfId="0" applyFont="1" applyBorder="1" applyAlignment="1">
      <alignment horizontal="left" wrapText="1"/>
    </xf>
    <xf numFmtId="4" fontId="6" fillId="0" borderId="9" xfId="0" applyNumberFormat="1" applyFont="1" applyBorder="1" applyAlignment="1">
      <alignment horizontal="right"/>
    </xf>
    <xf numFmtId="4" fontId="6" fillId="0" borderId="8" xfId="0" applyNumberFormat="1" applyFont="1" applyBorder="1" applyAlignment="1">
      <alignment horizontal="right"/>
    </xf>
    <xf numFmtId="0" fontId="5" fillId="0" borderId="9" xfId="0" applyFont="1" applyBorder="1" applyAlignment="1">
      <alignment horizontal="left" wrapText="1"/>
    </xf>
    <xf numFmtId="14" fontId="5" fillId="0" borderId="9" xfId="0" applyNumberFormat="1" applyFont="1" applyBorder="1" applyAlignment="1">
      <alignment horizontal="center"/>
    </xf>
    <xf numFmtId="14" fontId="5" fillId="0" borderId="8" xfId="0" applyNumberFormat="1" applyFont="1" applyBorder="1" applyAlignment="1">
      <alignment horizontal="center"/>
    </xf>
    <xf numFmtId="0" fontId="5" fillId="0" borderId="9" xfId="0" applyFont="1" applyFill="1" applyBorder="1" applyAlignment="1">
      <alignment horizontal="left"/>
    </xf>
    <xf numFmtId="4" fontId="6" fillId="0" borderId="9" xfId="0" applyNumberFormat="1" applyFont="1" applyFill="1" applyBorder="1" applyAlignment="1">
      <alignment horizontal="right"/>
    </xf>
    <xf numFmtId="4" fontId="6" fillId="0" borderId="8" xfId="0" applyNumberFormat="1" applyFont="1" applyFill="1" applyBorder="1" applyAlignment="1">
      <alignment horizontal="right"/>
    </xf>
    <xf numFmtId="2" fontId="5" fillId="0" borderId="9" xfId="0" applyNumberFormat="1" applyFont="1" applyBorder="1" applyAlignment="1">
      <alignment horizontal="right"/>
    </xf>
    <xf numFmtId="4" fontId="5" fillId="0" borderId="8" xfId="0" applyNumberFormat="1" applyFont="1" applyBorder="1" applyAlignment="1">
      <alignment horizontal="right"/>
    </xf>
    <xf numFmtId="0" fontId="5" fillId="0" borderId="8" xfId="0" applyFont="1" applyBorder="1" applyAlignment="1">
      <alignment horizontal="center"/>
    </xf>
    <xf numFmtId="0" fontId="6" fillId="0" borderId="8" xfId="0" applyFont="1" applyBorder="1" applyAlignment="1">
      <alignment horizontal="left" vertical="center" wrapText="1"/>
    </xf>
    <xf numFmtId="0" fontId="5" fillId="0" borderId="8" xfId="0" applyFont="1" applyFill="1" applyBorder="1" applyAlignment="1">
      <alignment horizontal="left"/>
    </xf>
    <xf numFmtId="4" fontId="12" fillId="0" borderId="9" xfId="1" applyNumberFormat="1" applyFont="1" applyFill="1" applyBorder="1" applyAlignment="1">
      <alignment horizontal="right"/>
    </xf>
    <xf numFmtId="169" fontId="12" fillId="0" borderId="9" xfId="0" applyNumberFormat="1" applyFont="1" applyFill="1" applyBorder="1" applyAlignment="1">
      <alignment horizontal="center"/>
    </xf>
    <xf numFmtId="169" fontId="12" fillId="0" borderId="8" xfId="0" applyNumberFormat="1" applyFont="1" applyFill="1" applyBorder="1" applyAlignment="1">
      <alignment horizontal="center"/>
    </xf>
    <xf numFmtId="170" fontId="12" fillId="0" borderId="9" xfId="0" applyNumberFormat="1" applyFont="1" applyFill="1" applyBorder="1" applyAlignment="1">
      <alignment horizontal="center"/>
    </xf>
    <xf numFmtId="170" fontId="12" fillId="0" borderId="8" xfId="0" applyNumberFormat="1" applyFont="1" applyFill="1" applyBorder="1" applyAlignment="1">
      <alignment horizontal="center"/>
    </xf>
    <xf numFmtId="14" fontId="12" fillId="0" borderId="9" xfId="0" applyNumberFormat="1" applyFont="1" applyFill="1" applyBorder="1" applyAlignment="1">
      <alignment horizontal="center"/>
    </xf>
    <xf numFmtId="14" fontId="12" fillId="0" borderId="8" xfId="0" applyNumberFormat="1" applyFont="1" applyFill="1" applyBorder="1" applyAlignment="1">
      <alignment horizontal="center"/>
    </xf>
    <xf numFmtId="0" fontId="5" fillId="0" borderId="8" xfId="0" applyFont="1" applyFill="1" applyBorder="1" applyAlignment="1">
      <alignment horizontal="left" wrapText="1"/>
    </xf>
    <xf numFmtId="4" fontId="5" fillId="0" borderId="12" xfId="0" applyNumberFormat="1" applyFont="1" applyBorder="1" applyAlignment="1">
      <alignment horizontal="right"/>
    </xf>
    <xf numFmtId="0" fontId="5" fillId="0" borderId="11" xfId="0" applyFont="1" applyBorder="1" applyAlignment="1">
      <alignment horizontal="right"/>
    </xf>
    <xf numFmtId="0" fontId="5" fillId="0" borderId="12" xfId="0" applyFont="1" applyBorder="1" applyAlignment="1">
      <alignment horizontal="left" wrapText="1"/>
    </xf>
    <xf numFmtId="14" fontId="5" fillId="0" borderId="12" xfId="0" applyNumberFormat="1" applyFont="1" applyBorder="1" applyAlignment="1">
      <alignment horizontal="center"/>
    </xf>
    <xf numFmtId="14" fontId="5" fillId="0" borderId="11" xfId="0" applyNumberFormat="1" applyFont="1" applyBorder="1" applyAlignment="1">
      <alignment horizontal="center"/>
    </xf>
    <xf numFmtId="12" fontId="5" fillId="0" borderId="13" xfId="0" applyNumberFormat="1" applyFont="1" applyBorder="1" applyAlignment="1">
      <alignment horizontal="center"/>
    </xf>
  </cellXfs>
  <cellStyles count="4">
    <cellStyle name="Millares" xfId="1" builtinId="3"/>
    <cellStyle name="Millares 2" xf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990600</xdr:colOff>
      <xdr:row>0</xdr:row>
      <xdr:rowOff>142875</xdr:rowOff>
    </xdr:from>
    <xdr:to>
      <xdr:col>10</xdr:col>
      <xdr:colOff>485775</xdr:colOff>
      <xdr:row>5</xdr:row>
      <xdr:rowOff>114300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142875"/>
          <a:ext cx="58197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12"/>
  <sheetViews>
    <sheetView tabSelected="1" workbookViewId="0">
      <selection sqref="A1:XFD1048576"/>
    </sheetView>
  </sheetViews>
  <sheetFormatPr baseColWidth="10" defaultRowHeight="15" x14ac:dyDescent="0.25"/>
  <cols>
    <col min="1" max="1" width="31.7109375" style="1" customWidth="1"/>
    <col min="2" max="2" width="20.85546875" customWidth="1"/>
    <col min="3" max="3" width="44.7109375" customWidth="1"/>
    <col min="4" max="4" width="21.7109375" customWidth="1"/>
    <col min="5" max="5" width="28.7109375" customWidth="1"/>
    <col min="6" max="6" width="28" customWidth="1"/>
    <col min="7" max="7" width="37.85546875" customWidth="1"/>
    <col min="8" max="8" width="15.28515625" customWidth="1"/>
    <col min="9" max="9" width="17.7109375" customWidth="1"/>
    <col min="10" max="10" width="10.7109375" customWidth="1"/>
    <col min="257" max="257" width="31.7109375" customWidth="1"/>
    <col min="258" max="258" width="20.85546875" customWidth="1"/>
    <col min="259" max="259" width="44.7109375" customWidth="1"/>
    <col min="260" max="260" width="21.7109375" customWidth="1"/>
    <col min="261" max="261" width="28.7109375" customWidth="1"/>
    <col min="262" max="262" width="28" customWidth="1"/>
    <col min="263" max="263" width="37.85546875" customWidth="1"/>
    <col min="264" max="264" width="15.28515625" customWidth="1"/>
    <col min="265" max="265" width="17.7109375" customWidth="1"/>
    <col min="266" max="266" width="10.7109375" customWidth="1"/>
    <col min="513" max="513" width="31.7109375" customWidth="1"/>
    <col min="514" max="514" width="20.85546875" customWidth="1"/>
    <col min="515" max="515" width="44.7109375" customWidth="1"/>
    <col min="516" max="516" width="21.7109375" customWidth="1"/>
    <col min="517" max="517" width="28.7109375" customWidth="1"/>
    <col min="518" max="518" width="28" customWidth="1"/>
    <col min="519" max="519" width="37.85546875" customWidth="1"/>
    <col min="520" max="520" width="15.28515625" customWidth="1"/>
    <col min="521" max="521" width="17.7109375" customWidth="1"/>
    <col min="522" max="522" width="10.7109375" customWidth="1"/>
    <col min="769" max="769" width="31.7109375" customWidth="1"/>
    <col min="770" max="770" width="20.85546875" customWidth="1"/>
    <col min="771" max="771" width="44.7109375" customWidth="1"/>
    <col min="772" max="772" width="21.7109375" customWidth="1"/>
    <col min="773" max="773" width="28.7109375" customWidth="1"/>
    <col min="774" max="774" width="28" customWidth="1"/>
    <col min="775" max="775" width="37.85546875" customWidth="1"/>
    <col min="776" max="776" width="15.28515625" customWidth="1"/>
    <col min="777" max="777" width="17.7109375" customWidth="1"/>
    <col min="778" max="778" width="10.7109375" customWidth="1"/>
    <col min="1025" max="1025" width="31.7109375" customWidth="1"/>
    <col min="1026" max="1026" width="20.85546875" customWidth="1"/>
    <col min="1027" max="1027" width="44.7109375" customWidth="1"/>
    <col min="1028" max="1028" width="21.7109375" customWidth="1"/>
    <col min="1029" max="1029" width="28.7109375" customWidth="1"/>
    <col min="1030" max="1030" width="28" customWidth="1"/>
    <col min="1031" max="1031" width="37.85546875" customWidth="1"/>
    <col min="1032" max="1032" width="15.28515625" customWidth="1"/>
    <col min="1033" max="1033" width="17.7109375" customWidth="1"/>
    <col min="1034" max="1034" width="10.7109375" customWidth="1"/>
    <col min="1281" max="1281" width="31.7109375" customWidth="1"/>
    <col min="1282" max="1282" width="20.85546875" customWidth="1"/>
    <col min="1283" max="1283" width="44.7109375" customWidth="1"/>
    <col min="1284" max="1284" width="21.7109375" customWidth="1"/>
    <col min="1285" max="1285" width="28.7109375" customWidth="1"/>
    <col min="1286" max="1286" width="28" customWidth="1"/>
    <col min="1287" max="1287" width="37.85546875" customWidth="1"/>
    <col min="1288" max="1288" width="15.28515625" customWidth="1"/>
    <col min="1289" max="1289" width="17.7109375" customWidth="1"/>
    <col min="1290" max="1290" width="10.7109375" customWidth="1"/>
    <col min="1537" max="1537" width="31.7109375" customWidth="1"/>
    <col min="1538" max="1538" width="20.85546875" customWidth="1"/>
    <col min="1539" max="1539" width="44.7109375" customWidth="1"/>
    <col min="1540" max="1540" width="21.7109375" customWidth="1"/>
    <col min="1541" max="1541" width="28.7109375" customWidth="1"/>
    <col min="1542" max="1542" width="28" customWidth="1"/>
    <col min="1543" max="1543" width="37.85546875" customWidth="1"/>
    <col min="1544" max="1544" width="15.28515625" customWidth="1"/>
    <col min="1545" max="1545" width="17.7109375" customWidth="1"/>
    <col min="1546" max="1546" width="10.7109375" customWidth="1"/>
    <col min="1793" max="1793" width="31.7109375" customWidth="1"/>
    <col min="1794" max="1794" width="20.85546875" customWidth="1"/>
    <col min="1795" max="1795" width="44.7109375" customWidth="1"/>
    <col min="1796" max="1796" width="21.7109375" customWidth="1"/>
    <col min="1797" max="1797" width="28.7109375" customWidth="1"/>
    <col min="1798" max="1798" width="28" customWidth="1"/>
    <col min="1799" max="1799" width="37.85546875" customWidth="1"/>
    <col min="1800" max="1800" width="15.28515625" customWidth="1"/>
    <col min="1801" max="1801" width="17.7109375" customWidth="1"/>
    <col min="1802" max="1802" width="10.7109375" customWidth="1"/>
    <col min="2049" max="2049" width="31.7109375" customWidth="1"/>
    <col min="2050" max="2050" width="20.85546875" customWidth="1"/>
    <col min="2051" max="2051" width="44.7109375" customWidth="1"/>
    <col min="2052" max="2052" width="21.7109375" customWidth="1"/>
    <col min="2053" max="2053" width="28.7109375" customWidth="1"/>
    <col min="2054" max="2054" width="28" customWidth="1"/>
    <col min="2055" max="2055" width="37.85546875" customWidth="1"/>
    <col min="2056" max="2056" width="15.28515625" customWidth="1"/>
    <col min="2057" max="2057" width="17.7109375" customWidth="1"/>
    <col min="2058" max="2058" width="10.7109375" customWidth="1"/>
    <col min="2305" max="2305" width="31.7109375" customWidth="1"/>
    <col min="2306" max="2306" width="20.85546875" customWidth="1"/>
    <col min="2307" max="2307" width="44.7109375" customWidth="1"/>
    <col min="2308" max="2308" width="21.7109375" customWidth="1"/>
    <col min="2309" max="2309" width="28.7109375" customWidth="1"/>
    <col min="2310" max="2310" width="28" customWidth="1"/>
    <col min="2311" max="2311" width="37.85546875" customWidth="1"/>
    <col min="2312" max="2312" width="15.28515625" customWidth="1"/>
    <col min="2313" max="2313" width="17.7109375" customWidth="1"/>
    <col min="2314" max="2314" width="10.7109375" customWidth="1"/>
    <col min="2561" max="2561" width="31.7109375" customWidth="1"/>
    <col min="2562" max="2562" width="20.85546875" customWidth="1"/>
    <col min="2563" max="2563" width="44.7109375" customWidth="1"/>
    <col min="2564" max="2564" width="21.7109375" customWidth="1"/>
    <col min="2565" max="2565" width="28.7109375" customWidth="1"/>
    <col min="2566" max="2566" width="28" customWidth="1"/>
    <col min="2567" max="2567" width="37.85546875" customWidth="1"/>
    <col min="2568" max="2568" width="15.28515625" customWidth="1"/>
    <col min="2569" max="2569" width="17.7109375" customWidth="1"/>
    <col min="2570" max="2570" width="10.7109375" customWidth="1"/>
    <col min="2817" max="2817" width="31.7109375" customWidth="1"/>
    <col min="2818" max="2818" width="20.85546875" customWidth="1"/>
    <col min="2819" max="2819" width="44.7109375" customWidth="1"/>
    <col min="2820" max="2820" width="21.7109375" customWidth="1"/>
    <col min="2821" max="2821" width="28.7109375" customWidth="1"/>
    <col min="2822" max="2822" width="28" customWidth="1"/>
    <col min="2823" max="2823" width="37.85546875" customWidth="1"/>
    <col min="2824" max="2824" width="15.28515625" customWidth="1"/>
    <col min="2825" max="2825" width="17.7109375" customWidth="1"/>
    <col min="2826" max="2826" width="10.7109375" customWidth="1"/>
    <col min="3073" max="3073" width="31.7109375" customWidth="1"/>
    <col min="3074" max="3074" width="20.85546875" customWidth="1"/>
    <col min="3075" max="3075" width="44.7109375" customWidth="1"/>
    <col min="3076" max="3076" width="21.7109375" customWidth="1"/>
    <col min="3077" max="3077" width="28.7109375" customWidth="1"/>
    <col min="3078" max="3078" width="28" customWidth="1"/>
    <col min="3079" max="3079" width="37.85546875" customWidth="1"/>
    <col min="3080" max="3080" width="15.28515625" customWidth="1"/>
    <col min="3081" max="3081" width="17.7109375" customWidth="1"/>
    <col min="3082" max="3082" width="10.7109375" customWidth="1"/>
    <col min="3329" max="3329" width="31.7109375" customWidth="1"/>
    <col min="3330" max="3330" width="20.85546875" customWidth="1"/>
    <col min="3331" max="3331" width="44.7109375" customWidth="1"/>
    <col min="3332" max="3332" width="21.7109375" customWidth="1"/>
    <col min="3333" max="3333" width="28.7109375" customWidth="1"/>
    <col min="3334" max="3334" width="28" customWidth="1"/>
    <col min="3335" max="3335" width="37.85546875" customWidth="1"/>
    <col min="3336" max="3336" width="15.28515625" customWidth="1"/>
    <col min="3337" max="3337" width="17.7109375" customWidth="1"/>
    <col min="3338" max="3338" width="10.7109375" customWidth="1"/>
    <col min="3585" max="3585" width="31.7109375" customWidth="1"/>
    <col min="3586" max="3586" width="20.85546875" customWidth="1"/>
    <col min="3587" max="3587" width="44.7109375" customWidth="1"/>
    <col min="3588" max="3588" width="21.7109375" customWidth="1"/>
    <col min="3589" max="3589" width="28.7109375" customWidth="1"/>
    <col min="3590" max="3590" width="28" customWidth="1"/>
    <col min="3591" max="3591" width="37.85546875" customWidth="1"/>
    <col min="3592" max="3592" width="15.28515625" customWidth="1"/>
    <col min="3593" max="3593" width="17.7109375" customWidth="1"/>
    <col min="3594" max="3594" width="10.7109375" customWidth="1"/>
    <col min="3841" max="3841" width="31.7109375" customWidth="1"/>
    <col min="3842" max="3842" width="20.85546875" customWidth="1"/>
    <col min="3843" max="3843" width="44.7109375" customWidth="1"/>
    <col min="3844" max="3844" width="21.7109375" customWidth="1"/>
    <col min="3845" max="3845" width="28.7109375" customWidth="1"/>
    <col min="3846" max="3846" width="28" customWidth="1"/>
    <col min="3847" max="3847" width="37.85546875" customWidth="1"/>
    <col min="3848" max="3848" width="15.28515625" customWidth="1"/>
    <col min="3849" max="3849" width="17.7109375" customWidth="1"/>
    <col min="3850" max="3850" width="10.7109375" customWidth="1"/>
    <col min="4097" max="4097" width="31.7109375" customWidth="1"/>
    <col min="4098" max="4098" width="20.85546875" customWidth="1"/>
    <col min="4099" max="4099" width="44.7109375" customWidth="1"/>
    <col min="4100" max="4100" width="21.7109375" customWidth="1"/>
    <col min="4101" max="4101" width="28.7109375" customWidth="1"/>
    <col min="4102" max="4102" width="28" customWidth="1"/>
    <col min="4103" max="4103" width="37.85546875" customWidth="1"/>
    <col min="4104" max="4104" width="15.28515625" customWidth="1"/>
    <col min="4105" max="4105" width="17.7109375" customWidth="1"/>
    <col min="4106" max="4106" width="10.7109375" customWidth="1"/>
    <col min="4353" max="4353" width="31.7109375" customWidth="1"/>
    <col min="4354" max="4354" width="20.85546875" customWidth="1"/>
    <col min="4355" max="4355" width="44.7109375" customWidth="1"/>
    <col min="4356" max="4356" width="21.7109375" customWidth="1"/>
    <col min="4357" max="4357" width="28.7109375" customWidth="1"/>
    <col min="4358" max="4358" width="28" customWidth="1"/>
    <col min="4359" max="4359" width="37.85546875" customWidth="1"/>
    <col min="4360" max="4360" width="15.28515625" customWidth="1"/>
    <col min="4361" max="4361" width="17.7109375" customWidth="1"/>
    <col min="4362" max="4362" width="10.7109375" customWidth="1"/>
    <col min="4609" max="4609" width="31.7109375" customWidth="1"/>
    <col min="4610" max="4610" width="20.85546875" customWidth="1"/>
    <col min="4611" max="4611" width="44.7109375" customWidth="1"/>
    <col min="4612" max="4612" width="21.7109375" customWidth="1"/>
    <col min="4613" max="4613" width="28.7109375" customWidth="1"/>
    <col min="4614" max="4614" width="28" customWidth="1"/>
    <col min="4615" max="4615" width="37.85546875" customWidth="1"/>
    <col min="4616" max="4616" width="15.28515625" customWidth="1"/>
    <col min="4617" max="4617" width="17.7109375" customWidth="1"/>
    <col min="4618" max="4618" width="10.7109375" customWidth="1"/>
    <col min="4865" max="4865" width="31.7109375" customWidth="1"/>
    <col min="4866" max="4866" width="20.85546875" customWidth="1"/>
    <col min="4867" max="4867" width="44.7109375" customWidth="1"/>
    <col min="4868" max="4868" width="21.7109375" customWidth="1"/>
    <col min="4869" max="4869" width="28.7109375" customWidth="1"/>
    <col min="4870" max="4870" width="28" customWidth="1"/>
    <col min="4871" max="4871" width="37.85546875" customWidth="1"/>
    <col min="4872" max="4872" width="15.28515625" customWidth="1"/>
    <col min="4873" max="4873" width="17.7109375" customWidth="1"/>
    <col min="4874" max="4874" width="10.7109375" customWidth="1"/>
    <col min="5121" max="5121" width="31.7109375" customWidth="1"/>
    <col min="5122" max="5122" width="20.85546875" customWidth="1"/>
    <col min="5123" max="5123" width="44.7109375" customWidth="1"/>
    <col min="5124" max="5124" width="21.7109375" customWidth="1"/>
    <col min="5125" max="5125" width="28.7109375" customWidth="1"/>
    <col min="5126" max="5126" width="28" customWidth="1"/>
    <col min="5127" max="5127" width="37.85546875" customWidth="1"/>
    <col min="5128" max="5128" width="15.28515625" customWidth="1"/>
    <col min="5129" max="5129" width="17.7109375" customWidth="1"/>
    <col min="5130" max="5130" width="10.7109375" customWidth="1"/>
    <col min="5377" max="5377" width="31.7109375" customWidth="1"/>
    <col min="5378" max="5378" width="20.85546875" customWidth="1"/>
    <col min="5379" max="5379" width="44.7109375" customWidth="1"/>
    <col min="5380" max="5380" width="21.7109375" customWidth="1"/>
    <col min="5381" max="5381" width="28.7109375" customWidth="1"/>
    <col min="5382" max="5382" width="28" customWidth="1"/>
    <col min="5383" max="5383" width="37.85546875" customWidth="1"/>
    <col min="5384" max="5384" width="15.28515625" customWidth="1"/>
    <col min="5385" max="5385" width="17.7109375" customWidth="1"/>
    <col min="5386" max="5386" width="10.7109375" customWidth="1"/>
    <col min="5633" max="5633" width="31.7109375" customWidth="1"/>
    <col min="5634" max="5634" width="20.85546875" customWidth="1"/>
    <col min="5635" max="5635" width="44.7109375" customWidth="1"/>
    <col min="5636" max="5636" width="21.7109375" customWidth="1"/>
    <col min="5637" max="5637" width="28.7109375" customWidth="1"/>
    <col min="5638" max="5638" width="28" customWidth="1"/>
    <col min="5639" max="5639" width="37.85546875" customWidth="1"/>
    <col min="5640" max="5640" width="15.28515625" customWidth="1"/>
    <col min="5641" max="5641" width="17.7109375" customWidth="1"/>
    <col min="5642" max="5642" width="10.7109375" customWidth="1"/>
    <col min="5889" max="5889" width="31.7109375" customWidth="1"/>
    <col min="5890" max="5890" width="20.85546875" customWidth="1"/>
    <col min="5891" max="5891" width="44.7109375" customWidth="1"/>
    <col min="5892" max="5892" width="21.7109375" customWidth="1"/>
    <col min="5893" max="5893" width="28.7109375" customWidth="1"/>
    <col min="5894" max="5894" width="28" customWidth="1"/>
    <col min="5895" max="5895" width="37.85546875" customWidth="1"/>
    <col min="5896" max="5896" width="15.28515625" customWidth="1"/>
    <col min="5897" max="5897" width="17.7109375" customWidth="1"/>
    <col min="5898" max="5898" width="10.7109375" customWidth="1"/>
    <col min="6145" max="6145" width="31.7109375" customWidth="1"/>
    <col min="6146" max="6146" width="20.85546875" customWidth="1"/>
    <col min="6147" max="6147" width="44.7109375" customWidth="1"/>
    <col min="6148" max="6148" width="21.7109375" customWidth="1"/>
    <col min="6149" max="6149" width="28.7109375" customWidth="1"/>
    <col min="6150" max="6150" width="28" customWidth="1"/>
    <col min="6151" max="6151" width="37.85546875" customWidth="1"/>
    <col min="6152" max="6152" width="15.28515625" customWidth="1"/>
    <col min="6153" max="6153" width="17.7109375" customWidth="1"/>
    <col min="6154" max="6154" width="10.7109375" customWidth="1"/>
    <col min="6401" max="6401" width="31.7109375" customWidth="1"/>
    <col min="6402" max="6402" width="20.85546875" customWidth="1"/>
    <col min="6403" max="6403" width="44.7109375" customWidth="1"/>
    <col min="6404" max="6404" width="21.7109375" customWidth="1"/>
    <col min="6405" max="6405" width="28.7109375" customWidth="1"/>
    <col min="6406" max="6406" width="28" customWidth="1"/>
    <col min="6407" max="6407" width="37.85546875" customWidth="1"/>
    <col min="6408" max="6408" width="15.28515625" customWidth="1"/>
    <col min="6409" max="6409" width="17.7109375" customWidth="1"/>
    <col min="6410" max="6410" width="10.7109375" customWidth="1"/>
    <col min="6657" max="6657" width="31.7109375" customWidth="1"/>
    <col min="6658" max="6658" width="20.85546875" customWidth="1"/>
    <col min="6659" max="6659" width="44.7109375" customWidth="1"/>
    <col min="6660" max="6660" width="21.7109375" customWidth="1"/>
    <col min="6661" max="6661" width="28.7109375" customWidth="1"/>
    <col min="6662" max="6662" width="28" customWidth="1"/>
    <col min="6663" max="6663" width="37.85546875" customWidth="1"/>
    <col min="6664" max="6664" width="15.28515625" customWidth="1"/>
    <col min="6665" max="6665" width="17.7109375" customWidth="1"/>
    <col min="6666" max="6666" width="10.7109375" customWidth="1"/>
    <col min="6913" max="6913" width="31.7109375" customWidth="1"/>
    <col min="6914" max="6914" width="20.85546875" customWidth="1"/>
    <col min="6915" max="6915" width="44.7109375" customWidth="1"/>
    <col min="6916" max="6916" width="21.7109375" customWidth="1"/>
    <col min="6917" max="6917" width="28.7109375" customWidth="1"/>
    <col min="6918" max="6918" width="28" customWidth="1"/>
    <col min="6919" max="6919" width="37.85546875" customWidth="1"/>
    <col min="6920" max="6920" width="15.28515625" customWidth="1"/>
    <col min="6921" max="6921" width="17.7109375" customWidth="1"/>
    <col min="6922" max="6922" width="10.7109375" customWidth="1"/>
    <col min="7169" max="7169" width="31.7109375" customWidth="1"/>
    <col min="7170" max="7170" width="20.85546875" customWidth="1"/>
    <col min="7171" max="7171" width="44.7109375" customWidth="1"/>
    <col min="7172" max="7172" width="21.7109375" customWidth="1"/>
    <col min="7173" max="7173" width="28.7109375" customWidth="1"/>
    <col min="7174" max="7174" width="28" customWidth="1"/>
    <col min="7175" max="7175" width="37.85546875" customWidth="1"/>
    <col min="7176" max="7176" width="15.28515625" customWidth="1"/>
    <col min="7177" max="7177" width="17.7109375" customWidth="1"/>
    <col min="7178" max="7178" width="10.7109375" customWidth="1"/>
    <col min="7425" max="7425" width="31.7109375" customWidth="1"/>
    <col min="7426" max="7426" width="20.85546875" customWidth="1"/>
    <col min="7427" max="7427" width="44.7109375" customWidth="1"/>
    <col min="7428" max="7428" width="21.7109375" customWidth="1"/>
    <col min="7429" max="7429" width="28.7109375" customWidth="1"/>
    <col min="7430" max="7430" width="28" customWidth="1"/>
    <col min="7431" max="7431" width="37.85546875" customWidth="1"/>
    <col min="7432" max="7432" width="15.28515625" customWidth="1"/>
    <col min="7433" max="7433" width="17.7109375" customWidth="1"/>
    <col min="7434" max="7434" width="10.7109375" customWidth="1"/>
    <col min="7681" max="7681" width="31.7109375" customWidth="1"/>
    <col min="7682" max="7682" width="20.85546875" customWidth="1"/>
    <col min="7683" max="7683" width="44.7109375" customWidth="1"/>
    <col min="7684" max="7684" width="21.7109375" customWidth="1"/>
    <col min="7685" max="7685" width="28.7109375" customWidth="1"/>
    <col min="7686" max="7686" width="28" customWidth="1"/>
    <col min="7687" max="7687" width="37.85546875" customWidth="1"/>
    <col min="7688" max="7688" width="15.28515625" customWidth="1"/>
    <col min="7689" max="7689" width="17.7109375" customWidth="1"/>
    <col min="7690" max="7690" width="10.7109375" customWidth="1"/>
    <col min="7937" max="7937" width="31.7109375" customWidth="1"/>
    <col min="7938" max="7938" width="20.85546875" customWidth="1"/>
    <col min="7939" max="7939" width="44.7109375" customWidth="1"/>
    <col min="7940" max="7940" width="21.7109375" customWidth="1"/>
    <col min="7941" max="7941" width="28.7109375" customWidth="1"/>
    <col min="7942" max="7942" width="28" customWidth="1"/>
    <col min="7943" max="7943" width="37.85546875" customWidth="1"/>
    <col min="7944" max="7944" width="15.28515625" customWidth="1"/>
    <col min="7945" max="7945" width="17.7109375" customWidth="1"/>
    <col min="7946" max="7946" width="10.7109375" customWidth="1"/>
    <col min="8193" max="8193" width="31.7109375" customWidth="1"/>
    <col min="8194" max="8194" width="20.85546875" customWidth="1"/>
    <col min="8195" max="8195" width="44.7109375" customWidth="1"/>
    <col min="8196" max="8196" width="21.7109375" customWidth="1"/>
    <col min="8197" max="8197" width="28.7109375" customWidth="1"/>
    <col min="8198" max="8198" width="28" customWidth="1"/>
    <col min="8199" max="8199" width="37.85546875" customWidth="1"/>
    <col min="8200" max="8200" width="15.28515625" customWidth="1"/>
    <col min="8201" max="8201" width="17.7109375" customWidth="1"/>
    <col min="8202" max="8202" width="10.7109375" customWidth="1"/>
    <col min="8449" max="8449" width="31.7109375" customWidth="1"/>
    <col min="8450" max="8450" width="20.85546875" customWidth="1"/>
    <col min="8451" max="8451" width="44.7109375" customWidth="1"/>
    <col min="8452" max="8452" width="21.7109375" customWidth="1"/>
    <col min="8453" max="8453" width="28.7109375" customWidth="1"/>
    <col min="8454" max="8454" width="28" customWidth="1"/>
    <col min="8455" max="8455" width="37.85546875" customWidth="1"/>
    <col min="8456" max="8456" width="15.28515625" customWidth="1"/>
    <col min="8457" max="8457" width="17.7109375" customWidth="1"/>
    <col min="8458" max="8458" width="10.7109375" customWidth="1"/>
    <col min="8705" max="8705" width="31.7109375" customWidth="1"/>
    <col min="8706" max="8706" width="20.85546875" customWidth="1"/>
    <col min="8707" max="8707" width="44.7109375" customWidth="1"/>
    <col min="8708" max="8708" width="21.7109375" customWidth="1"/>
    <col min="8709" max="8709" width="28.7109375" customWidth="1"/>
    <col min="8710" max="8710" width="28" customWidth="1"/>
    <col min="8711" max="8711" width="37.85546875" customWidth="1"/>
    <col min="8712" max="8712" width="15.28515625" customWidth="1"/>
    <col min="8713" max="8713" width="17.7109375" customWidth="1"/>
    <col min="8714" max="8714" width="10.7109375" customWidth="1"/>
    <col min="8961" max="8961" width="31.7109375" customWidth="1"/>
    <col min="8962" max="8962" width="20.85546875" customWidth="1"/>
    <col min="8963" max="8963" width="44.7109375" customWidth="1"/>
    <col min="8964" max="8964" width="21.7109375" customWidth="1"/>
    <col min="8965" max="8965" width="28.7109375" customWidth="1"/>
    <col min="8966" max="8966" width="28" customWidth="1"/>
    <col min="8967" max="8967" width="37.85546875" customWidth="1"/>
    <col min="8968" max="8968" width="15.28515625" customWidth="1"/>
    <col min="8969" max="8969" width="17.7109375" customWidth="1"/>
    <col min="8970" max="8970" width="10.7109375" customWidth="1"/>
    <col min="9217" max="9217" width="31.7109375" customWidth="1"/>
    <col min="9218" max="9218" width="20.85546875" customWidth="1"/>
    <col min="9219" max="9219" width="44.7109375" customWidth="1"/>
    <col min="9220" max="9220" width="21.7109375" customWidth="1"/>
    <col min="9221" max="9221" width="28.7109375" customWidth="1"/>
    <col min="9222" max="9222" width="28" customWidth="1"/>
    <col min="9223" max="9223" width="37.85546875" customWidth="1"/>
    <col min="9224" max="9224" width="15.28515625" customWidth="1"/>
    <col min="9225" max="9225" width="17.7109375" customWidth="1"/>
    <col min="9226" max="9226" width="10.7109375" customWidth="1"/>
    <col min="9473" max="9473" width="31.7109375" customWidth="1"/>
    <col min="9474" max="9474" width="20.85546875" customWidth="1"/>
    <col min="9475" max="9475" width="44.7109375" customWidth="1"/>
    <col min="9476" max="9476" width="21.7109375" customWidth="1"/>
    <col min="9477" max="9477" width="28.7109375" customWidth="1"/>
    <col min="9478" max="9478" width="28" customWidth="1"/>
    <col min="9479" max="9479" width="37.85546875" customWidth="1"/>
    <col min="9480" max="9480" width="15.28515625" customWidth="1"/>
    <col min="9481" max="9481" width="17.7109375" customWidth="1"/>
    <col min="9482" max="9482" width="10.7109375" customWidth="1"/>
    <col min="9729" max="9729" width="31.7109375" customWidth="1"/>
    <col min="9730" max="9730" width="20.85546875" customWidth="1"/>
    <col min="9731" max="9731" width="44.7109375" customWidth="1"/>
    <col min="9732" max="9732" width="21.7109375" customWidth="1"/>
    <col min="9733" max="9733" width="28.7109375" customWidth="1"/>
    <col min="9734" max="9734" width="28" customWidth="1"/>
    <col min="9735" max="9735" width="37.85546875" customWidth="1"/>
    <col min="9736" max="9736" width="15.28515625" customWidth="1"/>
    <col min="9737" max="9737" width="17.7109375" customWidth="1"/>
    <col min="9738" max="9738" width="10.7109375" customWidth="1"/>
    <col min="9985" max="9985" width="31.7109375" customWidth="1"/>
    <col min="9986" max="9986" width="20.85546875" customWidth="1"/>
    <col min="9987" max="9987" width="44.7109375" customWidth="1"/>
    <col min="9988" max="9988" width="21.7109375" customWidth="1"/>
    <col min="9989" max="9989" width="28.7109375" customWidth="1"/>
    <col min="9990" max="9990" width="28" customWidth="1"/>
    <col min="9991" max="9991" width="37.85546875" customWidth="1"/>
    <col min="9992" max="9992" width="15.28515625" customWidth="1"/>
    <col min="9993" max="9993" width="17.7109375" customWidth="1"/>
    <col min="9994" max="9994" width="10.7109375" customWidth="1"/>
    <col min="10241" max="10241" width="31.7109375" customWidth="1"/>
    <col min="10242" max="10242" width="20.85546875" customWidth="1"/>
    <col min="10243" max="10243" width="44.7109375" customWidth="1"/>
    <col min="10244" max="10244" width="21.7109375" customWidth="1"/>
    <col min="10245" max="10245" width="28.7109375" customWidth="1"/>
    <col min="10246" max="10246" width="28" customWidth="1"/>
    <col min="10247" max="10247" width="37.85546875" customWidth="1"/>
    <col min="10248" max="10248" width="15.28515625" customWidth="1"/>
    <col min="10249" max="10249" width="17.7109375" customWidth="1"/>
    <col min="10250" max="10250" width="10.7109375" customWidth="1"/>
    <col min="10497" max="10497" width="31.7109375" customWidth="1"/>
    <col min="10498" max="10498" width="20.85546875" customWidth="1"/>
    <col min="10499" max="10499" width="44.7109375" customWidth="1"/>
    <col min="10500" max="10500" width="21.7109375" customWidth="1"/>
    <col min="10501" max="10501" width="28.7109375" customWidth="1"/>
    <col min="10502" max="10502" width="28" customWidth="1"/>
    <col min="10503" max="10503" width="37.85546875" customWidth="1"/>
    <col min="10504" max="10504" width="15.28515625" customWidth="1"/>
    <col min="10505" max="10505" width="17.7109375" customWidth="1"/>
    <col min="10506" max="10506" width="10.7109375" customWidth="1"/>
    <col min="10753" max="10753" width="31.7109375" customWidth="1"/>
    <col min="10754" max="10754" width="20.85546875" customWidth="1"/>
    <col min="10755" max="10755" width="44.7109375" customWidth="1"/>
    <col min="10756" max="10756" width="21.7109375" customWidth="1"/>
    <col min="10757" max="10757" width="28.7109375" customWidth="1"/>
    <col min="10758" max="10758" width="28" customWidth="1"/>
    <col min="10759" max="10759" width="37.85546875" customWidth="1"/>
    <col min="10760" max="10760" width="15.28515625" customWidth="1"/>
    <col min="10761" max="10761" width="17.7109375" customWidth="1"/>
    <col min="10762" max="10762" width="10.7109375" customWidth="1"/>
    <col min="11009" max="11009" width="31.7109375" customWidth="1"/>
    <col min="11010" max="11010" width="20.85546875" customWidth="1"/>
    <col min="11011" max="11011" width="44.7109375" customWidth="1"/>
    <col min="11012" max="11012" width="21.7109375" customWidth="1"/>
    <col min="11013" max="11013" width="28.7109375" customWidth="1"/>
    <col min="11014" max="11014" width="28" customWidth="1"/>
    <col min="11015" max="11015" width="37.85546875" customWidth="1"/>
    <col min="11016" max="11016" width="15.28515625" customWidth="1"/>
    <col min="11017" max="11017" width="17.7109375" customWidth="1"/>
    <col min="11018" max="11018" width="10.7109375" customWidth="1"/>
    <col min="11265" max="11265" width="31.7109375" customWidth="1"/>
    <col min="11266" max="11266" width="20.85546875" customWidth="1"/>
    <col min="11267" max="11267" width="44.7109375" customWidth="1"/>
    <col min="11268" max="11268" width="21.7109375" customWidth="1"/>
    <col min="11269" max="11269" width="28.7109375" customWidth="1"/>
    <col min="11270" max="11270" width="28" customWidth="1"/>
    <col min="11271" max="11271" width="37.85546875" customWidth="1"/>
    <col min="11272" max="11272" width="15.28515625" customWidth="1"/>
    <col min="11273" max="11273" width="17.7109375" customWidth="1"/>
    <col min="11274" max="11274" width="10.7109375" customWidth="1"/>
    <col min="11521" max="11521" width="31.7109375" customWidth="1"/>
    <col min="11522" max="11522" width="20.85546875" customWidth="1"/>
    <col min="11523" max="11523" width="44.7109375" customWidth="1"/>
    <col min="11524" max="11524" width="21.7109375" customWidth="1"/>
    <col min="11525" max="11525" width="28.7109375" customWidth="1"/>
    <col min="11526" max="11526" width="28" customWidth="1"/>
    <col min="11527" max="11527" width="37.85546875" customWidth="1"/>
    <col min="11528" max="11528" width="15.28515625" customWidth="1"/>
    <col min="11529" max="11529" width="17.7109375" customWidth="1"/>
    <col min="11530" max="11530" width="10.7109375" customWidth="1"/>
    <col min="11777" max="11777" width="31.7109375" customWidth="1"/>
    <col min="11778" max="11778" width="20.85546875" customWidth="1"/>
    <col min="11779" max="11779" width="44.7109375" customWidth="1"/>
    <col min="11780" max="11780" width="21.7109375" customWidth="1"/>
    <col min="11781" max="11781" width="28.7109375" customWidth="1"/>
    <col min="11782" max="11782" width="28" customWidth="1"/>
    <col min="11783" max="11783" width="37.85546875" customWidth="1"/>
    <col min="11784" max="11784" width="15.28515625" customWidth="1"/>
    <col min="11785" max="11785" width="17.7109375" customWidth="1"/>
    <col min="11786" max="11786" width="10.7109375" customWidth="1"/>
    <col min="12033" max="12033" width="31.7109375" customWidth="1"/>
    <col min="12034" max="12034" width="20.85546875" customWidth="1"/>
    <col min="12035" max="12035" width="44.7109375" customWidth="1"/>
    <col min="12036" max="12036" width="21.7109375" customWidth="1"/>
    <col min="12037" max="12037" width="28.7109375" customWidth="1"/>
    <col min="12038" max="12038" width="28" customWidth="1"/>
    <col min="12039" max="12039" width="37.85546875" customWidth="1"/>
    <col min="12040" max="12040" width="15.28515625" customWidth="1"/>
    <col min="12041" max="12041" width="17.7109375" customWidth="1"/>
    <col min="12042" max="12042" width="10.7109375" customWidth="1"/>
    <col min="12289" max="12289" width="31.7109375" customWidth="1"/>
    <col min="12290" max="12290" width="20.85546875" customWidth="1"/>
    <col min="12291" max="12291" width="44.7109375" customWidth="1"/>
    <col min="12292" max="12292" width="21.7109375" customWidth="1"/>
    <col min="12293" max="12293" width="28.7109375" customWidth="1"/>
    <col min="12294" max="12294" width="28" customWidth="1"/>
    <col min="12295" max="12295" width="37.85546875" customWidth="1"/>
    <col min="12296" max="12296" width="15.28515625" customWidth="1"/>
    <col min="12297" max="12297" width="17.7109375" customWidth="1"/>
    <col min="12298" max="12298" width="10.7109375" customWidth="1"/>
    <col min="12545" max="12545" width="31.7109375" customWidth="1"/>
    <col min="12546" max="12546" width="20.85546875" customWidth="1"/>
    <col min="12547" max="12547" width="44.7109375" customWidth="1"/>
    <col min="12548" max="12548" width="21.7109375" customWidth="1"/>
    <col min="12549" max="12549" width="28.7109375" customWidth="1"/>
    <col min="12550" max="12550" width="28" customWidth="1"/>
    <col min="12551" max="12551" width="37.85546875" customWidth="1"/>
    <col min="12552" max="12552" width="15.28515625" customWidth="1"/>
    <col min="12553" max="12553" width="17.7109375" customWidth="1"/>
    <col min="12554" max="12554" width="10.7109375" customWidth="1"/>
    <col min="12801" max="12801" width="31.7109375" customWidth="1"/>
    <col min="12802" max="12802" width="20.85546875" customWidth="1"/>
    <col min="12803" max="12803" width="44.7109375" customWidth="1"/>
    <col min="12804" max="12804" width="21.7109375" customWidth="1"/>
    <col min="12805" max="12805" width="28.7109375" customWidth="1"/>
    <col min="12806" max="12806" width="28" customWidth="1"/>
    <col min="12807" max="12807" width="37.85546875" customWidth="1"/>
    <col min="12808" max="12808" width="15.28515625" customWidth="1"/>
    <col min="12809" max="12809" width="17.7109375" customWidth="1"/>
    <col min="12810" max="12810" width="10.7109375" customWidth="1"/>
    <col min="13057" max="13057" width="31.7109375" customWidth="1"/>
    <col min="13058" max="13058" width="20.85546875" customWidth="1"/>
    <col min="13059" max="13059" width="44.7109375" customWidth="1"/>
    <col min="13060" max="13060" width="21.7109375" customWidth="1"/>
    <col min="13061" max="13061" width="28.7109375" customWidth="1"/>
    <col min="13062" max="13062" width="28" customWidth="1"/>
    <col min="13063" max="13063" width="37.85546875" customWidth="1"/>
    <col min="13064" max="13064" width="15.28515625" customWidth="1"/>
    <col min="13065" max="13065" width="17.7109375" customWidth="1"/>
    <col min="13066" max="13066" width="10.7109375" customWidth="1"/>
    <col min="13313" max="13313" width="31.7109375" customWidth="1"/>
    <col min="13314" max="13314" width="20.85546875" customWidth="1"/>
    <col min="13315" max="13315" width="44.7109375" customWidth="1"/>
    <col min="13316" max="13316" width="21.7109375" customWidth="1"/>
    <col min="13317" max="13317" width="28.7109375" customWidth="1"/>
    <col min="13318" max="13318" width="28" customWidth="1"/>
    <col min="13319" max="13319" width="37.85546875" customWidth="1"/>
    <col min="13320" max="13320" width="15.28515625" customWidth="1"/>
    <col min="13321" max="13321" width="17.7109375" customWidth="1"/>
    <col min="13322" max="13322" width="10.7109375" customWidth="1"/>
    <col min="13569" max="13569" width="31.7109375" customWidth="1"/>
    <col min="13570" max="13570" width="20.85546875" customWidth="1"/>
    <col min="13571" max="13571" width="44.7109375" customWidth="1"/>
    <col min="13572" max="13572" width="21.7109375" customWidth="1"/>
    <col min="13573" max="13573" width="28.7109375" customWidth="1"/>
    <col min="13574" max="13574" width="28" customWidth="1"/>
    <col min="13575" max="13575" width="37.85546875" customWidth="1"/>
    <col min="13576" max="13576" width="15.28515625" customWidth="1"/>
    <col min="13577" max="13577" width="17.7109375" customWidth="1"/>
    <col min="13578" max="13578" width="10.7109375" customWidth="1"/>
    <col min="13825" max="13825" width="31.7109375" customWidth="1"/>
    <col min="13826" max="13826" width="20.85546875" customWidth="1"/>
    <col min="13827" max="13827" width="44.7109375" customWidth="1"/>
    <col min="13828" max="13828" width="21.7109375" customWidth="1"/>
    <col min="13829" max="13829" width="28.7109375" customWidth="1"/>
    <col min="13830" max="13830" width="28" customWidth="1"/>
    <col min="13831" max="13831" width="37.85546875" customWidth="1"/>
    <col min="13832" max="13832" width="15.28515625" customWidth="1"/>
    <col min="13833" max="13833" width="17.7109375" customWidth="1"/>
    <col min="13834" max="13834" width="10.7109375" customWidth="1"/>
    <col min="14081" max="14081" width="31.7109375" customWidth="1"/>
    <col min="14082" max="14082" width="20.85546875" customWidth="1"/>
    <col min="14083" max="14083" width="44.7109375" customWidth="1"/>
    <col min="14084" max="14084" width="21.7109375" customWidth="1"/>
    <col min="14085" max="14085" width="28.7109375" customWidth="1"/>
    <col min="14086" max="14086" width="28" customWidth="1"/>
    <col min="14087" max="14087" width="37.85546875" customWidth="1"/>
    <col min="14088" max="14088" width="15.28515625" customWidth="1"/>
    <col min="14089" max="14089" width="17.7109375" customWidth="1"/>
    <col min="14090" max="14090" width="10.7109375" customWidth="1"/>
    <col min="14337" max="14337" width="31.7109375" customWidth="1"/>
    <col min="14338" max="14338" width="20.85546875" customWidth="1"/>
    <col min="14339" max="14339" width="44.7109375" customWidth="1"/>
    <col min="14340" max="14340" width="21.7109375" customWidth="1"/>
    <col min="14341" max="14341" width="28.7109375" customWidth="1"/>
    <col min="14342" max="14342" width="28" customWidth="1"/>
    <col min="14343" max="14343" width="37.85546875" customWidth="1"/>
    <col min="14344" max="14344" width="15.28515625" customWidth="1"/>
    <col min="14345" max="14345" width="17.7109375" customWidth="1"/>
    <col min="14346" max="14346" width="10.7109375" customWidth="1"/>
    <col min="14593" max="14593" width="31.7109375" customWidth="1"/>
    <col min="14594" max="14594" width="20.85546875" customWidth="1"/>
    <col min="14595" max="14595" width="44.7109375" customWidth="1"/>
    <col min="14596" max="14596" width="21.7109375" customWidth="1"/>
    <col min="14597" max="14597" width="28.7109375" customWidth="1"/>
    <col min="14598" max="14598" width="28" customWidth="1"/>
    <col min="14599" max="14599" width="37.85546875" customWidth="1"/>
    <col min="14600" max="14600" width="15.28515625" customWidth="1"/>
    <col min="14601" max="14601" width="17.7109375" customWidth="1"/>
    <col min="14602" max="14602" width="10.7109375" customWidth="1"/>
    <col min="14849" max="14849" width="31.7109375" customWidth="1"/>
    <col min="14850" max="14850" width="20.85546875" customWidth="1"/>
    <col min="14851" max="14851" width="44.7109375" customWidth="1"/>
    <col min="14852" max="14852" width="21.7109375" customWidth="1"/>
    <col min="14853" max="14853" width="28.7109375" customWidth="1"/>
    <col min="14854" max="14854" width="28" customWidth="1"/>
    <col min="14855" max="14855" width="37.85546875" customWidth="1"/>
    <col min="14856" max="14856" width="15.28515625" customWidth="1"/>
    <col min="14857" max="14857" width="17.7109375" customWidth="1"/>
    <col min="14858" max="14858" width="10.7109375" customWidth="1"/>
    <col min="15105" max="15105" width="31.7109375" customWidth="1"/>
    <col min="15106" max="15106" width="20.85546875" customWidth="1"/>
    <col min="15107" max="15107" width="44.7109375" customWidth="1"/>
    <col min="15108" max="15108" width="21.7109375" customWidth="1"/>
    <col min="15109" max="15109" width="28.7109375" customWidth="1"/>
    <col min="15110" max="15110" width="28" customWidth="1"/>
    <col min="15111" max="15111" width="37.85546875" customWidth="1"/>
    <col min="15112" max="15112" width="15.28515625" customWidth="1"/>
    <col min="15113" max="15113" width="17.7109375" customWidth="1"/>
    <col min="15114" max="15114" width="10.7109375" customWidth="1"/>
    <col min="15361" max="15361" width="31.7109375" customWidth="1"/>
    <col min="15362" max="15362" width="20.85546875" customWidth="1"/>
    <col min="15363" max="15363" width="44.7109375" customWidth="1"/>
    <col min="15364" max="15364" width="21.7109375" customWidth="1"/>
    <col min="15365" max="15365" width="28.7109375" customWidth="1"/>
    <col min="15366" max="15366" width="28" customWidth="1"/>
    <col min="15367" max="15367" width="37.85546875" customWidth="1"/>
    <col min="15368" max="15368" width="15.28515625" customWidth="1"/>
    <col min="15369" max="15369" width="17.7109375" customWidth="1"/>
    <col min="15370" max="15370" width="10.7109375" customWidth="1"/>
    <col min="15617" max="15617" width="31.7109375" customWidth="1"/>
    <col min="15618" max="15618" width="20.85546875" customWidth="1"/>
    <col min="15619" max="15619" width="44.7109375" customWidth="1"/>
    <col min="15620" max="15620" width="21.7109375" customWidth="1"/>
    <col min="15621" max="15621" width="28.7109375" customWidth="1"/>
    <col min="15622" max="15622" width="28" customWidth="1"/>
    <col min="15623" max="15623" width="37.85546875" customWidth="1"/>
    <col min="15624" max="15624" width="15.28515625" customWidth="1"/>
    <col min="15625" max="15625" width="17.7109375" customWidth="1"/>
    <col min="15626" max="15626" width="10.7109375" customWidth="1"/>
    <col min="15873" max="15873" width="31.7109375" customWidth="1"/>
    <col min="15874" max="15874" width="20.85546875" customWidth="1"/>
    <col min="15875" max="15875" width="44.7109375" customWidth="1"/>
    <col min="15876" max="15876" width="21.7109375" customWidth="1"/>
    <col min="15877" max="15877" width="28.7109375" customWidth="1"/>
    <col min="15878" max="15878" width="28" customWidth="1"/>
    <col min="15879" max="15879" width="37.85546875" customWidth="1"/>
    <col min="15880" max="15880" width="15.28515625" customWidth="1"/>
    <col min="15881" max="15881" width="17.7109375" customWidth="1"/>
    <col min="15882" max="15882" width="10.7109375" customWidth="1"/>
    <col min="16129" max="16129" width="31.7109375" customWidth="1"/>
    <col min="16130" max="16130" width="20.85546875" customWidth="1"/>
    <col min="16131" max="16131" width="44.7109375" customWidth="1"/>
    <col min="16132" max="16132" width="21.7109375" customWidth="1"/>
    <col min="16133" max="16133" width="28.7109375" customWidth="1"/>
    <col min="16134" max="16134" width="28" customWidth="1"/>
    <col min="16135" max="16135" width="37.85546875" customWidth="1"/>
    <col min="16136" max="16136" width="15.28515625" customWidth="1"/>
    <col min="16137" max="16137" width="17.7109375" customWidth="1"/>
    <col min="16138" max="16138" width="10.7109375" customWidth="1"/>
  </cols>
  <sheetData>
    <row r="2" spans="1:10" x14ac:dyDescent="0.25">
      <c r="B2" s="2"/>
      <c r="C2" s="2"/>
      <c r="D2" s="2"/>
      <c r="E2" s="2"/>
      <c r="F2" s="2"/>
      <c r="G2" s="2"/>
      <c r="H2" s="2"/>
      <c r="I2" s="2"/>
      <c r="J2" s="2"/>
    </row>
    <row r="3" spans="1:10" x14ac:dyDescent="0.25">
      <c r="B3" s="2"/>
      <c r="C3" s="2"/>
      <c r="D3" s="2"/>
      <c r="E3" s="2"/>
      <c r="F3" s="2"/>
      <c r="G3" s="2"/>
      <c r="H3" s="2"/>
      <c r="I3" s="2"/>
      <c r="J3" s="2"/>
    </row>
    <row r="4" spans="1:10" x14ac:dyDescent="0.25">
      <c r="B4" s="2"/>
      <c r="C4" s="2"/>
      <c r="D4" s="2"/>
      <c r="E4" s="2"/>
      <c r="F4" s="2"/>
      <c r="G4" s="2"/>
      <c r="H4" s="2"/>
      <c r="I4" s="2"/>
      <c r="J4" s="2"/>
    </row>
    <row r="5" spans="1:10" x14ac:dyDescent="0.25">
      <c r="B5" s="2"/>
      <c r="C5" s="2"/>
      <c r="D5" s="2"/>
      <c r="E5" s="2"/>
      <c r="F5" s="2"/>
      <c r="G5" s="2"/>
      <c r="H5" s="2"/>
      <c r="I5" s="2"/>
      <c r="J5" s="2"/>
    </row>
    <row r="6" spans="1:10" x14ac:dyDescent="0.25">
      <c r="B6" s="2"/>
      <c r="C6" s="2"/>
      <c r="D6" s="2"/>
      <c r="E6" s="2"/>
      <c r="F6" s="2"/>
      <c r="G6" s="2"/>
      <c r="H6" s="2"/>
      <c r="I6" s="2"/>
      <c r="J6" s="2"/>
    </row>
    <row r="7" spans="1:10" x14ac:dyDescent="0.25">
      <c r="B7" s="2"/>
      <c r="C7" s="2"/>
      <c r="D7" s="2"/>
      <c r="E7" s="2"/>
      <c r="F7" s="2"/>
      <c r="G7" s="2"/>
      <c r="H7" s="2"/>
      <c r="I7" s="2"/>
      <c r="J7" s="2"/>
    </row>
    <row r="8" spans="1:10" x14ac:dyDescent="0.25">
      <c r="A8" s="3"/>
      <c r="B8" s="4"/>
      <c r="C8" s="5"/>
      <c r="D8" s="5"/>
      <c r="E8" s="5"/>
      <c r="F8" s="6"/>
      <c r="G8" s="6"/>
      <c r="H8" s="5"/>
      <c r="I8" s="4"/>
      <c r="J8" s="5"/>
    </row>
    <row r="9" spans="1:10" x14ac:dyDescent="0.25">
      <c r="A9" s="7" t="s">
        <v>0</v>
      </c>
      <c r="B9" s="8"/>
      <c r="C9" s="8"/>
      <c r="D9" s="8"/>
      <c r="E9" s="8"/>
      <c r="F9" s="8"/>
      <c r="G9" s="8"/>
      <c r="H9" s="8"/>
      <c r="I9" s="8"/>
      <c r="J9" s="8"/>
    </row>
    <row r="10" spans="1:10" ht="15.75" thickBot="1" x14ac:dyDescent="0.3">
      <c r="A10" s="9"/>
      <c r="B10" s="10"/>
      <c r="C10" s="10"/>
      <c r="D10" s="10"/>
      <c r="E10" s="10"/>
      <c r="F10" s="10"/>
      <c r="G10" s="10"/>
      <c r="H10" s="10"/>
      <c r="I10" s="10"/>
      <c r="J10" s="10"/>
    </row>
    <row r="11" spans="1:10" ht="15.75" thickBot="1" x14ac:dyDescent="0.3">
      <c r="A11" s="11" t="s">
        <v>1</v>
      </c>
      <c r="B11" s="12" t="s">
        <v>2</v>
      </c>
      <c r="C11" s="13" t="s">
        <v>3</v>
      </c>
      <c r="D11" s="12" t="s">
        <v>4</v>
      </c>
      <c r="E11" s="13" t="s">
        <v>5</v>
      </c>
      <c r="F11" s="12" t="s">
        <v>6</v>
      </c>
      <c r="G11" s="14" t="s">
        <v>7</v>
      </c>
      <c r="H11" s="12" t="s">
        <v>8</v>
      </c>
      <c r="I11" s="12" t="s">
        <v>9</v>
      </c>
      <c r="J11" s="14" t="s">
        <v>10</v>
      </c>
    </row>
    <row r="12" spans="1:10" ht="36.75" customHeight="1" x14ac:dyDescent="0.25">
      <c r="A12" s="15" t="s">
        <v>11</v>
      </c>
      <c r="B12" s="16" t="s">
        <v>12</v>
      </c>
      <c r="C12" s="15" t="s">
        <v>13</v>
      </c>
      <c r="D12" s="16" t="s">
        <v>14</v>
      </c>
      <c r="E12" s="15" t="s">
        <v>15</v>
      </c>
      <c r="F12" s="17" t="s">
        <v>16</v>
      </c>
      <c r="G12" s="18" t="s">
        <v>17</v>
      </c>
      <c r="H12" s="19">
        <v>41799</v>
      </c>
      <c r="I12" s="20">
        <v>41800</v>
      </c>
      <c r="J12" s="21">
        <v>2</v>
      </c>
    </row>
    <row r="13" spans="1:10" ht="48" customHeight="1" thickBot="1" x14ac:dyDescent="0.3">
      <c r="A13" s="22" t="s">
        <v>11</v>
      </c>
      <c r="B13" s="23" t="s">
        <v>12</v>
      </c>
      <c r="C13" s="22" t="s">
        <v>18</v>
      </c>
      <c r="D13" s="23" t="s">
        <v>19</v>
      </c>
      <c r="E13" s="22" t="s">
        <v>15</v>
      </c>
      <c r="F13" s="24" t="s">
        <v>16</v>
      </c>
      <c r="G13" s="25" t="s">
        <v>17</v>
      </c>
      <c r="H13" s="26">
        <v>41802</v>
      </c>
      <c r="I13" s="27">
        <v>41803</v>
      </c>
      <c r="J13" s="28">
        <v>2</v>
      </c>
    </row>
    <row r="14" spans="1:10" ht="52.5" customHeight="1" thickBot="1" x14ac:dyDescent="0.3">
      <c r="A14" s="22" t="s">
        <v>20</v>
      </c>
      <c r="B14" s="16" t="s">
        <v>12</v>
      </c>
      <c r="C14" s="22" t="s">
        <v>18</v>
      </c>
      <c r="D14" s="23" t="s">
        <v>19</v>
      </c>
      <c r="E14" s="22" t="s">
        <v>15</v>
      </c>
      <c r="F14" s="24" t="s">
        <v>16</v>
      </c>
      <c r="G14" s="25" t="s">
        <v>17</v>
      </c>
      <c r="H14" s="26">
        <v>41802</v>
      </c>
      <c r="I14" s="27">
        <v>41803</v>
      </c>
      <c r="J14" s="28">
        <v>2</v>
      </c>
    </row>
    <row r="15" spans="1:10" ht="41.25" customHeight="1" thickBot="1" x14ac:dyDescent="0.3">
      <c r="A15" s="22" t="s">
        <v>21</v>
      </c>
      <c r="B15" s="16" t="s">
        <v>12</v>
      </c>
      <c r="C15" s="22" t="s">
        <v>18</v>
      </c>
      <c r="D15" s="23" t="s">
        <v>19</v>
      </c>
      <c r="E15" s="22" t="s">
        <v>15</v>
      </c>
      <c r="F15" s="24" t="s">
        <v>16</v>
      </c>
      <c r="G15" s="25" t="s">
        <v>17</v>
      </c>
      <c r="H15" s="26">
        <v>41802</v>
      </c>
      <c r="I15" s="27">
        <v>41803</v>
      </c>
      <c r="J15" s="28">
        <v>2</v>
      </c>
    </row>
    <row r="16" spans="1:10" ht="53.25" customHeight="1" thickBot="1" x14ac:dyDescent="0.3">
      <c r="A16" s="22" t="s">
        <v>22</v>
      </c>
      <c r="B16" s="16" t="s">
        <v>12</v>
      </c>
      <c r="C16" s="22" t="s">
        <v>18</v>
      </c>
      <c r="D16" s="23" t="s">
        <v>19</v>
      </c>
      <c r="E16" s="22" t="s">
        <v>15</v>
      </c>
      <c r="F16" s="24" t="s">
        <v>16</v>
      </c>
      <c r="G16" s="25" t="s">
        <v>17</v>
      </c>
      <c r="H16" s="26">
        <v>41802</v>
      </c>
      <c r="I16" s="27">
        <v>41803</v>
      </c>
      <c r="J16" s="28">
        <v>2</v>
      </c>
    </row>
    <row r="17" spans="1:10" ht="50.25" customHeight="1" thickBot="1" x14ac:dyDescent="0.3">
      <c r="A17" s="22" t="s">
        <v>23</v>
      </c>
      <c r="B17" s="16" t="s">
        <v>12</v>
      </c>
      <c r="C17" s="22" t="s">
        <v>18</v>
      </c>
      <c r="D17" s="23" t="s">
        <v>19</v>
      </c>
      <c r="E17" s="22" t="s">
        <v>15</v>
      </c>
      <c r="F17" s="24" t="s">
        <v>16</v>
      </c>
      <c r="G17" s="25" t="s">
        <v>17</v>
      </c>
      <c r="H17" s="26">
        <v>41802</v>
      </c>
      <c r="I17" s="27">
        <v>41803</v>
      </c>
      <c r="J17" s="28">
        <v>2</v>
      </c>
    </row>
    <row r="18" spans="1:10" ht="40.5" customHeight="1" thickBot="1" x14ac:dyDescent="0.3">
      <c r="A18" s="22" t="s">
        <v>24</v>
      </c>
      <c r="B18" s="16" t="s">
        <v>12</v>
      </c>
      <c r="C18" s="22" t="s">
        <v>18</v>
      </c>
      <c r="D18" s="23" t="s">
        <v>19</v>
      </c>
      <c r="E18" s="22" t="s">
        <v>15</v>
      </c>
      <c r="F18" s="24" t="s">
        <v>16</v>
      </c>
      <c r="G18" s="25" t="s">
        <v>17</v>
      </c>
      <c r="H18" s="26">
        <v>41802</v>
      </c>
      <c r="I18" s="27">
        <v>41803</v>
      </c>
      <c r="J18" s="28">
        <v>2</v>
      </c>
    </row>
    <row r="19" spans="1:10" ht="48.75" customHeight="1" thickBot="1" x14ac:dyDescent="0.3">
      <c r="A19" s="22" t="s">
        <v>25</v>
      </c>
      <c r="B19" s="16" t="s">
        <v>12</v>
      </c>
      <c r="C19" s="29" t="s">
        <v>18</v>
      </c>
      <c r="D19" s="23" t="s">
        <v>19</v>
      </c>
      <c r="E19" s="22" t="s">
        <v>15</v>
      </c>
      <c r="F19" s="24" t="s">
        <v>16</v>
      </c>
      <c r="G19" s="25" t="s">
        <v>17</v>
      </c>
      <c r="H19" s="26">
        <v>41802</v>
      </c>
      <c r="I19" s="27">
        <v>41803</v>
      </c>
      <c r="J19" s="28">
        <v>2</v>
      </c>
    </row>
    <row r="20" spans="1:10" ht="15.75" thickBot="1" x14ac:dyDescent="0.3">
      <c r="A20" s="22" t="s">
        <v>26</v>
      </c>
      <c r="B20" s="16" t="s">
        <v>12</v>
      </c>
      <c r="C20" s="29" t="s">
        <v>18</v>
      </c>
      <c r="D20" s="23" t="s">
        <v>19</v>
      </c>
      <c r="E20" s="22" t="s">
        <v>15</v>
      </c>
      <c r="F20" s="24" t="s">
        <v>16</v>
      </c>
      <c r="G20" s="25" t="s">
        <v>17</v>
      </c>
      <c r="H20" s="26">
        <v>41802</v>
      </c>
      <c r="I20" s="27">
        <v>41803</v>
      </c>
      <c r="J20" s="28">
        <v>2</v>
      </c>
    </row>
    <row r="21" spans="1:10" ht="15.75" thickBot="1" x14ac:dyDescent="0.3">
      <c r="A21" s="22" t="s">
        <v>27</v>
      </c>
      <c r="B21" s="16" t="s">
        <v>12</v>
      </c>
      <c r="C21" s="29" t="s">
        <v>18</v>
      </c>
      <c r="D21" s="23" t="s">
        <v>19</v>
      </c>
      <c r="E21" s="22" t="s">
        <v>15</v>
      </c>
      <c r="F21" s="24" t="s">
        <v>16</v>
      </c>
      <c r="G21" s="25" t="s">
        <v>17</v>
      </c>
      <c r="H21" s="26">
        <v>41802</v>
      </c>
      <c r="I21" s="27">
        <v>41803</v>
      </c>
      <c r="J21" s="28">
        <v>2</v>
      </c>
    </row>
    <row r="22" spans="1:10" ht="49.5" customHeight="1" thickBot="1" x14ac:dyDescent="0.3">
      <c r="A22" s="22" t="s">
        <v>28</v>
      </c>
      <c r="B22" s="16" t="s">
        <v>12</v>
      </c>
      <c r="C22" s="29" t="s">
        <v>18</v>
      </c>
      <c r="D22" s="23" t="s">
        <v>19</v>
      </c>
      <c r="E22" s="22" t="s">
        <v>15</v>
      </c>
      <c r="F22" s="24" t="s">
        <v>16</v>
      </c>
      <c r="G22" s="25" t="s">
        <v>17</v>
      </c>
      <c r="H22" s="26">
        <v>41802</v>
      </c>
      <c r="I22" s="27">
        <v>41803</v>
      </c>
      <c r="J22" s="28">
        <v>2</v>
      </c>
    </row>
    <row r="23" spans="1:10" ht="51" customHeight="1" thickBot="1" x14ac:dyDescent="0.3">
      <c r="A23" s="22" t="s">
        <v>29</v>
      </c>
      <c r="B23" s="16" t="s">
        <v>12</v>
      </c>
      <c r="C23" s="29" t="s">
        <v>18</v>
      </c>
      <c r="D23" s="23" t="s">
        <v>19</v>
      </c>
      <c r="E23" s="22" t="s">
        <v>15</v>
      </c>
      <c r="F23" s="24" t="s">
        <v>16</v>
      </c>
      <c r="G23" s="25" t="s">
        <v>17</v>
      </c>
      <c r="H23" s="26">
        <v>41802</v>
      </c>
      <c r="I23" s="27">
        <v>41803</v>
      </c>
      <c r="J23" s="28">
        <v>2</v>
      </c>
    </row>
    <row r="24" spans="1:10" ht="15.75" thickBot="1" x14ac:dyDescent="0.3">
      <c r="A24" s="22" t="s">
        <v>30</v>
      </c>
      <c r="B24" s="16" t="s">
        <v>12</v>
      </c>
      <c r="C24" s="29" t="s">
        <v>18</v>
      </c>
      <c r="D24" s="23" t="s">
        <v>19</v>
      </c>
      <c r="E24" s="22" t="s">
        <v>15</v>
      </c>
      <c r="F24" s="24" t="s">
        <v>16</v>
      </c>
      <c r="G24" s="25" t="s">
        <v>17</v>
      </c>
      <c r="H24" s="26">
        <v>41802</v>
      </c>
      <c r="I24" s="27">
        <v>41803</v>
      </c>
      <c r="J24" s="28">
        <v>2</v>
      </c>
    </row>
    <row r="25" spans="1:10" ht="15.75" thickBot="1" x14ac:dyDescent="0.3">
      <c r="A25" s="22" t="s">
        <v>31</v>
      </c>
      <c r="B25" s="16" t="s">
        <v>12</v>
      </c>
      <c r="C25" s="29" t="s">
        <v>18</v>
      </c>
      <c r="D25" s="23" t="s">
        <v>19</v>
      </c>
      <c r="E25" s="22" t="s">
        <v>15</v>
      </c>
      <c r="F25" s="24" t="s">
        <v>16</v>
      </c>
      <c r="G25" s="25" t="s">
        <v>17</v>
      </c>
      <c r="H25" s="26">
        <v>41802</v>
      </c>
      <c r="I25" s="27">
        <v>41803</v>
      </c>
      <c r="J25" s="28">
        <v>2</v>
      </c>
    </row>
    <row r="26" spans="1:10" ht="15.75" thickBot="1" x14ac:dyDescent="0.3">
      <c r="A26" s="22" t="s">
        <v>32</v>
      </c>
      <c r="B26" s="16" t="s">
        <v>12</v>
      </c>
      <c r="C26" s="29" t="s">
        <v>18</v>
      </c>
      <c r="D26" s="23" t="s">
        <v>19</v>
      </c>
      <c r="E26" s="22" t="s">
        <v>15</v>
      </c>
      <c r="F26" s="24" t="s">
        <v>16</v>
      </c>
      <c r="G26" s="25" t="s">
        <v>17</v>
      </c>
      <c r="H26" s="26">
        <v>41802</v>
      </c>
      <c r="I26" s="27">
        <v>41803</v>
      </c>
      <c r="J26" s="28">
        <v>2</v>
      </c>
    </row>
    <row r="27" spans="1:10" ht="15.75" thickBot="1" x14ac:dyDescent="0.3">
      <c r="A27" s="22" t="s">
        <v>33</v>
      </c>
      <c r="B27" s="16" t="s">
        <v>12</v>
      </c>
      <c r="C27" s="29" t="s">
        <v>18</v>
      </c>
      <c r="D27" s="23" t="s">
        <v>19</v>
      </c>
      <c r="E27" s="22" t="s">
        <v>15</v>
      </c>
      <c r="F27" s="24" t="s">
        <v>16</v>
      </c>
      <c r="G27" s="25" t="s">
        <v>17</v>
      </c>
      <c r="H27" s="26">
        <v>41802</v>
      </c>
      <c r="I27" s="27">
        <v>41803</v>
      </c>
      <c r="J27" s="28">
        <v>2</v>
      </c>
    </row>
    <row r="28" spans="1:10" ht="15.75" thickBot="1" x14ac:dyDescent="0.3">
      <c r="A28" s="22" t="s">
        <v>34</v>
      </c>
      <c r="B28" s="16" t="s">
        <v>12</v>
      </c>
      <c r="C28" s="29" t="s">
        <v>18</v>
      </c>
      <c r="D28" s="23" t="s">
        <v>19</v>
      </c>
      <c r="E28" s="22" t="s">
        <v>15</v>
      </c>
      <c r="F28" s="24" t="s">
        <v>16</v>
      </c>
      <c r="G28" s="25" t="s">
        <v>17</v>
      </c>
      <c r="H28" s="26">
        <v>41802</v>
      </c>
      <c r="I28" s="27">
        <v>41803</v>
      </c>
      <c r="J28" s="28">
        <v>2</v>
      </c>
    </row>
    <row r="29" spans="1:10" ht="15.75" thickBot="1" x14ac:dyDescent="0.3">
      <c r="A29" s="30" t="s">
        <v>35</v>
      </c>
      <c r="B29" s="16" t="s">
        <v>12</v>
      </c>
      <c r="C29" s="31" t="s">
        <v>18</v>
      </c>
      <c r="D29" s="32" t="s">
        <v>19</v>
      </c>
      <c r="E29" s="30" t="s">
        <v>15</v>
      </c>
      <c r="F29" s="33" t="s">
        <v>16</v>
      </c>
      <c r="G29" s="34" t="s">
        <v>17</v>
      </c>
      <c r="H29" s="35">
        <v>41802</v>
      </c>
      <c r="I29" s="36">
        <v>41803</v>
      </c>
      <c r="J29" s="37">
        <v>2</v>
      </c>
    </row>
    <row r="30" spans="1:10" x14ac:dyDescent="0.25">
      <c r="A30" s="38"/>
      <c r="B30" s="39"/>
      <c r="C30" s="39"/>
      <c r="D30" s="39"/>
      <c r="E30" s="39"/>
      <c r="F30" s="39"/>
      <c r="G30" s="39"/>
      <c r="H30" s="39"/>
      <c r="I30" s="39"/>
      <c r="J30" s="39"/>
    </row>
    <row r="31" spans="1:10" x14ac:dyDescent="0.25">
      <c r="A31" s="40" t="s">
        <v>36</v>
      </c>
      <c r="B31" s="41"/>
      <c r="C31" s="41"/>
      <c r="D31" s="41"/>
      <c r="E31" s="41"/>
      <c r="F31" s="41"/>
      <c r="G31" s="41"/>
      <c r="H31" s="41"/>
      <c r="I31" s="41"/>
      <c r="J31" s="41"/>
    </row>
    <row r="32" spans="1:10" ht="15.75" thickBot="1" x14ac:dyDescent="0.3">
      <c r="A32" s="38"/>
      <c r="B32" s="39"/>
      <c r="C32" s="39"/>
      <c r="D32" s="39"/>
      <c r="E32" s="39"/>
      <c r="F32" s="39"/>
      <c r="G32" s="39"/>
      <c r="H32" s="39"/>
      <c r="I32" s="39"/>
      <c r="J32" s="39"/>
    </row>
    <row r="33" spans="1:10" ht="15.75" thickBot="1" x14ac:dyDescent="0.3">
      <c r="A33" s="42" t="s">
        <v>1</v>
      </c>
      <c r="B33" s="43" t="s">
        <v>2</v>
      </c>
      <c r="C33" s="43" t="s">
        <v>3</v>
      </c>
      <c r="D33" s="43" t="s">
        <v>4</v>
      </c>
      <c r="E33" s="43" t="s">
        <v>5</v>
      </c>
      <c r="F33" s="43" t="s">
        <v>6</v>
      </c>
      <c r="G33" s="43" t="s">
        <v>7</v>
      </c>
      <c r="H33" s="43" t="s">
        <v>8</v>
      </c>
      <c r="I33" s="43" t="s">
        <v>9</v>
      </c>
      <c r="J33" s="44" t="s">
        <v>10</v>
      </c>
    </row>
    <row r="34" spans="1:10" ht="20.25" customHeight="1" x14ac:dyDescent="0.25">
      <c r="A34" s="45" t="s">
        <v>37</v>
      </c>
      <c r="B34" s="46" t="s">
        <v>38</v>
      </c>
      <c r="C34" s="47" t="s">
        <v>39</v>
      </c>
      <c r="D34" s="48">
        <v>115257</v>
      </c>
      <c r="E34" s="49">
        <v>934080</v>
      </c>
      <c r="F34" s="50" t="s">
        <v>40</v>
      </c>
      <c r="G34" s="46" t="s">
        <v>41</v>
      </c>
      <c r="H34" s="51">
        <v>41487</v>
      </c>
      <c r="I34" s="52">
        <v>41487</v>
      </c>
      <c r="J34" s="53">
        <v>1</v>
      </c>
    </row>
    <row r="35" spans="1:10" ht="21" customHeight="1" x14ac:dyDescent="0.25">
      <c r="A35" s="54" t="s">
        <v>42</v>
      </c>
      <c r="B35" s="55" t="s">
        <v>43</v>
      </c>
      <c r="C35" s="56" t="s">
        <v>44</v>
      </c>
      <c r="D35" s="57">
        <v>806799</v>
      </c>
      <c r="E35" s="58">
        <v>1440760</v>
      </c>
      <c r="F35" s="59" t="s">
        <v>45</v>
      </c>
      <c r="G35" s="55" t="s">
        <v>41</v>
      </c>
      <c r="H35" s="60">
        <v>41485</v>
      </c>
      <c r="I35" s="61">
        <v>41488</v>
      </c>
      <c r="J35" s="62">
        <v>4</v>
      </c>
    </row>
    <row r="36" spans="1:10" ht="22.5" customHeight="1" x14ac:dyDescent="0.25">
      <c r="A36" s="54" t="s">
        <v>46</v>
      </c>
      <c r="B36" s="55" t="s">
        <v>47</v>
      </c>
      <c r="C36" s="56" t="s">
        <v>48</v>
      </c>
      <c r="D36" s="57">
        <v>345771</v>
      </c>
      <c r="E36" s="58">
        <v>847320</v>
      </c>
      <c r="F36" s="59" t="s">
        <v>49</v>
      </c>
      <c r="G36" s="55" t="s">
        <v>41</v>
      </c>
      <c r="H36" s="60">
        <v>41491</v>
      </c>
      <c r="I36" s="61">
        <v>41492</v>
      </c>
      <c r="J36" s="62">
        <v>2</v>
      </c>
    </row>
    <row r="37" spans="1:10" ht="19.5" customHeight="1" x14ac:dyDescent="0.25">
      <c r="A37" s="54" t="s">
        <v>42</v>
      </c>
      <c r="B37" s="55" t="s">
        <v>38</v>
      </c>
      <c r="C37" s="56" t="s">
        <v>50</v>
      </c>
      <c r="D37" s="57">
        <v>115257</v>
      </c>
      <c r="E37" s="58"/>
      <c r="F37" s="59" t="s">
        <v>45</v>
      </c>
      <c r="G37" s="55" t="s">
        <v>41</v>
      </c>
      <c r="H37" s="60">
        <v>41498</v>
      </c>
      <c r="I37" s="63">
        <v>41498</v>
      </c>
      <c r="J37" s="62">
        <v>1</v>
      </c>
    </row>
    <row r="38" spans="1:10" ht="21" customHeight="1" x14ac:dyDescent="0.25">
      <c r="A38" s="64" t="s">
        <v>51</v>
      </c>
      <c r="B38" s="55" t="s">
        <v>52</v>
      </c>
      <c r="C38" s="56" t="s">
        <v>53</v>
      </c>
      <c r="D38" s="57">
        <v>124386</v>
      </c>
      <c r="E38" s="58">
        <v>0</v>
      </c>
      <c r="F38" s="59" t="s">
        <v>54</v>
      </c>
      <c r="G38" s="55" t="s">
        <v>55</v>
      </c>
      <c r="H38" s="60">
        <v>41498</v>
      </c>
      <c r="I38" s="63">
        <v>41498</v>
      </c>
      <c r="J38" s="62">
        <v>1</v>
      </c>
    </row>
    <row r="39" spans="1:10" x14ac:dyDescent="0.25">
      <c r="A39" s="64" t="s">
        <v>51</v>
      </c>
      <c r="B39" s="55" t="s">
        <v>52</v>
      </c>
      <c r="C39" s="56" t="s">
        <v>53</v>
      </c>
      <c r="D39" s="57">
        <v>124386</v>
      </c>
      <c r="E39" s="58">
        <v>0</v>
      </c>
      <c r="F39" s="59" t="s">
        <v>54</v>
      </c>
      <c r="G39" s="55" t="s">
        <v>55</v>
      </c>
      <c r="H39" s="60">
        <v>41499</v>
      </c>
      <c r="I39" s="63">
        <v>41499</v>
      </c>
      <c r="J39" s="62">
        <v>1</v>
      </c>
    </row>
    <row r="40" spans="1:10" ht="22.5" x14ac:dyDescent="0.25">
      <c r="A40" s="64" t="s">
        <v>37</v>
      </c>
      <c r="B40" s="65" t="s">
        <v>56</v>
      </c>
      <c r="C40" s="56" t="s">
        <v>57</v>
      </c>
      <c r="D40" s="57">
        <v>115257</v>
      </c>
      <c r="E40" s="58">
        <v>0</v>
      </c>
      <c r="F40" s="59" t="s">
        <v>40</v>
      </c>
      <c r="G40" s="55" t="s">
        <v>41</v>
      </c>
      <c r="H40" s="60">
        <v>41867</v>
      </c>
      <c r="I40" s="63">
        <v>41867</v>
      </c>
      <c r="J40" s="62">
        <v>1</v>
      </c>
    </row>
    <row r="41" spans="1:10" ht="22.5" x14ac:dyDescent="0.25">
      <c r="A41" s="64" t="s">
        <v>37</v>
      </c>
      <c r="B41" s="65" t="s">
        <v>58</v>
      </c>
      <c r="C41" s="56" t="s">
        <v>59</v>
      </c>
      <c r="D41" s="57">
        <v>115257</v>
      </c>
      <c r="E41" s="58">
        <v>1245900</v>
      </c>
      <c r="F41" s="59" t="s">
        <v>40</v>
      </c>
      <c r="G41" s="55" t="s">
        <v>41</v>
      </c>
      <c r="H41" s="60">
        <v>41507</v>
      </c>
      <c r="I41" s="63">
        <v>41507</v>
      </c>
      <c r="J41" s="62">
        <v>1</v>
      </c>
    </row>
    <row r="42" spans="1:10" x14ac:dyDescent="0.25">
      <c r="A42" s="64" t="s">
        <v>55</v>
      </c>
      <c r="B42" s="55" t="s">
        <v>60</v>
      </c>
      <c r="C42" s="56" t="s">
        <v>53</v>
      </c>
      <c r="D42" s="57">
        <v>124386</v>
      </c>
      <c r="E42" s="58">
        <v>0</v>
      </c>
      <c r="F42" s="59" t="s">
        <v>54</v>
      </c>
      <c r="G42" s="55" t="s">
        <v>51</v>
      </c>
      <c r="H42" s="60">
        <v>41509</v>
      </c>
      <c r="I42" s="63">
        <v>41509</v>
      </c>
      <c r="J42" s="62">
        <v>1</v>
      </c>
    </row>
    <row r="43" spans="1:10" x14ac:dyDescent="0.25">
      <c r="A43" s="64" t="s">
        <v>51</v>
      </c>
      <c r="B43" s="55" t="s">
        <v>52</v>
      </c>
      <c r="C43" s="56" t="s">
        <v>53</v>
      </c>
      <c r="D43" s="57">
        <v>124386</v>
      </c>
      <c r="E43" s="58">
        <v>0</v>
      </c>
      <c r="F43" s="59" t="s">
        <v>54</v>
      </c>
      <c r="G43" s="55" t="s">
        <v>55</v>
      </c>
      <c r="H43" s="60">
        <v>41513</v>
      </c>
      <c r="I43" s="63">
        <v>41513</v>
      </c>
      <c r="J43" s="62">
        <v>1</v>
      </c>
    </row>
    <row r="44" spans="1:10" x14ac:dyDescent="0.25">
      <c r="A44" s="64" t="s">
        <v>51</v>
      </c>
      <c r="B44" s="55" t="s">
        <v>52</v>
      </c>
      <c r="C44" s="56" t="s">
        <v>53</v>
      </c>
      <c r="D44" s="57">
        <v>124386</v>
      </c>
      <c r="E44" s="58">
        <v>0</v>
      </c>
      <c r="F44" s="59" t="s">
        <v>54</v>
      </c>
      <c r="G44" s="55" t="s">
        <v>55</v>
      </c>
      <c r="H44" s="60">
        <v>41516</v>
      </c>
      <c r="I44" s="63">
        <v>41516</v>
      </c>
      <c r="J44" s="62">
        <v>1</v>
      </c>
    </row>
    <row r="45" spans="1:10" ht="22.5" x14ac:dyDescent="0.25">
      <c r="A45" s="64" t="s">
        <v>37</v>
      </c>
      <c r="B45" s="55" t="s">
        <v>61</v>
      </c>
      <c r="C45" s="66" t="s">
        <v>62</v>
      </c>
      <c r="D45" s="67">
        <v>345771</v>
      </c>
      <c r="E45" s="68">
        <v>967360</v>
      </c>
      <c r="F45" s="59" t="s">
        <v>40</v>
      </c>
      <c r="G45" s="55" t="s">
        <v>41</v>
      </c>
      <c r="H45" s="60">
        <v>41554</v>
      </c>
      <c r="I45" s="61">
        <v>41555</v>
      </c>
      <c r="J45" s="62">
        <v>2</v>
      </c>
    </row>
    <row r="46" spans="1:10" ht="22.5" x14ac:dyDescent="0.25">
      <c r="A46" s="64" t="s">
        <v>37</v>
      </c>
      <c r="B46" s="69" t="s">
        <v>63</v>
      </c>
      <c r="C46" s="66" t="s">
        <v>62</v>
      </c>
      <c r="D46" s="70">
        <v>115257</v>
      </c>
      <c r="E46" s="71">
        <v>1125720</v>
      </c>
      <c r="F46" s="59" t="s">
        <v>40</v>
      </c>
      <c r="G46" s="55" t="s">
        <v>41</v>
      </c>
      <c r="H46" s="60">
        <v>41562</v>
      </c>
      <c r="I46" s="63">
        <v>41562</v>
      </c>
      <c r="J46" s="62">
        <v>1</v>
      </c>
    </row>
    <row r="47" spans="1:10" ht="22.5" x14ac:dyDescent="0.25">
      <c r="A47" s="64" t="s">
        <v>37</v>
      </c>
      <c r="B47" s="69" t="s">
        <v>64</v>
      </c>
      <c r="C47" s="66" t="s">
        <v>62</v>
      </c>
      <c r="D47" s="67">
        <v>576285</v>
      </c>
      <c r="E47" s="68">
        <v>958680</v>
      </c>
      <c r="F47" s="59" t="s">
        <v>40</v>
      </c>
      <c r="G47" s="55" t="s">
        <v>41</v>
      </c>
      <c r="H47" s="60">
        <v>41568</v>
      </c>
      <c r="I47" s="61">
        <v>41935</v>
      </c>
      <c r="J47" s="62">
        <v>3</v>
      </c>
    </row>
    <row r="48" spans="1:10" ht="22.5" x14ac:dyDescent="0.25">
      <c r="A48" s="54" t="s">
        <v>42</v>
      </c>
      <c r="B48" s="69" t="s">
        <v>65</v>
      </c>
      <c r="C48" s="66" t="s">
        <v>62</v>
      </c>
      <c r="D48" s="67">
        <v>576285</v>
      </c>
      <c r="E48" s="58"/>
      <c r="F48" s="59" t="s">
        <v>45</v>
      </c>
      <c r="G48" s="55" t="s">
        <v>41</v>
      </c>
      <c r="H48" s="60">
        <v>41569</v>
      </c>
      <c r="I48" s="61">
        <v>41571</v>
      </c>
      <c r="J48" s="62">
        <v>3</v>
      </c>
    </row>
    <row r="49" spans="1:10" ht="22.5" x14ac:dyDescent="0.25">
      <c r="A49" s="64" t="s">
        <v>37</v>
      </c>
      <c r="B49" s="69" t="s">
        <v>64</v>
      </c>
      <c r="C49" s="66" t="s">
        <v>62</v>
      </c>
      <c r="D49" s="67">
        <v>576285</v>
      </c>
      <c r="E49" s="68">
        <v>958680</v>
      </c>
      <c r="F49" s="59" t="s">
        <v>40</v>
      </c>
      <c r="G49" s="55" t="s">
        <v>41</v>
      </c>
      <c r="H49" s="60">
        <v>41575</v>
      </c>
      <c r="I49" s="61">
        <v>41577</v>
      </c>
      <c r="J49" s="62">
        <v>3</v>
      </c>
    </row>
    <row r="50" spans="1:10" x14ac:dyDescent="0.25">
      <c r="A50" s="64" t="s">
        <v>66</v>
      </c>
      <c r="B50" s="69" t="s">
        <v>67</v>
      </c>
      <c r="C50" s="66" t="s">
        <v>62</v>
      </c>
      <c r="D50" s="67">
        <v>155482</v>
      </c>
      <c r="E50" s="68">
        <v>1707800</v>
      </c>
      <c r="F50" s="72" t="s">
        <v>68</v>
      </c>
      <c r="G50" s="55" t="s">
        <v>41</v>
      </c>
      <c r="H50" s="60">
        <v>41575</v>
      </c>
      <c r="I50" s="63">
        <v>41575</v>
      </c>
      <c r="J50" s="62">
        <v>1</v>
      </c>
    </row>
    <row r="51" spans="1:10" x14ac:dyDescent="0.25">
      <c r="A51" s="64" t="s">
        <v>51</v>
      </c>
      <c r="B51" s="69" t="s">
        <v>69</v>
      </c>
      <c r="C51" s="56" t="s">
        <v>53</v>
      </c>
      <c r="D51" s="67">
        <v>124386</v>
      </c>
      <c r="E51" s="58">
        <v>0</v>
      </c>
      <c r="F51" s="59" t="s">
        <v>54</v>
      </c>
      <c r="G51" s="55" t="s">
        <v>55</v>
      </c>
      <c r="H51" s="60">
        <v>41568</v>
      </c>
      <c r="I51" s="63">
        <v>41568</v>
      </c>
      <c r="J51" s="62">
        <v>1</v>
      </c>
    </row>
    <row r="52" spans="1:10" x14ac:dyDescent="0.25">
      <c r="A52" s="64" t="s">
        <v>51</v>
      </c>
      <c r="B52" s="69" t="s">
        <v>69</v>
      </c>
      <c r="C52" s="56" t="s">
        <v>53</v>
      </c>
      <c r="D52" s="67">
        <v>124386</v>
      </c>
      <c r="E52" s="58">
        <v>0</v>
      </c>
      <c r="F52" s="59" t="s">
        <v>54</v>
      </c>
      <c r="G52" s="55" t="s">
        <v>55</v>
      </c>
      <c r="H52" s="60">
        <v>41936</v>
      </c>
      <c r="I52" s="63">
        <v>41936</v>
      </c>
      <c r="J52" s="62">
        <v>1</v>
      </c>
    </row>
    <row r="53" spans="1:10" ht="22.5" x14ac:dyDescent="0.25">
      <c r="A53" s="64" t="s">
        <v>37</v>
      </c>
      <c r="B53" s="65" t="s">
        <v>61</v>
      </c>
      <c r="C53" s="66" t="s">
        <v>62</v>
      </c>
      <c r="D53" s="67">
        <v>99998</v>
      </c>
      <c r="E53" s="68">
        <v>806799</v>
      </c>
      <c r="F53" s="59" t="s">
        <v>40</v>
      </c>
      <c r="G53" s="55" t="s">
        <v>41</v>
      </c>
      <c r="H53" s="60">
        <v>41583</v>
      </c>
      <c r="I53" s="61">
        <v>41586</v>
      </c>
      <c r="J53" s="62">
        <v>4</v>
      </c>
    </row>
    <row r="54" spans="1:10" x14ac:dyDescent="0.25">
      <c r="A54" s="64" t="s">
        <v>66</v>
      </c>
      <c r="B54" s="65" t="s">
        <v>70</v>
      </c>
      <c r="C54" s="66" t="s">
        <v>62</v>
      </c>
      <c r="D54" s="67">
        <v>777410</v>
      </c>
      <c r="E54" s="71">
        <f>6400+10400+10400+6400+50000</f>
        <v>83600</v>
      </c>
      <c r="F54" s="72" t="s">
        <v>68</v>
      </c>
      <c r="G54" s="55" t="s">
        <v>41</v>
      </c>
      <c r="H54" s="60">
        <v>41583</v>
      </c>
      <c r="I54" s="61">
        <v>41585</v>
      </c>
      <c r="J54" s="62">
        <v>3</v>
      </c>
    </row>
    <row r="55" spans="1:10" x14ac:dyDescent="0.25">
      <c r="A55" s="64" t="s">
        <v>71</v>
      </c>
      <c r="B55" s="65" t="s">
        <v>70</v>
      </c>
      <c r="C55" s="66" t="s">
        <v>62</v>
      </c>
      <c r="D55" s="67">
        <v>777410</v>
      </c>
      <c r="E55" s="58">
        <v>0</v>
      </c>
      <c r="F55" s="72" t="s">
        <v>54</v>
      </c>
      <c r="G55" s="55" t="s">
        <v>41</v>
      </c>
      <c r="H55" s="60">
        <v>41583</v>
      </c>
      <c r="I55" s="61">
        <v>41585</v>
      </c>
      <c r="J55" s="62">
        <v>3</v>
      </c>
    </row>
    <row r="56" spans="1:10" x14ac:dyDescent="0.25">
      <c r="A56" s="64" t="s">
        <v>55</v>
      </c>
      <c r="B56" s="69" t="s">
        <v>72</v>
      </c>
      <c r="C56" s="56" t="s">
        <v>53</v>
      </c>
      <c r="D56" s="67">
        <v>62193</v>
      </c>
      <c r="E56" s="58">
        <v>0</v>
      </c>
      <c r="F56" s="59" t="s">
        <v>54</v>
      </c>
      <c r="G56" s="55" t="s">
        <v>51</v>
      </c>
      <c r="H56" s="60">
        <v>41578</v>
      </c>
      <c r="I56" s="63">
        <v>41578</v>
      </c>
      <c r="J56" s="62">
        <v>1</v>
      </c>
    </row>
    <row r="57" spans="1:10" x14ac:dyDescent="0.25">
      <c r="A57" s="64" t="s">
        <v>55</v>
      </c>
      <c r="B57" s="69" t="s">
        <v>73</v>
      </c>
      <c r="C57" s="56" t="s">
        <v>53</v>
      </c>
      <c r="D57" s="67">
        <v>124386</v>
      </c>
      <c r="E57" s="68">
        <v>6900</v>
      </c>
      <c r="F57" s="59" t="s">
        <v>54</v>
      </c>
      <c r="G57" s="55" t="s">
        <v>51</v>
      </c>
      <c r="H57" s="60">
        <v>41571</v>
      </c>
      <c r="I57" s="63">
        <v>41571</v>
      </c>
      <c r="J57" s="62">
        <v>1</v>
      </c>
    </row>
    <row r="58" spans="1:10" x14ac:dyDescent="0.25">
      <c r="A58" s="64" t="s">
        <v>55</v>
      </c>
      <c r="B58" s="69" t="s">
        <v>73</v>
      </c>
      <c r="C58" s="56" t="s">
        <v>53</v>
      </c>
      <c r="D58" s="67">
        <v>124386</v>
      </c>
      <c r="E58" s="68">
        <v>6900</v>
      </c>
      <c r="F58" s="59" t="s">
        <v>54</v>
      </c>
      <c r="G58" s="55" t="s">
        <v>51</v>
      </c>
      <c r="H58" s="60">
        <v>41565</v>
      </c>
      <c r="I58" s="63">
        <v>41565</v>
      </c>
      <c r="J58" s="62">
        <v>1</v>
      </c>
    </row>
    <row r="59" spans="1:10" x14ac:dyDescent="0.25">
      <c r="A59" s="64" t="s">
        <v>55</v>
      </c>
      <c r="B59" s="69" t="s">
        <v>73</v>
      </c>
      <c r="C59" s="56" t="s">
        <v>53</v>
      </c>
      <c r="D59" s="67">
        <v>124386</v>
      </c>
      <c r="E59" s="68">
        <v>6900</v>
      </c>
      <c r="F59" s="59" t="s">
        <v>54</v>
      </c>
      <c r="G59" s="55" t="s">
        <v>51</v>
      </c>
      <c r="H59" s="60">
        <v>41568</v>
      </c>
      <c r="I59" s="63">
        <v>41568</v>
      </c>
      <c r="J59" s="62">
        <v>1</v>
      </c>
    </row>
    <row r="60" spans="1:10" x14ac:dyDescent="0.25">
      <c r="A60" s="64" t="s">
        <v>55</v>
      </c>
      <c r="B60" s="65" t="s">
        <v>74</v>
      </c>
      <c r="C60" s="56" t="s">
        <v>53</v>
      </c>
      <c r="D60" s="55"/>
      <c r="E60" s="68">
        <f>6500+6500+6900</f>
        <v>19900</v>
      </c>
      <c r="F60" s="59" t="s">
        <v>54</v>
      </c>
      <c r="G60" s="55" t="s">
        <v>51</v>
      </c>
      <c r="H60" s="60">
        <v>41543</v>
      </c>
      <c r="I60" s="63">
        <v>41543</v>
      </c>
      <c r="J60" s="62">
        <v>1</v>
      </c>
    </row>
    <row r="61" spans="1:10" x14ac:dyDescent="0.25">
      <c r="A61" s="64" t="s">
        <v>51</v>
      </c>
      <c r="B61" s="69" t="s">
        <v>69</v>
      </c>
      <c r="C61" s="56" t="s">
        <v>53</v>
      </c>
      <c r="D61" s="55"/>
      <c r="E61" s="68">
        <f>8100+8100+8100+8100+6700+8400+9000</f>
        <v>56500</v>
      </c>
      <c r="F61" s="59" t="s">
        <v>54</v>
      </c>
      <c r="G61" s="55" t="s">
        <v>55</v>
      </c>
      <c r="H61" s="60">
        <v>41571</v>
      </c>
      <c r="I61" s="63">
        <v>41571</v>
      </c>
      <c r="J61" s="62">
        <v>1</v>
      </c>
    </row>
    <row r="62" spans="1:10" x14ac:dyDescent="0.25">
      <c r="A62" s="64" t="s">
        <v>55</v>
      </c>
      <c r="B62" s="69" t="s">
        <v>75</v>
      </c>
      <c r="C62" s="56" t="s">
        <v>53</v>
      </c>
      <c r="D62" s="70">
        <v>124386</v>
      </c>
      <c r="E62" s="58"/>
      <c r="F62" s="59" t="s">
        <v>54</v>
      </c>
      <c r="G62" s="55" t="s">
        <v>51</v>
      </c>
      <c r="H62" s="60">
        <v>41585</v>
      </c>
      <c r="I62" s="63">
        <v>41585</v>
      </c>
      <c r="J62" s="62">
        <v>1</v>
      </c>
    </row>
    <row r="63" spans="1:10" x14ac:dyDescent="0.25">
      <c r="A63" s="64" t="s">
        <v>55</v>
      </c>
      <c r="B63" s="69" t="s">
        <v>76</v>
      </c>
      <c r="C63" s="56" t="s">
        <v>53</v>
      </c>
      <c r="D63" s="70">
        <v>124386</v>
      </c>
      <c r="E63" s="58">
        <v>0</v>
      </c>
      <c r="F63" s="59" t="s">
        <v>54</v>
      </c>
      <c r="G63" s="55" t="s">
        <v>51</v>
      </c>
      <c r="H63" s="60">
        <v>41590</v>
      </c>
      <c r="I63" s="63">
        <v>41590</v>
      </c>
      <c r="J63" s="62">
        <v>1</v>
      </c>
    </row>
    <row r="64" spans="1:10" ht="15.75" customHeight="1" x14ac:dyDescent="0.25">
      <c r="A64" s="64" t="s">
        <v>55</v>
      </c>
      <c r="B64" s="69" t="s">
        <v>77</v>
      </c>
      <c r="C64" s="56" t="s">
        <v>53</v>
      </c>
      <c r="D64" s="70">
        <v>124386</v>
      </c>
      <c r="E64" s="58">
        <v>0</v>
      </c>
      <c r="F64" s="59" t="s">
        <v>54</v>
      </c>
      <c r="G64" s="55" t="s">
        <v>51</v>
      </c>
      <c r="H64" s="73">
        <v>41599</v>
      </c>
      <c r="I64" s="74">
        <v>41599</v>
      </c>
      <c r="J64" s="62">
        <v>1</v>
      </c>
    </row>
    <row r="65" spans="1:16" ht="18.75" customHeight="1" x14ac:dyDescent="0.25">
      <c r="A65" s="64" t="s">
        <v>55</v>
      </c>
      <c r="B65" s="69" t="s">
        <v>78</v>
      </c>
      <c r="C65" s="56" t="s">
        <v>53</v>
      </c>
      <c r="D65" s="67">
        <v>155482</v>
      </c>
      <c r="E65" s="68">
        <f>10400+6400+7900+7900+10400+7900</f>
        <v>50900</v>
      </c>
      <c r="F65" s="59" t="s">
        <v>54</v>
      </c>
      <c r="G65" s="55" t="s">
        <v>51</v>
      </c>
      <c r="H65" s="73">
        <v>41613</v>
      </c>
      <c r="I65" s="74">
        <v>41613</v>
      </c>
      <c r="J65" s="62">
        <v>1</v>
      </c>
    </row>
    <row r="66" spans="1:16" ht="18" customHeight="1" x14ac:dyDescent="0.25">
      <c r="A66" s="64" t="s">
        <v>55</v>
      </c>
      <c r="B66" s="75" t="s">
        <v>79</v>
      </c>
      <c r="C66" s="56" t="s">
        <v>53</v>
      </c>
      <c r="D66" s="67">
        <v>155482</v>
      </c>
      <c r="E66" s="58">
        <v>0</v>
      </c>
      <c r="F66" s="59" t="s">
        <v>54</v>
      </c>
      <c r="G66" s="55" t="s">
        <v>51</v>
      </c>
      <c r="H66" s="60">
        <v>41620</v>
      </c>
      <c r="I66" s="63">
        <v>41620</v>
      </c>
      <c r="J66" s="62">
        <v>1</v>
      </c>
      <c r="M66" s="76"/>
      <c r="N66" s="76"/>
      <c r="O66" s="77"/>
      <c r="P66" s="76"/>
    </row>
    <row r="67" spans="1:16" ht="18.75" customHeight="1" x14ac:dyDescent="0.25">
      <c r="A67" s="64" t="s">
        <v>55</v>
      </c>
      <c r="B67" s="69" t="s">
        <v>80</v>
      </c>
      <c r="C67" s="56" t="s">
        <v>53</v>
      </c>
      <c r="D67" s="67">
        <v>62193</v>
      </c>
      <c r="E67" s="58">
        <v>0</v>
      </c>
      <c r="F67" s="59" t="s">
        <v>54</v>
      </c>
      <c r="G67" s="55" t="s">
        <v>51</v>
      </c>
      <c r="H67" s="60">
        <v>41621</v>
      </c>
      <c r="I67" s="63">
        <v>41621</v>
      </c>
      <c r="J67" s="62">
        <v>1</v>
      </c>
      <c r="M67" s="76"/>
      <c r="N67" s="76"/>
      <c r="O67" s="77"/>
      <c r="P67" s="76"/>
    </row>
    <row r="68" spans="1:16" ht="20.25" customHeight="1" x14ac:dyDescent="0.25">
      <c r="A68" s="64" t="s">
        <v>51</v>
      </c>
      <c r="B68" s="69" t="s">
        <v>56</v>
      </c>
      <c r="C68" s="56" t="s">
        <v>53</v>
      </c>
      <c r="D68" s="67">
        <v>155482</v>
      </c>
      <c r="E68" s="68">
        <f>8100+8100+8100+8100+8100+8100+8100+8100+8100+8100+8100+8100</f>
        <v>97200</v>
      </c>
      <c r="F68" s="59" t="s">
        <v>54</v>
      </c>
      <c r="G68" s="55" t="s">
        <v>55</v>
      </c>
      <c r="H68" s="60">
        <v>41583</v>
      </c>
      <c r="I68" s="63">
        <v>41583</v>
      </c>
      <c r="J68" s="62">
        <v>1</v>
      </c>
      <c r="M68" s="76"/>
      <c r="N68" s="76"/>
      <c r="O68" s="77"/>
      <c r="P68" s="76"/>
    </row>
    <row r="69" spans="1:16" x14ac:dyDescent="0.25">
      <c r="A69" s="64" t="s">
        <v>51</v>
      </c>
      <c r="B69" s="69" t="s">
        <v>56</v>
      </c>
      <c r="C69" s="56" t="s">
        <v>53</v>
      </c>
      <c r="D69" s="67">
        <v>155482</v>
      </c>
      <c r="E69" s="58">
        <v>0</v>
      </c>
      <c r="F69" s="59" t="s">
        <v>54</v>
      </c>
      <c r="G69" s="55" t="s">
        <v>55</v>
      </c>
      <c r="H69" s="60">
        <v>41586</v>
      </c>
      <c r="I69" s="63">
        <v>41586</v>
      </c>
      <c r="J69" s="62">
        <v>1</v>
      </c>
      <c r="M69" s="77"/>
      <c r="N69" s="77"/>
      <c r="O69" s="77"/>
      <c r="P69" s="77"/>
    </row>
    <row r="70" spans="1:16" x14ac:dyDescent="0.25">
      <c r="A70" s="64" t="s">
        <v>51</v>
      </c>
      <c r="B70" s="65" t="s">
        <v>81</v>
      </c>
      <c r="C70" s="66" t="s">
        <v>62</v>
      </c>
      <c r="D70" s="67">
        <v>1088374</v>
      </c>
      <c r="E70" s="68">
        <v>338200</v>
      </c>
      <c r="F70" s="59" t="s">
        <v>54</v>
      </c>
      <c r="G70" s="55" t="s">
        <v>55</v>
      </c>
      <c r="H70" s="60">
        <v>41604</v>
      </c>
      <c r="I70" s="61">
        <v>41607</v>
      </c>
      <c r="J70" s="62">
        <v>4</v>
      </c>
    </row>
    <row r="71" spans="1:16" ht="20.25" customHeight="1" x14ac:dyDescent="0.25">
      <c r="A71" s="64" t="s">
        <v>46</v>
      </c>
      <c r="B71" s="69" t="s">
        <v>82</v>
      </c>
      <c r="C71" s="66" t="s">
        <v>62</v>
      </c>
      <c r="D71" s="67">
        <v>806799</v>
      </c>
      <c r="E71" s="68">
        <v>1761400</v>
      </c>
      <c r="F71" s="59" t="s">
        <v>49</v>
      </c>
      <c r="G71" s="55" t="s">
        <v>41</v>
      </c>
      <c r="H71" s="60">
        <v>41617</v>
      </c>
      <c r="I71" s="61">
        <v>41620</v>
      </c>
      <c r="J71" s="62">
        <v>4</v>
      </c>
    </row>
    <row r="72" spans="1:16" x14ac:dyDescent="0.25">
      <c r="A72" s="64" t="s">
        <v>55</v>
      </c>
      <c r="B72" s="69" t="s">
        <v>83</v>
      </c>
      <c r="C72" s="56" t="s">
        <v>53</v>
      </c>
      <c r="D72" s="55"/>
      <c r="E72" s="68">
        <f>7300+7900+7300+7900</f>
        <v>30400</v>
      </c>
      <c r="F72" s="59" t="s">
        <v>54</v>
      </c>
      <c r="G72" s="55" t="s">
        <v>51</v>
      </c>
      <c r="H72" s="66"/>
      <c r="I72" s="65"/>
      <c r="J72" s="62">
        <v>1</v>
      </c>
    </row>
    <row r="73" spans="1:16" x14ac:dyDescent="0.25">
      <c r="A73" s="64" t="s">
        <v>55</v>
      </c>
      <c r="B73" s="69" t="s">
        <v>76</v>
      </c>
      <c r="C73" s="56" t="s">
        <v>53</v>
      </c>
      <c r="D73" s="55"/>
      <c r="E73" s="68">
        <v>6900</v>
      </c>
      <c r="F73" s="59" t="s">
        <v>54</v>
      </c>
      <c r="G73" s="55" t="s">
        <v>51</v>
      </c>
      <c r="H73" s="60">
        <v>41599</v>
      </c>
      <c r="I73" s="63">
        <v>41599</v>
      </c>
      <c r="J73" s="62">
        <v>1</v>
      </c>
    </row>
    <row r="74" spans="1:16" ht="22.5" x14ac:dyDescent="0.25">
      <c r="A74" s="54" t="s">
        <v>42</v>
      </c>
      <c r="B74" s="65" t="s">
        <v>43</v>
      </c>
      <c r="C74" s="66" t="s">
        <v>62</v>
      </c>
      <c r="D74" s="67">
        <v>115257</v>
      </c>
      <c r="E74" s="58"/>
      <c r="F74" s="59" t="s">
        <v>45</v>
      </c>
      <c r="G74" s="55" t="s">
        <v>41</v>
      </c>
      <c r="H74" s="60">
        <v>41599</v>
      </c>
      <c r="I74" s="63">
        <v>41599</v>
      </c>
      <c r="J74" s="62">
        <v>1</v>
      </c>
    </row>
    <row r="75" spans="1:16" ht="19.5" customHeight="1" x14ac:dyDescent="0.25">
      <c r="A75" s="64" t="s">
        <v>37</v>
      </c>
      <c r="B75" s="65" t="s">
        <v>61</v>
      </c>
      <c r="C75" s="66" t="s">
        <v>62</v>
      </c>
      <c r="D75" s="67">
        <v>345771</v>
      </c>
      <c r="E75" s="58"/>
      <c r="F75" s="59" t="s">
        <v>40</v>
      </c>
      <c r="G75" s="55" t="s">
        <v>41</v>
      </c>
      <c r="H75" s="60">
        <v>41592</v>
      </c>
      <c r="I75" s="61">
        <v>41958</v>
      </c>
      <c r="J75" s="62">
        <v>2</v>
      </c>
    </row>
    <row r="76" spans="1:16" x14ac:dyDescent="0.25">
      <c r="A76" s="64" t="s">
        <v>84</v>
      </c>
      <c r="B76" s="65" t="s">
        <v>81</v>
      </c>
      <c r="C76" s="66" t="s">
        <v>62</v>
      </c>
      <c r="D76" s="67">
        <v>777410</v>
      </c>
      <c r="E76" s="78">
        <v>338200</v>
      </c>
      <c r="F76" s="72" t="s">
        <v>68</v>
      </c>
      <c r="G76" s="55" t="s">
        <v>41</v>
      </c>
      <c r="H76" s="60">
        <v>41612</v>
      </c>
      <c r="I76" s="61">
        <v>41614</v>
      </c>
      <c r="J76" s="62">
        <v>3</v>
      </c>
    </row>
    <row r="77" spans="1:16" x14ac:dyDescent="0.25">
      <c r="A77" s="64" t="s">
        <v>85</v>
      </c>
      <c r="B77" s="65" t="s">
        <v>81</v>
      </c>
      <c r="C77" s="66" t="s">
        <v>62</v>
      </c>
      <c r="D77" s="67">
        <v>777410</v>
      </c>
      <c r="E77" s="78"/>
      <c r="F77" s="59" t="s">
        <v>54</v>
      </c>
      <c r="G77" s="55" t="s">
        <v>41</v>
      </c>
      <c r="H77" s="60">
        <v>41612</v>
      </c>
      <c r="I77" s="61">
        <v>41614</v>
      </c>
      <c r="J77" s="62"/>
    </row>
    <row r="78" spans="1:16" ht="21" customHeight="1" x14ac:dyDescent="0.25">
      <c r="A78" s="64" t="s">
        <v>86</v>
      </c>
      <c r="B78" s="65" t="s">
        <v>81</v>
      </c>
      <c r="C78" s="66" t="s">
        <v>62</v>
      </c>
      <c r="D78" s="67">
        <v>777410</v>
      </c>
      <c r="E78" s="78"/>
      <c r="F78" s="59" t="s">
        <v>54</v>
      </c>
      <c r="G78" s="55" t="s">
        <v>41</v>
      </c>
      <c r="H78" s="60">
        <v>41612</v>
      </c>
      <c r="I78" s="61">
        <v>41614</v>
      </c>
      <c r="J78" s="62"/>
    </row>
    <row r="79" spans="1:16" x14ac:dyDescent="0.25">
      <c r="A79" s="64" t="s">
        <v>87</v>
      </c>
      <c r="B79" s="55" t="s">
        <v>56</v>
      </c>
      <c r="C79" s="56" t="s">
        <v>53</v>
      </c>
      <c r="D79" s="67">
        <v>466446</v>
      </c>
      <c r="E79" s="58"/>
      <c r="F79" s="72" t="s">
        <v>68</v>
      </c>
      <c r="G79" s="55" t="s">
        <v>41</v>
      </c>
      <c r="H79" s="66" t="s">
        <v>88</v>
      </c>
      <c r="I79" s="61">
        <v>41609</v>
      </c>
      <c r="J79" s="62">
        <v>2</v>
      </c>
    </row>
    <row r="80" spans="1:16" ht="16.5" customHeight="1" x14ac:dyDescent="0.25">
      <c r="A80" s="64" t="s">
        <v>55</v>
      </c>
      <c r="B80" s="69" t="s">
        <v>89</v>
      </c>
      <c r="C80" s="56" t="s">
        <v>53</v>
      </c>
      <c r="D80" s="55"/>
      <c r="E80" s="68">
        <f>6400+9000</f>
        <v>15400</v>
      </c>
      <c r="F80" s="59" t="s">
        <v>54</v>
      </c>
      <c r="G80" s="55" t="s">
        <v>51</v>
      </c>
      <c r="H80" s="60">
        <v>41613</v>
      </c>
      <c r="I80" s="63">
        <v>41613</v>
      </c>
      <c r="J80" s="62">
        <v>1</v>
      </c>
    </row>
    <row r="81" spans="1:10" x14ac:dyDescent="0.25">
      <c r="A81" s="64" t="s">
        <v>55</v>
      </c>
      <c r="B81" s="69" t="s">
        <v>90</v>
      </c>
      <c r="C81" s="56" t="s">
        <v>53</v>
      </c>
      <c r="D81" s="55"/>
      <c r="E81" s="68">
        <f>7900+7900</f>
        <v>15800</v>
      </c>
      <c r="F81" s="59" t="s">
        <v>54</v>
      </c>
      <c r="G81" s="55" t="s">
        <v>51</v>
      </c>
      <c r="H81" s="60">
        <v>41610</v>
      </c>
      <c r="I81" s="63">
        <v>41610</v>
      </c>
      <c r="J81" s="62">
        <v>1</v>
      </c>
    </row>
    <row r="82" spans="1:10" x14ac:dyDescent="0.25">
      <c r="A82" s="79" t="s">
        <v>91</v>
      </c>
      <c r="B82" s="80" t="s">
        <v>82</v>
      </c>
      <c r="C82" s="81" t="s">
        <v>92</v>
      </c>
      <c r="D82" s="82">
        <v>593230</v>
      </c>
      <c r="E82" s="83">
        <v>973394</v>
      </c>
      <c r="F82" s="84" t="s">
        <v>93</v>
      </c>
      <c r="G82" s="69" t="s">
        <v>94</v>
      </c>
      <c r="H82" s="85">
        <v>41773</v>
      </c>
      <c r="I82" s="86">
        <v>41775</v>
      </c>
      <c r="J82" s="87">
        <v>3</v>
      </c>
    </row>
    <row r="83" spans="1:10" x14ac:dyDescent="0.25">
      <c r="A83" s="79" t="s">
        <v>95</v>
      </c>
      <c r="B83" s="88" t="s">
        <v>96</v>
      </c>
      <c r="C83" s="89" t="s">
        <v>97</v>
      </c>
      <c r="D83" s="82">
        <v>593230</v>
      </c>
      <c r="E83" s="90"/>
      <c r="F83" s="84" t="s">
        <v>98</v>
      </c>
      <c r="G83" s="91" t="s">
        <v>99</v>
      </c>
      <c r="H83" s="85">
        <v>41793</v>
      </c>
      <c r="I83" s="86">
        <v>41795</v>
      </c>
      <c r="J83" s="87">
        <v>3</v>
      </c>
    </row>
    <row r="84" spans="1:10" x14ac:dyDescent="0.25">
      <c r="A84" s="79" t="s">
        <v>95</v>
      </c>
      <c r="B84" s="88" t="s">
        <v>38</v>
      </c>
      <c r="C84" s="89" t="s">
        <v>100</v>
      </c>
      <c r="D84" s="82">
        <v>118646</v>
      </c>
      <c r="E84" s="92"/>
      <c r="F84" s="84" t="s">
        <v>93</v>
      </c>
      <c r="G84" s="91" t="s">
        <v>101</v>
      </c>
      <c r="H84" s="85">
        <v>41778</v>
      </c>
      <c r="I84" s="93">
        <v>41778</v>
      </c>
      <c r="J84" s="87">
        <v>1</v>
      </c>
    </row>
    <row r="85" spans="1:10" x14ac:dyDescent="0.25">
      <c r="A85" s="79" t="s">
        <v>102</v>
      </c>
      <c r="B85" s="88" t="s">
        <v>103</v>
      </c>
      <c r="C85" s="89" t="s">
        <v>104</v>
      </c>
      <c r="D85" s="82">
        <v>128043</v>
      </c>
      <c r="E85" s="94">
        <v>23200</v>
      </c>
      <c r="F85" s="95"/>
      <c r="G85" s="91" t="s">
        <v>105</v>
      </c>
      <c r="H85" s="85">
        <v>41779</v>
      </c>
      <c r="I85" s="93">
        <v>41779</v>
      </c>
      <c r="J85" s="87">
        <v>1</v>
      </c>
    </row>
    <row r="86" spans="1:10" x14ac:dyDescent="0.25">
      <c r="A86" s="79" t="s">
        <v>102</v>
      </c>
      <c r="B86" s="88" t="s">
        <v>106</v>
      </c>
      <c r="C86" s="89" t="s">
        <v>104</v>
      </c>
      <c r="D86" s="82">
        <v>160054</v>
      </c>
      <c r="E86" s="92"/>
      <c r="F86" s="95"/>
      <c r="G86" s="91" t="s">
        <v>105</v>
      </c>
      <c r="H86" s="85">
        <v>41775</v>
      </c>
      <c r="I86" s="93">
        <v>41775</v>
      </c>
      <c r="J86" s="87">
        <v>1</v>
      </c>
    </row>
    <row r="87" spans="1:10" x14ac:dyDescent="0.25">
      <c r="A87" s="79" t="s">
        <v>95</v>
      </c>
      <c r="B87" s="88" t="s">
        <v>107</v>
      </c>
      <c r="C87" s="89" t="s">
        <v>108</v>
      </c>
      <c r="D87" s="82">
        <v>118646</v>
      </c>
      <c r="E87" s="92"/>
      <c r="F87" s="84" t="s">
        <v>93</v>
      </c>
      <c r="G87" s="91" t="s">
        <v>101</v>
      </c>
      <c r="H87" s="85">
        <v>41799</v>
      </c>
      <c r="I87" s="93">
        <v>41799</v>
      </c>
      <c r="J87" s="87">
        <v>1</v>
      </c>
    </row>
    <row r="88" spans="1:10" x14ac:dyDescent="0.25">
      <c r="A88" s="79" t="s">
        <v>91</v>
      </c>
      <c r="B88" s="88" t="s">
        <v>109</v>
      </c>
      <c r="C88" s="96" t="s">
        <v>110</v>
      </c>
      <c r="D88" s="82">
        <v>830522</v>
      </c>
      <c r="E88" s="92"/>
      <c r="F88" s="84" t="s">
        <v>93</v>
      </c>
      <c r="G88" s="91" t="s">
        <v>101</v>
      </c>
      <c r="H88" s="85">
        <v>41793</v>
      </c>
      <c r="I88" s="86">
        <v>41796</v>
      </c>
      <c r="J88" s="87">
        <v>4</v>
      </c>
    </row>
    <row r="89" spans="1:10" x14ac:dyDescent="0.25">
      <c r="A89" s="79" t="s">
        <v>95</v>
      </c>
      <c r="B89" s="88" t="s">
        <v>61</v>
      </c>
      <c r="C89" s="89" t="s">
        <v>111</v>
      </c>
      <c r="D89" s="82">
        <v>830522</v>
      </c>
      <c r="E89" s="97">
        <v>496737</v>
      </c>
      <c r="F89" s="84" t="s">
        <v>112</v>
      </c>
      <c r="G89" s="91" t="s">
        <v>101</v>
      </c>
      <c r="H89" s="85">
        <v>41800</v>
      </c>
      <c r="I89" s="86">
        <v>41803</v>
      </c>
      <c r="J89" s="87">
        <v>4</v>
      </c>
    </row>
    <row r="90" spans="1:10" x14ac:dyDescent="0.25">
      <c r="A90" s="79" t="s">
        <v>113</v>
      </c>
      <c r="B90" s="88" t="s">
        <v>109</v>
      </c>
      <c r="C90" s="89" t="s">
        <v>110</v>
      </c>
      <c r="D90" s="82">
        <v>830522</v>
      </c>
      <c r="E90" s="97">
        <v>923514</v>
      </c>
      <c r="F90" s="84" t="s">
        <v>114</v>
      </c>
      <c r="G90" s="91" t="s">
        <v>101</v>
      </c>
      <c r="H90" s="85">
        <v>41793</v>
      </c>
      <c r="I90" s="86">
        <v>41796</v>
      </c>
      <c r="J90" s="87">
        <v>4</v>
      </c>
    </row>
    <row r="91" spans="1:10" ht="16.5" customHeight="1" x14ac:dyDescent="0.25">
      <c r="A91" s="64" t="s">
        <v>55</v>
      </c>
      <c r="B91" s="55" t="s">
        <v>115</v>
      </c>
      <c r="C91" s="56" t="s">
        <v>53</v>
      </c>
      <c r="D91" s="67">
        <v>62193</v>
      </c>
      <c r="E91" s="68">
        <f>9600+9600</f>
        <v>19200</v>
      </c>
      <c r="F91" s="59" t="s">
        <v>54</v>
      </c>
      <c r="G91" s="55" t="s">
        <v>51</v>
      </c>
      <c r="H91" s="60">
        <v>41655</v>
      </c>
      <c r="I91" s="63">
        <v>41655</v>
      </c>
      <c r="J91" s="62">
        <v>1</v>
      </c>
    </row>
    <row r="92" spans="1:10" ht="18.75" customHeight="1" x14ac:dyDescent="0.25">
      <c r="A92" s="64" t="s">
        <v>55</v>
      </c>
      <c r="B92" s="55" t="s">
        <v>116</v>
      </c>
      <c r="C92" s="56" t="s">
        <v>53</v>
      </c>
      <c r="D92" s="67">
        <v>124386</v>
      </c>
      <c r="E92" s="68">
        <f>9600+9600</f>
        <v>19200</v>
      </c>
      <c r="F92" s="59" t="s">
        <v>54</v>
      </c>
      <c r="G92" s="55" t="s">
        <v>51</v>
      </c>
      <c r="H92" s="60">
        <v>41659</v>
      </c>
      <c r="I92" s="63">
        <v>41659</v>
      </c>
      <c r="J92" s="62">
        <v>1</v>
      </c>
    </row>
    <row r="93" spans="1:10" ht="21.75" customHeight="1" x14ac:dyDescent="0.25">
      <c r="A93" s="64" t="s">
        <v>55</v>
      </c>
      <c r="B93" s="55" t="s">
        <v>117</v>
      </c>
      <c r="C93" s="56" t="s">
        <v>53</v>
      </c>
      <c r="D93" s="67">
        <v>124386</v>
      </c>
      <c r="E93" s="68">
        <f>9600+9600</f>
        <v>19200</v>
      </c>
      <c r="F93" s="59" t="s">
        <v>54</v>
      </c>
      <c r="G93" s="55" t="s">
        <v>51</v>
      </c>
      <c r="H93" s="60">
        <v>41662</v>
      </c>
      <c r="I93" s="63">
        <v>41662</v>
      </c>
      <c r="J93" s="62">
        <v>1</v>
      </c>
    </row>
    <row r="94" spans="1:10" ht="21" customHeight="1" x14ac:dyDescent="0.25">
      <c r="A94" s="64" t="s">
        <v>55</v>
      </c>
      <c r="B94" s="55" t="s">
        <v>118</v>
      </c>
      <c r="C94" s="56" t="s">
        <v>53</v>
      </c>
      <c r="D94" s="67">
        <v>124386</v>
      </c>
      <c r="E94" s="68">
        <f>8000+8000</f>
        <v>16000</v>
      </c>
      <c r="F94" s="59" t="s">
        <v>54</v>
      </c>
      <c r="G94" s="55" t="s">
        <v>51</v>
      </c>
      <c r="H94" s="60">
        <v>41666</v>
      </c>
      <c r="I94" s="63">
        <v>41666</v>
      </c>
      <c r="J94" s="62">
        <v>1</v>
      </c>
    </row>
    <row r="95" spans="1:10" ht="23.25" customHeight="1" x14ac:dyDescent="0.25">
      <c r="A95" s="64" t="s">
        <v>55</v>
      </c>
      <c r="B95" s="55" t="s">
        <v>119</v>
      </c>
      <c r="C95" s="56" t="s">
        <v>53</v>
      </c>
      <c r="D95" s="67">
        <v>160054</v>
      </c>
      <c r="E95" s="68">
        <v>30800</v>
      </c>
      <c r="F95" s="59" t="s">
        <v>54</v>
      </c>
      <c r="G95" s="55" t="s">
        <v>51</v>
      </c>
      <c r="H95" s="60">
        <v>41701</v>
      </c>
      <c r="I95" s="63">
        <v>41701</v>
      </c>
      <c r="J95" s="62">
        <v>1</v>
      </c>
    </row>
    <row r="96" spans="1:10" ht="17.25" customHeight="1" x14ac:dyDescent="0.25">
      <c r="A96" s="64" t="s">
        <v>55</v>
      </c>
      <c r="B96" s="55" t="s">
        <v>120</v>
      </c>
      <c r="C96" s="56" t="s">
        <v>53</v>
      </c>
      <c r="D96" s="67">
        <v>160054</v>
      </c>
      <c r="E96" s="68">
        <v>23400</v>
      </c>
      <c r="F96" s="59" t="s">
        <v>54</v>
      </c>
      <c r="G96" s="55" t="s">
        <v>51</v>
      </c>
      <c r="H96" s="60">
        <v>41697</v>
      </c>
      <c r="I96" s="63">
        <v>41697</v>
      </c>
      <c r="J96" s="62">
        <v>1</v>
      </c>
    </row>
    <row r="97" spans="1:10" ht="17.25" customHeight="1" x14ac:dyDescent="0.25">
      <c r="A97" s="64" t="s">
        <v>55</v>
      </c>
      <c r="B97" s="55" t="s">
        <v>121</v>
      </c>
      <c r="C97" s="56" t="s">
        <v>53</v>
      </c>
      <c r="D97" s="67">
        <v>160054</v>
      </c>
      <c r="E97" s="68"/>
      <c r="F97" s="59" t="s">
        <v>54</v>
      </c>
      <c r="G97" s="55" t="s">
        <v>51</v>
      </c>
      <c r="H97" s="60">
        <v>41694</v>
      </c>
      <c r="I97" s="63">
        <v>41694</v>
      </c>
      <c r="J97" s="62">
        <v>1</v>
      </c>
    </row>
    <row r="98" spans="1:10" ht="16.5" customHeight="1" x14ac:dyDescent="0.25">
      <c r="A98" s="64" t="s">
        <v>55</v>
      </c>
      <c r="B98" s="55" t="s">
        <v>122</v>
      </c>
      <c r="C98" s="56" t="s">
        <v>53</v>
      </c>
      <c r="D98" s="67">
        <v>160054</v>
      </c>
      <c r="E98" s="68">
        <v>30800</v>
      </c>
      <c r="F98" s="59" t="s">
        <v>54</v>
      </c>
      <c r="G98" s="55" t="s">
        <v>51</v>
      </c>
      <c r="H98" s="60">
        <v>41690</v>
      </c>
      <c r="I98" s="63">
        <v>41690</v>
      </c>
      <c r="J98" s="62">
        <v>1</v>
      </c>
    </row>
    <row r="99" spans="1:10" ht="15.75" customHeight="1" x14ac:dyDescent="0.25">
      <c r="A99" s="64" t="s">
        <v>55</v>
      </c>
      <c r="B99" s="69" t="s">
        <v>123</v>
      </c>
      <c r="C99" s="56" t="s">
        <v>53</v>
      </c>
      <c r="D99" s="98">
        <v>128043</v>
      </c>
      <c r="E99" s="71">
        <v>24900</v>
      </c>
      <c r="F99" s="59" t="s">
        <v>54</v>
      </c>
      <c r="G99" s="55" t="s">
        <v>51</v>
      </c>
      <c r="H99" s="85">
        <v>41715</v>
      </c>
      <c r="I99" s="93">
        <v>41715</v>
      </c>
      <c r="J99" s="62">
        <v>1</v>
      </c>
    </row>
    <row r="100" spans="1:10" ht="18.75" customHeight="1" x14ac:dyDescent="0.25">
      <c r="A100" s="64" t="s">
        <v>55</v>
      </c>
      <c r="B100" s="55" t="s">
        <v>124</v>
      </c>
      <c r="C100" s="56" t="s">
        <v>53</v>
      </c>
      <c r="D100" s="67">
        <v>128043</v>
      </c>
      <c r="E100" s="68">
        <v>17600</v>
      </c>
      <c r="F100" s="59" t="s">
        <v>54</v>
      </c>
      <c r="G100" s="55" t="s">
        <v>51</v>
      </c>
      <c r="H100" s="60">
        <v>41711</v>
      </c>
      <c r="I100" s="63">
        <v>41711</v>
      </c>
      <c r="J100" s="62">
        <v>1</v>
      </c>
    </row>
    <row r="101" spans="1:10" ht="18.75" customHeight="1" x14ac:dyDescent="0.25">
      <c r="A101" s="64" t="s">
        <v>55</v>
      </c>
      <c r="B101" s="55" t="s">
        <v>125</v>
      </c>
      <c r="C101" s="56" t="s">
        <v>53</v>
      </c>
      <c r="D101" s="67">
        <v>160054</v>
      </c>
      <c r="E101" s="68">
        <v>41900</v>
      </c>
      <c r="F101" s="59" t="s">
        <v>54</v>
      </c>
      <c r="G101" s="55" t="s">
        <v>51</v>
      </c>
      <c r="H101" s="60">
        <v>41719</v>
      </c>
      <c r="I101" s="63">
        <v>41719</v>
      </c>
      <c r="J101" s="62">
        <v>1</v>
      </c>
    </row>
    <row r="102" spans="1:10" ht="19.5" customHeight="1" x14ac:dyDescent="0.25">
      <c r="A102" s="64" t="s">
        <v>55</v>
      </c>
      <c r="B102" s="55" t="s">
        <v>126</v>
      </c>
      <c r="C102" s="56" t="s">
        <v>53</v>
      </c>
      <c r="D102" s="67">
        <v>160054</v>
      </c>
      <c r="E102" s="68"/>
      <c r="F102" s="59" t="s">
        <v>54</v>
      </c>
      <c r="G102" s="55" t="s">
        <v>51</v>
      </c>
      <c r="H102" s="60">
        <v>41729</v>
      </c>
      <c r="I102" s="63">
        <v>41729</v>
      </c>
      <c r="J102" s="62">
        <v>1</v>
      </c>
    </row>
    <row r="103" spans="1:10" ht="19.5" customHeight="1" x14ac:dyDescent="0.25">
      <c r="A103" s="64" t="s">
        <v>55</v>
      </c>
      <c r="B103" s="55" t="s">
        <v>69</v>
      </c>
      <c r="C103" s="56" t="s">
        <v>53</v>
      </c>
      <c r="D103" s="67">
        <v>128043</v>
      </c>
      <c r="E103" s="68">
        <v>61607</v>
      </c>
      <c r="F103" s="59" t="s">
        <v>54</v>
      </c>
      <c r="G103" s="55" t="s">
        <v>51</v>
      </c>
      <c r="H103" s="60">
        <v>41732</v>
      </c>
      <c r="I103" s="63">
        <v>41732</v>
      </c>
      <c r="J103" s="62">
        <v>1</v>
      </c>
    </row>
    <row r="104" spans="1:10" ht="18.75" customHeight="1" x14ac:dyDescent="0.25">
      <c r="A104" s="64" t="s">
        <v>55</v>
      </c>
      <c r="B104" s="55" t="s">
        <v>69</v>
      </c>
      <c r="C104" s="56" t="s">
        <v>53</v>
      </c>
      <c r="D104" s="67">
        <v>128043</v>
      </c>
      <c r="E104" s="68">
        <v>66600</v>
      </c>
      <c r="F104" s="59" t="s">
        <v>54</v>
      </c>
      <c r="G104" s="55" t="s">
        <v>51</v>
      </c>
      <c r="H104" s="60">
        <v>41751</v>
      </c>
      <c r="I104" s="63">
        <v>41751</v>
      </c>
      <c r="J104" s="62">
        <v>1</v>
      </c>
    </row>
    <row r="105" spans="1:10" ht="18.75" customHeight="1" x14ac:dyDescent="0.25">
      <c r="A105" s="64" t="s">
        <v>55</v>
      </c>
      <c r="B105" s="55" t="s">
        <v>127</v>
      </c>
      <c r="C105" s="56" t="s">
        <v>53</v>
      </c>
      <c r="D105" s="67">
        <v>160054</v>
      </c>
      <c r="E105" s="68">
        <v>80017</v>
      </c>
      <c r="F105" s="59" t="s">
        <v>54</v>
      </c>
      <c r="G105" s="55" t="s">
        <v>51</v>
      </c>
      <c r="H105" s="60">
        <v>41736</v>
      </c>
      <c r="I105" s="63">
        <v>41736</v>
      </c>
      <c r="J105" s="62">
        <v>1</v>
      </c>
    </row>
    <row r="106" spans="1:10" ht="18.75" customHeight="1" x14ac:dyDescent="0.25">
      <c r="A106" s="64" t="s">
        <v>55</v>
      </c>
      <c r="B106" s="55" t="s">
        <v>128</v>
      </c>
      <c r="C106" s="56" t="s">
        <v>53</v>
      </c>
      <c r="D106" s="67">
        <v>160054</v>
      </c>
      <c r="E106" s="68">
        <v>16600</v>
      </c>
      <c r="F106" s="59" t="s">
        <v>54</v>
      </c>
      <c r="G106" s="55" t="s">
        <v>51</v>
      </c>
      <c r="H106" s="60">
        <v>41753</v>
      </c>
      <c r="I106" s="63">
        <v>41753</v>
      </c>
      <c r="J106" s="62">
        <v>1</v>
      </c>
    </row>
    <row r="107" spans="1:10" ht="18" customHeight="1" x14ac:dyDescent="0.25">
      <c r="A107" s="64" t="s">
        <v>51</v>
      </c>
      <c r="B107" s="55" t="s">
        <v>89</v>
      </c>
      <c r="C107" s="56" t="s">
        <v>53</v>
      </c>
      <c r="D107" s="67">
        <v>64021</v>
      </c>
      <c r="E107" s="68">
        <v>33800</v>
      </c>
      <c r="F107" s="59" t="s">
        <v>54</v>
      </c>
      <c r="G107" s="55" t="s">
        <v>55</v>
      </c>
      <c r="H107" s="60">
        <v>41681</v>
      </c>
      <c r="I107" s="63">
        <v>41681</v>
      </c>
      <c r="J107" s="62">
        <v>1</v>
      </c>
    </row>
    <row r="108" spans="1:10" ht="18.75" customHeight="1" x14ac:dyDescent="0.25">
      <c r="A108" s="64" t="s">
        <v>51</v>
      </c>
      <c r="B108" s="55" t="s">
        <v>129</v>
      </c>
      <c r="C108" s="56" t="s">
        <v>53</v>
      </c>
      <c r="D108" s="67">
        <v>40400</v>
      </c>
      <c r="E108" s="68"/>
      <c r="F108" s="59" t="s">
        <v>54</v>
      </c>
      <c r="G108" s="55" t="s">
        <v>55</v>
      </c>
      <c r="H108" s="60">
        <v>41694</v>
      </c>
      <c r="I108" s="63">
        <v>41694</v>
      </c>
      <c r="J108" s="62">
        <v>1</v>
      </c>
    </row>
    <row r="109" spans="1:10" ht="21" customHeight="1" x14ac:dyDescent="0.25">
      <c r="A109" s="64" t="s">
        <v>51</v>
      </c>
      <c r="B109" s="55" t="s">
        <v>130</v>
      </c>
      <c r="C109" s="56" t="s">
        <v>53</v>
      </c>
      <c r="D109" s="67">
        <v>160054</v>
      </c>
      <c r="E109" s="68"/>
      <c r="F109" s="59" t="s">
        <v>54</v>
      </c>
      <c r="G109" s="55" t="s">
        <v>55</v>
      </c>
      <c r="H109" s="60">
        <v>41709</v>
      </c>
      <c r="I109" s="63">
        <v>41709</v>
      </c>
      <c r="J109" s="62">
        <v>1</v>
      </c>
    </row>
    <row r="110" spans="1:10" ht="20.25" customHeight="1" x14ac:dyDescent="0.25">
      <c r="A110" s="64" t="s">
        <v>51</v>
      </c>
      <c r="B110" s="55" t="s">
        <v>130</v>
      </c>
      <c r="C110" s="56" t="s">
        <v>53</v>
      </c>
      <c r="D110" s="67">
        <v>160054</v>
      </c>
      <c r="E110" s="68"/>
      <c r="F110" s="59" t="s">
        <v>54</v>
      </c>
      <c r="G110" s="55" t="s">
        <v>55</v>
      </c>
      <c r="H110" s="60">
        <v>41708</v>
      </c>
      <c r="I110" s="63">
        <v>41708</v>
      </c>
      <c r="J110" s="62">
        <v>1</v>
      </c>
    </row>
    <row r="111" spans="1:10" ht="22.5" customHeight="1" x14ac:dyDescent="0.25">
      <c r="A111" s="64" t="s">
        <v>51</v>
      </c>
      <c r="B111" s="55" t="s">
        <v>103</v>
      </c>
      <c r="C111" s="56" t="s">
        <v>53</v>
      </c>
      <c r="D111" s="67">
        <v>128043</v>
      </c>
      <c r="E111" s="68"/>
      <c r="F111" s="59" t="s">
        <v>54</v>
      </c>
      <c r="G111" s="55" t="s">
        <v>55</v>
      </c>
      <c r="H111" s="60">
        <v>41739</v>
      </c>
      <c r="I111" s="63">
        <v>41739</v>
      </c>
      <c r="J111" s="62">
        <v>1</v>
      </c>
    </row>
    <row r="112" spans="1:10" ht="18.75" customHeight="1" x14ac:dyDescent="0.25">
      <c r="A112" s="64" t="s">
        <v>51</v>
      </c>
      <c r="B112" s="55" t="s">
        <v>103</v>
      </c>
      <c r="C112" s="56" t="s">
        <v>53</v>
      </c>
      <c r="D112" s="67">
        <v>128043</v>
      </c>
      <c r="E112" s="68">
        <v>14000</v>
      </c>
      <c r="F112" s="59" t="s">
        <v>54</v>
      </c>
      <c r="G112" s="55" t="s">
        <v>55</v>
      </c>
      <c r="H112" s="60">
        <v>41737</v>
      </c>
      <c r="I112" s="63">
        <v>41737</v>
      </c>
      <c r="J112" s="62">
        <v>1</v>
      </c>
    </row>
    <row r="113" spans="1:10" ht="21.75" customHeight="1" x14ac:dyDescent="0.25">
      <c r="A113" s="54" t="s">
        <v>42</v>
      </c>
      <c r="B113" s="69" t="s">
        <v>96</v>
      </c>
      <c r="C113" s="56" t="s">
        <v>62</v>
      </c>
      <c r="D113" s="67">
        <v>115257</v>
      </c>
      <c r="E113" s="68">
        <v>431300</v>
      </c>
      <c r="F113" s="59" t="s">
        <v>45</v>
      </c>
      <c r="G113" s="99" t="s">
        <v>131</v>
      </c>
      <c r="H113" s="60">
        <v>41655</v>
      </c>
      <c r="I113" s="63">
        <v>41655</v>
      </c>
      <c r="J113" s="62">
        <v>1</v>
      </c>
    </row>
    <row r="114" spans="1:10" ht="24.75" customHeight="1" x14ac:dyDescent="0.25">
      <c r="A114" s="54" t="s">
        <v>42</v>
      </c>
      <c r="B114" s="69" t="s">
        <v>96</v>
      </c>
      <c r="C114" s="56" t="s">
        <v>62</v>
      </c>
      <c r="D114" s="67">
        <v>115257</v>
      </c>
      <c r="E114" s="68">
        <v>1045034</v>
      </c>
      <c r="F114" s="59" t="s">
        <v>45</v>
      </c>
      <c r="G114" s="99" t="s">
        <v>131</v>
      </c>
      <c r="H114" s="60">
        <v>41674</v>
      </c>
      <c r="I114" s="63">
        <v>41674</v>
      </c>
      <c r="J114" s="62">
        <v>1</v>
      </c>
    </row>
    <row r="115" spans="1:10" ht="22.5" customHeight="1" x14ac:dyDescent="0.25">
      <c r="A115" s="54" t="s">
        <v>42</v>
      </c>
      <c r="B115" s="55" t="s">
        <v>96</v>
      </c>
      <c r="C115" s="56" t="s">
        <v>62</v>
      </c>
      <c r="D115" s="67">
        <v>115257</v>
      </c>
      <c r="E115" s="68">
        <v>686900</v>
      </c>
      <c r="F115" s="59" t="s">
        <v>45</v>
      </c>
      <c r="G115" s="99" t="s">
        <v>131</v>
      </c>
      <c r="H115" s="60">
        <v>41710</v>
      </c>
      <c r="I115" s="63">
        <v>41710</v>
      </c>
      <c r="J115" s="62">
        <v>1</v>
      </c>
    </row>
    <row r="116" spans="1:10" ht="19.5" customHeight="1" x14ac:dyDescent="0.25">
      <c r="A116" s="54" t="s">
        <v>42</v>
      </c>
      <c r="B116" s="55" t="s">
        <v>96</v>
      </c>
      <c r="C116" s="56" t="s">
        <v>62</v>
      </c>
      <c r="D116" s="67">
        <v>118646</v>
      </c>
      <c r="E116" s="68">
        <v>1595654</v>
      </c>
      <c r="F116" s="59" t="s">
        <v>45</v>
      </c>
      <c r="G116" s="99" t="s">
        <v>131</v>
      </c>
      <c r="H116" s="60">
        <v>41740</v>
      </c>
      <c r="I116" s="63">
        <v>41740</v>
      </c>
      <c r="J116" s="62">
        <v>1</v>
      </c>
    </row>
    <row r="117" spans="1:10" ht="20.25" customHeight="1" x14ac:dyDescent="0.25">
      <c r="A117" s="54" t="s">
        <v>42</v>
      </c>
      <c r="B117" s="55" t="s">
        <v>96</v>
      </c>
      <c r="C117" s="56" t="s">
        <v>62</v>
      </c>
      <c r="D117" s="67">
        <v>118646</v>
      </c>
      <c r="E117" s="68">
        <v>1119114</v>
      </c>
      <c r="F117" s="59" t="s">
        <v>45</v>
      </c>
      <c r="G117" s="99" t="s">
        <v>131</v>
      </c>
      <c r="H117" s="60">
        <v>41764</v>
      </c>
      <c r="I117" s="63">
        <v>41764</v>
      </c>
      <c r="J117" s="62">
        <v>1</v>
      </c>
    </row>
    <row r="118" spans="1:10" ht="18.75" customHeight="1" x14ac:dyDescent="0.25">
      <c r="A118" s="64" t="s">
        <v>37</v>
      </c>
      <c r="B118" s="69" t="s">
        <v>132</v>
      </c>
      <c r="C118" s="56" t="s">
        <v>62</v>
      </c>
      <c r="D118" s="67">
        <v>576258</v>
      </c>
      <c r="E118" s="68">
        <v>948237</v>
      </c>
      <c r="F118" s="59" t="s">
        <v>40</v>
      </c>
      <c r="G118" s="99" t="s">
        <v>131</v>
      </c>
      <c r="H118" s="60">
        <v>41666</v>
      </c>
      <c r="I118" s="61">
        <v>41668</v>
      </c>
      <c r="J118" s="62">
        <v>3</v>
      </c>
    </row>
    <row r="119" spans="1:10" ht="21" customHeight="1" x14ac:dyDescent="0.25">
      <c r="A119" s="64" t="s">
        <v>37</v>
      </c>
      <c r="B119" s="69" t="s">
        <v>133</v>
      </c>
      <c r="C119" s="56" t="s">
        <v>62</v>
      </c>
      <c r="D119" s="67">
        <v>115257</v>
      </c>
      <c r="E119" s="71">
        <v>1063074</v>
      </c>
      <c r="F119" s="59" t="s">
        <v>40</v>
      </c>
      <c r="G119" s="99" t="s">
        <v>131</v>
      </c>
      <c r="H119" s="60">
        <v>41689</v>
      </c>
      <c r="I119" s="63">
        <v>41689</v>
      </c>
      <c r="J119" s="62">
        <v>1</v>
      </c>
    </row>
    <row r="120" spans="1:10" ht="19.5" customHeight="1" x14ac:dyDescent="0.25">
      <c r="A120" s="64" t="s">
        <v>37</v>
      </c>
      <c r="B120" s="55" t="s">
        <v>38</v>
      </c>
      <c r="C120" s="56" t="s">
        <v>62</v>
      </c>
      <c r="D120" s="67">
        <v>118646</v>
      </c>
      <c r="E120" s="68">
        <v>1167074</v>
      </c>
      <c r="F120" s="59" t="s">
        <v>40</v>
      </c>
      <c r="G120" s="99" t="s">
        <v>131</v>
      </c>
      <c r="H120" s="60">
        <v>41691</v>
      </c>
      <c r="I120" s="63">
        <v>41691</v>
      </c>
      <c r="J120" s="62">
        <v>1</v>
      </c>
    </row>
    <row r="121" spans="1:10" ht="19.5" customHeight="1" x14ac:dyDescent="0.25">
      <c r="A121" s="64" t="s">
        <v>37</v>
      </c>
      <c r="B121" s="55" t="s">
        <v>134</v>
      </c>
      <c r="C121" s="56" t="s">
        <v>62</v>
      </c>
      <c r="D121" s="67">
        <v>355938</v>
      </c>
      <c r="E121" s="68">
        <f>8700+8300+8300+8300+8300+8700+82790</f>
        <v>133390</v>
      </c>
      <c r="F121" s="59" t="s">
        <v>40</v>
      </c>
      <c r="G121" s="99" t="s">
        <v>131</v>
      </c>
      <c r="H121" s="60">
        <v>41711</v>
      </c>
      <c r="I121" s="61">
        <v>41712</v>
      </c>
      <c r="J121" s="62">
        <v>2</v>
      </c>
    </row>
    <row r="122" spans="1:10" ht="21.75" customHeight="1" x14ac:dyDescent="0.25">
      <c r="A122" s="64" t="s">
        <v>37</v>
      </c>
      <c r="B122" s="55" t="s">
        <v>133</v>
      </c>
      <c r="C122" s="56" t="s">
        <v>62</v>
      </c>
      <c r="D122" s="67">
        <v>118646</v>
      </c>
      <c r="E122" s="68">
        <v>1774294</v>
      </c>
      <c r="F122" s="59" t="s">
        <v>40</v>
      </c>
      <c r="G122" s="99" t="s">
        <v>131</v>
      </c>
      <c r="H122" s="60">
        <v>52673</v>
      </c>
      <c r="I122" s="63">
        <v>52673</v>
      </c>
      <c r="J122" s="62"/>
    </row>
    <row r="123" spans="1:10" ht="25.5" customHeight="1" x14ac:dyDescent="0.25">
      <c r="A123" s="64" t="s">
        <v>37</v>
      </c>
      <c r="B123" s="55" t="s">
        <v>135</v>
      </c>
      <c r="C123" s="56" t="s">
        <v>62</v>
      </c>
      <c r="D123" s="67">
        <v>593230</v>
      </c>
      <c r="E123" s="58"/>
      <c r="F123" s="59" t="s">
        <v>40</v>
      </c>
      <c r="G123" s="99" t="s">
        <v>131</v>
      </c>
      <c r="H123" s="60">
        <v>41729</v>
      </c>
      <c r="I123" s="61">
        <v>41731</v>
      </c>
      <c r="J123" s="62">
        <v>3</v>
      </c>
    </row>
    <row r="124" spans="1:10" ht="28.5" customHeight="1" x14ac:dyDescent="0.25">
      <c r="A124" s="64" t="s">
        <v>37</v>
      </c>
      <c r="B124" s="55" t="s">
        <v>96</v>
      </c>
      <c r="C124" s="100" t="s">
        <v>97</v>
      </c>
      <c r="D124" s="67">
        <v>593230</v>
      </c>
      <c r="E124" s="58"/>
      <c r="F124" s="59" t="s">
        <v>40</v>
      </c>
      <c r="G124" s="99" t="s">
        <v>136</v>
      </c>
      <c r="H124" s="60">
        <v>41793</v>
      </c>
      <c r="I124" s="61">
        <v>41795</v>
      </c>
      <c r="J124" s="62">
        <v>3</v>
      </c>
    </row>
    <row r="125" spans="1:10" ht="26.25" customHeight="1" x14ac:dyDescent="0.25">
      <c r="A125" s="64" t="s">
        <v>37</v>
      </c>
      <c r="B125" s="55" t="s">
        <v>38</v>
      </c>
      <c r="C125" s="100" t="s">
        <v>100</v>
      </c>
      <c r="D125" s="67">
        <v>118646</v>
      </c>
      <c r="E125" s="58"/>
      <c r="F125" s="59" t="s">
        <v>40</v>
      </c>
      <c r="G125" s="99" t="s">
        <v>131</v>
      </c>
      <c r="H125" s="60">
        <v>41778</v>
      </c>
      <c r="I125" s="63">
        <v>41778</v>
      </c>
      <c r="J125" s="62">
        <v>1</v>
      </c>
    </row>
    <row r="126" spans="1:10" ht="23.25" customHeight="1" x14ac:dyDescent="0.25">
      <c r="A126" s="54" t="s">
        <v>46</v>
      </c>
      <c r="B126" s="65" t="s">
        <v>82</v>
      </c>
      <c r="C126" s="66" t="s">
        <v>62</v>
      </c>
      <c r="D126" s="67">
        <v>345771</v>
      </c>
      <c r="E126" s="68">
        <v>1139234</v>
      </c>
      <c r="F126" s="59" t="s">
        <v>49</v>
      </c>
      <c r="G126" s="99" t="s">
        <v>131</v>
      </c>
      <c r="H126" s="60">
        <v>41687</v>
      </c>
      <c r="I126" s="61">
        <v>41689</v>
      </c>
      <c r="J126" s="62">
        <v>3</v>
      </c>
    </row>
    <row r="127" spans="1:10" ht="23.25" customHeight="1" x14ac:dyDescent="0.25">
      <c r="A127" s="54" t="s">
        <v>46</v>
      </c>
      <c r="B127" s="69" t="s">
        <v>109</v>
      </c>
      <c r="C127" s="66" t="s">
        <v>62</v>
      </c>
      <c r="D127" s="98">
        <v>118646</v>
      </c>
      <c r="E127" s="71">
        <v>929494</v>
      </c>
      <c r="F127" s="59" t="s">
        <v>49</v>
      </c>
      <c r="G127" s="99" t="s">
        <v>131</v>
      </c>
      <c r="H127" s="60">
        <v>41711</v>
      </c>
      <c r="I127" s="63">
        <v>41711</v>
      </c>
      <c r="J127" s="101">
        <v>1</v>
      </c>
    </row>
    <row r="128" spans="1:10" ht="24" customHeight="1" x14ac:dyDescent="0.25">
      <c r="A128" s="54" t="s">
        <v>46</v>
      </c>
      <c r="B128" s="55" t="s">
        <v>137</v>
      </c>
      <c r="C128" s="66" t="s">
        <v>62</v>
      </c>
      <c r="D128" s="67">
        <v>830522</v>
      </c>
      <c r="E128" s="68">
        <v>1439714</v>
      </c>
      <c r="F128" s="59" t="s">
        <v>49</v>
      </c>
      <c r="G128" s="99" t="s">
        <v>131</v>
      </c>
      <c r="H128" s="60">
        <v>41730</v>
      </c>
      <c r="I128" s="61">
        <v>41733</v>
      </c>
      <c r="J128" s="102">
        <v>4</v>
      </c>
    </row>
    <row r="129" spans="1:10" ht="21.75" customHeight="1" x14ac:dyDescent="0.25">
      <c r="A129" s="54" t="s">
        <v>46</v>
      </c>
      <c r="B129" s="55" t="s">
        <v>82</v>
      </c>
      <c r="C129" s="66" t="s">
        <v>62</v>
      </c>
      <c r="D129" s="67">
        <v>593230</v>
      </c>
      <c r="E129" s="68">
        <v>973394</v>
      </c>
      <c r="F129" s="59" t="s">
        <v>49</v>
      </c>
      <c r="G129" s="99" t="s">
        <v>131</v>
      </c>
      <c r="H129" s="60">
        <v>41773</v>
      </c>
      <c r="I129" s="61">
        <v>41775</v>
      </c>
      <c r="J129" s="101">
        <v>3</v>
      </c>
    </row>
    <row r="130" spans="1:10" ht="24.75" customHeight="1" x14ac:dyDescent="0.25">
      <c r="A130" s="64" t="s">
        <v>138</v>
      </c>
      <c r="B130" s="55" t="s">
        <v>67</v>
      </c>
      <c r="C130" s="66" t="s">
        <v>139</v>
      </c>
      <c r="D130" s="67">
        <v>480161</v>
      </c>
      <c r="E130" s="68">
        <v>499037</v>
      </c>
      <c r="F130" s="72" t="s">
        <v>68</v>
      </c>
      <c r="G130" s="99" t="s">
        <v>131</v>
      </c>
      <c r="H130" s="60">
        <v>41757</v>
      </c>
      <c r="I130" s="61">
        <v>41758</v>
      </c>
      <c r="J130" s="101">
        <v>2</v>
      </c>
    </row>
    <row r="131" spans="1:10" ht="26.25" customHeight="1" x14ac:dyDescent="0.25">
      <c r="A131" s="64" t="s">
        <v>138</v>
      </c>
      <c r="B131" s="55" t="s">
        <v>67</v>
      </c>
      <c r="C131" s="66" t="s">
        <v>139</v>
      </c>
      <c r="D131" s="67">
        <v>3041017</v>
      </c>
      <c r="E131" s="68">
        <v>1905028</v>
      </c>
      <c r="F131" s="72" t="s">
        <v>68</v>
      </c>
      <c r="G131" s="99" t="s">
        <v>131</v>
      </c>
      <c r="H131" s="60">
        <v>41770</v>
      </c>
      <c r="I131" s="61">
        <v>41779</v>
      </c>
      <c r="J131" s="101">
        <v>10</v>
      </c>
    </row>
    <row r="132" spans="1:10" ht="21.75" customHeight="1" x14ac:dyDescent="0.25">
      <c r="A132" s="64" t="s">
        <v>138</v>
      </c>
      <c r="B132" s="55" t="s">
        <v>58</v>
      </c>
      <c r="C132" s="66" t="s">
        <v>139</v>
      </c>
      <c r="D132" s="67">
        <v>1120375</v>
      </c>
      <c r="E132" s="68">
        <v>814327</v>
      </c>
      <c r="F132" s="72" t="s">
        <v>68</v>
      </c>
      <c r="G132" s="99" t="s">
        <v>131</v>
      </c>
      <c r="H132" s="60">
        <v>41766</v>
      </c>
      <c r="I132" s="61">
        <v>41769</v>
      </c>
      <c r="J132" s="101">
        <v>4</v>
      </c>
    </row>
    <row r="133" spans="1:10" ht="25.5" customHeight="1" x14ac:dyDescent="0.25">
      <c r="A133" s="64" t="s">
        <v>71</v>
      </c>
      <c r="B133" s="55" t="s">
        <v>140</v>
      </c>
      <c r="C133" s="66" t="s">
        <v>62</v>
      </c>
      <c r="D133" s="67">
        <v>1120375</v>
      </c>
      <c r="E133" s="58">
        <v>0</v>
      </c>
      <c r="F133" s="72" t="s">
        <v>54</v>
      </c>
      <c r="G133" s="99" t="s">
        <v>131</v>
      </c>
      <c r="H133" s="60">
        <v>41764</v>
      </c>
      <c r="I133" s="61">
        <v>41767</v>
      </c>
      <c r="J133" s="101">
        <v>4</v>
      </c>
    </row>
    <row r="134" spans="1:10" ht="18.75" customHeight="1" x14ac:dyDescent="0.25">
      <c r="A134" s="64" t="s">
        <v>66</v>
      </c>
      <c r="B134" s="55" t="s">
        <v>140</v>
      </c>
      <c r="C134" s="66" t="s">
        <v>62</v>
      </c>
      <c r="D134" s="67">
        <v>1120375</v>
      </c>
      <c r="E134" s="58"/>
      <c r="F134" s="72" t="s">
        <v>68</v>
      </c>
      <c r="G134" s="99" t="s">
        <v>131</v>
      </c>
      <c r="H134" s="60">
        <v>41764</v>
      </c>
      <c r="I134" s="61">
        <v>41767</v>
      </c>
      <c r="J134" s="101">
        <v>4</v>
      </c>
    </row>
    <row r="135" spans="1:10" ht="23.25" customHeight="1" x14ac:dyDescent="0.25">
      <c r="A135" s="64" t="s">
        <v>141</v>
      </c>
      <c r="B135" s="55" t="s">
        <v>67</v>
      </c>
      <c r="C135" s="66" t="s">
        <v>139</v>
      </c>
      <c r="D135" s="67">
        <v>3041017</v>
      </c>
      <c r="E135" s="68">
        <v>19056028</v>
      </c>
      <c r="F135" s="72" t="s">
        <v>68</v>
      </c>
      <c r="G135" s="99" t="s">
        <v>131</v>
      </c>
      <c r="H135" s="60">
        <v>41770</v>
      </c>
      <c r="I135" s="61">
        <v>41779</v>
      </c>
      <c r="J135" s="62"/>
    </row>
    <row r="136" spans="1:10" ht="18" customHeight="1" thickBot="1" x14ac:dyDescent="0.3">
      <c r="A136" s="103" t="s">
        <v>141</v>
      </c>
      <c r="B136" s="104" t="s">
        <v>58</v>
      </c>
      <c r="C136" s="105" t="s">
        <v>139</v>
      </c>
      <c r="D136" s="106">
        <v>1120375</v>
      </c>
      <c r="E136" s="107"/>
      <c r="F136" s="108" t="s">
        <v>68</v>
      </c>
      <c r="G136" s="109" t="s">
        <v>131</v>
      </c>
      <c r="H136" s="110">
        <v>41766</v>
      </c>
      <c r="I136" s="111">
        <v>41769</v>
      </c>
      <c r="J136" s="112"/>
    </row>
    <row r="137" spans="1:10" x14ac:dyDescent="0.25">
      <c r="A137" s="113"/>
      <c r="B137" s="114"/>
      <c r="C137" s="114"/>
      <c r="D137" s="114"/>
      <c r="E137" s="114"/>
      <c r="F137" s="114"/>
      <c r="G137" s="114"/>
      <c r="H137" s="114"/>
      <c r="I137" s="114"/>
      <c r="J137" s="114"/>
    </row>
    <row r="138" spans="1:10" x14ac:dyDescent="0.25">
      <c r="A138" s="40" t="s">
        <v>142</v>
      </c>
      <c r="B138" s="115"/>
      <c r="C138" s="116"/>
      <c r="D138" s="41"/>
      <c r="E138" s="41"/>
      <c r="F138" s="41"/>
      <c r="G138" s="41"/>
      <c r="H138" s="41"/>
      <c r="I138" s="41"/>
      <c r="J138" s="41"/>
    </row>
    <row r="139" spans="1:10" ht="15.75" thickBot="1" x14ac:dyDescent="0.3">
      <c r="A139" s="38"/>
      <c r="B139" s="39"/>
      <c r="C139" s="39"/>
      <c r="D139" s="39"/>
      <c r="E139" s="39"/>
      <c r="F139" s="39"/>
      <c r="G139" s="39"/>
      <c r="H139" s="39"/>
      <c r="I139" s="39"/>
      <c r="J139" s="39"/>
    </row>
    <row r="140" spans="1:10" ht="24" thickBot="1" x14ac:dyDescent="0.3">
      <c r="A140" s="117" t="s">
        <v>1</v>
      </c>
      <c r="B140" s="118" t="s">
        <v>2</v>
      </c>
      <c r="C140" s="118" t="s">
        <v>3</v>
      </c>
      <c r="D140" s="119" t="s">
        <v>143</v>
      </c>
      <c r="E140" s="119" t="s">
        <v>144</v>
      </c>
      <c r="F140" s="118" t="s">
        <v>6</v>
      </c>
      <c r="G140" s="118" t="s">
        <v>7</v>
      </c>
      <c r="H140" s="118" t="s">
        <v>8</v>
      </c>
      <c r="I140" s="118" t="s">
        <v>9</v>
      </c>
      <c r="J140" s="120" t="s">
        <v>10</v>
      </c>
    </row>
    <row r="141" spans="1:10" ht="22.5" x14ac:dyDescent="0.25">
      <c r="A141" s="121" t="s">
        <v>145</v>
      </c>
      <c r="B141" s="122" t="s">
        <v>146</v>
      </c>
      <c r="C141" s="123" t="s">
        <v>147</v>
      </c>
      <c r="D141" s="124">
        <v>170000</v>
      </c>
      <c r="E141" s="125">
        <v>0</v>
      </c>
      <c r="F141" s="126" t="s">
        <v>148</v>
      </c>
      <c r="G141" s="121" t="s">
        <v>149</v>
      </c>
      <c r="H141" s="127">
        <v>41778</v>
      </c>
      <c r="I141" s="128">
        <v>41779</v>
      </c>
      <c r="J141" s="129" t="s">
        <v>150</v>
      </c>
    </row>
    <row r="142" spans="1:10" ht="22.5" x14ac:dyDescent="0.25">
      <c r="A142" s="123" t="s">
        <v>151</v>
      </c>
      <c r="B142" s="130" t="s">
        <v>152</v>
      </c>
      <c r="C142" s="123" t="s">
        <v>147</v>
      </c>
      <c r="D142" s="131">
        <v>70000</v>
      </c>
      <c r="E142" s="132">
        <v>0</v>
      </c>
      <c r="F142" s="133" t="s">
        <v>153</v>
      </c>
      <c r="G142" s="123" t="s">
        <v>149</v>
      </c>
      <c r="H142" s="134">
        <v>41787</v>
      </c>
      <c r="I142" s="135">
        <v>41787</v>
      </c>
      <c r="J142" s="136" t="s">
        <v>154</v>
      </c>
    </row>
    <row r="143" spans="1:10" ht="22.5" x14ac:dyDescent="0.25">
      <c r="A143" s="123" t="s">
        <v>155</v>
      </c>
      <c r="B143" s="130" t="s">
        <v>156</v>
      </c>
      <c r="C143" s="123" t="s">
        <v>157</v>
      </c>
      <c r="D143" s="131">
        <v>105000</v>
      </c>
      <c r="E143" s="132">
        <v>0</v>
      </c>
      <c r="F143" s="133" t="s">
        <v>158</v>
      </c>
      <c r="G143" s="123" t="s">
        <v>149</v>
      </c>
      <c r="H143" s="134">
        <v>41788</v>
      </c>
      <c r="I143" s="135">
        <v>41788</v>
      </c>
      <c r="J143" s="136" t="s">
        <v>159</v>
      </c>
    </row>
    <row r="144" spans="1:10" ht="22.5" x14ac:dyDescent="0.25">
      <c r="A144" s="123" t="s">
        <v>160</v>
      </c>
      <c r="B144" s="130" t="s">
        <v>161</v>
      </c>
      <c r="C144" s="123" t="s">
        <v>147</v>
      </c>
      <c r="D144" s="131">
        <v>340000</v>
      </c>
      <c r="E144" s="132">
        <v>0</v>
      </c>
      <c r="F144" s="133" t="s">
        <v>162</v>
      </c>
      <c r="G144" s="123" t="s">
        <v>149</v>
      </c>
      <c r="H144" s="137">
        <v>41807</v>
      </c>
      <c r="I144" s="138">
        <v>41810</v>
      </c>
      <c r="J144" s="136" t="s">
        <v>163</v>
      </c>
    </row>
    <row r="145" spans="1:10" ht="22.5" x14ac:dyDescent="0.25">
      <c r="A145" s="123" t="s">
        <v>145</v>
      </c>
      <c r="B145" s="130" t="s">
        <v>146</v>
      </c>
      <c r="C145" s="123" t="s">
        <v>157</v>
      </c>
      <c r="D145" s="131">
        <v>340000</v>
      </c>
      <c r="E145" s="132">
        <v>0</v>
      </c>
      <c r="F145" s="133" t="s">
        <v>148</v>
      </c>
      <c r="G145" s="123" t="s">
        <v>149</v>
      </c>
      <c r="H145" s="137">
        <v>41814</v>
      </c>
      <c r="I145" s="138">
        <v>41817</v>
      </c>
      <c r="J145" s="136" t="s">
        <v>163</v>
      </c>
    </row>
    <row r="146" spans="1:10" ht="22.5" x14ac:dyDescent="0.25">
      <c r="A146" s="123" t="s">
        <v>164</v>
      </c>
      <c r="B146" s="130" t="s">
        <v>165</v>
      </c>
      <c r="C146" s="123" t="s">
        <v>157</v>
      </c>
      <c r="D146" s="131">
        <v>255000</v>
      </c>
      <c r="E146" s="132">
        <v>0</v>
      </c>
      <c r="F146" s="133" t="s">
        <v>166</v>
      </c>
      <c r="G146" s="123" t="s">
        <v>149</v>
      </c>
      <c r="H146" s="137">
        <v>41794</v>
      </c>
      <c r="I146" s="138">
        <v>41807</v>
      </c>
      <c r="J146" s="136" t="s">
        <v>167</v>
      </c>
    </row>
    <row r="147" spans="1:10" ht="22.5" x14ac:dyDescent="0.25">
      <c r="A147" s="123" t="s">
        <v>168</v>
      </c>
      <c r="B147" s="130" t="s">
        <v>169</v>
      </c>
      <c r="C147" s="123" t="s">
        <v>147</v>
      </c>
      <c r="D147" s="131">
        <v>255000</v>
      </c>
      <c r="E147" s="132">
        <v>0</v>
      </c>
      <c r="F147" s="133" t="s">
        <v>170</v>
      </c>
      <c r="G147" s="123" t="s">
        <v>149</v>
      </c>
      <c r="H147" s="137">
        <v>41815</v>
      </c>
      <c r="I147" s="138">
        <v>41817</v>
      </c>
      <c r="J147" s="136" t="s">
        <v>171</v>
      </c>
    </row>
    <row r="148" spans="1:10" ht="22.5" x14ac:dyDescent="0.25">
      <c r="A148" s="123" t="s">
        <v>172</v>
      </c>
      <c r="B148" s="130" t="s">
        <v>173</v>
      </c>
      <c r="C148" s="123" t="s">
        <v>147</v>
      </c>
      <c r="D148" s="131">
        <v>170000</v>
      </c>
      <c r="E148" s="132">
        <v>0</v>
      </c>
      <c r="F148" s="133" t="s">
        <v>158</v>
      </c>
      <c r="G148" s="123" t="s">
        <v>149</v>
      </c>
      <c r="H148" s="137">
        <v>41816</v>
      </c>
      <c r="I148" s="138">
        <v>41817</v>
      </c>
      <c r="J148" s="136" t="s">
        <v>174</v>
      </c>
    </row>
    <row r="149" spans="1:10" ht="22.5" x14ac:dyDescent="0.25">
      <c r="A149" s="123" t="s">
        <v>175</v>
      </c>
      <c r="B149" s="130" t="s">
        <v>173</v>
      </c>
      <c r="C149" s="123" t="s">
        <v>157</v>
      </c>
      <c r="D149" s="131">
        <v>85000</v>
      </c>
      <c r="E149" s="132">
        <v>0</v>
      </c>
      <c r="F149" s="133" t="s">
        <v>176</v>
      </c>
      <c r="G149" s="123" t="s">
        <v>149</v>
      </c>
      <c r="H149" s="137">
        <v>41795</v>
      </c>
      <c r="I149" s="138">
        <v>41795</v>
      </c>
      <c r="J149" s="136" t="s">
        <v>177</v>
      </c>
    </row>
    <row r="150" spans="1:10" ht="22.5" x14ac:dyDescent="0.25">
      <c r="A150" s="123" t="s">
        <v>178</v>
      </c>
      <c r="B150" s="130" t="s">
        <v>179</v>
      </c>
      <c r="C150" s="123" t="s">
        <v>157</v>
      </c>
      <c r="D150" s="131">
        <v>80000</v>
      </c>
      <c r="E150" s="132">
        <v>0</v>
      </c>
      <c r="F150" s="133" t="s">
        <v>180</v>
      </c>
      <c r="G150" s="123" t="s">
        <v>149</v>
      </c>
      <c r="H150" s="137">
        <v>41802</v>
      </c>
      <c r="I150" s="138">
        <v>41802</v>
      </c>
      <c r="J150" s="136" t="s">
        <v>177</v>
      </c>
    </row>
    <row r="151" spans="1:10" ht="33.75" x14ac:dyDescent="0.25">
      <c r="A151" s="123" t="s">
        <v>181</v>
      </c>
      <c r="B151" s="130" t="s">
        <v>182</v>
      </c>
      <c r="C151" s="123" t="s">
        <v>183</v>
      </c>
      <c r="D151" s="131">
        <v>125000</v>
      </c>
      <c r="E151" s="132">
        <v>0</v>
      </c>
      <c r="F151" s="133" t="s">
        <v>184</v>
      </c>
      <c r="G151" s="123" t="s">
        <v>185</v>
      </c>
      <c r="H151" s="137">
        <v>41793</v>
      </c>
      <c r="I151" s="138">
        <v>41793</v>
      </c>
      <c r="J151" s="136">
        <v>1</v>
      </c>
    </row>
    <row r="152" spans="1:10" ht="33.75" x14ac:dyDescent="0.25">
      <c r="A152" s="123" t="s">
        <v>186</v>
      </c>
      <c r="B152" s="130" t="s">
        <v>182</v>
      </c>
      <c r="C152" s="123" t="s">
        <v>187</v>
      </c>
      <c r="D152" s="131">
        <v>125000</v>
      </c>
      <c r="E152" s="132">
        <v>0</v>
      </c>
      <c r="F152" s="133" t="s">
        <v>184</v>
      </c>
      <c r="G152" s="123" t="s">
        <v>188</v>
      </c>
      <c r="H152" s="137">
        <v>41793</v>
      </c>
      <c r="I152" s="138">
        <v>41793</v>
      </c>
      <c r="J152" s="136">
        <v>1</v>
      </c>
    </row>
    <row r="153" spans="1:10" ht="15.75" thickBot="1" x14ac:dyDescent="0.3">
      <c r="A153" s="139"/>
      <c r="B153" s="140"/>
      <c r="C153" s="141"/>
      <c r="D153" s="142"/>
      <c r="E153" s="143"/>
      <c r="F153" s="144"/>
      <c r="G153" s="145"/>
      <c r="H153" s="146"/>
      <c r="I153" s="147"/>
      <c r="J153" s="148"/>
    </row>
    <row r="154" spans="1:10" x14ac:dyDescent="0.25">
      <c r="A154" s="113"/>
      <c r="B154" s="114"/>
      <c r="C154" s="114"/>
      <c r="D154" s="114"/>
      <c r="E154" s="114"/>
      <c r="F154" s="114"/>
      <c r="G154" s="114"/>
      <c r="H154" s="114"/>
      <c r="I154" s="114"/>
      <c r="J154" s="114"/>
    </row>
    <row r="155" spans="1:10" x14ac:dyDescent="0.25">
      <c r="A155" s="149" t="s">
        <v>189</v>
      </c>
      <c r="B155" s="41"/>
      <c r="C155" s="41"/>
      <c r="D155" s="41"/>
      <c r="E155" s="41"/>
      <c r="F155" s="41"/>
      <c r="G155" s="41"/>
      <c r="H155" s="41"/>
      <c r="I155" s="41"/>
      <c r="J155" s="41"/>
    </row>
    <row r="156" spans="1:10" ht="15.75" thickBot="1" x14ac:dyDescent="0.3">
      <c r="A156" s="39"/>
      <c r="B156" s="39"/>
      <c r="C156" s="39"/>
      <c r="D156" s="39"/>
      <c r="E156" s="39"/>
      <c r="F156" s="39"/>
      <c r="G156" s="39"/>
      <c r="H156" s="39"/>
      <c r="I156" s="39"/>
      <c r="J156" s="39"/>
    </row>
    <row r="157" spans="1:10" ht="15.75" thickBot="1" x14ac:dyDescent="0.3">
      <c r="A157" s="150" t="s">
        <v>1</v>
      </c>
      <c r="B157" s="151" t="s">
        <v>2</v>
      </c>
      <c r="C157" s="151" t="s">
        <v>3</v>
      </c>
      <c r="D157" s="151" t="s">
        <v>4</v>
      </c>
      <c r="E157" s="151" t="s">
        <v>5</v>
      </c>
      <c r="F157" s="151" t="s">
        <v>6</v>
      </c>
      <c r="G157" s="151" t="s">
        <v>7</v>
      </c>
      <c r="H157" s="151" t="s">
        <v>8</v>
      </c>
      <c r="I157" s="151" t="s">
        <v>9</v>
      </c>
      <c r="J157" s="151" t="s">
        <v>10</v>
      </c>
    </row>
    <row r="158" spans="1:10" x14ac:dyDescent="0.25">
      <c r="A158" s="15" t="s">
        <v>190</v>
      </c>
      <c r="B158" s="152" t="s">
        <v>191</v>
      </c>
      <c r="C158" s="153" t="s">
        <v>192</v>
      </c>
      <c r="D158" s="154" t="s">
        <v>193</v>
      </c>
      <c r="E158" s="155" t="s">
        <v>194</v>
      </c>
      <c r="F158" s="152" t="s">
        <v>195</v>
      </c>
      <c r="G158" s="153" t="s">
        <v>196</v>
      </c>
      <c r="H158" s="156">
        <v>41780</v>
      </c>
      <c r="I158" s="157">
        <v>41780</v>
      </c>
      <c r="J158" s="158">
        <v>0.5</v>
      </c>
    </row>
    <row r="159" spans="1:10" x14ac:dyDescent="0.25">
      <c r="A159" s="22" t="s">
        <v>197</v>
      </c>
      <c r="B159" s="159" t="s">
        <v>198</v>
      </c>
      <c r="C159" s="160" t="s">
        <v>199</v>
      </c>
      <c r="D159" s="161" t="s">
        <v>200</v>
      </c>
      <c r="E159" s="162" t="s">
        <v>201</v>
      </c>
      <c r="F159" s="159" t="s">
        <v>195</v>
      </c>
      <c r="G159" s="160" t="s">
        <v>196</v>
      </c>
      <c r="H159" s="163">
        <v>41779</v>
      </c>
      <c r="I159" s="27">
        <v>41780</v>
      </c>
      <c r="J159" s="164">
        <v>1.5</v>
      </c>
    </row>
    <row r="160" spans="1:10" x14ac:dyDescent="0.25">
      <c r="A160" s="22" t="s">
        <v>202</v>
      </c>
      <c r="B160" s="159" t="s">
        <v>203</v>
      </c>
      <c r="C160" s="160" t="s">
        <v>204</v>
      </c>
      <c r="D160" s="165" t="s">
        <v>205</v>
      </c>
      <c r="E160" s="166" t="s">
        <v>206</v>
      </c>
      <c r="F160" s="159" t="s">
        <v>207</v>
      </c>
      <c r="G160" s="160" t="s">
        <v>208</v>
      </c>
      <c r="H160" s="163">
        <v>41780</v>
      </c>
      <c r="I160" s="27">
        <v>41782</v>
      </c>
      <c r="J160" s="164">
        <v>2.5</v>
      </c>
    </row>
    <row r="161" spans="1:10" x14ac:dyDescent="0.25">
      <c r="A161" s="22" t="s">
        <v>209</v>
      </c>
      <c r="B161" s="159" t="s">
        <v>210</v>
      </c>
      <c r="C161" s="160" t="s">
        <v>211</v>
      </c>
      <c r="D161" s="165" t="s">
        <v>212</v>
      </c>
      <c r="E161" s="166">
        <v>0</v>
      </c>
      <c r="F161" s="159" t="s">
        <v>207</v>
      </c>
      <c r="G161" s="160" t="s">
        <v>208</v>
      </c>
      <c r="H161" s="163">
        <v>41781</v>
      </c>
      <c r="I161" s="27">
        <v>41781</v>
      </c>
      <c r="J161" s="164">
        <v>0.5</v>
      </c>
    </row>
    <row r="162" spans="1:10" x14ac:dyDescent="0.25">
      <c r="A162" s="22" t="s">
        <v>209</v>
      </c>
      <c r="B162" s="159" t="s">
        <v>213</v>
      </c>
      <c r="C162" s="160" t="s">
        <v>211</v>
      </c>
      <c r="D162" s="165" t="s">
        <v>212</v>
      </c>
      <c r="E162" s="166">
        <v>0</v>
      </c>
      <c r="F162" s="159" t="s">
        <v>207</v>
      </c>
      <c r="G162" s="160" t="s">
        <v>208</v>
      </c>
      <c r="H162" s="163">
        <v>41785</v>
      </c>
      <c r="I162" s="27">
        <v>41785</v>
      </c>
      <c r="J162" s="164">
        <v>0.5</v>
      </c>
    </row>
    <row r="163" spans="1:10" x14ac:dyDescent="0.25">
      <c r="A163" s="22" t="s">
        <v>214</v>
      </c>
      <c r="B163" s="159" t="s">
        <v>215</v>
      </c>
      <c r="C163" s="160" t="s">
        <v>216</v>
      </c>
      <c r="D163" s="165" t="s">
        <v>217</v>
      </c>
      <c r="E163" s="166">
        <v>0</v>
      </c>
      <c r="F163" s="159" t="s">
        <v>207</v>
      </c>
      <c r="G163" s="160" t="s">
        <v>209</v>
      </c>
      <c r="H163" s="163">
        <v>41782</v>
      </c>
      <c r="I163" s="27">
        <v>41782</v>
      </c>
      <c r="J163" s="164">
        <v>0.5</v>
      </c>
    </row>
    <row r="164" spans="1:10" x14ac:dyDescent="0.25">
      <c r="A164" s="22" t="s">
        <v>214</v>
      </c>
      <c r="B164" s="159" t="s">
        <v>213</v>
      </c>
      <c r="C164" s="160" t="s">
        <v>216</v>
      </c>
      <c r="D164" s="165" t="s">
        <v>217</v>
      </c>
      <c r="E164" s="166">
        <v>0</v>
      </c>
      <c r="F164" s="159" t="s">
        <v>207</v>
      </c>
      <c r="G164" s="160" t="s">
        <v>209</v>
      </c>
      <c r="H164" s="163">
        <v>41785</v>
      </c>
      <c r="I164" s="27">
        <v>41785</v>
      </c>
      <c r="J164" s="164">
        <v>0.5</v>
      </c>
    </row>
    <row r="165" spans="1:10" x14ac:dyDescent="0.25">
      <c r="A165" s="22" t="s">
        <v>218</v>
      </c>
      <c r="B165" s="159" t="s">
        <v>219</v>
      </c>
      <c r="C165" s="160" t="s">
        <v>220</v>
      </c>
      <c r="D165" s="165" t="s">
        <v>221</v>
      </c>
      <c r="E165" s="166">
        <v>0</v>
      </c>
      <c r="F165" s="159" t="s">
        <v>207</v>
      </c>
      <c r="G165" s="160" t="s">
        <v>209</v>
      </c>
      <c r="H165" s="163">
        <v>41781</v>
      </c>
      <c r="I165" s="27">
        <v>41781</v>
      </c>
      <c r="J165" s="164">
        <v>0.5</v>
      </c>
    </row>
    <row r="166" spans="1:10" x14ac:dyDescent="0.25">
      <c r="A166" s="22" t="s">
        <v>218</v>
      </c>
      <c r="B166" s="159" t="s">
        <v>222</v>
      </c>
      <c r="C166" s="160" t="s">
        <v>220</v>
      </c>
      <c r="D166" s="165" t="s">
        <v>221</v>
      </c>
      <c r="E166" s="166">
        <v>0</v>
      </c>
      <c r="F166" s="159" t="s">
        <v>207</v>
      </c>
      <c r="G166" s="160" t="s">
        <v>209</v>
      </c>
      <c r="H166" s="26">
        <v>41782</v>
      </c>
      <c r="I166" s="27">
        <v>41782</v>
      </c>
      <c r="J166" s="164">
        <v>0.5</v>
      </c>
    </row>
    <row r="167" spans="1:10" x14ac:dyDescent="0.25">
      <c r="A167" s="22" t="s">
        <v>218</v>
      </c>
      <c r="B167" s="159" t="s">
        <v>213</v>
      </c>
      <c r="C167" s="160" t="s">
        <v>220</v>
      </c>
      <c r="D167" s="165" t="s">
        <v>221</v>
      </c>
      <c r="E167" s="166">
        <v>0</v>
      </c>
      <c r="F167" s="159" t="s">
        <v>207</v>
      </c>
      <c r="G167" s="160" t="s">
        <v>209</v>
      </c>
      <c r="H167" s="26">
        <v>41785</v>
      </c>
      <c r="I167" s="27">
        <v>41785</v>
      </c>
      <c r="J167" s="164">
        <v>0.5</v>
      </c>
    </row>
    <row r="168" spans="1:10" x14ac:dyDescent="0.25">
      <c r="A168" s="160" t="s">
        <v>223</v>
      </c>
      <c r="B168" s="159" t="s">
        <v>224</v>
      </c>
      <c r="C168" s="160" t="s">
        <v>225</v>
      </c>
      <c r="D168" s="165" t="s">
        <v>226</v>
      </c>
      <c r="E168" s="166" t="s">
        <v>194</v>
      </c>
      <c r="F168" s="159" t="s">
        <v>195</v>
      </c>
      <c r="G168" s="160" t="s">
        <v>196</v>
      </c>
      <c r="H168" s="26">
        <v>41778</v>
      </c>
      <c r="I168" s="27">
        <v>41779</v>
      </c>
      <c r="J168" s="164">
        <v>1.5</v>
      </c>
    </row>
    <row r="169" spans="1:10" x14ac:dyDescent="0.25">
      <c r="A169" s="160" t="s">
        <v>227</v>
      </c>
      <c r="B169" s="159" t="s">
        <v>228</v>
      </c>
      <c r="C169" s="160" t="s">
        <v>229</v>
      </c>
      <c r="D169" s="165" t="s">
        <v>230</v>
      </c>
      <c r="E169" s="166" t="s">
        <v>231</v>
      </c>
      <c r="F169" s="159" t="s">
        <v>232</v>
      </c>
      <c r="G169" s="160" t="s">
        <v>233</v>
      </c>
      <c r="H169" s="163">
        <v>41780</v>
      </c>
      <c r="I169" s="27">
        <v>41782</v>
      </c>
      <c r="J169" s="167" t="s">
        <v>234</v>
      </c>
    </row>
    <row r="170" spans="1:10" x14ac:dyDescent="0.25">
      <c r="A170" s="160" t="s">
        <v>235</v>
      </c>
      <c r="B170" s="159" t="s">
        <v>132</v>
      </c>
      <c r="C170" s="160" t="s">
        <v>236</v>
      </c>
      <c r="D170" s="165" t="s">
        <v>237</v>
      </c>
      <c r="E170" s="166" t="s">
        <v>238</v>
      </c>
      <c r="F170" s="168" t="s">
        <v>239</v>
      </c>
      <c r="G170" s="160" t="s">
        <v>240</v>
      </c>
      <c r="H170" s="26">
        <v>41802</v>
      </c>
      <c r="I170" s="27">
        <v>41803</v>
      </c>
      <c r="J170" s="167" t="s">
        <v>241</v>
      </c>
    </row>
    <row r="171" spans="1:10" x14ac:dyDescent="0.25">
      <c r="A171" s="160" t="s">
        <v>242</v>
      </c>
      <c r="B171" s="159" t="s">
        <v>132</v>
      </c>
      <c r="C171" s="160" t="s">
        <v>236</v>
      </c>
      <c r="D171" s="165" t="s">
        <v>243</v>
      </c>
      <c r="E171" s="166" t="s">
        <v>238</v>
      </c>
      <c r="F171" s="168" t="s">
        <v>195</v>
      </c>
      <c r="G171" s="160" t="s">
        <v>196</v>
      </c>
      <c r="H171" s="26">
        <v>41802</v>
      </c>
      <c r="I171" s="27">
        <v>41803</v>
      </c>
      <c r="J171" s="164">
        <v>1.5</v>
      </c>
    </row>
    <row r="172" spans="1:10" x14ac:dyDescent="0.25">
      <c r="A172" s="160" t="s">
        <v>244</v>
      </c>
      <c r="B172" s="159" t="s">
        <v>245</v>
      </c>
      <c r="C172" s="160" t="s">
        <v>246</v>
      </c>
      <c r="D172" s="165" t="s">
        <v>247</v>
      </c>
      <c r="E172" s="166" t="s">
        <v>248</v>
      </c>
      <c r="F172" s="168" t="s">
        <v>195</v>
      </c>
      <c r="G172" s="160" t="s">
        <v>196</v>
      </c>
      <c r="H172" s="26">
        <v>41795</v>
      </c>
      <c r="I172" s="27">
        <v>41795</v>
      </c>
      <c r="J172" s="164">
        <v>0.5</v>
      </c>
    </row>
    <row r="173" spans="1:10" x14ac:dyDescent="0.25">
      <c r="A173" s="160" t="s">
        <v>249</v>
      </c>
      <c r="B173" s="159" t="s">
        <v>213</v>
      </c>
      <c r="C173" s="160" t="s">
        <v>250</v>
      </c>
      <c r="D173" s="165" t="s">
        <v>251</v>
      </c>
      <c r="E173" s="166" t="s">
        <v>248</v>
      </c>
      <c r="F173" s="168" t="s">
        <v>195</v>
      </c>
      <c r="G173" s="160" t="s">
        <v>196</v>
      </c>
      <c r="H173" s="26">
        <v>41788</v>
      </c>
      <c r="I173" s="27">
        <v>41788</v>
      </c>
      <c r="J173" s="164">
        <v>0.5</v>
      </c>
    </row>
    <row r="174" spans="1:10" x14ac:dyDescent="0.25">
      <c r="A174" s="160" t="s">
        <v>249</v>
      </c>
      <c r="B174" s="159" t="s">
        <v>252</v>
      </c>
      <c r="C174" s="160" t="s">
        <v>250</v>
      </c>
      <c r="D174" s="165" t="s">
        <v>251</v>
      </c>
      <c r="E174" s="166" t="s">
        <v>248</v>
      </c>
      <c r="F174" s="168" t="s">
        <v>195</v>
      </c>
      <c r="G174" s="160" t="s">
        <v>196</v>
      </c>
      <c r="H174" s="26">
        <v>41787</v>
      </c>
      <c r="I174" s="27">
        <v>41787</v>
      </c>
      <c r="J174" s="164">
        <v>0.5</v>
      </c>
    </row>
    <row r="175" spans="1:10" x14ac:dyDescent="0.25">
      <c r="A175" s="22" t="s">
        <v>253</v>
      </c>
      <c r="B175" s="159" t="s">
        <v>254</v>
      </c>
      <c r="C175" s="160" t="s">
        <v>255</v>
      </c>
      <c r="D175" s="161" t="s">
        <v>256</v>
      </c>
      <c r="E175" s="162">
        <v>0</v>
      </c>
      <c r="F175" s="159" t="s">
        <v>16</v>
      </c>
      <c r="G175" s="160" t="s">
        <v>257</v>
      </c>
      <c r="H175" s="163">
        <v>41773</v>
      </c>
      <c r="I175" s="27">
        <v>41775</v>
      </c>
      <c r="J175" s="164" t="s">
        <v>234</v>
      </c>
    </row>
    <row r="176" spans="1:10" x14ac:dyDescent="0.25">
      <c r="A176" s="22" t="s">
        <v>258</v>
      </c>
      <c r="B176" s="159" t="s">
        <v>254</v>
      </c>
      <c r="C176" s="160" t="s">
        <v>255</v>
      </c>
      <c r="D176" s="161" t="s">
        <v>256</v>
      </c>
      <c r="E176" s="162">
        <v>0</v>
      </c>
      <c r="F176" s="159" t="s">
        <v>16</v>
      </c>
      <c r="G176" s="160" t="s">
        <v>257</v>
      </c>
      <c r="H176" s="163">
        <v>41773</v>
      </c>
      <c r="I176" s="27">
        <v>41775</v>
      </c>
      <c r="J176" s="167" t="s">
        <v>234</v>
      </c>
    </row>
    <row r="177" spans="1:10" x14ac:dyDescent="0.25">
      <c r="A177" s="22" t="s">
        <v>259</v>
      </c>
      <c r="B177" s="159" t="s">
        <v>254</v>
      </c>
      <c r="C177" s="160" t="s">
        <v>255</v>
      </c>
      <c r="D177" s="165" t="s">
        <v>256</v>
      </c>
      <c r="E177" s="166">
        <v>0</v>
      </c>
      <c r="F177" s="159" t="s">
        <v>16</v>
      </c>
      <c r="G177" s="160" t="s">
        <v>257</v>
      </c>
      <c r="H177" s="163">
        <v>41773</v>
      </c>
      <c r="I177" s="27">
        <v>41775</v>
      </c>
      <c r="J177" s="167" t="s">
        <v>234</v>
      </c>
    </row>
    <row r="178" spans="1:10" x14ac:dyDescent="0.25">
      <c r="A178" s="22" t="s">
        <v>260</v>
      </c>
      <c r="B178" s="159" t="s">
        <v>254</v>
      </c>
      <c r="C178" s="160" t="s">
        <v>255</v>
      </c>
      <c r="D178" s="165" t="s">
        <v>256</v>
      </c>
      <c r="E178" s="166">
        <v>0</v>
      </c>
      <c r="F178" s="159" t="s">
        <v>16</v>
      </c>
      <c r="G178" s="160" t="s">
        <v>257</v>
      </c>
      <c r="H178" s="163">
        <v>41773</v>
      </c>
      <c r="I178" s="27">
        <v>41775</v>
      </c>
      <c r="J178" s="167" t="s">
        <v>234</v>
      </c>
    </row>
    <row r="179" spans="1:10" x14ac:dyDescent="0.25">
      <c r="A179" s="22" t="s">
        <v>261</v>
      </c>
      <c r="B179" s="159" t="s">
        <v>254</v>
      </c>
      <c r="C179" s="160" t="s">
        <v>255</v>
      </c>
      <c r="D179" s="165" t="s">
        <v>262</v>
      </c>
      <c r="E179" s="166">
        <v>0</v>
      </c>
      <c r="F179" s="159" t="s">
        <v>263</v>
      </c>
      <c r="G179" s="160" t="s">
        <v>264</v>
      </c>
      <c r="H179" s="163">
        <v>41773</v>
      </c>
      <c r="I179" s="27">
        <v>41775</v>
      </c>
      <c r="J179" s="167" t="s">
        <v>234</v>
      </c>
    </row>
    <row r="180" spans="1:10" x14ac:dyDescent="0.25">
      <c r="A180" s="22" t="s">
        <v>265</v>
      </c>
      <c r="B180" s="159" t="s">
        <v>266</v>
      </c>
      <c r="C180" s="160" t="s">
        <v>267</v>
      </c>
      <c r="D180" s="165" t="s">
        <v>268</v>
      </c>
      <c r="E180" s="166" t="s">
        <v>269</v>
      </c>
      <c r="F180" s="159" t="s">
        <v>270</v>
      </c>
      <c r="G180" s="160" t="s">
        <v>271</v>
      </c>
      <c r="H180" s="163">
        <v>41757</v>
      </c>
      <c r="I180" s="27">
        <v>41758</v>
      </c>
      <c r="J180" s="167" t="s">
        <v>241</v>
      </c>
    </row>
    <row r="181" spans="1:10" x14ac:dyDescent="0.25">
      <c r="A181" s="22" t="s">
        <v>272</v>
      </c>
      <c r="B181" s="159" t="s">
        <v>266</v>
      </c>
      <c r="C181" s="160" t="s">
        <v>267</v>
      </c>
      <c r="D181" s="165" t="s">
        <v>273</v>
      </c>
      <c r="E181" s="166" t="s">
        <v>274</v>
      </c>
      <c r="F181" s="168" t="s">
        <v>270</v>
      </c>
      <c r="G181" s="160" t="s">
        <v>271</v>
      </c>
      <c r="H181" s="163">
        <v>41757</v>
      </c>
      <c r="I181" s="27">
        <v>41758</v>
      </c>
      <c r="J181" s="167" t="s">
        <v>241</v>
      </c>
    </row>
    <row r="182" spans="1:10" x14ac:dyDescent="0.25">
      <c r="A182" s="22" t="s">
        <v>275</v>
      </c>
      <c r="B182" s="159" t="s">
        <v>276</v>
      </c>
      <c r="C182" s="160" t="s">
        <v>277</v>
      </c>
      <c r="D182" s="165" t="s">
        <v>278</v>
      </c>
      <c r="E182" s="166" t="s">
        <v>279</v>
      </c>
      <c r="F182" s="168" t="s">
        <v>270</v>
      </c>
      <c r="G182" s="160" t="s">
        <v>280</v>
      </c>
      <c r="H182" s="163">
        <v>41740</v>
      </c>
      <c r="I182" s="27">
        <v>41740</v>
      </c>
      <c r="J182" s="167">
        <v>1</v>
      </c>
    </row>
    <row r="183" spans="1:10" x14ac:dyDescent="0.25">
      <c r="A183" s="160" t="s">
        <v>275</v>
      </c>
      <c r="B183" s="159" t="s">
        <v>281</v>
      </c>
      <c r="C183" s="160" t="s">
        <v>282</v>
      </c>
      <c r="D183" s="165" t="s">
        <v>283</v>
      </c>
      <c r="E183" s="166" t="s">
        <v>284</v>
      </c>
      <c r="F183" s="168" t="s">
        <v>270</v>
      </c>
      <c r="G183" s="160" t="s">
        <v>285</v>
      </c>
      <c r="H183" s="26">
        <v>41754</v>
      </c>
      <c r="I183" s="27">
        <v>41754</v>
      </c>
      <c r="J183" s="167">
        <v>1</v>
      </c>
    </row>
    <row r="184" spans="1:10" x14ac:dyDescent="0.25">
      <c r="A184" s="160" t="s">
        <v>286</v>
      </c>
      <c r="B184" s="168" t="s">
        <v>287</v>
      </c>
      <c r="C184" s="160" t="s">
        <v>288</v>
      </c>
      <c r="D184" s="165" t="s">
        <v>205</v>
      </c>
      <c r="E184" s="166" t="s">
        <v>289</v>
      </c>
      <c r="F184" s="168" t="s">
        <v>290</v>
      </c>
      <c r="G184" s="160" t="s">
        <v>291</v>
      </c>
      <c r="H184" s="26">
        <v>41738</v>
      </c>
      <c r="I184" s="27">
        <v>41740</v>
      </c>
      <c r="J184" s="167" t="s">
        <v>234</v>
      </c>
    </row>
    <row r="185" spans="1:10" x14ac:dyDescent="0.25">
      <c r="A185" s="160" t="s">
        <v>292</v>
      </c>
      <c r="B185" s="159" t="s">
        <v>293</v>
      </c>
      <c r="C185" s="160" t="s">
        <v>294</v>
      </c>
      <c r="D185" s="165" t="s">
        <v>193</v>
      </c>
      <c r="E185" s="55">
        <v>0</v>
      </c>
      <c r="F185" s="159" t="s">
        <v>270</v>
      </c>
      <c r="G185" s="160" t="s">
        <v>285</v>
      </c>
      <c r="H185" s="26">
        <v>41725</v>
      </c>
      <c r="I185" s="27">
        <v>41725</v>
      </c>
      <c r="J185" s="167">
        <v>1</v>
      </c>
    </row>
    <row r="186" spans="1:10" x14ac:dyDescent="0.25">
      <c r="A186" s="160" t="s">
        <v>295</v>
      </c>
      <c r="B186" s="159" t="s">
        <v>296</v>
      </c>
      <c r="C186" s="160" t="s">
        <v>297</v>
      </c>
      <c r="D186" s="165" t="s">
        <v>298</v>
      </c>
      <c r="E186" s="166" t="s">
        <v>238</v>
      </c>
      <c r="F186" s="168" t="s">
        <v>270</v>
      </c>
      <c r="G186" s="160" t="s">
        <v>280</v>
      </c>
      <c r="H186" s="163">
        <v>41739</v>
      </c>
      <c r="I186" s="27">
        <v>41739</v>
      </c>
      <c r="J186" s="167">
        <v>1</v>
      </c>
    </row>
    <row r="187" spans="1:10" x14ac:dyDescent="0.25">
      <c r="A187" s="160" t="s">
        <v>299</v>
      </c>
      <c r="B187" s="159" t="s">
        <v>300</v>
      </c>
      <c r="C187" s="160" t="s">
        <v>301</v>
      </c>
      <c r="D187" s="165" t="s">
        <v>302</v>
      </c>
      <c r="E187" s="55">
        <v>0</v>
      </c>
      <c r="F187" s="168" t="s">
        <v>290</v>
      </c>
      <c r="G187" s="160" t="s">
        <v>209</v>
      </c>
      <c r="H187" s="26">
        <v>41750</v>
      </c>
      <c r="I187" s="27">
        <v>41750</v>
      </c>
      <c r="J187" s="167">
        <v>1</v>
      </c>
    </row>
    <row r="188" spans="1:10" x14ac:dyDescent="0.25">
      <c r="A188" s="160" t="s">
        <v>303</v>
      </c>
      <c r="B188" s="159" t="s">
        <v>132</v>
      </c>
      <c r="C188" s="160" t="s">
        <v>304</v>
      </c>
      <c r="D188" s="165">
        <v>259.62299999999999</v>
      </c>
      <c r="E188" s="166" t="s">
        <v>305</v>
      </c>
      <c r="F188" s="168" t="s">
        <v>270</v>
      </c>
      <c r="G188" s="160" t="s">
        <v>271</v>
      </c>
      <c r="H188" s="26">
        <v>41753</v>
      </c>
      <c r="I188" s="27">
        <v>41754</v>
      </c>
      <c r="J188" s="167">
        <v>2</v>
      </c>
    </row>
    <row r="189" spans="1:10" x14ac:dyDescent="0.25">
      <c r="A189" s="160" t="s">
        <v>306</v>
      </c>
      <c r="B189" s="159" t="s">
        <v>132</v>
      </c>
      <c r="C189" s="160" t="s">
        <v>307</v>
      </c>
      <c r="D189" s="165" t="s">
        <v>308</v>
      </c>
      <c r="E189" s="55">
        <v>0</v>
      </c>
      <c r="F189" s="159" t="s">
        <v>309</v>
      </c>
      <c r="G189" s="160" t="s">
        <v>310</v>
      </c>
      <c r="H189" s="26">
        <v>41753</v>
      </c>
      <c r="I189" s="27">
        <v>41754</v>
      </c>
      <c r="J189" s="167" t="s">
        <v>241</v>
      </c>
    </row>
    <row r="190" spans="1:10" x14ac:dyDescent="0.25">
      <c r="A190" s="160" t="s">
        <v>275</v>
      </c>
      <c r="B190" s="159" t="s">
        <v>281</v>
      </c>
      <c r="C190" s="160" t="s">
        <v>311</v>
      </c>
      <c r="D190" s="165" t="s">
        <v>312</v>
      </c>
      <c r="E190" s="166" t="s">
        <v>284</v>
      </c>
      <c r="F190" s="168" t="s">
        <v>270</v>
      </c>
      <c r="G190" s="160" t="s">
        <v>285</v>
      </c>
      <c r="H190" s="26">
        <v>41753</v>
      </c>
      <c r="I190" s="27">
        <v>41753</v>
      </c>
      <c r="J190" s="167">
        <v>1</v>
      </c>
    </row>
    <row r="191" spans="1:10" x14ac:dyDescent="0.25">
      <c r="A191" s="160" t="s">
        <v>313</v>
      </c>
      <c r="B191" s="159" t="s">
        <v>314</v>
      </c>
      <c r="C191" s="160" t="s">
        <v>315</v>
      </c>
      <c r="D191" s="165" t="s">
        <v>251</v>
      </c>
      <c r="E191" s="55">
        <v>0</v>
      </c>
      <c r="F191" s="168" t="s">
        <v>270</v>
      </c>
      <c r="G191" s="160" t="s">
        <v>271</v>
      </c>
      <c r="H191" s="26">
        <v>41761</v>
      </c>
      <c r="I191" s="27">
        <v>41761</v>
      </c>
      <c r="J191" s="167">
        <v>1</v>
      </c>
    </row>
    <row r="192" spans="1:10" x14ac:dyDescent="0.25">
      <c r="A192" s="160" t="s">
        <v>303</v>
      </c>
      <c r="B192" s="159" t="s">
        <v>314</v>
      </c>
      <c r="C192" s="160" t="s">
        <v>316</v>
      </c>
      <c r="D192" s="165" t="s">
        <v>317</v>
      </c>
      <c r="E192" s="55">
        <v>0</v>
      </c>
      <c r="F192" s="168" t="s">
        <v>270</v>
      </c>
      <c r="G192" s="160" t="s">
        <v>271</v>
      </c>
      <c r="H192" s="26">
        <v>41761</v>
      </c>
      <c r="I192" s="27">
        <v>41761</v>
      </c>
      <c r="J192" s="167">
        <v>1</v>
      </c>
    </row>
    <row r="193" spans="1:10" x14ac:dyDescent="0.25">
      <c r="A193" s="160" t="s">
        <v>313</v>
      </c>
      <c r="B193" s="159" t="s">
        <v>318</v>
      </c>
      <c r="C193" s="160" t="s">
        <v>319</v>
      </c>
      <c r="D193" s="165" t="s">
        <v>320</v>
      </c>
      <c r="E193" s="55">
        <v>0</v>
      </c>
      <c r="F193" s="168" t="s">
        <v>270</v>
      </c>
      <c r="G193" s="160" t="s">
        <v>271</v>
      </c>
      <c r="H193" s="26">
        <v>41765</v>
      </c>
      <c r="I193" s="27">
        <v>41775</v>
      </c>
      <c r="J193" s="167">
        <v>1</v>
      </c>
    </row>
    <row r="194" spans="1:10" x14ac:dyDescent="0.25">
      <c r="A194" s="160" t="s">
        <v>321</v>
      </c>
      <c r="B194" s="159" t="s">
        <v>266</v>
      </c>
      <c r="C194" s="160" t="s">
        <v>322</v>
      </c>
      <c r="D194" s="165" t="s">
        <v>323</v>
      </c>
      <c r="E194" s="166" t="s">
        <v>324</v>
      </c>
      <c r="F194" s="159" t="s">
        <v>16</v>
      </c>
      <c r="G194" s="160" t="s">
        <v>257</v>
      </c>
      <c r="H194" s="26">
        <v>41764</v>
      </c>
      <c r="I194" s="27">
        <v>41766</v>
      </c>
      <c r="J194" s="164">
        <v>2.5</v>
      </c>
    </row>
    <row r="195" spans="1:10" x14ac:dyDescent="0.25">
      <c r="A195" s="160" t="s">
        <v>303</v>
      </c>
      <c r="B195" s="159" t="s">
        <v>325</v>
      </c>
      <c r="C195" s="160" t="s">
        <v>326</v>
      </c>
      <c r="D195" s="165" t="s">
        <v>327</v>
      </c>
      <c r="E195" s="166" t="s">
        <v>328</v>
      </c>
      <c r="F195" s="168" t="s">
        <v>270</v>
      </c>
      <c r="G195" s="160" t="s">
        <v>271</v>
      </c>
      <c r="H195" s="26">
        <v>41768</v>
      </c>
      <c r="I195" s="27">
        <v>41768</v>
      </c>
      <c r="J195" s="167">
        <v>1</v>
      </c>
    </row>
    <row r="196" spans="1:10" x14ac:dyDescent="0.25">
      <c r="A196" s="160" t="s">
        <v>329</v>
      </c>
      <c r="B196" s="159" t="s">
        <v>325</v>
      </c>
      <c r="C196" s="160" t="s">
        <v>330</v>
      </c>
      <c r="D196" s="165" t="s">
        <v>283</v>
      </c>
      <c r="E196" s="55">
        <v>0</v>
      </c>
      <c r="F196" s="168" t="s">
        <v>270</v>
      </c>
      <c r="G196" s="160" t="s">
        <v>271</v>
      </c>
      <c r="H196" s="26">
        <v>41768</v>
      </c>
      <c r="I196" s="27">
        <v>41768</v>
      </c>
      <c r="J196" s="167">
        <v>1</v>
      </c>
    </row>
    <row r="197" spans="1:10" x14ac:dyDescent="0.25">
      <c r="A197" s="22" t="s">
        <v>331</v>
      </c>
      <c r="B197" s="159" t="s">
        <v>325</v>
      </c>
      <c r="C197" s="160" t="s">
        <v>311</v>
      </c>
      <c r="D197" s="165" t="s">
        <v>247</v>
      </c>
      <c r="E197" s="166" t="s">
        <v>332</v>
      </c>
      <c r="F197" s="168" t="s">
        <v>270</v>
      </c>
      <c r="G197" s="160" t="s">
        <v>271</v>
      </c>
      <c r="H197" s="26">
        <v>41774</v>
      </c>
      <c r="I197" s="27">
        <v>41774</v>
      </c>
      <c r="J197" s="167">
        <v>1</v>
      </c>
    </row>
    <row r="198" spans="1:10" x14ac:dyDescent="0.25">
      <c r="A198" s="22" t="s">
        <v>313</v>
      </c>
      <c r="B198" s="159" t="s">
        <v>333</v>
      </c>
      <c r="C198" s="160" t="s">
        <v>319</v>
      </c>
      <c r="D198" s="165" t="s">
        <v>334</v>
      </c>
      <c r="E198" s="55">
        <v>0</v>
      </c>
      <c r="F198" s="168" t="s">
        <v>270</v>
      </c>
      <c r="G198" s="160" t="s">
        <v>271</v>
      </c>
      <c r="H198" s="26">
        <v>41772</v>
      </c>
      <c r="I198" s="27">
        <v>41772</v>
      </c>
      <c r="J198" s="167">
        <v>1</v>
      </c>
    </row>
    <row r="199" spans="1:10" x14ac:dyDescent="0.25">
      <c r="A199" s="22" t="s">
        <v>331</v>
      </c>
      <c r="B199" s="159" t="s">
        <v>325</v>
      </c>
      <c r="C199" s="160" t="s">
        <v>335</v>
      </c>
      <c r="D199" s="165" t="s">
        <v>247</v>
      </c>
      <c r="E199" s="166" t="s">
        <v>248</v>
      </c>
      <c r="F199" s="168" t="s">
        <v>270</v>
      </c>
      <c r="G199" s="160" t="s">
        <v>271</v>
      </c>
      <c r="H199" s="26">
        <v>41778</v>
      </c>
      <c r="I199" s="27">
        <v>41778</v>
      </c>
      <c r="J199" s="167">
        <v>1</v>
      </c>
    </row>
    <row r="200" spans="1:10" x14ac:dyDescent="0.25">
      <c r="A200" s="22" t="s">
        <v>331</v>
      </c>
      <c r="B200" s="159" t="s">
        <v>333</v>
      </c>
      <c r="C200" s="160" t="s">
        <v>336</v>
      </c>
      <c r="D200" s="165" t="s">
        <v>217</v>
      </c>
      <c r="E200" s="55">
        <v>0</v>
      </c>
      <c r="F200" s="168" t="s">
        <v>270</v>
      </c>
      <c r="G200" s="160" t="s">
        <v>271</v>
      </c>
      <c r="H200" s="26">
        <v>41775</v>
      </c>
      <c r="I200" s="27">
        <v>41775</v>
      </c>
      <c r="J200" s="167">
        <v>1</v>
      </c>
    </row>
    <row r="201" spans="1:10" ht="15.75" thickBot="1" x14ac:dyDescent="0.3">
      <c r="A201" s="30" t="s">
        <v>331</v>
      </c>
      <c r="B201" s="169" t="s">
        <v>333</v>
      </c>
      <c r="C201" s="170" t="s">
        <v>337</v>
      </c>
      <c r="D201" s="171" t="s">
        <v>217</v>
      </c>
      <c r="E201" s="104">
        <v>0</v>
      </c>
      <c r="F201" s="172" t="s">
        <v>270</v>
      </c>
      <c r="G201" s="170" t="s">
        <v>271</v>
      </c>
      <c r="H201" s="35">
        <v>41780</v>
      </c>
      <c r="I201" s="36">
        <v>41780</v>
      </c>
      <c r="J201" s="173">
        <v>1</v>
      </c>
    </row>
    <row r="202" spans="1:10" x14ac:dyDescent="0.25">
      <c r="A202" s="174"/>
      <c r="B202" s="174"/>
      <c r="C202" s="174"/>
      <c r="D202" s="175"/>
      <c r="E202" s="175"/>
      <c r="F202" s="176"/>
      <c r="G202" s="174"/>
      <c r="H202" s="177"/>
      <c r="I202" s="177"/>
      <c r="J202" s="178"/>
    </row>
    <row r="203" spans="1:10" x14ac:dyDescent="0.25">
      <c r="A203" s="149" t="s">
        <v>338</v>
      </c>
      <c r="B203" s="41"/>
      <c r="C203" s="41"/>
      <c r="D203" s="41"/>
      <c r="E203" s="41"/>
      <c r="F203" s="41"/>
      <c r="G203" s="41"/>
      <c r="H203" s="41"/>
      <c r="I203" s="41"/>
      <c r="J203" s="41"/>
    </row>
    <row r="204" spans="1:10" ht="15.75" thickBot="1" x14ac:dyDescent="0.3">
      <c r="A204" s="39"/>
      <c r="B204" s="39"/>
      <c r="C204" s="39"/>
      <c r="D204" s="39"/>
      <c r="E204" s="39"/>
      <c r="F204" s="39"/>
      <c r="G204" s="39"/>
      <c r="H204" s="39"/>
      <c r="I204" s="39"/>
      <c r="J204" s="39"/>
    </row>
    <row r="205" spans="1:10" ht="15.75" thickBot="1" x14ac:dyDescent="0.3">
      <c r="A205" s="150" t="s">
        <v>1</v>
      </c>
      <c r="B205" s="151" t="s">
        <v>2</v>
      </c>
      <c r="C205" s="151" t="s">
        <v>3</v>
      </c>
      <c r="D205" s="151" t="s">
        <v>4</v>
      </c>
      <c r="E205" s="151" t="s">
        <v>5</v>
      </c>
      <c r="F205" s="151" t="s">
        <v>6</v>
      </c>
      <c r="G205" s="151" t="s">
        <v>7</v>
      </c>
      <c r="H205" s="151" t="s">
        <v>8</v>
      </c>
      <c r="I205" s="151" t="s">
        <v>9</v>
      </c>
      <c r="J205" s="151" t="s">
        <v>10</v>
      </c>
    </row>
    <row r="206" spans="1:10" ht="67.5" x14ac:dyDescent="0.25">
      <c r="A206" s="179" t="s">
        <v>339</v>
      </c>
      <c r="B206" s="180" t="s">
        <v>340</v>
      </c>
      <c r="C206" s="181" t="s">
        <v>341</v>
      </c>
      <c r="D206" s="182">
        <v>252207</v>
      </c>
      <c r="E206" s="183">
        <v>180400</v>
      </c>
      <c r="F206" s="180" t="s">
        <v>342</v>
      </c>
      <c r="G206" s="179" t="s">
        <v>343</v>
      </c>
      <c r="H206" s="184">
        <v>41655</v>
      </c>
      <c r="I206" s="185">
        <v>41656</v>
      </c>
      <c r="J206" s="186">
        <v>1.5</v>
      </c>
    </row>
    <row r="207" spans="1:10" ht="67.5" x14ac:dyDescent="0.25">
      <c r="A207" s="187" t="s">
        <v>344</v>
      </c>
      <c r="B207" s="188" t="s">
        <v>340</v>
      </c>
      <c r="C207" s="189" t="s">
        <v>341</v>
      </c>
      <c r="D207" s="190">
        <v>252207</v>
      </c>
      <c r="E207" s="191">
        <v>0</v>
      </c>
      <c r="F207" s="188" t="s">
        <v>342</v>
      </c>
      <c r="G207" s="187" t="s">
        <v>343</v>
      </c>
      <c r="H207" s="192">
        <v>41655</v>
      </c>
      <c r="I207" s="193">
        <v>41656</v>
      </c>
      <c r="J207" s="194">
        <v>1.5</v>
      </c>
    </row>
    <row r="208" spans="1:10" ht="67.5" x14ac:dyDescent="0.25">
      <c r="A208" s="187" t="s">
        <v>345</v>
      </c>
      <c r="B208" s="188" t="s">
        <v>340</v>
      </c>
      <c r="C208" s="189" t="s">
        <v>341</v>
      </c>
      <c r="D208" s="190">
        <v>155562</v>
      </c>
      <c r="E208" s="191">
        <v>0</v>
      </c>
      <c r="F208" s="188" t="s">
        <v>342</v>
      </c>
      <c r="G208" s="187" t="s">
        <v>343</v>
      </c>
      <c r="H208" s="192">
        <v>41655</v>
      </c>
      <c r="I208" s="193">
        <v>41656</v>
      </c>
      <c r="J208" s="194">
        <v>1.5</v>
      </c>
    </row>
    <row r="209" spans="1:10" ht="78.75" x14ac:dyDescent="0.25">
      <c r="A209" s="187" t="s">
        <v>346</v>
      </c>
      <c r="B209" s="188" t="s">
        <v>347</v>
      </c>
      <c r="C209" s="189" t="s">
        <v>348</v>
      </c>
      <c r="D209" s="190">
        <v>124450</v>
      </c>
      <c r="E209" s="191">
        <v>20000</v>
      </c>
      <c r="F209" s="188" t="s">
        <v>342</v>
      </c>
      <c r="G209" s="187" t="s">
        <v>343</v>
      </c>
      <c r="H209" s="192">
        <v>41656</v>
      </c>
      <c r="I209" s="193">
        <v>41657</v>
      </c>
      <c r="J209" s="194">
        <v>1.5</v>
      </c>
    </row>
    <row r="210" spans="1:10" ht="56.25" x14ac:dyDescent="0.25">
      <c r="A210" s="187" t="s">
        <v>345</v>
      </c>
      <c r="B210" s="188" t="s">
        <v>349</v>
      </c>
      <c r="C210" s="195" t="s">
        <v>350</v>
      </c>
      <c r="D210" s="190">
        <v>124450</v>
      </c>
      <c r="E210" s="191">
        <v>15400</v>
      </c>
      <c r="F210" s="188" t="s">
        <v>342</v>
      </c>
      <c r="G210" s="187" t="s">
        <v>343</v>
      </c>
      <c r="H210" s="192">
        <v>41660</v>
      </c>
      <c r="I210" s="193">
        <v>41661</v>
      </c>
      <c r="J210" s="194">
        <v>1.5</v>
      </c>
    </row>
    <row r="211" spans="1:10" ht="56.25" x14ac:dyDescent="0.25">
      <c r="A211" s="187" t="s">
        <v>351</v>
      </c>
      <c r="B211" s="188" t="s">
        <v>352</v>
      </c>
      <c r="C211" s="196" t="s">
        <v>353</v>
      </c>
      <c r="D211" s="190">
        <v>75911</v>
      </c>
      <c r="E211" s="191">
        <v>0</v>
      </c>
      <c r="F211" s="188" t="s">
        <v>354</v>
      </c>
      <c r="G211" s="187" t="s">
        <v>343</v>
      </c>
      <c r="H211" s="192">
        <v>41662</v>
      </c>
      <c r="I211" s="193">
        <v>41662</v>
      </c>
      <c r="J211" s="194">
        <v>0.5</v>
      </c>
    </row>
    <row r="212" spans="1:10" ht="56.25" x14ac:dyDescent="0.25">
      <c r="A212" s="187" t="s">
        <v>355</v>
      </c>
      <c r="B212" s="188" t="s">
        <v>352</v>
      </c>
      <c r="C212" s="196" t="s">
        <v>353</v>
      </c>
      <c r="D212" s="190">
        <v>46669</v>
      </c>
      <c r="E212" s="191">
        <v>0</v>
      </c>
      <c r="F212" s="188" t="s">
        <v>354</v>
      </c>
      <c r="G212" s="187" t="s">
        <v>343</v>
      </c>
      <c r="H212" s="192">
        <v>41662</v>
      </c>
      <c r="I212" s="193">
        <v>41662</v>
      </c>
      <c r="J212" s="194">
        <v>0.5</v>
      </c>
    </row>
    <row r="213" spans="1:10" ht="45" x14ac:dyDescent="0.25">
      <c r="A213" s="187" t="s">
        <v>356</v>
      </c>
      <c r="B213" s="188" t="s">
        <v>352</v>
      </c>
      <c r="C213" s="196" t="s">
        <v>357</v>
      </c>
      <c r="D213" s="190">
        <v>34147</v>
      </c>
      <c r="E213" s="191">
        <v>62200</v>
      </c>
      <c r="F213" s="188" t="s">
        <v>354</v>
      </c>
      <c r="G213" s="187" t="s">
        <v>343</v>
      </c>
      <c r="H213" s="192">
        <v>41662</v>
      </c>
      <c r="I213" s="193">
        <v>41662</v>
      </c>
      <c r="J213" s="194">
        <v>0.5</v>
      </c>
    </row>
    <row r="214" spans="1:10" ht="67.5" x14ac:dyDescent="0.25">
      <c r="A214" s="187" t="s">
        <v>339</v>
      </c>
      <c r="B214" s="188" t="s">
        <v>340</v>
      </c>
      <c r="C214" s="196" t="s">
        <v>358</v>
      </c>
      <c r="D214" s="190">
        <v>588483</v>
      </c>
      <c r="E214" s="191">
        <v>0</v>
      </c>
      <c r="F214" s="188" t="s">
        <v>342</v>
      </c>
      <c r="G214" s="187" t="s">
        <v>343</v>
      </c>
      <c r="H214" s="192">
        <v>41668</v>
      </c>
      <c r="I214" s="193">
        <v>41671</v>
      </c>
      <c r="J214" s="194">
        <v>3.5</v>
      </c>
    </row>
    <row r="215" spans="1:10" ht="67.5" x14ac:dyDescent="0.25">
      <c r="A215" s="187" t="s">
        <v>345</v>
      </c>
      <c r="B215" s="188" t="s">
        <v>340</v>
      </c>
      <c r="C215" s="196" t="s">
        <v>358</v>
      </c>
      <c r="D215" s="190">
        <v>362978</v>
      </c>
      <c r="E215" s="191">
        <v>0</v>
      </c>
      <c r="F215" s="188" t="s">
        <v>342</v>
      </c>
      <c r="G215" s="187" t="s">
        <v>343</v>
      </c>
      <c r="H215" s="192">
        <v>41668</v>
      </c>
      <c r="I215" s="193">
        <v>41671</v>
      </c>
      <c r="J215" s="194">
        <v>3.5</v>
      </c>
    </row>
    <row r="216" spans="1:10" ht="67.5" x14ac:dyDescent="0.25">
      <c r="A216" s="187" t="s">
        <v>346</v>
      </c>
      <c r="B216" s="188" t="s">
        <v>340</v>
      </c>
      <c r="C216" s="196" t="s">
        <v>358</v>
      </c>
      <c r="D216" s="190">
        <v>362978</v>
      </c>
      <c r="E216" s="191">
        <v>180800</v>
      </c>
      <c r="F216" s="188" t="s">
        <v>342</v>
      </c>
      <c r="G216" s="187" t="s">
        <v>343</v>
      </c>
      <c r="H216" s="192">
        <v>41668</v>
      </c>
      <c r="I216" s="193">
        <v>41671</v>
      </c>
      <c r="J216" s="194">
        <v>3.5</v>
      </c>
    </row>
    <row r="217" spans="1:10" ht="45" x14ac:dyDescent="0.25">
      <c r="A217" s="187" t="s">
        <v>359</v>
      </c>
      <c r="B217" s="188" t="s">
        <v>340</v>
      </c>
      <c r="C217" s="196" t="s">
        <v>360</v>
      </c>
      <c r="D217" s="190">
        <v>512477</v>
      </c>
      <c r="E217" s="191">
        <v>0</v>
      </c>
      <c r="F217" s="188" t="s">
        <v>361</v>
      </c>
      <c r="G217" s="187" t="s">
        <v>343</v>
      </c>
      <c r="H217" s="192">
        <v>41668</v>
      </c>
      <c r="I217" s="193">
        <v>41671</v>
      </c>
      <c r="J217" s="194">
        <v>3.5</v>
      </c>
    </row>
    <row r="218" spans="1:10" ht="33.75" x14ac:dyDescent="0.25">
      <c r="A218" s="187" t="s">
        <v>362</v>
      </c>
      <c r="B218" s="188" t="s">
        <v>363</v>
      </c>
      <c r="C218" s="196" t="s">
        <v>364</v>
      </c>
      <c r="D218" s="190">
        <v>75662</v>
      </c>
      <c r="E218" s="191">
        <v>30000</v>
      </c>
      <c r="F218" s="197" t="s">
        <v>365</v>
      </c>
      <c r="G218" s="187" t="s">
        <v>343</v>
      </c>
      <c r="H218" s="192">
        <v>41670</v>
      </c>
      <c r="I218" s="193">
        <f>+H218</f>
        <v>41670</v>
      </c>
      <c r="J218" s="194">
        <v>0.5</v>
      </c>
    </row>
    <row r="219" spans="1:10" ht="33.75" x14ac:dyDescent="0.25">
      <c r="A219" s="198" t="s">
        <v>366</v>
      </c>
      <c r="B219" s="188" t="s">
        <v>363</v>
      </c>
      <c r="C219" s="196" t="s">
        <v>364</v>
      </c>
      <c r="D219" s="190">
        <v>56625</v>
      </c>
      <c r="E219" s="191">
        <v>30000</v>
      </c>
      <c r="F219" s="197" t="s">
        <v>365</v>
      </c>
      <c r="G219" s="187" t="s">
        <v>343</v>
      </c>
      <c r="H219" s="192">
        <v>41670</v>
      </c>
      <c r="I219" s="193">
        <f>+H219</f>
        <v>41670</v>
      </c>
      <c r="J219" s="194">
        <v>0.5</v>
      </c>
    </row>
    <row r="220" spans="1:10" ht="22.5" x14ac:dyDescent="0.25">
      <c r="A220" s="187" t="s">
        <v>346</v>
      </c>
      <c r="B220" s="188" t="s">
        <v>347</v>
      </c>
      <c r="C220" s="196" t="s">
        <v>367</v>
      </c>
      <c r="D220" s="190">
        <v>124450</v>
      </c>
      <c r="E220" s="191">
        <v>12600</v>
      </c>
      <c r="F220" s="188" t="s">
        <v>342</v>
      </c>
      <c r="G220" s="187" t="s">
        <v>343</v>
      </c>
      <c r="H220" s="192">
        <v>41676</v>
      </c>
      <c r="I220" s="193">
        <v>41677</v>
      </c>
      <c r="J220" s="194">
        <v>1.5</v>
      </c>
    </row>
    <row r="221" spans="1:10" ht="33.75" x14ac:dyDescent="0.25">
      <c r="A221" s="198" t="s">
        <v>368</v>
      </c>
      <c r="B221" s="197" t="s">
        <v>352</v>
      </c>
      <c r="C221" s="196" t="s">
        <v>369</v>
      </c>
      <c r="D221" s="190">
        <v>0</v>
      </c>
      <c r="E221" s="191">
        <v>1300000</v>
      </c>
      <c r="F221" s="197" t="s">
        <v>370</v>
      </c>
      <c r="G221" s="187" t="s">
        <v>343</v>
      </c>
      <c r="H221" s="192">
        <v>41704</v>
      </c>
      <c r="I221" s="193">
        <f>+H221</f>
        <v>41704</v>
      </c>
      <c r="J221" s="194">
        <v>0.5</v>
      </c>
    </row>
    <row r="222" spans="1:10" ht="45" x14ac:dyDescent="0.25">
      <c r="A222" s="187" t="s">
        <v>346</v>
      </c>
      <c r="B222" s="188" t="s">
        <v>371</v>
      </c>
      <c r="C222" s="196" t="s">
        <v>372</v>
      </c>
      <c r="D222" s="190">
        <v>128110</v>
      </c>
      <c r="E222" s="191">
        <v>5800</v>
      </c>
      <c r="F222" s="188" t="s">
        <v>342</v>
      </c>
      <c r="G222" s="187" t="s">
        <v>343</v>
      </c>
      <c r="H222" s="192">
        <v>41716</v>
      </c>
      <c r="I222" s="193">
        <v>41717</v>
      </c>
      <c r="J222" s="194">
        <v>1.5</v>
      </c>
    </row>
    <row r="223" spans="1:10" ht="56.25" x14ac:dyDescent="0.25">
      <c r="A223" s="187" t="s">
        <v>373</v>
      </c>
      <c r="B223" s="188" t="s">
        <v>371</v>
      </c>
      <c r="C223" s="196" t="s">
        <v>374</v>
      </c>
      <c r="D223" s="190">
        <v>42703</v>
      </c>
      <c r="E223" s="191">
        <v>15000</v>
      </c>
      <c r="F223" s="188" t="s">
        <v>342</v>
      </c>
      <c r="G223" s="187" t="s">
        <v>343</v>
      </c>
      <c r="H223" s="192">
        <v>41718</v>
      </c>
      <c r="I223" s="193">
        <f>+H223</f>
        <v>41718</v>
      </c>
      <c r="J223" s="194">
        <v>0.5</v>
      </c>
    </row>
    <row r="224" spans="1:10" ht="101.25" x14ac:dyDescent="0.25">
      <c r="A224" s="198" t="s">
        <v>375</v>
      </c>
      <c r="B224" s="197" t="s">
        <v>352</v>
      </c>
      <c r="C224" s="196" t="s">
        <v>376</v>
      </c>
      <c r="D224" s="190">
        <v>57703</v>
      </c>
      <c r="E224" s="191">
        <v>0</v>
      </c>
      <c r="F224" s="188" t="s">
        <v>342</v>
      </c>
      <c r="G224" s="187" t="s">
        <v>343</v>
      </c>
      <c r="H224" s="192">
        <v>41723</v>
      </c>
      <c r="I224" s="193">
        <f>+H224</f>
        <v>41723</v>
      </c>
      <c r="J224" s="194">
        <v>0.5</v>
      </c>
    </row>
    <row r="225" spans="1:10" ht="45" x14ac:dyDescent="0.25">
      <c r="A225" s="187" t="s">
        <v>345</v>
      </c>
      <c r="B225" s="188" t="s">
        <v>377</v>
      </c>
      <c r="C225" s="196" t="s">
        <v>378</v>
      </c>
      <c r="D225" s="190">
        <v>53903</v>
      </c>
      <c r="E225" s="191">
        <v>15400</v>
      </c>
      <c r="F225" s="188" t="s">
        <v>342</v>
      </c>
      <c r="G225" s="187" t="s">
        <v>343</v>
      </c>
      <c r="H225" s="192">
        <v>41725</v>
      </c>
      <c r="I225" s="193">
        <f>+H225</f>
        <v>41725</v>
      </c>
      <c r="J225" s="194">
        <v>0.5</v>
      </c>
    </row>
    <row r="226" spans="1:10" ht="67.5" x14ac:dyDescent="0.25">
      <c r="A226" s="187" t="s">
        <v>345</v>
      </c>
      <c r="B226" s="188" t="s">
        <v>379</v>
      </c>
      <c r="C226" s="196" t="s">
        <v>380</v>
      </c>
      <c r="D226" s="190">
        <v>53379</v>
      </c>
      <c r="E226" s="191">
        <v>120000</v>
      </c>
      <c r="F226" s="188" t="s">
        <v>342</v>
      </c>
      <c r="G226" s="187" t="s">
        <v>343</v>
      </c>
      <c r="H226" s="192">
        <v>41726</v>
      </c>
      <c r="I226" s="193">
        <f>+H226</f>
        <v>41726</v>
      </c>
      <c r="J226" s="194">
        <v>0.5</v>
      </c>
    </row>
    <row r="227" spans="1:10" ht="22.5" x14ac:dyDescent="0.25">
      <c r="A227" s="187" t="s">
        <v>343</v>
      </c>
      <c r="B227" s="188" t="s">
        <v>381</v>
      </c>
      <c r="C227" s="196" t="s">
        <v>382</v>
      </c>
      <c r="D227" s="190">
        <v>832155</v>
      </c>
      <c r="E227" s="191">
        <v>0</v>
      </c>
      <c r="F227" s="188" t="s">
        <v>342</v>
      </c>
      <c r="G227" s="187" t="s">
        <v>343</v>
      </c>
      <c r="H227" s="192">
        <v>41728</v>
      </c>
      <c r="I227" s="193" t="s">
        <v>383</v>
      </c>
      <c r="J227" s="194">
        <v>2</v>
      </c>
    </row>
    <row r="228" spans="1:10" ht="22.5" x14ac:dyDescent="0.25">
      <c r="A228" s="187" t="s">
        <v>343</v>
      </c>
      <c r="B228" s="188" t="s">
        <v>381</v>
      </c>
      <c r="C228" s="196" t="s">
        <v>382</v>
      </c>
      <c r="D228" s="190">
        <v>400011</v>
      </c>
      <c r="E228" s="191">
        <v>0</v>
      </c>
      <c r="F228" s="188" t="s">
        <v>342</v>
      </c>
      <c r="G228" s="187" t="s">
        <v>343</v>
      </c>
      <c r="H228" s="192">
        <v>41730</v>
      </c>
      <c r="I228" s="193">
        <f>+H228</f>
        <v>41730</v>
      </c>
      <c r="J228" s="194">
        <v>0.5</v>
      </c>
    </row>
    <row r="229" spans="1:10" ht="112.5" x14ac:dyDescent="0.25">
      <c r="A229" s="187" t="s">
        <v>345</v>
      </c>
      <c r="B229" s="188" t="s">
        <v>349</v>
      </c>
      <c r="C229" s="195" t="s">
        <v>384</v>
      </c>
      <c r="D229" s="190">
        <v>42703</v>
      </c>
      <c r="E229" s="191">
        <v>15400</v>
      </c>
      <c r="F229" s="188" t="s">
        <v>342</v>
      </c>
      <c r="G229" s="187" t="s">
        <v>343</v>
      </c>
      <c r="H229" s="192">
        <v>41732</v>
      </c>
      <c r="I229" s="193">
        <f>+H229</f>
        <v>41732</v>
      </c>
      <c r="J229" s="194">
        <v>0.5</v>
      </c>
    </row>
    <row r="230" spans="1:10" ht="45" x14ac:dyDescent="0.25">
      <c r="A230" s="187" t="s">
        <v>385</v>
      </c>
      <c r="B230" s="188" t="s">
        <v>379</v>
      </c>
      <c r="C230" s="196" t="s">
        <v>386</v>
      </c>
      <c r="D230" s="190">
        <v>160137</v>
      </c>
      <c r="E230" s="191">
        <v>0</v>
      </c>
      <c r="F230" s="188" t="s">
        <v>342</v>
      </c>
      <c r="G230" s="187" t="s">
        <v>343</v>
      </c>
      <c r="H230" s="192">
        <v>41734</v>
      </c>
      <c r="I230" s="193">
        <v>41735</v>
      </c>
      <c r="J230" s="194">
        <v>1.5</v>
      </c>
    </row>
    <row r="231" spans="1:10" ht="56.25" x14ac:dyDescent="0.25">
      <c r="A231" s="187" t="s">
        <v>346</v>
      </c>
      <c r="B231" s="188" t="s">
        <v>387</v>
      </c>
      <c r="C231" s="196" t="s">
        <v>388</v>
      </c>
      <c r="D231" s="190">
        <v>48041</v>
      </c>
      <c r="E231" s="191">
        <v>15400</v>
      </c>
      <c r="F231" s="188" t="s">
        <v>342</v>
      </c>
      <c r="G231" s="187" t="s">
        <v>343</v>
      </c>
      <c r="H231" s="192">
        <v>41738</v>
      </c>
      <c r="I231" s="193">
        <f>+H231</f>
        <v>41738</v>
      </c>
      <c r="J231" s="194">
        <v>0.5</v>
      </c>
    </row>
    <row r="232" spans="1:10" ht="33.75" x14ac:dyDescent="0.25">
      <c r="A232" s="187" t="s">
        <v>339</v>
      </c>
      <c r="B232" s="197" t="s">
        <v>389</v>
      </c>
      <c r="C232" s="196" t="s">
        <v>390</v>
      </c>
      <c r="D232" s="190">
        <v>86541</v>
      </c>
      <c r="E232" s="191">
        <v>0</v>
      </c>
      <c r="F232" s="188" t="s">
        <v>342</v>
      </c>
      <c r="G232" s="187" t="s">
        <v>343</v>
      </c>
      <c r="H232" s="192">
        <v>41738</v>
      </c>
      <c r="I232" s="193">
        <f>+H232</f>
        <v>41738</v>
      </c>
      <c r="J232" s="194">
        <v>0.5</v>
      </c>
    </row>
    <row r="233" spans="1:10" ht="33.75" x14ac:dyDescent="0.25">
      <c r="A233" s="187" t="s">
        <v>391</v>
      </c>
      <c r="B233" s="197" t="s">
        <v>389</v>
      </c>
      <c r="C233" s="196" t="s">
        <v>390</v>
      </c>
      <c r="D233" s="190">
        <v>53379</v>
      </c>
      <c r="E233" s="191">
        <v>0</v>
      </c>
      <c r="F233" s="188" t="s">
        <v>342</v>
      </c>
      <c r="G233" s="187" t="s">
        <v>343</v>
      </c>
      <c r="H233" s="192">
        <v>41738</v>
      </c>
      <c r="I233" s="193">
        <f>+H233</f>
        <v>41738</v>
      </c>
      <c r="J233" s="194">
        <v>0.5</v>
      </c>
    </row>
    <row r="234" spans="1:10" ht="67.5" x14ac:dyDescent="0.25">
      <c r="A234" s="187" t="s">
        <v>346</v>
      </c>
      <c r="B234" s="197" t="s">
        <v>392</v>
      </c>
      <c r="C234" s="196" t="s">
        <v>393</v>
      </c>
      <c r="D234" s="190">
        <v>266895</v>
      </c>
      <c r="E234" s="191">
        <v>130800</v>
      </c>
      <c r="F234" s="188" t="s">
        <v>342</v>
      </c>
      <c r="G234" s="187" t="s">
        <v>343</v>
      </c>
      <c r="H234" s="192">
        <v>41739</v>
      </c>
      <c r="I234" s="193">
        <v>41741</v>
      </c>
      <c r="J234" s="194">
        <v>2.5</v>
      </c>
    </row>
    <row r="235" spans="1:10" ht="67.5" x14ac:dyDescent="0.25">
      <c r="A235" s="187" t="s">
        <v>359</v>
      </c>
      <c r="B235" s="197" t="s">
        <v>392</v>
      </c>
      <c r="C235" s="196" t="s">
        <v>393</v>
      </c>
      <c r="D235" s="190">
        <v>512477</v>
      </c>
      <c r="E235" s="191">
        <v>0</v>
      </c>
      <c r="F235" s="188" t="s">
        <v>361</v>
      </c>
      <c r="G235" s="187" t="s">
        <v>343</v>
      </c>
      <c r="H235" s="192">
        <v>41739</v>
      </c>
      <c r="I235" s="193">
        <v>41741</v>
      </c>
      <c r="J235" s="194">
        <v>2.5</v>
      </c>
    </row>
    <row r="236" spans="1:10" ht="56.25" x14ac:dyDescent="0.25">
      <c r="A236" s="187" t="s">
        <v>344</v>
      </c>
      <c r="B236" s="188" t="s">
        <v>394</v>
      </c>
      <c r="C236" s="196" t="s">
        <v>395</v>
      </c>
      <c r="D236" s="190">
        <v>1990909</v>
      </c>
      <c r="E236" s="191">
        <v>0</v>
      </c>
      <c r="F236" s="188" t="s">
        <v>342</v>
      </c>
      <c r="G236" s="187" t="s">
        <v>343</v>
      </c>
      <c r="H236" s="192">
        <v>41751</v>
      </c>
      <c r="I236" s="193">
        <v>41758</v>
      </c>
      <c r="J236" s="194">
        <v>7.5</v>
      </c>
    </row>
    <row r="237" spans="1:10" ht="56.25" x14ac:dyDescent="0.25">
      <c r="A237" s="187" t="s">
        <v>345</v>
      </c>
      <c r="B237" s="188" t="s">
        <v>394</v>
      </c>
      <c r="C237" s="196" t="s">
        <v>395</v>
      </c>
      <c r="D237" s="190">
        <v>800685</v>
      </c>
      <c r="E237" s="191">
        <v>725177</v>
      </c>
      <c r="F237" s="188" t="s">
        <v>342</v>
      </c>
      <c r="G237" s="187" t="s">
        <v>343</v>
      </c>
      <c r="H237" s="192">
        <v>41751</v>
      </c>
      <c r="I237" s="193">
        <v>41758</v>
      </c>
      <c r="J237" s="194">
        <v>7.5</v>
      </c>
    </row>
    <row r="238" spans="1:10" ht="56.25" x14ac:dyDescent="0.25">
      <c r="A238" s="187" t="s">
        <v>391</v>
      </c>
      <c r="B238" s="188" t="s">
        <v>394</v>
      </c>
      <c r="C238" s="196" t="s">
        <v>395</v>
      </c>
      <c r="D238" s="190">
        <v>800685</v>
      </c>
      <c r="E238" s="191">
        <v>716648</v>
      </c>
      <c r="F238" s="188" t="s">
        <v>342</v>
      </c>
      <c r="G238" s="187" t="s">
        <v>343</v>
      </c>
      <c r="H238" s="192">
        <v>41751</v>
      </c>
      <c r="I238" s="193">
        <v>41758</v>
      </c>
      <c r="J238" s="194">
        <v>7.5</v>
      </c>
    </row>
    <row r="239" spans="1:10" ht="45" x14ac:dyDescent="0.25">
      <c r="A239" s="187" t="s">
        <v>396</v>
      </c>
      <c r="B239" s="197" t="s">
        <v>349</v>
      </c>
      <c r="C239" s="196" t="s">
        <v>397</v>
      </c>
      <c r="D239" s="190">
        <v>42703</v>
      </c>
      <c r="E239" s="191">
        <v>0</v>
      </c>
      <c r="F239" s="188" t="s">
        <v>342</v>
      </c>
      <c r="G239" s="187" t="s">
        <v>343</v>
      </c>
      <c r="H239" s="192">
        <v>41751</v>
      </c>
      <c r="I239" s="193">
        <f>+H239</f>
        <v>41751</v>
      </c>
      <c r="J239" s="194">
        <v>0.5</v>
      </c>
    </row>
    <row r="240" spans="1:10" ht="22.5" x14ac:dyDescent="0.25">
      <c r="A240" s="187" t="s">
        <v>346</v>
      </c>
      <c r="B240" s="188" t="s">
        <v>349</v>
      </c>
      <c r="C240" s="196" t="s">
        <v>398</v>
      </c>
      <c r="D240" s="190">
        <v>58103</v>
      </c>
      <c r="E240" s="191">
        <v>0</v>
      </c>
      <c r="F240" s="188" t="s">
        <v>342</v>
      </c>
      <c r="G240" s="187" t="s">
        <v>343</v>
      </c>
      <c r="H240" s="192">
        <v>41751</v>
      </c>
      <c r="I240" s="193">
        <f>+H240</f>
        <v>41751</v>
      </c>
      <c r="J240" s="194">
        <v>0.5</v>
      </c>
    </row>
    <row r="241" spans="1:10" ht="56.25" x14ac:dyDescent="0.25">
      <c r="A241" s="198" t="s">
        <v>375</v>
      </c>
      <c r="B241" s="197" t="s">
        <v>352</v>
      </c>
      <c r="C241" s="195" t="s">
        <v>399</v>
      </c>
      <c r="D241" s="190">
        <v>48041</v>
      </c>
      <c r="E241" s="191">
        <v>62200</v>
      </c>
      <c r="F241" s="188" t="s">
        <v>342</v>
      </c>
      <c r="G241" s="187" t="s">
        <v>343</v>
      </c>
      <c r="H241" s="192">
        <v>41753</v>
      </c>
      <c r="I241" s="193">
        <f>+H241</f>
        <v>41753</v>
      </c>
      <c r="J241" s="194">
        <v>0.5</v>
      </c>
    </row>
    <row r="242" spans="1:10" ht="56.25" x14ac:dyDescent="0.25">
      <c r="A242" s="198" t="s">
        <v>375</v>
      </c>
      <c r="B242" s="197" t="s">
        <v>352</v>
      </c>
      <c r="C242" s="195" t="s">
        <v>400</v>
      </c>
      <c r="D242" s="190">
        <v>48041</v>
      </c>
      <c r="E242" s="191">
        <v>62200</v>
      </c>
      <c r="F242" s="188" t="s">
        <v>342</v>
      </c>
      <c r="G242" s="187" t="s">
        <v>343</v>
      </c>
      <c r="H242" s="192">
        <v>41754</v>
      </c>
      <c r="I242" s="193">
        <f>+H242</f>
        <v>41754</v>
      </c>
      <c r="J242" s="194">
        <v>0.5</v>
      </c>
    </row>
    <row r="243" spans="1:10" ht="45" x14ac:dyDescent="0.25">
      <c r="A243" s="187" t="s">
        <v>346</v>
      </c>
      <c r="B243" s="188" t="s">
        <v>228</v>
      </c>
      <c r="C243" s="196" t="s">
        <v>401</v>
      </c>
      <c r="D243" s="190">
        <v>48041</v>
      </c>
      <c r="E243" s="191">
        <v>62200</v>
      </c>
      <c r="F243" s="188" t="s">
        <v>342</v>
      </c>
      <c r="G243" s="187" t="s">
        <v>343</v>
      </c>
      <c r="H243" s="192">
        <v>41757</v>
      </c>
      <c r="I243" s="193">
        <f>+H243</f>
        <v>41757</v>
      </c>
      <c r="J243" s="194">
        <v>0.5</v>
      </c>
    </row>
    <row r="244" spans="1:10" ht="56.25" x14ac:dyDescent="0.25">
      <c r="A244" s="198" t="s">
        <v>402</v>
      </c>
      <c r="B244" s="197" t="s">
        <v>352</v>
      </c>
      <c r="C244" s="195" t="s">
        <v>403</v>
      </c>
      <c r="D244" s="190">
        <v>233661</v>
      </c>
      <c r="E244" s="191">
        <v>60000</v>
      </c>
      <c r="F244" s="197" t="s">
        <v>342</v>
      </c>
      <c r="G244" s="187" t="s">
        <v>343</v>
      </c>
      <c r="H244" s="192">
        <v>41757</v>
      </c>
      <c r="I244" s="193">
        <v>41758</v>
      </c>
      <c r="J244" s="194">
        <v>1.5</v>
      </c>
    </row>
    <row r="245" spans="1:10" ht="56.25" x14ac:dyDescent="0.25">
      <c r="A245" s="198" t="s">
        <v>404</v>
      </c>
      <c r="B245" s="197" t="s">
        <v>352</v>
      </c>
      <c r="C245" s="195" t="s">
        <v>403</v>
      </c>
      <c r="D245" s="190">
        <v>144123</v>
      </c>
      <c r="E245" s="191">
        <v>60000</v>
      </c>
      <c r="F245" s="197" t="s">
        <v>342</v>
      </c>
      <c r="G245" s="187" t="s">
        <v>343</v>
      </c>
      <c r="H245" s="192">
        <v>41757</v>
      </c>
      <c r="I245" s="193">
        <v>41758</v>
      </c>
      <c r="J245" s="194">
        <v>1.5</v>
      </c>
    </row>
    <row r="246" spans="1:10" ht="56.25" x14ac:dyDescent="0.25">
      <c r="A246" s="198" t="s">
        <v>405</v>
      </c>
      <c r="B246" s="197" t="s">
        <v>352</v>
      </c>
      <c r="C246" s="195" t="s">
        <v>403</v>
      </c>
      <c r="D246" s="190">
        <v>144123</v>
      </c>
      <c r="E246" s="191">
        <v>60000</v>
      </c>
      <c r="F246" s="197" t="s">
        <v>342</v>
      </c>
      <c r="G246" s="187" t="s">
        <v>343</v>
      </c>
      <c r="H246" s="192">
        <v>41757</v>
      </c>
      <c r="I246" s="193">
        <v>41758</v>
      </c>
      <c r="J246" s="194">
        <v>1.5</v>
      </c>
    </row>
    <row r="247" spans="1:10" ht="22.5" x14ac:dyDescent="0.25">
      <c r="A247" s="187" t="s">
        <v>343</v>
      </c>
      <c r="B247" s="188" t="s">
        <v>381</v>
      </c>
      <c r="C247" s="196" t="s">
        <v>382</v>
      </c>
      <c r="D247" s="190">
        <v>400011</v>
      </c>
      <c r="E247" s="191">
        <v>0</v>
      </c>
      <c r="F247" s="188" t="s">
        <v>342</v>
      </c>
      <c r="G247" s="187" t="s">
        <v>343</v>
      </c>
      <c r="H247" s="192">
        <v>41730</v>
      </c>
      <c r="I247" s="193">
        <f>+H247</f>
        <v>41730</v>
      </c>
      <c r="J247" s="194">
        <v>0.5</v>
      </c>
    </row>
    <row r="248" spans="1:10" ht="112.5" x14ac:dyDescent="0.25">
      <c r="A248" s="187" t="s">
        <v>345</v>
      </c>
      <c r="B248" s="188" t="s">
        <v>349</v>
      </c>
      <c r="C248" s="195" t="s">
        <v>384</v>
      </c>
      <c r="D248" s="190">
        <v>42703</v>
      </c>
      <c r="E248" s="191">
        <v>15400</v>
      </c>
      <c r="F248" s="188" t="s">
        <v>342</v>
      </c>
      <c r="G248" s="187" t="s">
        <v>343</v>
      </c>
      <c r="H248" s="192">
        <v>41732</v>
      </c>
      <c r="I248" s="193">
        <f>+H248</f>
        <v>41732</v>
      </c>
      <c r="J248" s="194">
        <v>0.5</v>
      </c>
    </row>
    <row r="249" spans="1:10" ht="45" x14ac:dyDescent="0.25">
      <c r="A249" s="187" t="s">
        <v>385</v>
      </c>
      <c r="B249" s="188" t="s">
        <v>379</v>
      </c>
      <c r="C249" s="196" t="s">
        <v>386</v>
      </c>
      <c r="D249" s="190">
        <v>160137</v>
      </c>
      <c r="E249" s="191">
        <v>0</v>
      </c>
      <c r="F249" s="188" t="s">
        <v>342</v>
      </c>
      <c r="G249" s="187" t="s">
        <v>343</v>
      </c>
      <c r="H249" s="192">
        <v>41734</v>
      </c>
      <c r="I249" s="193">
        <v>41735</v>
      </c>
      <c r="J249" s="194">
        <v>1.5</v>
      </c>
    </row>
    <row r="250" spans="1:10" ht="56.25" x14ac:dyDescent="0.25">
      <c r="A250" s="187" t="s">
        <v>346</v>
      </c>
      <c r="B250" s="188" t="s">
        <v>387</v>
      </c>
      <c r="C250" s="196" t="s">
        <v>388</v>
      </c>
      <c r="D250" s="190">
        <v>48041</v>
      </c>
      <c r="E250" s="191">
        <v>15400</v>
      </c>
      <c r="F250" s="188" t="s">
        <v>342</v>
      </c>
      <c r="G250" s="187" t="s">
        <v>343</v>
      </c>
      <c r="H250" s="192">
        <v>41738</v>
      </c>
      <c r="I250" s="193">
        <f>+H250</f>
        <v>41738</v>
      </c>
      <c r="J250" s="194">
        <v>0.5</v>
      </c>
    </row>
    <row r="251" spans="1:10" ht="33.75" x14ac:dyDescent="0.25">
      <c r="A251" s="187" t="s">
        <v>339</v>
      </c>
      <c r="B251" s="197" t="s">
        <v>389</v>
      </c>
      <c r="C251" s="196" t="s">
        <v>390</v>
      </c>
      <c r="D251" s="190">
        <v>86541</v>
      </c>
      <c r="E251" s="191">
        <v>0</v>
      </c>
      <c r="F251" s="188" t="s">
        <v>342</v>
      </c>
      <c r="G251" s="187" t="s">
        <v>343</v>
      </c>
      <c r="H251" s="192">
        <v>41738</v>
      </c>
      <c r="I251" s="193">
        <f>+H251</f>
        <v>41738</v>
      </c>
      <c r="J251" s="194">
        <v>0.5</v>
      </c>
    </row>
    <row r="252" spans="1:10" ht="33.75" x14ac:dyDescent="0.25">
      <c r="A252" s="187" t="s">
        <v>391</v>
      </c>
      <c r="B252" s="197" t="s">
        <v>389</v>
      </c>
      <c r="C252" s="196" t="s">
        <v>390</v>
      </c>
      <c r="D252" s="190">
        <v>53379</v>
      </c>
      <c r="E252" s="191">
        <v>0</v>
      </c>
      <c r="F252" s="188" t="s">
        <v>342</v>
      </c>
      <c r="G252" s="187" t="s">
        <v>343</v>
      </c>
      <c r="H252" s="192">
        <v>41738</v>
      </c>
      <c r="I252" s="193">
        <f>+H252</f>
        <v>41738</v>
      </c>
      <c r="J252" s="194">
        <v>0.5</v>
      </c>
    </row>
    <row r="253" spans="1:10" ht="67.5" x14ac:dyDescent="0.25">
      <c r="A253" s="187" t="s">
        <v>346</v>
      </c>
      <c r="B253" s="197" t="s">
        <v>392</v>
      </c>
      <c r="C253" s="196" t="s">
        <v>393</v>
      </c>
      <c r="D253" s="190">
        <v>266895</v>
      </c>
      <c r="E253" s="191">
        <v>130800</v>
      </c>
      <c r="F253" s="188" t="s">
        <v>342</v>
      </c>
      <c r="G253" s="187" t="s">
        <v>343</v>
      </c>
      <c r="H253" s="192">
        <v>41739</v>
      </c>
      <c r="I253" s="193">
        <v>41741</v>
      </c>
      <c r="J253" s="194">
        <v>2.5</v>
      </c>
    </row>
    <row r="254" spans="1:10" ht="67.5" x14ac:dyDescent="0.25">
      <c r="A254" s="187" t="s">
        <v>359</v>
      </c>
      <c r="B254" s="197" t="s">
        <v>392</v>
      </c>
      <c r="C254" s="196" t="s">
        <v>393</v>
      </c>
      <c r="D254" s="190">
        <v>512477</v>
      </c>
      <c r="E254" s="191">
        <v>0</v>
      </c>
      <c r="F254" s="188" t="s">
        <v>361</v>
      </c>
      <c r="G254" s="187" t="s">
        <v>343</v>
      </c>
      <c r="H254" s="192">
        <v>41739</v>
      </c>
      <c r="I254" s="193">
        <v>41741</v>
      </c>
      <c r="J254" s="194">
        <v>2.5</v>
      </c>
    </row>
    <row r="255" spans="1:10" ht="56.25" x14ac:dyDescent="0.25">
      <c r="A255" s="187" t="s">
        <v>344</v>
      </c>
      <c r="B255" s="188" t="s">
        <v>394</v>
      </c>
      <c r="C255" s="196" t="s">
        <v>395</v>
      </c>
      <c r="D255" s="199">
        <v>1990909</v>
      </c>
      <c r="E255" s="200">
        <v>0</v>
      </c>
      <c r="F255" s="201" t="s">
        <v>342</v>
      </c>
      <c r="G255" s="202" t="s">
        <v>343</v>
      </c>
      <c r="H255" s="203">
        <v>41751</v>
      </c>
      <c r="I255" s="204">
        <v>41758</v>
      </c>
      <c r="J255" s="205">
        <v>7.5</v>
      </c>
    </row>
    <row r="256" spans="1:10" ht="56.25" x14ac:dyDescent="0.25">
      <c r="A256" s="187" t="s">
        <v>345</v>
      </c>
      <c r="B256" s="188" t="s">
        <v>394</v>
      </c>
      <c r="C256" s="196" t="s">
        <v>395</v>
      </c>
      <c r="D256" s="199">
        <v>800685</v>
      </c>
      <c r="E256" s="200">
        <v>725177</v>
      </c>
      <c r="F256" s="201" t="s">
        <v>342</v>
      </c>
      <c r="G256" s="202" t="s">
        <v>343</v>
      </c>
      <c r="H256" s="203">
        <v>41751</v>
      </c>
      <c r="I256" s="204">
        <v>41758</v>
      </c>
      <c r="J256" s="205">
        <v>7.5</v>
      </c>
    </row>
    <row r="257" spans="1:10" ht="56.25" x14ac:dyDescent="0.25">
      <c r="A257" s="187" t="s">
        <v>391</v>
      </c>
      <c r="B257" s="188" t="s">
        <v>394</v>
      </c>
      <c r="C257" s="196" t="s">
        <v>395</v>
      </c>
      <c r="D257" s="199">
        <v>800685</v>
      </c>
      <c r="E257" s="200">
        <v>716648</v>
      </c>
      <c r="F257" s="201" t="s">
        <v>342</v>
      </c>
      <c r="G257" s="202" t="s">
        <v>343</v>
      </c>
      <c r="H257" s="203">
        <v>41751</v>
      </c>
      <c r="I257" s="204">
        <v>41758</v>
      </c>
      <c r="J257" s="205">
        <v>7.5</v>
      </c>
    </row>
    <row r="258" spans="1:10" ht="45" x14ac:dyDescent="0.25">
      <c r="A258" s="187" t="s">
        <v>396</v>
      </c>
      <c r="B258" s="197" t="s">
        <v>349</v>
      </c>
      <c r="C258" s="196" t="s">
        <v>397</v>
      </c>
      <c r="D258" s="199">
        <v>42703</v>
      </c>
      <c r="E258" s="200">
        <v>0</v>
      </c>
      <c r="F258" s="201" t="s">
        <v>342</v>
      </c>
      <c r="G258" s="202" t="s">
        <v>343</v>
      </c>
      <c r="H258" s="203">
        <v>41751</v>
      </c>
      <c r="I258" s="204">
        <f>+H258</f>
        <v>41751</v>
      </c>
      <c r="J258" s="205">
        <v>0.5</v>
      </c>
    </row>
    <row r="259" spans="1:10" ht="22.5" x14ac:dyDescent="0.25">
      <c r="A259" s="187" t="s">
        <v>346</v>
      </c>
      <c r="B259" s="188" t="s">
        <v>349</v>
      </c>
      <c r="C259" s="196" t="s">
        <v>398</v>
      </c>
      <c r="D259" s="199">
        <v>58103</v>
      </c>
      <c r="E259" s="200">
        <v>0</v>
      </c>
      <c r="F259" s="201" t="s">
        <v>342</v>
      </c>
      <c r="G259" s="202" t="s">
        <v>343</v>
      </c>
      <c r="H259" s="203">
        <v>41751</v>
      </c>
      <c r="I259" s="204">
        <f>+H259</f>
        <v>41751</v>
      </c>
      <c r="J259" s="205">
        <v>0.5</v>
      </c>
    </row>
    <row r="260" spans="1:10" ht="56.25" x14ac:dyDescent="0.25">
      <c r="A260" s="198" t="s">
        <v>375</v>
      </c>
      <c r="B260" s="197" t="s">
        <v>352</v>
      </c>
      <c r="C260" s="195" t="s">
        <v>399</v>
      </c>
      <c r="D260" s="199">
        <v>48041</v>
      </c>
      <c r="E260" s="200">
        <v>62200</v>
      </c>
      <c r="F260" s="201" t="s">
        <v>342</v>
      </c>
      <c r="G260" s="202" t="s">
        <v>343</v>
      </c>
      <c r="H260" s="203">
        <v>41753</v>
      </c>
      <c r="I260" s="204">
        <f>+H260</f>
        <v>41753</v>
      </c>
      <c r="J260" s="205">
        <v>0.5</v>
      </c>
    </row>
    <row r="261" spans="1:10" ht="56.25" x14ac:dyDescent="0.25">
      <c r="A261" s="198" t="s">
        <v>375</v>
      </c>
      <c r="B261" s="197" t="s">
        <v>352</v>
      </c>
      <c r="C261" s="195" t="s">
        <v>400</v>
      </c>
      <c r="D261" s="199">
        <v>48041</v>
      </c>
      <c r="E261" s="200">
        <v>62200</v>
      </c>
      <c r="F261" s="201" t="s">
        <v>342</v>
      </c>
      <c r="G261" s="202" t="s">
        <v>343</v>
      </c>
      <c r="H261" s="203">
        <v>41754</v>
      </c>
      <c r="I261" s="204">
        <f>+H261</f>
        <v>41754</v>
      </c>
      <c r="J261" s="205">
        <v>0.5</v>
      </c>
    </row>
    <row r="262" spans="1:10" ht="45" x14ac:dyDescent="0.25">
      <c r="A262" s="187" t="s">
        <v>346</v>
      </c>
      <c r="B262" s="188" t="s">
        <v>228</v>
      </c>
      <c r="C262" s="196" t="s">
        <v>401</v>
      </c>
      <c r="D262" s="199">
        <v>48041</v>
      </c>
      <c r="E262" s="200">
        <v>62200</v>
      </c>
      <c r="F262" s="201" t="s">
        <v>342</v>
      </c>
      <c r="G262" s="202" t="s">
        <v>343</v>
      </c>
      <c r="H262" s="203">
        <v>41757</v>
      </c>
      <c r="I262" s="204">
        <f>+H262</f>
        <v>41757</v>
      </c>
      <c r="J262" s="205">
        <v>0.5</v>
      </c>
    </row>
    <row r="263" spans="1:10" ht="56.25" x14ac:dyDescent="0.25">
      <c r="A263" s="198" t="s">
        <v>402</v>
      </c>
      <c r="B263" s="197" t="s">
        <v>352</v>
      </c>
      <c r="C263" s="195" t="s">
        <v>403</v>
      </c>
      <c r="D263" s="199">
        <v>233661</v>
      </c>
      <c r="E263" s="200">
        <v>60000</v>
      </c>
      <c r="F263" s="206" t="s">
        <v>342</v>
      </c>
      <c r="G263" s="202" t="s">
        <v>343</v>
      </c>
      <c r="H263" s="203">
        <v>41757</v>
      </c>
      <c r="I263" s="204">
        <v>41758</v>
      </c>
      <c r="J263" s="205">
        <v>1.5</v>
      </c>
    </row>
    <row r="264" spans="1:10" ht="56.25" x14ac:dyDescent="0.25">
      <c r="A264" s="198" t="s">
        <v>404</v>
      </c>
      <c r="B264" s="197" t="s">
        <v>352</v>
      </c>
      <c r="C264" s="195" t="s">
        <v>403</v>
      </c>
      <c r="D264" s="199">
        <v>144123</v>
      </c>
      <c r="E264" s="200">
        <v>60000</v>
      </c>
      <c r="F264" s="206" t="s">
        <v>342</v>
      </c>
      <c r="G264" s="202" t="s">
        <v>343</v>
      </c>
      <c r="H264" s="203">
        <v>41757</v>
      </c>
      <c r="I264" s="204">
        <v>41758</v>
      </c>
      <c r="J264" s="205">
        <v>1.5</v>
      </c>
    </row>
    <row r="265" spans="1:10" ht="57" thickBot="1" x14ac:dyDescent="0.3">
      <c r="A265" s="207" t="s">
        <v>405</v>
      </c>
      <c r="B265" s="208" t="s">
        <v>352</v>
      </c>
      <c r="C265" s="209" t="s">
        <v>403</v>
      </c>
      <c r="D265" s="210">
        <v>144123</v>
      </c>
      <c r="E265" s="211">
        <v>60000</v>
      </c>
      <c r="F265" s="212" t="s">
        <v>342</v>
      </c>
      <c r="G265" s="213" t="s">
        <v>343</v>
      </c>
      <c r="H265" s="214">
        <v>41757</v>
      </c>
      <c r="I265" s="215">
        <v>41758</v>
      </c>
      <c r="J265" s="216">
        <v>1.5</v>
      </c>
    </row>
    <row r="266" spans="1:10" x14ac:dyDescent="0.25">
      <c r="A266" s="113"/>
      <c r="B266" s="114"/>
      <c r="C266" s="114"/>
      <c r="D266" s="217"/>
      <c r="E266" s="114"/>
      <c r="F266" s="114"/>
      <c r="G266" s="114"/>
      <c r="H266" s="114"/>
      <c r="I266" s="114"/>
      <c r="J266" s="114"/>
    </row>
    <row r="267" spans="1:10" x14ac:dyDescent="0.25">
      <c r="A267" s="149" t="s">
        <v>406</v>
      </c>
      <c r="B267" s="41"/>
      <c r="C267" s="41"/>
      <c r="D267" s="218"/>
      <c r="E267" s="41"/>
      <c r="F267" s="41"/>
      <c r="G267" s="41"/>
      <c r="H267" s="41"/>
      <c r="I267" s="41"/>
      <c r="J267" s="41"/>
    </row>
    <row r="268" spans="1:10" ht="15.75" thickBot="1" x14ac:dyDescent="0.3">
      <c r="A268" s="39"/>
      <c r="B268" s="39"/>
      <c r="C268" s="39"/>
      <c r="D268" s="219"/>
      <c r="E268" s="39"/>
      <c r="F268" s="39"/>
      <c r="G268" s="39"/>
      <c r="H268" s="39"/>
      <c r="I268" s="39"/>
      <c r="J268" s="39"/>
    </row>
    <row r="269" spans="1:10" ht="15.75" thickBot="1" x14ac:dyDescent="0.3">
      <c r="A269" s="150" t="s">
        <v>1</v>
      </c>
      <c r="B269" s="151" t="s">
        <v>2</v>
      </c>
      <c r="C269" s="151" t="s">
        <v>3</v>
      </c>
      <c r="D269" s="220" t="s">
        <v>4</v>
      </c>
      <c r="E269" s="151" t="s">
        <v>5</v>
      </c>
      <c r="F269" s="151" t="s">
        <v>6</v>
      </c>
      <c r="G269" s="151" t="s">
        <v>7</v>
      </c>
      <c r="H269" s="151" t="s">
        <v>8</v>
      </c>
      <c r="I269" s="151" t="s">
        <v>9</v>
      </c>
      <c r="J269" s="151" t="s">
        <v>10</v>
      </c>
    </row>
    <row r="270" spans="1:10" ht="38.25" customHeight="1" x14ac:dyDescent="0.25">
      <c r="A270" s="153" t="s">
        <v>407</v>
      </c>
      <c r="B270" s="152" t="s">
        <v>408</v>
      </c>
      <c r="C270" s="221" t="s">
        <v>409</v>
      </c>
      <c r="D270" s="222">
        <v>60838</v>
      </c>
      <c r="E270" s="223">
        <v>0</v>
      </c>
      <c r="F270" s="224" t="s">
        <v>410</v>
      </c>
      <c r="G270" s="153" t="s">
        <v>411</v>
      </c>
      <c r="H270" s="225">
        <v>41764</v>
      </c>
      <c r="I270" s="226">
        <v>41764</v>
      </c>
      <c r="J270" s="158">
        <v>0.5</v>
      </c>
    </row>
    <row r="271" spans="1:10" ht="23.25" x14ac:dyDescent="0.25">
      <c r="A271" s="160" t="s">
        <v>407</v>
      </c>
      <c r="B271" s="159" t="s">
        <v>412</v>
      </c>
      <c r="C271" s="227" t="s">
        <v>413</v>
      </c>
      <c r="D271" s="228">
        <v>42544</v>
      </c>
      <c r="E271" s="229">
        <v>0</v>
      </c>
      <c r="F271" s="230" t="s">
        <v>410</v>
      </c>
      <c r="G271" s="160" t="s">
        <v>411</v>
      </c>
      <c r="H271" s="231">
        <v>41779</v>
      </c>
      <c r="I271" s="232">
        <v>41779</v>
      </c>
      <c r="J271" s="164">
        <v>0.5</v>
      </c>
    </row>
    <row r="272" spans="1:10" ht="23.25" x14ac:dyDescent="0.25">
      <c r="A272" s="160" t="s">
        <v>407</v>
      </c>
      <c r="B272" s="159" t="s">
        <v>414</v>
      </c>
      <c r="C272" s="227" t="s">
        <v>415</v>
      </c>
      <c r="D272" s="228">
        <v>158179</v>
      </c>
      <c r="E272" s="229">
        <v>0</v>
      </c>
      <c r="F272" s="230" t="s">
        <v>410</v>
      </c>
      <c r="G272" s="160" t="s">
        <v>416</v>
      </c>
      <c r="H272" s="231">
        <v>41787</v>
      </c>
      <c r="I272" s="232">
        <v>41787</v>
      </c>
      <c r="J272" s="164">
        <v>1</v>
      </c>
    </row>
    <row r="273" spans="1:10" ht="23.25" x14ac:dyDescent="0.25">
      <c r="A273" s="160" t="s">
        <v>407</v>
      </c>
      <c r="B273" s="159" t="s">
        <v>417</v>
      </c>
      <c r="C273" s="227" t="s">
        <v>415</v>
      </c>
      <c r="D273" s="228">
        <v>79089</v>
      </c>
      <c r="E273" s="229">
        <v>0</v>
      </c>
      <c r="F273" s="230" t="s">
        <v>410</v>
      </c>
      <c r="G273" s="160" t="s">
        <v>416</v>
      </c>
      <c r="H273" s="231">
        <v>41788</v>
      </c>
      <c r="I273" s="232">
        <v>41788</v>
      </c>
      <c r="J273" s="164">
        <v>0.5</v>
      </c>
    </row>
    <row r="274" spans="1:10" ht="23.25" x14ac:dyDescent="0.25">
      <c r="A274" s="160" t="s">
        <v>418</v>
      </c>
      <c r="B274" s="159" t="s">
        <v>417</v>
      </c>
      <c r="C274" s="227" t="s">
        <v>419</v>
      </c>
      <c r="D274" s="228">
        <v>79089</v>
      </c>
      <c r="E274" s="229">
        <v>0</v>
      </c>
      <c r="F274" s="230" t="s">
        <v>410</v>
      </c>
      <c r="G274" s="160" t="s">
        <v>407</v>
      </c>
      <c r="H274" s="231">
        <v>41764</v>
      </c>
      <c r="I274" s="232">
        <v>41764</v>
      </c>
      <c r="J274" s="164">
        <v>0.5</v>
      </c>
    </row>
    <row r="275" spans="1:10" ht="23.25" x14ac:dyDescent="0.25">
      <c r="A275" s="160" t="s">
        <v>418</v>
      </c>
      <c r="B275" s="233" t="s">
        <v>408</v>
      </c>
      <c r="C275" s="227" t="s">
        <v>420</v>
      </c>
      <c r="D275" s="234">
        <v>60838</v>
      </c>
      <c r="E275" s="235">
        <v>0</v>
      </c>
      <c r="F275" s="230" t="s">
        <v>410</v>
      </c>
      <c r="G275" s="160" t="s">
        <v>407</v>
      </c>
      <c r="H275" s="231">
        <v>41765</v>
      </c>
      <c r="I275" s="232">
        <v>41765</v>
      </c>
      <c r="J275" s="164">
        <v>0.5</v>
      </c>
    </row>
    <row r="276" spans="1:10" ht="23.25" x14ac:dyDescent="0.25">
      <c r="A276" s="160" t="s">
        <v>418</v>
      </c>
      <c r="B276" s="159" t="s">
        <v>408</v>
      </c>
      <c r="C276" s="227" t="s">
        <v>421</v>
      </c>
      <c r="D276" s="228">
        <v>60838</v>
      </c>
      <c r="E276" s="229">
        <v>0</v>
      </c>
      <c r="F276" s="230" t="s">
        <v>410</v>
      </c>
      <c r="G276" s="160" t="s">
        <v>407</v>
      </c>
      <c r="H276" s="231">
        <v>41767</v>
      </c>
      <c r="I276" s="232">
        <v>41767</v>
      </c>
      <c r="J276" s="164">
        <v>0.5</v>
      </c>
    </row>
    <row r="277" spans="1:10" ht="23.25" x14ac:dyDescent="0.25">
      <c r="A277" s="160" t="s">
        <v>422</v>
      </c>
      <c r="B277" s="159" t="s">
        <v>417</v>
      </c>
      <c r="C277" s="227" t="s">
        <v>423</v>
      </c>
      <c r="D277" s="228">
        <v>104331</v>
      </c>
      <c r="E277" s="229">
        <v>0</v>
      </c>
      <c r="F277" s="230" t="s">
        <v>410</v>
      </c>
      <c r="G277" s="160" t="s">
        <v>407</v>
      </c>
      <c r="H277" s="231">
        <v>41787</v>
      </c>
      <c r="I277" s="232">
        <v>41787</v>
      </c>
      <c r="J277" s="164">
        <v>1</v>
      </c>
    </row>
    <row r="278" spans="1:10" ht="23.25" x14ac:dyDescent="0.25">
      <c r="A278" s="160" t="s">
        <v>422</v>
      </c>
      <c r="B278" s="159" t="s">
        <v>417</v>
      </c>
      <c r="C278" s="227" t="s">
        <v>423</v>
      </c>
      <c r="D278" s="228">
        <v>52165</v>
      </c>
      <c r="E278" s="229">
        <v>0</v>
      </c>
      <c r="F278" s="230" t="s">
        <v>410</v>
      </c>
      <c r="G278" s="160" t="s">
        <v>407</v>
      </c>
      <c r="H278" s="231">
        <v>41788</v>
      </c>
      <c r="I278" s="232">
        <v>41788</v>
      </c>
      <c r="J278" s="164">
        <v>0.5</v>
      </c>
    </row>
    <row r="279" spans="1:10" ht="23.25" x14ac:dyDescent="0.25">
      <c r="A279" s="160" t="s">
        <v>424</v>
      </c>
      <c r="B279" s="159" t="s">
        <v>417</v>
      </c>
      <c r="C279" s="227" t="s">
        <v>423</v>
      </c>
      <c r="D279" s="228">
        <v>109700</v>
      </c>
      <c r="E279" s="229">
        <v>0</v>
      </c>
      <c r="F279" s="230" t="s">
        <v>410</v>
      </c>
      <c r="G279" s="160" t="s">
        <v>407</v>
      </c>
      <c r="H279" s="231">
        <v>41787</v>
      </c>
      <c r="I279" s="232">
        <v>41787</v>
      </c>
      <c r="J279" s="164">
        <v>1</v>
      </c>
    </row>
    <row r="280" spans="1:10" ht="23.25" x14ac:dyDescent="0.25">
      <c r="A280" s="160" t="s">
        <v>424</v>
      </c>
      <c r="B280" s="159" t="s">
        <v>417</v>
      </c>
      <c r="C280" s="227" t="s">
        <v>423</v>
      </c>
      <c r="D280" s="228">
        <v>54850</v>
      </c>
      <c r="E280" s="229">
        <v>0</v>
      </c>
      <c r="F280" s="230" t="s">
        <v>410</v>
      </c>
      <c r="G280" s="160" t="s">
        <v>407</v>
      </c>
      <c r="H280" s="231">
        <v>41788</v>
      </c>
      <c r="I280" s="232">
        <v>41788</v>
      </c>
      <c r="J280" s="164">
        <v>0.5</v>
      </c>
    </row>
    <row r="281" spans="1:10" ht="23.25" x14ac:dyDescent="0.25">
      <c r="A281" s="160" t="s">
        <v>425</v>
      </c>
      <c r="B281" s="159" t="s">
        <v>417</v>
      </c>
      <c r="C281" s="227" t="s">
        <v>423</v>
      </c>
      <c r="D281" s="228">
        <v>158179</v>
      </c>
      <c r="E281" s="229">
        <v>0</v>
      </c>
      <c r="F281" s="230" t="s">
        <v>410</v>
      </c>
      <c r="G281" s="160" t="s">
        <v>407</v>
      </c>
      <c r="H281" s="231">
        <v>41787</v>
      </c>
      <c r="I281" s="232">
        <v>41787</v>
      </c>
      <c r="J281" s="164">
        <v>1</v>
      </c>
    </row>
    <row r="282" spans="1:10" ht="23.25" x14ac:dyDescent="0.25">
      <c r="A282" s="160" t="s">
        <v>425</v>
      </c>
      <c r="B282" s="159" t="s">
        <v>417</v>
      </c>
      <c r="C282" s="227" t="s">
        <v>423</v>
      </c>
      <c r="D282" s="228">
        <v>79089</v>
      </c>
      <c r="E282" s="229">
        <v>0</v>
      </c>
      <c r="F282" s="230" t="s">
        <v>410</v>
      </c>
      <c r="G282" s="160" t="s">
        <v>407</v>
      </c>
      <c r="H282" s="231">
        <v>41788</v>
      </c>
      <c r="I282" s="232">
        <v>41788</v>
      </c>
      <c r="J282" s="164">
        <v>0.5</v>
      </c>
    </row>
    <row r="283" spans="1:10" ht="23.25" x14ac:dyDescent="0.25">
      <c r="A283" s="160" t="s">
        <v>426</v>
      </c>
      <c r="B283" s="159" t="s">
        <v>417</v>
      </c>
      <c r="C283" s="160" t="s">
        <v>427</v>
      </c>
      <c r="D283" s="236">
        <v>30480</v>
      </c>
      <c r="E283" s="237">
        <v>0</v>
      </c>
      <c r="F283" s="230" t="s">
        <v>410</v>
      </c>
      <c r="G283" s="160" t="s">
        <v>407</v>
      </c>
      <c r="H283" s="231">
        <v>41764</v>
      </c>
      <c r="I283" s="232">
        <v>41764</v>
      </c>
      <c r="J283" s="164">
        <v>0.5</v>
      </c>
    </row>
    <row r="284" spans="1:10" ht="23.25" x14ac:dyDescent="0.25">
      <c r="A284" s="160" t="s">
        <v>426</v>
      </c>
      <c r="B284" s="159" t="s">
        <v>408</v>
      </c>
      <c r="C284" s="160" t="s">
        <v>427</v>
      </c>
      <c r="D284" s="236">
        <v>25400</v>
      </c>
      <c r="E284" s="237">
        <v>0</v>
      </c>
      <c r="F284" s="230" t="s">
        <v>410</v>
      </c>
      <c r="G284" s="160" t="s">
        <v>407</v>
      </c>
      <c r="H284" s="231">
        <v>41765</v>
      </c>
      <c r="I284" s="238" t="s">
        <v>428</v>
      </c>
      <c r="J284" s="164">
        <v>0.5</v>
      </c>
    </row>
    <row r="285" spans="1:10" ht="23.25" x14ac:dyDescent="0.25">
      <c r="A285" s="160" t="s">
        <v>426</v>
      </c>
      <c r="B285" s="159" t="s">
        <v>408</v>
      </c>
      <c r="C285" s="160" t="s">
        <v>427</v>
      </c>
      <c r="D285" s="228">
        <v>25400</v>
      </c>
      <c r="E285" s="229">
        <v>0</v>
      </c>
      <c r="F285" s="230" t="s">
        <v>410</v>
      </c>
      <c r="G285" s="160" t="s">
        <v>407</v>
      </c>
      <c r="H285" s="231">
        <v>41767</v>
      </c>
      <c r="I285" s="232">
        <v>41767</v>
      </c>
      <c r="J285" s="164">
        <v>0.5</v>
      </c>
    </row>
    <row r="286" spans="1:10" ht="23.25" x14ac:dyDescent="0.25">
      <c r="A286" s="160" t="s">
        <v>426</v>
      </c>
      <c r="B286" s="159" t="s">
        <v>412</v>
      </c>
      <c r="C286" s="160" t="s">
        <v>427</v>
      </c>
      <c r="D286" s="228">
        <v>17863</v>
      </c>
      <c r="E286" s="229">
        <v>0</v>
      </c>
      <c r="F286" s="230" t="s">
        <v>410</v>
      </c>
      <c r="G286" s="160" t="s">
        <v>407</v>
      </c>
      <c r="H286" s="231">
        <v>41779</v>
      </c>
      <c r="I286" s="232">
        <v>41779</v>
      </c>
      <c r="J286" s="164">
        <v>0.5</v>
      </c>
    </row>
    <row r="287" spans="1:10" ht="23.25" x14ac:dyDescent="0.25">
      <c r="A287" s="160" t="s">
        <v>426</v>
      </c>
      <c r="B287" s="159" t="s">
        <v>417</v>
      </c>
      <c r="C287" s="160" t="s">
        <v>429</v>
      </c>
      <c r="D287" s="228">
        <v>30480</v>
      </c>
      <c r="E287" s="229">
        <v>0</v>
      </c>
      <c r="F287" s="230" t="s">
        <v>410</v>
      </c>
      <c r="G287" s="160" t="s">
        <v>407</v>
      </c>
      <c r="H287" s="231">
        <v>41787</v>
      </c>
      <c r="I287" s="232">
        <v>41787</v>
      </c>
      <c r="J287" s="164">
        <v>0.5</v>
      </c>
    </row>
    <row r="288" spans="1:10" ht="23.25" x14ac:dyDescent="0.25">
      <c r="A288" s="160" t="s">
        <v>430</v>
      </c>
      <c r="B288" s="159" t="s">
        <v>431</v>
      </c>
      <c r="C288" s="239" t="s">
        <v>432</v>
      </c>
      <c r="D288" s="228">
        <v>52165</v>
      </c>
      <c r="E288" s="229">
        <v>0</v>
      </c>
      <c r="F288" s="230" t="s">
        <v>433</v>
      </c>
      <c r="G288" s="160" t="s">
        <v>434</v>
      </c>
      <c r="H288" s="231">
        <v>41774</v>
      </c>
      <c r="I288" s="232">
        <v>41774</v>
      </c>
      <c r="J288" s="164">
        <v>0.5</v>
      </c>
    </row>
    <row r="289" spans="1:10" ht="23.25" x14ac:dyDescent="0.25">
      <c r="A289" s="160" t="s">
        <v>435</v>
      </c>
      <c r="B289" s="159" t="s">
        <v>408</v>
      </c>
      <c r="C289" s="227" t="s">
        <v>436</v>
      </c>
      <c r="D289" s="228">
        <v>30480</v>
      </c>
      <c r="E289" s="229">
        <v>0</v>
      </c>
      <c r="F289" s="230" t="s">
        <v>433</v>
      </c>
      <c r="G289" s="160" t="s">
        <v>434</v>
      </c>
      <c r="H289" s="231">
        <v>41774</v>
      </c>
      <c r="I289" s="232">
        <v>41774</v>
      </c>
      <c r="J289" s="164">
        <v>0.5</v>
      </c>
    </row>
    <row r="290" spans="1:10" ht="23.25" x14ac:dyDescent="0.25">
      <c r="A290" s="160" t="s">
        <v>437</v>
      </c>
      <c r="B290" s="159" t="s">
        <v>438</v>
      </c>
      <c r="C290" s="227" t="s">
        <v>439</v>
      </c>
      <c r="D290" s="228">
        <v>38357</v>
      </c>
      <c r="E290" s="229">
        <v>0</v>
      </c>
      <c r="F290" s="230" t="s">
        <v>440</v>
      </c>
      <c r="G290" s="160" t="s">
        <v>441</v>
      </c>
      <c r="H290" s="231">
        <v>41761</v>
      </c>
      <c r="I290" s="232">
        <v>41761</v>
      </c>
      <c r="J290" s="164">
        <v>0.5</v>
      </c>
    </row>
    <row r="291" spans="1:10" ht="23.25" x14ac:dyDescent="0.25">
      <c r="A291" s="160" t="s">
        <v>437</v>
      </c>
      <c r="B291" s="159" t="s">
        <v>438</v>
      </c>
      <c r="C291" s="227" t="s">
        <v>439</v>
      </c>
      <c r="D291" s="228">
        <v>38357</v>
      </c>
      <c r="E291" s="229">
        <v>0</v>
      </c>
      <c r="F291" s="230" t="s">
        <v>440</v>
      </c>
      <c r="G291" s="160" t="s">
        <v>441</v>
      </c>
      <c r="H291" s="231">
        <v>41775</v>
      </c>
      <c r="I291" s="232">
        <v>41775</v>
      </c>
      <c r="J291" s="164">
        <v>0.5</v>
      </c>
    </row>
    <row r="292" spans="1:10" ht="23.25" x14ac:dyDescent="0.25">
      <c r="A292" s="160" t="s">
        <v>437</v>
      </c>
      <c r="B292" s="159" t="s">
        <v>417</v>
      </c>
      <c r="C292" s="227" t="s">
        <v>439</v>
      </c>
      <c r="D292" s="228">
        <v>52165</v>
      </c>
      <c r="E292" s="229">
        <v>0</v>
      </c>
      <c r="F292" s="230" t="s">
        <v>440</v>
      </c>
      <c r="G292" s="160" t="s">
        <v>441</v>
      </c>
      <c r="H292" s="231">
        <v>41779</v>
      </c>
      <c r="I292" s="232">
        <v>41779</v>
      </c>
      <c r="J292" s="164">
        <v>0.5</v>
      </c>
    </row>
    <row r="293" spans="1:10" ht="23.25" x14ac:dyDescent="0.25">
      <c r="A293" s="160" t="s">
        <v>437</v>
      </c>
      <c r="B293" s="159" t="s">
        <v>417</v>
      </c>
      <c r="C293" s="227" t="s">
        <v>439</v>
      </c>
      <c r="D293" s="228">
        <v>52165</v>
      </c>
      <c r="E293" s="229">
        <v>0</v>
      </c>
      <c r="F293" s="230" t="s">
        <v>440</v>
      </c>
      <c r="G293" s="160" t="s">
        <v>441</v>
      </c>
      <c r="H293" s="231">
        <v>41780</v>
      </c>
      <c r="I293" s="232">
        <v>41780</v>
      </c>
      <c r="J293" s="164">
        <v>0.5</v>
      </c>
    </row>
    <row r="294" spans="1:10" ht="23.25" x14ac:dyDescent="0.25">
      <c r="A294" s="160" t="s">
        <v>437</v>
      </c>
      <c r="B294" s="159" t="s">
        <v>417</v>
      </c>
      <c r="C294" s="227" t="s">
        <v>439</v>
      </c>
      <c r="D294" s="228">
        <v>52165</v>
      </c>
      <c r="E294" s="229">
        <v>0</v>
      </c>
      <c r="F294" s="230" t="s">
        <v>440</v>
      </c>
      <c r="G294" s="160" t="s">
        <v>441</v>
      </c>
      <c r="H294" s="231">
        <v>41787</v>
      </c>
      <c r="I294" s="232">
        <v>41787</v>
      </c>
      <c r="J294" s="164">
        <v>0.5</v>
      </c>
    </row>
    <row r="295" spans="1:10" ht="23.25" x14ac:dyDescent="0.25">
      <c r="A295" s="160" t="s">
        <v>442</v>
      </c>
      <c r="B295" s="159" t="s">
        <v>443</v>
      </c>
      <c r="C295" s="160" t="s">
        <v>444</v>
      </c>
      <c r="D295" s="228">
        <v>17863</v>
      </c>
      <c r="E295" s="229">
        <v>0</v>
      </c>
      <c r="F295" s="230" t="s">
        <v>445</v>
      </c>
      <c r="G295" s="240" t="s">
        <v>446</v>
      </c>
      <c r="H295" s="231">
        <v>41764</v>
      </c>
      <c r="I295" s="232">
        <v>41764</v>
      </c>
      <c r="J295" s="164">
        <v>0.5</v>
      </c>
    </row>
    <row r="296" spans="1:10" ht="23.25" x14ac:dyDescent="0.25">
      <c r="A296" s="160" t="s">
        <v>442</v>
      </c>
      <c r="B296" s="159" t="s">
        <v>447</v>
      </c>
      <c r="C296" s="160" t="s">
        <v>444</v>
      </c>
      <c r="D296" s="228">
        <v>35160</v>
      </c>
      <c r="E296" s="229">
        <v>10000</v>
      </c>
      <c r="F296" s="230" t="s">
        <v>445</v>
      </c>
      <c r="G296" s="240" t="s">
        <v>446</v>
      </c>
      <c r="H296" s="231">
        <v>41765</v>
      </c>
      <c r="I296" s="232">
        <v>41765</v>
      </c>
      <c r="J296" s="164">
        <v>0.5</v>
      </c>
    </row>
    <row r="297" spans="1:10" ht="23.25" x14ac:dyDescent="0.25">
      <c r="A297" s="160" t="s">
        <v>442</v>
      </c>
      <c r="B297" s="159" t="s">
        <v>448</v>
      </c>
      <c r="C297" s="160" t="s">
        <v>444</v>
      </c>
      <c r="D297" s="228">
        <v>42192</v>
      </c>
      <c r="E297" s="229">
        <v>0</v>
      </c>
      <c r="F297" s="230" t="s">
        <v>445</v>
      </c>
      <c r="G297" s="240" t="s">
        <v>446</v>
      </c>
      <c r="H297" s="231">
        <v>41787</v>
      </c>
      <c r="I297" s="232">
        <v>41787</v>
      </c>
      <c r="J297" s="164">
        <v>0.5</v>
      </c>
    </row>
    <row r="298" spans="1:10" ht="23.25" x14ac:dyDescent="0.25">
      <c r="A298" s="160" t="s">
        <v>449</v>
      </c>
      <c r="B298" s="159" t="s">
        <v>352</v>
      </c>
      <c r="C298" s="227" t="s">
        <v>450</v>
      </c>
      <c r="D298" s="241">
        <f>150727</f>
        <v>150727</v>
      </c>
      <c r="E298" s="229">
        <v>530000</v>
      </c>
      <c r="F298" s="230" t="s">
        <v>451</v>
      </c>
      <c r="G298" s="160" t="s">
        <v>452</v>
      </c>
      <c r="H298" s="242">
        <v>41764</v>
      </c>
      <c r="I298" s="243">
        <v>41764</v>
      </c>
      <c r="J298" s="164">
        <v>1</v>
      </c>
    </row>
    <row r="299" spans="1:10" ht="23.25" x14ac:dyDescent="0.25">
      <c r="A299" s="160" t="s">
        <v>449</v>
      </c>
      <c r="B299" s="159" t="s">
        <v>352</v>
      </c>
      <c r="C299" s="227" t="s">
        <v>450</v>
      </c>
      <c r="D299" s="241">
        <f t="shared" ref="D299:D308" si="0">150727</f>
        <v>150727</v>
      </c>
      <c r="E299" s="229">
        <v>0</v>
      </c>
      <c r="F299" s="230" t="s">
        <v>451</v>
      </c>
      <c r="G299" s="160" t="s">
        <v>452</v>
      </c>
      <c r="H299" s="242" t="s">
        <v>428</v>
      </c>
      <c r="I299" s="243" t="s">
        <v>428</v>
      </c>
      <c r="J299" s="164">
        <v>1</v>
      </c>
    </row>
    <row r="300" spans="1:10" ht="23.25" x14ac:dyDescent="0.25">
      <c r="A300" s="160" t="s">
        <v>449</v>
      </c>
      <c r="B300" s="159" t="s">
        <v>352</v>
      </c>
      <c r="C300" s="227" t="s">
        <v>450</v>
      </c>
      <c r="D300" s="241">
        <f t="shared" si="0"/>
        <v>150727</v>
      </c>
      <c r="E300" s="229">
        <v>0</v>
      </c>
      <c r="F300" s="230" t="s">
        <v>451</v>
      </c>
      <c r="G300" s="160" t="s">
        <v>452</v>
      </c>
      <c r="H300" s="242">
        <v>41766</v>
      </c>
      <c r="I300" s="243">
        <v>41766</v>
      </c>
      <c r="J300" s="164">
        <v>1</v>
      </c>
    </row>
    <row r="301" spans="1:10" ht="23.25" x14ac:dyDescent="0.25">
      <c r="A301" s="160" t="s">
        <v>449</v>
      </c>
      <c r="B301" s="159" t="s">
        <v>352</v>
      </c>
      <c r="C301" s="227" t="s">
        <v>450</v>
      </c>
      <c r="D301" s="241">
        <f t="shared" si="0"/>
        <v>150727</v>
      </c>
      <c r="E301" s="229">
        <v>0</v>
      </c>
      <c r="F301" s="230" t="s">
        <v>451</v>
      </c>
      <c r="G301" s="160" t="s">
        <v>452</v>
      </c>
      <c r="H301" s="242">
        <v>41767</v>
      </c>
      <c r="I301" s="243">
        <v>41767</v>
      </c>
      <c r="J301" s="164">
        <v>1</v>
      </c>
    </row>
    <row r="302" spans="1:10" ht="23.25" x14ac:dyDescent="0.25">
      <c r="A302" s="160" t="s">
        <v>449</v>
      </c>
      <c r="B302" s="159" t="s">
        <v>352</v>
      </c>
      <c r="C302" s="227" t="s">
        <v>450</v>
      </c>
      <c r="D302" s="241">
        <f>150727/2</f>
        <v>75363.5</v>
      </c>
      <c r="E302" s="229">
        <v>0</v>
      </c>
      <c r="F302" s="230" t="s">
        <v>451</v>
      </c>
      <c r="G302" s="160" t="s">
        <v>452</v>
      </c>
      <c r="H302" s="242">
        <v>41768</v>
      </c>
      <c r="I302" s="243">
        <v>41768</v>
      </c>
      <c r="J302" s="164">
        <v>0.5</v>
      </c>
    </row>
    <row r="303" spans="1:10" ht="23.25" x14ac:dyDescent="0.25">
      <c r="A303" s="160" t="s">
        <v>449</v>
      </c>
      <c r="B303" s="159" t="s">
        <v>352</v>
      </c>
      <c r="C303" s="227" t="s">
        <v>450</v>
      </c>
      <c r="D303" s="241">
        <f t="shared" si="0"/>
        <v>150727</v>
      </c>
      <c r="E303" s="229">
        <v>410788</v>
      </c>
      <c r="F303" s="230" t="s">
        <v>451</v>
      </c>
      <c r="G303" s="160" t="s">
        <v>452</v>
      </c>
      <c r="H303" s="244">
        <v>41771</v>
      </c>
      <c r="I303" s="245">
        <v>41771</v>
      </c>
      <c r="J303" s="164">
        <v>1</v>
      </c>
    </row>
    <row r="304" spans="1:10" ht="23.25" x14ac:dyDescent="0.25">
      <c r="A304" s="160" t="s">
        <v>449</v>
      </c>
      <c r="B304" s="159" t="s">
        <v>352</v>
      </c>
      <c r="C304" s="227" t="s">
        <v>450</v>
      </c>
      <c r="D304" s="241">
        <f t="shared" si="0"/>
        <v>150727</v>
      </c>
      <c r="E304" s="229">
        <v>0</v>
      </c>
      <c r="F304" s="230" t="s">
        <v>451</v>
      </c>
      <c r="G304" s="160" t="s">
        <v>452</v>
      </c>
      <c r="H304" s="244">
        <v>41772</v>
      </c>
      <c r="I304" s="245">
        <v>41772</v>
      </c>
      <c r="J304" s="164">
        <v>1</v>
      </c>
    </row>
    <row r="305" spans="1:10" ht="23.25" x14ac:dyDescent="0.25">
      <c r="A305" s="160" t="s">
        <v>449</v>
      </c>
      <c r="B305" s="159" t="s">
        <v>352</v>
      </c>
      <c r="C305" s="227" t="s">
        <v>450</v>
      </c>
      <c r="D305" s="241">
        <f t="shared" si="0"/>
        <v>150727</v>
      </c>
      <c r="E305" s="235">
        <v>0</v>
      </c>
      <c r="F305" s="230" t="s">
        <v>451</v>
      </c>
      <c r="G305" s="160" t="s">
        <v>452</v>
      </c>
      <c r="H305" s="246">
        <v>41773</v>
      </c>
      <c r="I305" s="247">
        <v>41773</v>
      </c>
      <c r="J305" s="164">
        <v>1</v>
      </c>
    </row>
    <row r="306" spans="1:10" ht="23.25" x14ac:dyDescent="0.25">
      <c r="A306" s="160" t="s">
        <v>449</v>
      </c>
      <c r="B306" s="159" t="s">
        <v>352</v>
      </c>
      <c r="C306" s="227" t="s">
        <v>450</v>
      </c>
      <c r="D306" s="241">
        <f t="shared" si="0"/>
        <v>150727</v>
      </c>
      <c r="E306" s="235">
        <v>0</v>
      </c>
      <c r="F306" s="230" t="s">
        <v>451</v>
      </c>
      <c r="G306" s="160" t="s">
        <v>452</v>
      </c>
      <c r="H306" s="242">
        <v>41774</v>
      </c>
      <c r="I306" s="243">
        <v>41774</v>
      </c>
      <c r="J306" s="164">
        <v>1</v>
      </c>
    </row>
    <row r="307" spans="1:10" ht="23.25" x14ac:dyDescent="0.25">
      <c r="A307" s="160" t="s">
        <v>449</v>
      </c>
      <c r="B307" s="159" t="s">
        <v>352</v>
      </c>
      <c r="C307" s="227" t="s">
        <v>450</v>
      </c>
      <c r="D307" s="241">
        <f>150727/2</f>
        <v>75363.5</v>
      </c>
      <c r="E307" s="235">
        <v>0</v>
      </c>
      <c r="F307" s="230" t="s">
        <v>451</v>
      </c>
      <c r="G307" s="160" t="s">
        <v>452</v>
      </c>
      <c r="H307" s="244">
        <v>41775</v>
      </c>
      <c r="I307" s="245">
        <v>41775</v>
      </c>
      <c r="J307" s="164">
        <v>0.5</v>
      </c>
    </row>
    <row r="308" spans="1:10" ht="23.25" x14ac:dyDescent="0.25">
      <c r="A308" s="160" t="s">
        <v>449</v>
      </c>
      <c r="B308" s="159" t="s">
        <v>352</v>
      </c>
      <c r="C308" s="227" t="s">
        <v>450</v>
      </c>
      <c r="D308" s="241">
        <f t="shared" si="0"/>
        <v>150727</v>
      </c>
      <c r="E308" s="235">
        <v>0</v>
      </c>
      <c r="F308" s="230" t="s">
        <v>451</v>
      </c>
      <c r="G308" s="160" t="s">
        <v>452</v>
      </c>
      <c r="H308" s="242">
        <v>41778</v>
      </c>
      <c r="I308" s="243">
        <v>41778</v>
      </c>
      <c r="J308" s="164">
        <v>1</v>
      </c>
    </row>
    <row r="309" spans="1:10" ht="23.25" x14ac:dyDescent="0.25">
      <c r="A309" s="160" t="s">
        <v>453</v>
      </c>
      <c r="B309" s="159" t="s">
        <v>454</v>
      </c>
      <c r="C309" s="248" t="s">
        <v>455</v>
      </c>
      <c r="D309" s="234">
        <v>17863</v>
      </c>
      <c r="E309" s="235">
        <v>0</v>
      </c>
      <c r="F309" s="230" t="s">
        <v>410</v>
      </c>
      <c r="G309" s="160" t="s">
        <v>418</v>
      </c>
      <c r="H309" s="231">
        <v>41783</v>
      </c>
      <c r="I309" s="232">
        <v>41783</v>
      </c>
      <c r="J309" s="164">
        <v>0.5</v>
      </c>
    </row>
    <row r="310" spans="1:10" ht="23.25" x14ac:dyDescent="0.25">
      <c r="A310" s="160" t="s">
        <v>456</v>
      </c>
      <c r="B310" s="159" t="s">
        <v>454</v>
      </c>
      <c r="C310" s="160" t="s">
        <v>455</v>
      </c>
      <c r="D310" s="228">
        <v>17863</v>
      </c>
      <c r="E310" s="235">
        <v>0</v>
      </c>
      <c r="F310" s="230" t="s">
        <v>457</v>
      </c>
      <c r="G310" s="160" t="s">
        <v>453</v>
      </c>
      <c r="H310" s="231">
        <v>41783</v>
      </c>
      <c r="I310" s="232">
        <v>41783</v>
      </c>
      <c r="J310" s="164">
        <v>0.5</v>
      </c>
    </row>
    <row r="311" spans="1:10" ht="23.25" x14ac:dyDescent="0.25">
      <c r="A311" s="160" t="s">
        <v>458</v>
      </c>
      <c r="B311" s="159" t="s">
        <v>417</v>
      </c>
      <c r="C311" s="227" t="s">
        <v>459</v>
      </c>
      <c r="D311" s="228">
        <v>52165</v>
      </c>
      <c r="E311" s="166">
        <v>0</v>
      </c>
      <c r="F311" s="230" t="s">
        <v>460</v>
      </c>
      <c r="G311" s="160" t="s">
        <v>461</v>
      </c>
      <c r="H311" s="231">
        <v>41764</v>
      </c>
      <c r="I311" s="232">
        <v>41764</v>
      </c>
      <c r="J311" s="164">
        <v>0.5</v>
      </c>
    </row>
    <row r="312" spans="1:10" ht="24" thickBot="1" x14ac:dyDescent="0.3">
      <c r="A312" s="170" t="s">
        <v>462</v>
      </c>
      <c r="B312" s="169" t="s">
        <v>61</v>
      </c>
      <c r="C312" s="170" t="s">
        <v>463</v>
      </c>
      <c r="D312" s="249">
        <v>47549</v>
      </c>
      <c r="E312" s="250">
        <v>0</v>
      </c>
      <c r="F312" s="251" t="s">
        <v>464</v>
      </c>
      <c r="G312" s="170" t="s">
        <v>465</v>
      </c>
      <c r="H312" s="252">
        <v>41789</v>
      </c>
      <c r="I312" s="253">
        <v>41789</v>
      </c>
      <c r="J312" s="254">
        <v>0.5</v>
      </c>
    </row>
  </sheetData>
  <mergeCells count="1">
    <mergeCell ref="E76:E7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Azucena Cely Rojas</dc:creator>
  <cp:lastModifiedBy>Blanca Azucena Cely Rojas</cp:lastModifiedBy>
  <dcterms:created xsi:type="dcterms:W3CDTF">2014-07-07T16:30:51Z</dcterms:created>
  <dcterms:modified xsi:type="dcterms:W3CDTF">2014-07-07T16:31:42Z</dcterms:modified>
</cp:coreProperties>
</file>