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510" windowHeight="7755" activeTab="1"/>
  </bookViews>
  <sheets>
    <sheet name="Hoja1" sheetId="1" r:id="rId1"/>
    <sheet name="Hoja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0" i="2" l="1"/>
  <c r="F141" i="2"/>
  <c r="F142" i="2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82" i="2"/>
  <c r="F182" i="2" s="1"/>
  <c r="E181" i="2"/>
  <c r="F181" i="2" s="1"/>
  <c r="E180" i="2"/>
  <c r="F180" i="2" s="1"/>
  <c r="E179" i="2"/>
  <c r="F179" i="2" s="1"/>
  <c r="E178" i="2"/>
  <c r="F178" i="2" s="1"/>
  <c r="E177" i="2"/>
  <c r="F177" i="2" s="1"/>
  <c r="E176" i="2"/>
  <c r="F176" i="2" s="1"/>
  <c r="E175" i="2"/>
  <c r="F175" i="2" s="1"/>
  <c r="E174" i="2"/>
  <c r="F174" i="2" s="1"/>
  <c r="E173" i="2"/>
  <c r="F173" i="2" s="1"/>
  <c r="E172" i="2"/>
  <c r="F172" i="2" s="1"/>
  <c r="E171" i="2"/>
  <c r="F171" i="2" s="1"/>
  <c r="E170" i="2"/>
  <c r="F170" i="2" s="1"/>
  <c r="E169" i="2"/>
  <c r="F169" i="2" s="1"/>
  <c r="E168" i="2"/>
  <c r="F168" i="2" s="1"/>
  <c r="E167" i="2"/>
  <c r="F167" i="2" s="1"/>
  <c r="E166" i="2"/>
  <c r="F166" i="2" s="1"/>
  <c r="E165" i="2"/>
  <c r="F165" i="2" s="1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E147" i="2"/>
  <c r="F147" i="2" s="1"/>
  <c r="E146" i="2"/>
  <c r="F146" i="2" s="1"/>
  <c r="E145" i="2"/>
  <c r="F145" i="2" s="1"/>
  <c r="E144" i="2"/>
  <c r="F144" i="2" s="1"/>
  <c r="E143" i="2"/>
  <c r="F143" i="2" s="1"/>
  <c r="E139" i="2"/>
  <c r="F139" i="2" s="1"/>
  <c r="F81" i="2"/>
  <c r="F82" i="2"/>
  <c r="F83" i="2"/>
  <c r="E130" i="2"/>
  <c r="F130" i="2" s="1"/>
  <c r="E129" i="2"/>
  <c r="F129" i="2" s="1"/>
  <c r="E128" i="2"/>
  <c r="F128" i="2" s="1"/>
  <c r="E127" i="2"/>
  <c r="F127" i="2" s="1"/>
  <c r="E126" i="2"/>
  <c r="F126" i="2" s="1"/>
  <c r="E125" i="2"/>
  <c r="F125" i="2" s="1"/>
  <c r="E124" i="2"/>
  <c r="F124" i="2" s="1"/>
  <c r="E123" i="2"/>
  <c r="F123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E116" i="2"/>
  <c r="F116" i="2" s="1"/>
  <c r="E115" i="2"/>
  <c r="F115" i="2" s="1"/>
  <c r="E114" i="2"/>
  <c r="F114" i="2" s="1"/>
  <c r="E113" i="2"/>
  <c r="F113" i="2" s="1"/>
  <c r="E112" i="2"/>
  <c r="F112" i="2" s="1"/>
  <c r="E111" i="2"/>
  <c r="F111" i="2" s="1"/>
  <c r="E110" i="2"/>
  <c r="F110" i="2" s="1"/>
  <c r="E109" i="2"/>
  <c r="F109" i="2" s="1"/>
  <c r="E108" i="2"/>
  <c r="F108" i="2" s="1"/>
  <c r="E107" i="2"/>
  <c r="F107" i="2" s="1"/>
  <c r="E106" i="2"/>
  <c r="F106" i="2" s="1"/>
  <c r="E105" i="2"/>
  <c r="F105" i="2" s="1"/>
  <c r="E104" i="2"/>
  <c r="F104" i="2" s="1"/>
  <c r="E103" i="2"/>
  <c r="F103" i="2" s="1"/>
  <c r="E102" i="2"/>
  <c r="F102" i="2" s="1"/>
  <c r="E101" i="2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0" i="2"/>
  <c r="F80" i="2" s="1"/>
  <c r="H80" i="2" s="1"/>
  <c r="E67" i="2"/>
  <c r="F67" i="2" s="1"/>
  <c r="E68" i="2"/>
  <c r="F68" i="2" s="1"/>
  <c r="E69" i="2"/>
  <c r="F69" i="2" s="1"/>
  <c r="E70" i="2"/>
  <c r="F70" i="2" s="1"/>
  <c r="E71" i="2"/>
  <c r="F71" i="2" s="1"/>
  <c r="F191" i="2" l="1"/>
  <c r="H139" i="2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2" i="2" s="1"/>
  <c r="F132" i="2"/>
  <c r="H81" i="2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3" i="2" s="1"/>
  <c r="E66" i="2" l="1"/>
  <c r="F66" i="2" s="1"/>
  <c r="E65" i="2" l="1"/>
  <c r="F65" i="2" s="1"/>
  <c r="E64" i="2" l="1"/>
  <c r="F64" i="2" s="1"/>
  <c r="E63" i="2" l="1"/>
  <c r="F63" i="2" s="1"/>
  <c r="E62" i="2" l="1"/>
  <c r="F62" i="2" s="1"/>
  <c r="E61" i="2" l="1"/>
  <c r="F61" i="2" s="1"/>
  <c r="F22" i="2"/>
  <c r="F23" i="2"/>
  <c r="F24" i="2"/>
  <c r="E59" i="2" l="1"/>
  <c r="F59" i="2" s="1"/>
  <c r="E60" i="2"/>
  <c r="F60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1" i="2"/>
  <c r="F21" i="2" s="1"/>
  <c r="F73" i="2" l="1"/>
  <c r="H21" i="2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4" i="2" s="1"/>
  <c r="H194" i="2" s="1"/>
  <c r="G249" i="1" l="1"/>
  <c r="E247" i="1"/>
  <c r="F247" i="1" s="1"/>
  <c r="E246" i="1"/>
  <c r="F246" i="1" s="1"/>
  <c r="F245" i="1"/>
  <c r="E245" i="1"/>
  <c r="E244" i="1"/>
  <c r="F244" i="1" s="1"/>
  <c r="E243" i="1"/>
  <c r="F243" i="1" s="1"/>
  <c r="E242" i="1"/>
  <c r="F242" i="1" s="1"/>
  <c r="F241" i="1"/>
  <c r="E241" i="1"/>
  <c r="E240" i="1"/>
  <c r="F240" i="1" s="1"/>
  <c r="E239" i="1"/>
  <c r="F239" i="1" s="1"/>
  <c r="E238" i="1"/>
  <c r="F238" i="1" s="1"/>
  <c r="F237" i="1"/>
  <c r="E237" i="1"/>
  <c r="E236" i="1"/>
  <c r="F236" i="1" s="1"/>
  <c r="E235" i="1"/>
  <c r="F235" i="1" s="1"/>
  <c r="E234" i="1"/>
  <c r="F234" i="1" s="1"/>
  <c r="F233" i="1"/>
  <c r="E233" i="1"/>
  <c r="E232" i="1"/>
  <c r="F232" i="1" s="1"/>
  <c r="E231" i="1"/>
  <c r="F231" i="1" s="1"/>
  <c r="E230" i="1"/>
  <c r="F230" i="1" s="1"/>
  <c r="F229" i="1"/>
  <c r="E229" i="1"/>
  <c r="E228" i="1"/>
  <c r="F228" i="1" s="1"/>
  <c r="E227" i="1"/>
  <c r="F227" i="1" s="1"/>
  <c r="E226" i="1"/>
  <c r="F226" i="1" s="1"/>
  <c r="F225" i="1"/>
  <c r="E225" i="1"/>
  <c r="E224" i="1"/>
  <c r="F224" i="1" s="1"/>
  <c r="E223" i="1"/>
  <c r="F223" i="1" s="1"/>
  <c r="E222" i="1"/>
  <c r="F222" i="1" s="1"/>
  <c r="F221" i="1"/>
  <c r="E221" i="1"/>
  <c r="E220" i="1"/>
  <c r="F220" i="1" s="1"/>
  <c r="E219" i="1"/>
  <c r="F219" i="1" s="1"/>
  <c r="E218" i="1"/>
  <c r="F218" i="1" s="1"/>
  <c r="F217" i="1"/>
  <c r="E217" i="1"/>
  <c r="E216" i="1"/>
  <c r="F216" i="1" s="1"/>
  <c r="E215" i="1"/>
  <c r="F215" i="1" s="1"/>
  <c r="E214" i="1"/>
  <c r="F214" i="1" s="1"/>
  <c r="F213" i="1"/>
  <c r="F212" i="1"/>
  <c r="F211" i="1"/>
  <c r="E210" i="1"/>
  <c r="F210" i="1" s="1"/>
  <c r="E209" i="1"/>
  <c r="F209" i="1" s="1"/>
  <c r="F208" i="1"/>
  <c r="E208" i="1"/>
  <c r="E207" i="1"/>
  <c r="F207" i="1" s="1"/>
  <c r="E206" i="1"/>
  <c r="F206" i="1" s="1"/>
  <c r="E205" i="1"/>
  <c r="F205" i="1" s="1"/>
  <c r="F204" i="1"/>
  <c r="E204" i="1"/>
  <c r="E203" i="1"/>
  <c r="F203" i="1" s="1"/>
  <c r="E202" i="1"/>
  <c r="F202" i="1" s="1"/>
  <c r="E201" i="1"/>
  <c r="F201" i="1" s="1"/>
  <c r="F200" i="1"/>
  <c r="E200" i="1"/>
  <c r="E199" i="1"/>
  <c r="F199" i="1" s="1"/>
  <c r="E198" i="1"/>
  <c r="F198" i="1" s="1"/>
  <c r="E197" i="1"/>
  <c r="F197" i="1" s="1"/>
  <c r="F196" i="1"/>
  <c r="E196" i="1"/>
  <c r="E195" i="1"/>
  <c r="F195" i="1" s="1"/>
  <c r="E194" i="1"/>
  <c r="F194" i="1" s="1"/>
  <c r="E193" i="1"/>
  <c r="F193" i="1" s="1"/>
  <c r="F192" i="1"/>
  <c r="E192" i="1"/>
  <c r="E191" i="1"/>
  <c r="F191" i="1" s="1"/>
  <c r="E190" i="1"/>
  <c r="F190" i="1" s="1"/>
  <c r="E189" i="1"/>
  <c r="F189" i="1" s="1"/>
  <c r="F188" i="1"/>
  <c r="E188" i="1"/>
  <c r="E187" i="1"/>
  <c r="F187" i="1" s="1"/>
  <c r="E186" i="1"/>
  <c r="F186" i="1" s="1"/>
  <c r="E185" i="1"/>
  <c r="F185" i="1" s="1"/>
  <c r="F184" i="1"/>
  <c r="E184" i="1"/>
  <c r="E183" i="1"/>
  <c r="F183" i="1" s="1"/>
  <c r="E182" i="1"/>
  <c r="F182" i="1" s="1"/>
  <c r="E181" i="1"/>
  <c r="F181" i="1" s="1"/>
  <c r="F180" i="1"/>
  <c r="E180" i="1"/>
  <c r="E179" i="1"/>
  <c r="F179" i="1" s="1"/>
  <c r="E178" i="1"/>
  <c r="F178" i="1" s="1"/>
  <c r="E177" i="1"/>
  <c r="F177" i="1" s="1"/>
  <c r="F176" i="1"/>
  <c r="E176" i="1"/>
  <c r="E175" i="1"/>
  <c r="F175" i="1" s="1"/>
  <c r="E174" i="1"/>
  <c r="F174" i="1" s="1"/>
  <c r="E173" i="1"/>
  <c r="F173" i="1" s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E130" i="1"/>
  <c r="E129" i="1"/>
  <c r="F129" i="1" s="1"/>
  <c r="E128" i="1"/>
  <c r="F128" i="1" s="1"/>
  <c r="E127" i="1"/>
  <c r="F127" i="1" s="1"/>
  <c r="F126" i="1"/>
  <c r="E126" i="1"/>
  <c r="E125" i="1"/>
  <c r="F125" i="1" s="1"/>
  <c r="E124" i="1"/>
  <c r="F124" i="1" s="1"/>
  <c r="E123" i="1"/>
  <c r="F123" i="1" s="1"/>
  <c r="F122" i="1"/>
  <c r="E122" i="1"/>
  <c r="E121" i="1"/>
  <c r="F121" i="1" s="1"/>
  <c r="E120" i="1"/>
  <c r="F120" i="1" s="1"/>
  <c r="E119" i="1"/>
  <c r="F119" i="1" s="1"/>
  <c r="F118" i="1"/>
  <c r="E118" i="1"/>
  <c r="E117" i="1"/>
  <c r="F117" i="1" s="1"/>
  <c r="E116" i="1"/>
  <c r="F116" i="1" s="1"/>
  <c r="E115" i="1"/>
  <c r="F115" i="1" s="1"/>
  <c r="F114" i="1"/>
  <c r="E114" i="1"/>
  <c r="E113" i="1"/>
  <c r="F113" i="1" s="1"/>
  <c r="E112" i="1"/>
  <c r="F112" i="1" s="1"/>
  <c r="E111" i="1"/>
  <c r="F111" i="1" s="1"/>
  <c r="F110" i="1"/>
  <c r="E110" i="1"/>
  <c r="E109" i="1"/>
  <c r="F109" i="1" s="1"/>
  <c r="E108" i="1"/>
  <c r="F108" i="1" s="1"/>
  <c r="E107" i="1"/>
  <c r="F107" i="1" s="1"/>
  <c r="F106" i="1"/>
  <c r="E106" i="1"/>
  <c r="E105" i="1"/>
  <c r="F105" i="1" s="1"/>
  <c r="E104" i="1"/>
  <c r="F104" i="1" s="1"/>
  <c r="E103" i="1"/>
  <c r="F103" i="1" s="1"/>
  <c r="F102" i="1"/>
  <c r="E102" i="1"/>
  <c r="E101" i="1"/>
  <c r="F101" i="1" s="1"/>
  <c r="E100" i="1"/>
  <c r="F100" i="1" s="1"/>
  <c r="E99" i="1"/>
  <c r="F99" i="1" s="1"/>
  <c r="F98" i="1"/>
  <c r="E98" i="1"/>
  <c r="E97" i="1"/>
  <c r="F97" i="1" s="1"/>
  <c r="E96" i="1"/>
  <c r="F96" i="1" s="1"/>
  <c r="E95" i="1"/>
  <c r="F95" i="1" s="1"/>
  <c r="F94" i="1"/>
  <c r="E94" i="1"/>
  <c r="E93" i="1"/>
  <c r="F93" i="1" s="1"/>
  <c r="E92" i="1"/>
  <c r="F92" i="1" s="1"/>
  <c r="E91" i="1"/>
  <c r="F91" i="1" s="1"/>
  <c r="F90" i="1"/>
  <c r="E90" i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F80" i="1"/>
  <c r="E80" i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H5" i="1"/>
  <c r="H6" i="1" s="1"/>
  <c r="E5" i="1"/>
  <c r="F5" i="1" s="1"/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51" i="1" s="1"/>
  <c r="H254" i="1" s="1"/>
  <c r="F249" i="1"/>
</calcChain>
</file>

<file path=xl/sharedStrings.xml><?xml version="1.0" encoding="utf-8"?>
<sst xmlns="http://schemas.openxmlformats.org/spreadsheetml/2006/main" count="104" uniqueCount="58">
  <si>
    <t>CAPITAL</t>
  </si>
  <si>
    <t>VIGENCIA</t>
  </si>
  <si>
    <t>INT. CTE.</t>
  </si>
  <si>
    <t>DIAS</t>
  </si>
  <si>
    <t>TASA INT. MORA</t>
  </si>
  <si>
    <t>INTERES DE MORA</t>
  </si>
  <si>
    <t>ABONO</t>
  </si>
  <si>
    <t>CAP. MAS INT. MORA</t>
  </si>
  <si>
    <t>DESDE</t>
  </si>
  <si>
    <t>HASTA</t>
  </si>
  <si>
    <t>30/feb/00</t>
  </si>
  <si>
    <t>30/feb/01</t>
  </si>
  <si>
    <t>1-Sep.-01</t>
  </si>
  <si>
    <t>30/feb/02</t>
  </si>
  <si>
    <t>30/feb/03</t>
  </si>
  <si>
    <t>30/feb/04</t>
  </si>
  <si>
    <t>30/feb/05</t>
  </si>
  <si>
    <t>30/feb/06</t>
  </si>
  <si>
    <t>30/feb/07</t>
  </si>
  <si>
    <t>30/Feb/08</t>
  </si>
  <si>
    <t>30/feb/09</t>
  </si>
  <si>
    <t>30/Feb/10</t>
  </si>
  <si>
    <t>30/feb/11</t>
  </si>
  <si>
    <t>30/feb/12</t>
  </si>
  <si>
    <t>30/feb/13</t>
  </si>
  <si>
    <t>30/feb/14</t>
  </si>
  <si>
    <t>30/feb/15</t>
  </si>
  <si>
    <t>30/feb/16</t>
  </si>
  <si>
    <t>30/feb/017</t>
  </si>
  <si>
    <t>30/feb/18</t>
  </si>
  <si>
    <t>30/feb/19</t>
  </si>
  <si>
    <t>V/R. INTERESES A LA FECHA</t>
  </si>
  <si>
    <t>TOTAL CAPITAL E INTERESES A LA FECHA……………………</t>
  </si>
  <si>
    <t>MAS V/R. INTER. CORRIEN. DEL 09 DE SEPT. 2011 AL 09 SEPT. 2012</t>
  </si>
  <si>
    <t>,-------------------</t>
  </si>
  <si>
    <t>VALOR TOTAL LIQUID. CAPITAL E INTERESES A LA FECHA…….</t>
  </si>
  <si>
    <t>Señores</t>
  </si>
  <si>
    <t>E.S.D</t>
  </si>
  <si>
    <t>Proceso:</t>
  </si>
  <si>
    <t>EJECUTIVO SINGULAR</t>
  </si>
  <si>
    <t>Radicación:</t>
  </si>
  <si>
    <t>Demandante:</t>
  </si>
  <si>
    <t>Demandado:</t>
  </si>
  <si>
    <t>Asunto:</t>
  </si>
  <si>
    <t>ALLEGO LIQUIDACION DEL CREDITO</t>
  </si>
  <si>
    <t>En mi calidad de Apoderada de la parte Demandante, dentro del asunto de la  referencia, de conformidad con lo establecido en el artículo 446 del C. G. P., comedidamente someto a consideración del Despacho y de la parte demandada la presente liquidación del crédito:</t>
  </si>
  <si>
    <t>Abogada</t>
  </si>
  <si>
    <t>30/02/2020</t>
  </si>
  <si>
    <t>JUZGADO UNICO PROMISCUO MUNICIPAL DE SAN JOSE DEL FRAGUA</t>
  </si>
  <si>
    <t>2015 - 00063 -00</t>
  </si>
  <si>
    <t>COOPERATIVA LATINOAMERICANA DE AHORRO Y CREDITO "UTRAHUILCA"</t>
  </si>
  <si>
    <t>CARMENZA CLAROS MURCIA</t>
  </si>
  <si>
    <t>VALOR INTERESES MORATORIOS A LA FECHA</t>
  </si>
  <si>
    <t>VALOR LIQUIDACION A  LA FECHA</t>
  </si>
  <si>
    <t xml:space="preserve">VALOR CUOTA MAS INTERES </t>
  </si>
  <si>
    <t>VALOR CUOTA MAS INTERESES MORATORIOS</t>
  </si>
  <si>
    <t>Del señor Juez.</t>
  </si>
  <si>
    <t>MARIA CRISTINA VALDERRAMA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</si>
</sst>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$&quot;\ * #,##0.00_ ;_ &quot;$&quot;\ * \-#,##0.00_ ;_ &quot;$&quot;\ * &quot;-&quot;??_ ;_ @_ "/>
    <numFmt numFmtId="165" formatCode="#,##0_ ;\-#,##0\ "/>
    <numFmt numFmtId="166" formatCode="_ * #,##0.00_ ;_ * \-#,##0.00_ ;_ * &quot;-&quot;??_ ;_ @_ "/>
    <numFmt numFmtId="167" formatCode="_-[$$-240A]\ * #,##0.00_ ;_-[$$-240A]\ * \-#,##0.00\ ;_-[$$-240A]\ * &quot;-&quot;??_ ;_-@_ 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3" fontId="3" fillId="0" borderId="0" xfId="0" applyNumberFormat="1" applyFont="1" applyFill="1"/>
    <xf numFmtId="15" fontId="0" fillId="0" borderId="0" xfId="0" applyNumberFormat="1" applyFill="1"/>
    <xf numFmtId="0" fontId="0" fillId="0" borderId="0" xfId="0" applyFill="1" applyAlignment="1"/>
    <xf numFmtId="0" fontId="0" fillId="0" borderId="0" xfId="0" applyFill="1"/>
    <xf numFmtId="3" fontId="0" fillId="0" borderId="0" xfId="1" applyNumberFormat="1" applyFont="1" applyFill="1" applyAlignment="1">
      <alignment horizontal="center"/>
    </xf>
    <xf numFmtId="166" fontId="0" fillId="0" borderId="0" xfId="1" applyFont="1" applyFill="1"/>
    <xf numFmtId="3" fontId="0" fillId="0" borderId="0" xfId="0" applyNumberFormat="1" applyFill="1"/>
    <xf numFmtId="15" fontId="3" fillId="0" borderId="4" xfId="0" applyNumberFormat="1" applyFont="1" applyFill="1" applyBorder="1" applyAlignment="1">
      <alignment horizontal="center" vertical="center" wrapText="1"/>
    </xf>
    <xf numFmtId="15" fontId="0" fillId="0" borderId="5" xfId="0" applyNumberFormat="1" applyFill="1" applyBorder="1"/>
    <xf numFmtId="2" fontId="0" fillId="0" borderId="5" xfId="0" applyNumberFormat="1" applyFill="1" applyBorder="1"/>
    <xf numFmtId="3" fontId="0" fillId="0" borderId="5" xfId="0" applyNumberFormat="1" applyFill="1" applyBorder="1" applyAlignment="1">
      <alignment horizontal="center"/>
    </xf>
    <xf numFmtId="3" fontId="5" fillId="0" borderId="6" xfId="0" applyNumberFormat="1" applyFont="1" applyFill="1" applyBorder="1"/>
    <xf numFmtId="3" fontId="4" fillId="0" borderId="4" xfId="0" applyNumberFormat="1" applyFont="1" applyFill="1" applyBorder="1" applyAlignment="1">
      <alignment horizontal="center" vertical="center" wrapText="1"/>
    </xf>
    <xf numFmtId="3" fontId="0" fillId="0" borderId="6" xfId="0" applyNumberFormat="1" applyFill="1" applyBorder="1"/>
    <xf numFmtId="0" fontId="0" fillId="0" borderId="5" xfId="0" applyFill="1" applyBorder="1"/>
    <xf numFmtId="15" fontId="0" fillId="0" borderId="5" xfId="0" applyNumberFormat="1" applyFill="1" applyBorder="1" applyAlignment="1">
      <alignment horizontal="right"/>
    </xf>
    <xf numFmtId="15" fontId="0" fillId="0" borderId="7" xfId="0" applyNumberFormat="1" applyFill="1" applyBorder="1" applyAlignment="1">
      <alignment horizontal="right"/>
    </xf>
    <xf numFmtId="15" fontId="0" fillId="0" borderId="7" xfId="0" applyNumberFormat="1" applyFill="1" applyBorder="1"/>
    <xf numFmtId="2" fontId="0" fillId="0" borderId="7" xfId="0" applyNumberFormat="1" applyFill="1" applyBorder="1"/>
    <xf numFmtId="3" fontId="0" fillId="0" borderId="7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4" fontId="0" fillId="0" borderId="5" xfId="0" applyNumberFormat="1" applyFill="1" applyBorder="1"/>
    <xf numFmtId="15" fontId="5" fillId="0" borderId="6" xfId="0" applyNumberFormat="1" applyFont="1" applyFill="1" applyBorder="1" applyAlignment="1">
      <alignment horizontal="right"/>
    </xf>
    <xf numFmtId="15" fontId="5" fillId="0" borderId="6" xfId="0" applyNumberFormat="1" applyFont="1" applyFill="1" applyBorder="1"/>
    <xf numFmtId="2" fontId="5" fillId="0" borderId="6" xfId="0" applyNumberFormat="1" applyFont="1" applyFill="1" applyBorder="1"/>
    <xf numFmtId="15" fontId="0" fillId="0" borderId="6" xfId="0" applyNumberFormat="1" applyFill="1" applyBorder="1" applyAlignment="1">
      <alignment horizontal="right"/>
    </xf>
    <xf numFmtId="2" fontId="0" fillId="0" borderId="6" xfId="0" applyNumberFormat="1" applyFill="1" applyBorder="1"/>
    <xf numFmtId="3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/>
    <xf numFmtId="3" fontId="5" fillId="0" borderId="6" xfId="0" applyNumberFormat="1" applyFont="1" applyFill="1" applyBorder="1" applyAlignment="1">
      <alignment horizontal="center"/>
    </xf>
    <xf numFmtId="3" fontId="0" fillId="0" borderId="5" xfId="1" applyNumberFormat="1" applyFont="1" applyFill="1" applyBorder="1"/>
    <xf numFmtId="15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0" fillId="0" borderId="0" xfId="0" applyNumberFormat="1" applyFill="1" applyBorder="1"/>
    <xf numFmtId="3" fontId="0" fillId="0" borderId="0" xfId="1" applyNumberFormat="1" applyFont="1" applyFill="1" applyBorder="1"/>
    <xf numFmtId="3" fontId="0" fillId="0" borderId="0" xfId="0" applyNumberFormat="1"/>
    <xf numFmtId="0" fontId="5" fillId="0" borderId="0" xfId="0" applyFont="1" applyAlignment="1">
      <alignment horizontal="right"/>
    </xf>
    <xf numFmtId="0" fontId="1" fillId="0" borderId="0" xfId="0" applyFont="1"/>
    <xf numFmtId="0" fontId="5" fillId="0" borderId="0" xfId="3" applyFont="1"/>
    <xf numFmtId="0" fontId="3" fillId="0" borderId="0" xfId="3" applyFont="1"/>
    <xf numFmtId="0" fontId="0" fillId="0" borderId="0" xfId="3" applyFont="1"/>
    <xf numFmtId="0" fontId="3" fillId="0" borderId="0" xfId="0" applyFont="1"/>
    <xf numFmtId="2" fontId="5" fillId="0" borderId="1" xfId="0" applyNumberFormat="1" applyFont="1" applyFill="1" applyBorder="1"/>
    <xf numFmtId="2" fontId="5" fillId="0" borderId="2" xfId="0" applyNumberFormat="1" applyFont="1" applyFill="1" applyBorder="1"/>
    <xf numFmtId="0" fontId="0" fillId="0" borderId="6" xfId="0" applyBorder="1"/>
    <xf numFmtId="3" fontId="0" fillId="0" borderId="7" xfId="1" applyNumberFormat="1" applyFont="1" applyFill="1" applyBorder="1"/>
    <xf numFmtId="0" fontId="0" fillId="0" borderId="1" xfId="0" applyBorder="1"/>
    <xf numFmtId="3" fontId="0" fillId="0" borderId="8" xfId="1" applyNumberFormat="1" applyFont="1" applyFill="1" applyBorder="1"/>
    <xf numFmtId="3" fontId="0" fillId="0" borderId="9" xfId="1" applyNumberFormat="1" applyFont="1" applyFill="1" applyBorder="1"/>
    <xf numFmtId="167" fontId="0" fillId="0" borderId="0" xfId="0" applyNumberFormat="1"/>
    <xf numFmtId="0" fontId="5" fillId="0" borderId="0" xfId="0" applyFont="1"/>
    <xf numFmtId="165" fontId="3" fillId="0" borderId="0" xfId="2" applyNumberFormat="1" applyFont="1" applyFill="1" applyAlignment="1">
      <alignment horizontal="center"/>
    </xf>
    <xf numFmtId="15" fontId="3" fillId="0" borderId="1" xfId="0" applyNumberFormat="1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3" applyFont="1" applyAlignment="1">
      <alignment horizontal="center" wrapText="1"/>
    </xf>
    <xf numFmtId="0" fontId="5" fillId="0" borderId="0" xfId="3" applyFont="1" applyAlignment="1">
      <alignment horizontal="center" vertical="top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32290</xdr:colOff>
      <xdr:row>197</xdr:row>
      <xdr:rowOff>16144</xdr:rowOff>
    </xdr:from>
    <xdr:to>
      <xdr:col>2</xdr:col>
      <xdr:colOff>403603</xdr:colOff>
      <xdr:row>202</xdr:row>
      <xdr:rowOff>250513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0" y="31997542"/>
          <a:ext cx="1985720" cy="10415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workbookViewId="0"/>
  </sheetViews>
  <sheetFormatPr baseColWidth="10" defaultRowHeight="12.75" x14ac:dyDescent="0.2"/>
  <cols>
    <col min="1" max="1" width="10.28515625" customWidth="1"/>
    <col min="3" max="3" width="8.85546875" customWidth="1"/>
    <col min="4" max="4" width="9.28515625" customWidth="1"/>
    <col min="5" max="5" width="10.7109375" customWidth="1"/>
    <col min="6" max="6" width="14.7109375" customWidth="1"/>
    <col min="7" max="7" width="9.5703125" customWidth="1"/>
    <col min="8" max="8" width="15" customWidth="1"/>
  </cols>
  <sheetData>
    <row r="1" spans="1:8" x14ac:dyDescent="0.2">
      <c r="A1" s="1" t="s">
        <v>0</v>
      </c>
      <c r="B1" s="2"/>
      <c r="C1" s="3"/>
      <c r="D1" s="3"/>
      <c r="E1" s="54">
        <v>44199937</v>
      </c>
      <c r="F1" s="54"/>
      <c r="G1" s="3"/>
      <c r="H1" s="3"/>
    </row>
    <row r="2" spans="1:8" x14ac:dyDescent="0.2">
      <c r="A2" s="2"/>
      <c r="B2" s="2"/>
      <c r="C2" s="4"/>
      <c r="D2" s="5"/>
      <c r="E2" s="4"/>
      <c r="F2" s="5"/>
      <c r="G2" s="6"/>
      <c r="H2" s="7"/>
    </row>
    <row r="3" spans="1:8" ht="12.75" customHeight="1" x14ac:dyDescent="0.2">
      <c r="A3" s="55" t="s">
        <v>1</v>
      </c>
      <c r="B3" s="56"/>
      <c r="C3" s="57" t="s">
        <v>2</v>
      </c>
      <c r="D3" s="59" t="s">
        <v>3</v>
      </c>
      <c r="E3" s="61" t="s">
        <v>4</v>
      </c>
      <c r="F3" s="59" t="s">
        <v>5</v>
      </c>
      <c r="G3" s="59" t="s">
        <v>6</v>
      </c>
      <c r="H3" s="59" t="s">
        <v>7</v>
      </c>
    </row>
    <row r="4" spans="1:8" x14ac:dyDescent="0.2">
      <c r="A4" s="8" t="s">
        <v>8</v>
      </c>
      <c r="B4" s="8" t="s">
        <v>9</v>
      </c>
      <c r="C4" s="58"/>
      <c r="D4" s="60"/>
      <c r="E4" s="62"/>
      <c r="F4" s="60"/>
      <c r="G4" s="60"/>
      <c r="H4" s="60"/>
    </row>
    <row r="5" spans="1:8" x14ac:dyDescent="0.2">
      <c r="A5" s="9">
        <v>36302</v>
      </c>
      <c r="B5" s="9">
        <v>36310</v>
      </c>
      <c r="C5" s="10">
        <v>31.14</v>
      </c>
      <c r="D5" s="11">
        <v>9</v>
      </c>
      <c r="E5" s="10">
        <f t="shared" ref="E5:E68" si="0">ROUND(+C5/12*1.5,2)</f>
        <v>3.89</v>
      </c>
      <c r="F5" s="12">
        <f>+($E$1*E5%/30*D5)</f>
        <v>515813.26479000004</v>
      </c>
      <c r="G5" s="13"/>
      <c r="H5" s="14">
        <f>+E1+F5-G5</f>
        <v>44715750.264789999</v>
      </c>
    </row>
    <row r="6" spans="1:8" x14ac:dyDescent="0.2">
      <c r="A6" s="9">
        <v>36312</v>
      </c>
      <c r="B6" s="9">
        <v>36341</v>
      </c>
      <c r="C6" s="10">
        <v>27.46</v>
      </c>
      <c r="D6" s="11">
        <v>30</v>
      </c>
      <c r="E6" s="10">
        <f t="shared" si="0"/>
        <v>3.43</v>
      </c>
      <c r="F6" s="12">
        <f t="shared" ref="F6:F69" si="1">+($E$1*E6%/30*D6)</f>
        <v>1516057.8391000002</v>
      </c>
      <c r="G6" s="13"/>
      <c r="H6" s="14">
        <f>+H5+F6-G6</f>
        <v>46231808.103890002</v>
      </c>
    </row>
    <row r="7" spans="1:8" x14ac:dyDescent="0.2">
      <c r="A7" s="9">
        <v>36342</v>
      </c>
      <c r="B7" s="9">
        <v>36371</v>
      </c>
      <c r="C7" s="10">
        <v>24.22</v>
      </c>
      <c r="D7" s="11">
        <v>30</v>
      </c>
      <c r="E7" s="10">
        <f t="shared" si="0"/>
        <v>3.03</v>
      </c>
      <c r="F7" s="12">
        <f t="shared" si="1"/>
        <v>1339258.0910999998</v>
      </c>
      <c r="G7" s="13"/>
      <c r="H7" s="14">
        <f t="shared" ref="H7:H70" si="2">+H6+F7-G7</f>
        <v>47571066.194990002</v>
      </c>
    </row>
    <row r="8" spans="1:8" x14ac:dyDescent="0.2">
      <c r="A8" s="9">
        <v>36373</v>
      </c>
      <c r="B8" s="9">
        <v>36402</v>
      </c>
      <c r="C8" s="10">
        <v>26.25</v>
      </c>
      <c r="D8" s="11">
        <v>30</v>
      </c>
      <c r="E8" s="10">
        <f t="shared" si="0"/>
        <v>3.28</v>
      </c>
      <c r="F8" s="12">
        <f t="shared" si="1"/>
        <v>1449757.9335999999</v>
      </c>
      <c r="G8" s="13"/>
      <c r="H8" s="14">
        <f t="shared" si="2"/>
        <v>49020824.128590003</v>
      </c>
    </row>
    <row r="9" spans="1:8" x14ac:dyDescent="0.2">
      <c r="A9" s="9">
        <v>36404</v>
      </c>
      <c r="B9" s="9">
        <v>36433</v>
      </c>
      <c r="C9" s="10">
        <v>26.01</v>
      </c>
      <c r="D9" s="11">
        <v>30</v>
      </c>
      <c r="E9" s="10">
        <f t="shared" si="0"/>
        <v>3.25</v>
      </c>
      <c r="F9" s="12">
        <f t="shared" si="1"/>
        <v>1436497.9525000001</v>
      </c>
      <c r="G9" s="13"/>
      <c r="H9" s="14">
        <f t="shared" si="2"/>
        <v>50457322.081090003</v>
      </c>
    </row>
    <row r="10" spans="1:8" x14ac:dyDescent="0.2">
      <c r="A10" s="9">
        <v>36434</v>
      </c>
      <c r="B10" s="9">
        <v>36463</v>
      </c>
      <c r="C10" s="15">
        <v>26.96</v>
      </c>
      <c r="D10" s="11">
        <v>30</v>
      </c>
      <c r="E10" s="10">
        <f t="shared" si="0"/>
        <v>3.37</v>
      </c>
      <c r="F10" s="12">
        <f t="shared" si="1"/>
        <v>1489537.8769</v>
      </c>
      <c r="G10" s="13"/>
      <c r="H10" s="14">
        <f t="shared" si="2"/>
        <v>51946859.957990006</v>
      </c>
    </row>
    <row r="11" spans="1:8" x14ac:dyDescent="0.2">
      <c r="A11" s="9">
        <v>36465</v>
      </c>
      <c r="B11" s="9">
        <v>36494</v>
      </c>
      <c r="C11" s="10">
        <v>26.7</v>
      </c>
      <c r="D11" s="11">
        <v>30</v>
      </c>
      <c r="E11" s="10">
        <f t="shared" si="0"/>
        <v>3.34</v>
      </c>
      <c r="F11" s="12">
        <f t="shared" si="1"/>
        <v>1476277.8958000001</v>
      </c>
      <c r="G11" s="13"/>
      <c r="H11" s="14">
        <f t="shared" si="2"/>
        <v>53423137.853790008</v>
      </c>
    </row>
    <row r="12" spans="1:8" x14ac:dyDescent="0.2">
      <c r="A12" s="9">
        <v>36495</v>
      </c>
      <c r="B12" s="9">
        <v>36524</v>
      </c>
      <c r="C12" s="10">
        <v>24.22</v>
      </c>
      <c r="D12" s="11">
        <v>30</v>
      </c>
      <c r="E12" s="10">
        <f t="shared" si="0"/>
        <v>3.03</v>
      </c>
      <c r="F12" s="12">
        <f t="shared" si="1"/>
        <v>1339258.0910999998</v>
      </c>
      <c r="G12" s="13"/>
      <c r="H12" s="14">
        <f t="shared" si="2"/>
        <v>54762395.944890007</v>
      </c>
    </row>
    <row r="13" spans="1:8" x14ac:dyDescent="0.2">
      <c r="A13" s="9">
        <v>36526</v>
      </c>
      <c r="B13" s="9">
        <v>36555</v>
      </c>
      <c r="C13" s="10">
        <v>22.4</v>
      </c>
      <c r="D13" s="11">
        <v>30</v>
      </c>
      <c r="E13" s="10">
        <f t="shared" si="0"/>
        <v>2.8</v>
      </c>
      <c r="F13" s="12">
        <f t="shared" si="1"/>
        <v>1237598.2359999998</v>
      </c>
      <c r="G13" s="13"/>
      <c r="H13" s="14">
        <f t="shared" si="2"/>
        <v>55999994.180890009</v>
      </c>
    </row>
    <row r="14" spans="1:8" x14ac:dyDescent="0.2">
      <c r="A14" s="9">
        <v>36557</v>
      </c>
      <c r="B14" s="16" t="s">
        <v>10</v>
      </c>
      <c r="C14" s="10">
        <v>19.46</v>
      </c>
      <c r="D14" s="11">
        <v>30</v>
      </c>
      <c r="E14" s="10">
        <f t="shared" si="0"/>
        <v>2.4300000000000002</v>
      </c>
      <c r="F14" s="12">
        <f t="shared" si="1"/>
        <v>1074058.4691000001</v>
      </c>
      <c r="G14" s="13"/>
      <c r="H14" s="14">
        <f t="shared" si="2"/>
        <v>57074052.649990007</v>
      </c>
    </row>
    <row r="15" spans="1:8" x14ac:dyDescent="0.2">
      <c r="A15" s="9">
        <v>36586</v>
      </c>
      <c r="B15" s="9">
        <v>36615</v>
      </c>
      <c r="C15" s="10">
        <v>17.46</v>
      </c>
      <c r="D15" s="11">
        <v>30</v>
      </c>
      <c r="E15" s="10">
        <f t="shared" si="0"/>
        <v>2.1800000000000002</v>
      </c>
      <c r="F15" s="12">
        <f t="shared" si="1"/>
        <v>963558.62659999996</v>
      </c>
      <c r="G15" s="13"/>
      <c r="H15" s="14">
        <f t="shared" si="2"/>
        <v>58037611.276590005</v>
      </c>
    </row>
    <row r="16" spans="1:8" x14ac:dyDescent="0.2">
      <c r="A16" s="9">
        <v>36617</v>
      </c>
      <c r="B16" s="9">
        <v>36646</v>
      </c>
      <c r="C16" s="10">
        <v>17.87</v>
      </c>
      <c r="D16" s="11">
        <v>30</v>
      </c>
      <c r="E16" s="10">
        <f t="shared" si="0"/>
        <v>2.23</v>
      </c>
      <c r="F16" s="12">
        <f t="shared" si="1"/>
        <v>985658.59510000004</v>
      </c>
      <c r="G16" s="13"/>
      <c r="H16" s="14">
        <f t="shared" si="2"/>
        <v>59023269.871690005</v>
      </c>
    </row>
    <row r="17" spans="1:8" x14ac:dyDescent="0.2">
      <c r="A17" s="9">
        <v>36647</v>
      </c>
      <c r="B17" s="9">
        <v>36676</v>
      </c>
      <c r="C17" s="10">
        <v>17.899999999999999</v>
      </c>
      <c r="D17" s="11">
        <v>30</v>
      </c>
      <c r="E17" s="10">
        <f t="shared" si="0"/>
        <v>2.2400000000000002</v>
      </c>
      <c r="F17" s="12">
        <f t="shared" si="1"/>
        <v>990078.58880000026</v>
      </c>
      <c r="G17" s="13"/>
      <c r="H17" s="14">
        <f t="shared" si="2"/>
        <v>60013348.460490003</v>
      </c>
    </row>
    <row r="18" spans="1:8" x14ac:dyDescent="0.2">
      <c r="A18" s="9">
        <v>36678</v>
      </c>
      <c r="B18" s="9">
        <v>36707</v>
      </c>
      <c r="C18" s="10">
        <v>19.77</v>
      </c>
      <c r="D18" s="11">
        <v>30</v>
      </c>
      <c r="E18" s="10">
        <f t="shared" si="0"/>
        <v>2.4700000000000002</v>
      </c>
      <c r="F18" s="12">
        <f t="shared" si="1"/>
        <v>1091738.4439000001</v>
      </c>
      <c r="G18" s="13"/>
      <c r="H18" s="14">
        <f t="shared" si="2"/>
        <v>61105086.90439</v>
      </c>
    </row>
    <row r="19" spans="1:8" x14ac:dyDescent="0.2">
      <c r="A19" s="9">
        <v>36708</v>
      </c>
      <c r="B19" s="9">
        <v>36737</v>
      </c>
      <c r="C19" s="10">
        <v>19.440000000000001</v>
      </c>
      <c r="D19" s="11">
        <v>30</v>
      </c>
      <c r="E19" s="10">
        <f t="shared" si="0"/>
        <v>2.4300000000000002</v>
      </c>
      <c r="F19" s="12">
        <f t="shared" si="1"/>
        <v>1074058.4691000001</v>
      </c>
      <c r="G19" s="13"/>
      <c r="H19" s="14">
        <f t="shared" si="2"/>
        <v>62179145.373489998</v>
      </c>
    </row>
    <row r="20" spans="1:8" x14ac:dyDescent="0.2">
      <c r="A20" s="9">
        <v>36739</v>
      </c>
      <c r="B20" s="9">
        <v>36768</v>
      </c>
      <c r="C20" s="10">
        <v>19.920000000000002</v>
      </c>
      <c r="D20" s="11">
        <v>30</v>
      </c>
      <c r="E20" s="10">
        <f t="shared" si="0"/>
        <v>2.4900000000000002</v>
      </c>
      <c r="F20" s="12">
        <f t="shared" si="1"/>
        <v>1100578.4313000001</v>
      </c>
      <c r="G20" s="13"/>
      <c r="H20" s="14">
        <f t="shared" si="2"/>
        <v>63279723.804789998</v>
      </c>
    </row>
    <row r="21" spans="1:8" x14ac:dyDescent="0.2">
      <c r="A21" s="9">
        <v>36770</v>
      </c>
      <c r="B21" s="9">
        <v>36799</v>
      </c>
      <c r="C21" s="10">
        <v>22.93</v>
      </c>
      <c r="D21" s="11">
        <v>30</v>
      </c>
      <c r="E21" s="10">
        <f t="shared" si="0"/>
        <v>2.87</v>
      </c>
      <c r="F21" s="12">
        <f t="shared" si="1"/>
        <v>1268538.1919</v>
      </c>
      <c r="G21" s="13"/>
      <c r="H21" s="14">
        <f t="shared" si="2"/>
        <v>64548261.996689998</v>
      </c>
    </row>
    <row r="22" spans="1:8" x14ac:dyDescent="0.2">
      <c r="A22" s="9">
        <v>36800</v>
      </c>
      <c r="B22" s="9">
        <v>36829</v>
      </c>
      <c r="C22" s="10">
        <v>23.08</v>
      </c>
      <c r="D22" s="11">
        <v>30</v>
      </c>
      <c r="E22" s="10">
        <f t="shared" si="0"/>
        <v>2.89</v>
      </c>
      <c r="F22" s="12">
        <f t="shared" si="1"/>
        <v>1277378.1793000002</v>
      </c>
      <c r="G22" s="13"/>
      <c r="H22" s="14">
        <f t="shared" si="2"/>
        <v>65825640.17599</v>
      </c>
    </row>
    <row r="23" spans="1:8" x14ac:dyDescent="0.2">
      <c r="A23" s="9">
        <v>36831</v>
      </c>
      <c r="B23" s="9">
        <v>36860</v>
      </c>
      <c r="C23" s="10">
        <v>23.8</v>
      </c>
      <c r="D23" s="11">
        <v>30</v>
      </c>
      <c r="E23" s="10">
        <f t="shared" si="0"/>
        <v>2.98</v>
      </c>
      <c r="F23" s="12">
        <f t="shared" si="1"/>
        <v>1317158.1226000001</v>
      </c>
      <c r="G23" s="13"/>
      <c r="H23" s="14">
        <f t="shared" si="2"/>
        <v>67142798.298590004</v>
      </c>
    </row>
    <row r="24" spans="1:8" x14ac:dyDescent="0.2">
      <c r="A24" s="9">
        <v>36861</v>
      </c>
      <c r="B24" s="9">
        <v>36890</v>
      </c>
      <c r="C24" s="10">
        <v>23.69</v>
      </c>
      <c r="D24" s="11">
        <v>30</v>
      </c>
      <c r="E24" s="10">
        <f t="shared" si="0"/>
        <v>2.96</v>
      </c>
      <c r="F24" s="12">
        <f t="shared" si="1"/>
        <v>1308318.1352000001</v>
      </c>
      <c r="G24" s="13"/>
      <c r="H24" s="14">
        <f t="shared" si="2"/>
        <v>68451116.433789998</v>
      </c>
    </row>
    <row r="25" spans="1:8" x14ac:dyDescent="0.2">
      <c r="A25" s="9">
        <v>36892</v>
      </c>
      <c r="B25" s="9">
        <v>36921</v>
      </c>
      <c r="C25" s="10">
        <v>24.16</v>
      </c>
      <c r="D25" s="11">
        <v>30</v>
      </c>
      <c r="E25" s="10">
        <f t="shared" si="0"/>
        <v>3.02</v>
      </c>
      <c r="F25" s="12">
        <f t="shared" si="1"/>
        <v>1334838.0974000001</v>
      </c>
      <c r="G25" s="13"/>
      <c r="H25" s="14">
        <f t="shared" si="2"/>
        <v>69785954.531189993</v>
      </c>
    </row>
    <row r="26" spans="1:8" x14ac:dyDescent="0.2">
      <c r="A26" s="9">
        <v>36923</v>
      </c>
      <c r="B26" s="16" t="s">
        <v>11</v>
      </c>
      <c r="C26" s="10">
        <v>26.03</v>
      </c>
      <c r="D26" s="11">
        <v>30</v>
      </c>
      <c r="E26" s="10">
        <f t="shared" si="0"/>
        <v>3.25</v>
      </c>
      <c r="F26" s="12">
        <f t="shared" si="1"/>
        <v>1436497.9525000001</v>
      </c>
      <c r="G26" s="13"/>
      <c r="H26" s="14">
        <f t="shared" si="2"/>
        <v>71222452.483689994</v>
      </c>
    </row>
    <row r="27" spans="1:8" x14ac:dyDescent="0.2">
      <c r="A27" s="9">
        <v>36951</v>
      </c>
      <c r="B27" s="9">
        <v>36980</v>
      </c>
      <c r="C27" s="10">
        <v>25.11</v>
      </c>
      <c r="D27" s="11">
        <v>30</v>
      </c>
      <c r="E27" s="10">
        <f t="shared" si="0"/>
        <v>3.14</v>
      </c>
      <c r="F27" s="12">
        <f t="shared" si="1"/>
        <v>1387878.0218000002</v>
      </c>
      <c r="G27" s="13"/>
      <c r="H27" s="14">
        <f t="shared" si="2"/>
        <v>72610330.50548999</v>
      </c>
    </row>
    <row r="28" spans="1:8" x14ac:dyDescent="0.2">
      <c r="A28" s="9">
        <v>36982</v>
      </c>
      <c r="B28" s="9">
        <v>37011</v>
      </c>
      <c r="C28" s="10">
        <v>24.83</v>
      </c>
      <c r="D28" s="11">
        <v>30</v>
      </c>
      <c r="E28" s="10">
        <f t="shared" si="0"/>
        <v>3.1</v>
      </c>
      <c r="F28" s="12">
        <f t="shared" si="1"/>
        <v>1370198.047</v>
      </c>
      <c r="G28" s="13"/>
      <c r="H28" s="14">
        <f t="shared" si="2"/>
        <v>73980528.552489996</v>
      </c>
    </row>
    <row r="29" spans="1:8" x14ac:dyDescent="0.2">
      <c r="A29" s="9">
        <v>37012</v>
      </c>
      <c r="B29" s="9">
        <v>37041</v>
      </c>
      <c r="C29" s="10">
        <v>24.24</v>
      </c>
      <c r="D29" s="11">
        <v>30</v>
      </c>
      <c r="E29" s="10">
        <f t="shared" si="0"/>
        <v>3.03</v>
      </c>
      <c r="F29" s="12">
        <f t="shared" si="1"/>
        <v>1339258.0910999998</v>
      </c>
      <c r="G29" s="13"/>
      <c r="H29" s="14">
        <f t="shared" si="2"/>
        <v>75319786.643590003</v>
      </c>
    </row>
    <row r="30" spans="1:8" x14ac:dyDescent="0.2">
      <c r="A30" s="9">
        <v>37043</v>
      </c>
      <c r="B30" s="9">
        <v>37072</v>
      </c>
      <c r="C30" s="10">
        <v>25.17</v>
      </c>
      <c r="D30" s="11">
        <v>30</v>
      </c>
      <c r="E30" s="10">
        <f t="shared" si="0"/>
        <v>3.15</v>
      </c>
      <c r="F30" s="12">
        <f t="shared" si="1"/>
        <v>1392298.0155</v>
      </c>
      <c r="G30" s="13"/>
      <c r="H30" s="14">
        <f t="shared" si="2"/>
        <v>76712084.659089997</v>
      </c>
    </row>
    <row r="31" spans="1:8" x14ac:dyDescent="0.2">
      <c r="A31" s="9">
        <v>37073</v>
      </c>
      <c r="B31" s="9">
        <v>37102</v>
      </c>
      <c r="C31" s="10">
        <v>26.08</v>
      </c>
      <c r="D31" s="11">
        <v>30</v>
      </c>
      <c r="E31" s="10">
        <f t="shared" si="0"/>
        <v>3.26</v>
      </c>
      <c r="F31" s="12">
        <f t="shared" si="1"/>
        <v>1440917.9461999999</v>
      </c>
      <c r="G31" s="13"/>
      <c r="H31" s="14">
        <f t="shared" si="2"/>
        <v>78153002.605289996</v>
      </c>
    </row>
    <row r="32" spans="1:8" x14ac:dyDescent="0.2">
      <c r="A32" s="9">
        <v>37104</v>
      </c>
      <c r="B32" s="9">
        <v>37133</v>
      </c>
      <c r="C32" s="10">
        <v>24.25</v>
      </c>
      <c r="D32" s="11">
        <v>30</v>
      </c>
      <c r="E32" s="10">
        <f t="shared" si="0"/>
        <v>3.03</v>
      </c>
      <c r="F32" s="12">
        <f t="shared" si="1"/>
        <v>1339258.0910999998</v>
      </c>
      <c r="G32" s="13"/>
      <c r="H32" s="14">
        <f t="shared" si="2"/>
        <v>79492260.696390003</v>
      </c>
    </row>
    <row r="33" spans="1:8" x14ac:dyDescent="0.2">
      <c r="A33" s="16" t="s">
        <v>12</v>
      </c>
      <c r="B33" s="9">
        <v>37164</v>
      </c>
      <c r="C33" s="10">
        <v>23.06</v>
      </c>
      <c r="D33" s="11">
        <v>30</v>
      </c>
      <c r="E33" s="10">
        <f t="shared" si="0"/>
        <v>2.88</v>
      </c>
      <c r="F33" s="12">
        <f t="shared" si="1"/>
        <v>1272958.1856</v>
      </c>
      <c r="G33" s="13"/>
      <c r="H33" s="14">
        <f t="shared" si="2"/>
        <v>80765218.881990001</v>
      </c>
    </row>
    <row r="34" spans="1:8" x14ac:dyDescent="0.2">
      <c r="A34" s="16">
        <v>37165</v>
      </c>
      <c r="B34" s="9">
        <v>37194</v>
      </c>
      <c r="C34" s="10">
        <v>23.22</v>
      </c>
      <c r="D34" s="11">
        <v>30</v>
      </c>
      <c r="E34" s="10">
        <f t="shared" si="0"/>
        <v>2.9</v>
      </c>
      <c r="F34" s="12">
        <f t="shared" si="1"/>
        <v>1281798.173</v>
      </c>
      <c r="G34" s="13"/>
      <c r="H34" s="14">
        <f t="shared" si="2"/>
        <v>82047017.054989994</v>
      </c>
    </row>
    <row r="35" spans="1:8" x14ac:dyDescent="0.2">
      <c r="A35" s="16">
        <v>37196</v>
      </c>
      <c r="B35" s="9">
        <v>37225</v>
      </c>
      <c r="C35" s="10">
        <v>22.98</v>
      </c>
      <c r="D35" s="11">
        <v>30</v>
      </c>
      <c r="E35" s="10">
        <f t="shared" si="0"/>
        <v>2.87</v>
      </c>
      <c r="F35" s="12">
        <f t="shared" si="1"/>
        <v>1268538.1919</v>
      </c>
      <c r="G35" s="13"/>
      <c r="H35" s="14">
        <f t="shared" si="2"/>
        <v>83315555.246889994</v>
      </c>
    </row>
    <row r="36" spans="1:8" x14ac:dyDescent="0.2">
      <c r="A36" s="16">
        <v>37226</v>
      </c>
      <c r="B36" s="9">
        <v>37255</v>
      </c>
      <c r="C36" s="10">
        <v>22.48</v>
      </c>
      <c r="D36" s="11">
        <v>30</v>
      </c>
      <c r="E36" s="10">
        <f t="shared" si="0"/>
        <v>2.81</v>
      </c>
      <c r="F36" s="12">
        <f t="shared" si="1"/>
        <v>1242018.2297</v>
      </c>
      <c r="G36" s="13"/>
      <c r="H36" s="14">
        <f t="shared" si="2"/>
        <v>84557573.476589993</v>
      </c>
    </row>
    <row r="37" spans="1:8" x14ac:dyDescent="0.2">
      <c r="A37" s="16">
        <v>37257</v>
      </c>
      <c r="B37" s="9">
        <v>37286</v>
      </c>
      <c r="C37" s="10">
        <v>22.81</v>
      </c>
      <c r="D37" s="11">
        <v>30</v>
      </c>
      <c r="E37" s="10">
        <f t="shared" si="0"/>
        <v>2.85</v>
      </c>
      <c r="F37" s="12">
        <f t="shared" si="1"/>
        <v>1259698.2045</v>
      </c>
      <c r="G37" s="13"/>
      <c r="H37" s="14">
        <f t="shared" si="2"/>
        <v>85817271.681089997</v>
      </c>
    </row>
    <row r="38" spans="1:8" x14ac:dyDescent="0.2">
      <c r="A38" s="16">
        <v>37288</v>
      </c>
      <c r="B38" s="16" t="s">
        <v>13</v>
      </c>
      <c r="C38" s="10">
        <v>22.35</v>
      </c>
      <c r="D38" s="11">
        <v>30</v>
      </c>
      <c r="E38" s="10">
        <f t="shared" si="0"/>
        <v>2.79</v>
      </c>
      <c r="F38" s="12">
        <f t="shared" si="1"/>
        <v>1233178.2423</v>
      </c>
      <c r="G38" s="13"/>
      <c r="H38" s="14">
        <f t="shared" si="2"/>
        <v>87050449.923390001</v>
      </c>
    </row>
    <row r="39" spans="1:8" x14ac:dyDescent="0.2">
      <c r="A39" s="16">
        <v>37316</v>
      </c>
      <c r="B39" s="9">
        <v>37345</v>
      </c>
      <c r="C39" s="10">
        <v>20.97</v>
      </c>
      <c r="D39" s="11">
        <v>30</v>
      </c>
      <c r="E39" s="10">
        <f t="shared" si="0"/>
        <v>2.62</v>
      </c>
      <c r="F39" s="12">
        <f t="shared" si="1"/>
        <v>1158038.3493999999</v>
      </c>
      <c r="G39" s="13"/>
      <c r="H39" s="14">
        <f t="shared" si="2"/>
        <v>88208488.27279</v>
      </c>
    </row>
    <row r="40" spans="1:8" x14ac:dyDescent="0.2">
      <c r="A40" s="16">
        <v>37347</v>
      </c>
      <c r="B40" s="9">
        <v>37376</v>
      </c>
      <c r="C40" s="10">
        <v>21.03</v>
      </c>
      <c r="D40" s="11">
        <v>30</v>
      </c>
      <c r="E40" s="10">
        <f t="shared" si="0"/>
        <v>2.63</v>
      </c>
      <c r="F40" s="12">
        <f t="shared" si="1"/>
        <v>1162458.3430999999</v>
      </c>
      <c r="G40" s="13"/>
      <c r="H40" s="14">
        <f t="shared" si="2"/>
        <v>89370946.615889996</v>
      </c>
    </row>
    <row r="41" spans="1:8" x14ac:dyDescent="0.2">
      <c r="A41" s="16">
        <v>37377</v>
      </c>
      <c r="B41" s="16" t="s">
        <v>13</v>
      </c>
      <c r="C41" s="10">
        <v>20</v>
      </c>
      <c r="D41" s="11">
        <v>30</v>
      </c>
      <c r="E41" s="10">
        <f t="shared" si="0"/>
        <v>2.5</v>
      </c>
      <c r="F41" s="12">
        <f t="shared" si="1"/>
        <v>1104998.425</v>
      </c>
      <c r="G41" s="13"/>
      <c r="H41" s="14">
        <f t="shared" si="2"/>
        <v>90475945.040889993</v>
      </c>
    </row>
    <row r="42" spans="1:8" x14ac:dyDescent="0.2">
      <c r="A42" s="16">
        <v>37408</v>
      </c>
      <c r="B42" s="9">
        <v>37437</v>
      </c>
      <c r="C42" s="10">
        <v>19.95</v>
      </c>
      <c r="D42" s="11">
        <v>30</v>
      </c>
      <c r="E42" s="10">
        <f t="shared" si="0"/>
        <v>2.4900000000000002</v>
      </c>
      <c r="F42" s="12">
        <f t="shared" si="1"/>
        <v>1100578.4313000001</v>
      </c>
      <c r="G42" s="13"/>
      <c r="H42" s="14">
        <f t="shared" si="2"/>
        <v>91576523.472189993</v>
      </c>
    </row>
    <row r="43" spans="1:8" x14ac:dyDescent="0.2">
      <c r="A43" s="16">
        <v>37438</v>
      </c>
      <c r="B43" s="9">
        <v>37467</v>
      </c>
      <c r="C43" s="10">
        <v>19.77</v>
      </c>
      <c r="D43" s="11">
        <v>30</v>
      </c>
      <c r="E43" s="10">
        <f t="shared" si="0"/>
        <v>2.4700000000000002</v>
      </c>
      <c r="F43" s="12">
        <f t="shared" si="1"/>
        <v>1091738.4439000001</v>
      </c>
      <c r="G43" s="13"/>
      <c r="H43" s="14">
        <f t="shared" si="2"/>
        <v>92668261.916089997</v>
      </c>
    </row>
    <row r="44" spans="1:8" x14ac:dyDescent="0.2">
      <c r="A44" s="16">
        <v>37469</v>
      </c>
      <c r="B44" s="9">
        <v>37498</v>
      </c>
      <c r="C44" s="10">
        <v>20.010000000000002</v>
      </c>
      <c r="D44" s="11">
        <v>30</v>
      </c>
      <c r="E44" s="10">
        <f t="shared" si="0"/>
        <v>2.5</v>
      </c>
      <c r="F44" s="12">
        <f t="shared" si="1"/>
        <v>1104998.425</v>
      </c>
      <c r="G44" s="13"/>
      <c r="H44" s="14">
        <f t="shared" si="2"/>
        <v>93773260.341089994</v>
      </c>
    </row>
    <row r="45" spans="1:8" x14ac:dyDescent="0.2">
      <c r="A45" s="16">
        <v>37500</v>
      </c>
      <c r="B45" s="9">
        <v>37529</v>
      </c>
      <c r="C45" s="10">
        <v>20.18</v>
      </c>
      <c r="D45" s="11">
        <v>30</v>
      </c>
      <c r="E45" s="10">
        <f t="shared" si="0"/>
        <v>2.52</v>
      </c>
      <c r="F45" s="12">
        <f t="shared" si="1"/>
        <v>1113838.4124</v>
      </c>
      <c r="G45" s="13"/>
      <c r="H45" s="14">
        <f t="shared" si="2"/>
        <v>94887098.753490001</v>
      </c>
    </row>
    <row r="46" spans="1:8" x14ac:dyDescent="0.2">
      <c r="A46" s="16">
        <v>37530</v>
      </c>
      <c r="B46" s="9">
        <v>37559</v>
      </c>
      <c r="C46" s="10">
        <v>20.3</v>
      </c>
      <c r="D46" s="11">
        <v>30</v>
      </c>
      <c r="E46" s="10">
        <f t="shared" si="0"/>
        <v>2.54</v>
      </c>
      <c r="F46" s="12">
        <f t="shared" si="1"/>
        <v>1122678.3998</v>
      </c>
      <c r="G46" s="13"/>
      <c r="H46" s="14">
        <f t="shared" si="2"/>
        <v>96009777.153290004</v>
      </c>
    </row>
    <row r="47" spans="1:8" x14ac:dyDescent="0.2">
      <c r="A47" s="16">
        <v>37561</v>
      </c>
      <c r="B47" s="9">
        <v>37590</v>
      </c>
      <c r="C47" s="10">
        <v>19.760000000000002</v>
      </c>
      <c r="D47" s="11">
        <v>30</v>
      </c>
      <c r="E47" s="10">
        <f t="shared" si="0"/>
        <v>2.4700000000000002</v>
      </c>
      <c r="F47" s="12">
        <f t="shared" si="1"/>
        <v>1091738.4439000001</v>
      </c>
      <c r="G47" s="13"/>
      <c r="H47" s="14">
        <f t="shared" si="2"/>
        <v>97101515.597190008</v>
      </c>
    </row>
    <row r="48" spans="1:8" x14ac:dyDescent="0.2">
      <c r="A48" s="16">
        <v>37591</v>
      </c>
      <c r="B48" s="9">
        <v>37620</v>
      </c>
      <c r="C48" s="10">
        <v>19.690000000000001</v>
      </c>
      <c r="D48" s="11">
        <v>30</v>
      </c>
      <c r="E48" s="10">
        <f t="shared" si="0"/>
        <v>2.46</v>
      </c>
      <c r="F48" s="12">
        <f t="shared" si="1"/>
        <v>1087318.4502000001</v>
      </c>
      <c r="G48" s="13"/>
      <c r="H48" s="14">
        <f t="shared" si="2"/>
        <v>98188834.047390014</v>
      </c>
    </row>
    <row r="49" spans="1:8" x14ac:dyDescent="0.2">
      <c r="A49" s="16">
        <v>37622</v>
      </c>
      <c r="B49" s="9">
        <v>37651</v>
      </c>
      <c r="C49" s="10">
        <v>19.64</v>
      </c>
      <c r="D49" s="11">
        <v>30</v>
      </c>
      <c r="E49" s="10">
        <f t="shared" si="0"/>
        <v>2.46</v>
      </c>
      <c r="F49" s="12">
        <f t="shared" si="1"/>
        <v>1087318.4502000001</v>
      </c>
      <c r="G49" s="13"/>
      <c r="H49" s="14">
        <f t="shared" si="2"/>
        <v>99276152.49759002</v>
      </c>
    </row>
    <row r="50" spans="1:8" x14ac:dyDescent="0.2">
      <c r="A50" s="16">
        <v>37653</v>
      </c>
      <c r="B50" s="16" t="s">
        <v>14</v>
      </c>
      <c r="C50" s="10">
        <v>19.78</v>
      </c>
      <c r="D50" s="11">
        <v>30</v>
      </c>
      <c r="E50" s="10">
        <f t="shared" si="0"/>
        <v>2.4700000000000002</v>
      </c>
      <c r="F50" s="12">
        <f t="shared" si="1"/>
        <v>1091738.4439000001</v>
      </c>
      <c r="G50" s="13"/>
      <c r="H50" s="14">
        <f t="shared" si="2"/>
        <v>100367890.94149002</v>
      </c>
    </row>
    <row r="51" spans="1:8" x14ac:dyDescent="0.2">
      <c r="A51" s="16">
        <v>37681</v>
      </c>
      <c r="B51" s="9">
        <v>37710</v>
      </c>
      <c r="C51" s="10">
        <v>19.489999999999998</v>
      </c>
      <c r="D51" s="11">
        <v>30</v>
      </c>
      <c r="E51" s="10">
        <f t="shared" si="0"/>
        <v>2.44</v>
      </c>
      <c r="F51" s="12">
        <f t="shared" si="1"/>
        <v>1078478.4627999999</v>
      </c>
      <c r="G51" s="13"/>
      <c r="H51" s="14">
        <f t="shared" si="2"/>
        <v>101446369.40429002</v>
      </c>
    </row>
    <row r="52" spans="1:8" x14ac:dyDescent="0.2">
      <c r="A52" s="16">
        <v>37712</v>
      </c>
      <c r="B52" s="9">
        <v>37741</v>
      </c>
      <c r="C52" s="10">
        <v>19.809999999999999</v>
      </c>
      <c r="D52" s="11">
        <v>30</v>
      </c>
      <c r="E52" s="10">
        <f t="shared" si="0"/>
        <v>2.48</v>
      </c>
      <c r="F52" s="12">
        <f t="shared" si="1"/>
        <v>1096158.4376000001</v>
      </c>
      <c r="G52" s="13"/>
      <c r="H52" s="14">
        <f t="shared" si="2"/>
        <v>102542527.84189002</v>
      </c>
    </row>
    <row r="53" spans="1:8" x14ac:dyDescent="0.2">
      <c r="A53" s="16">
        <v>37742</v>
      </c>
      <c r="B53" s="9">
        <v>37771</v>
      </c>
      <c r="C53" s="10">
        <v>19.89</v>
      </c>
      <c r="D53" s="11">
        <v>30</v>
      </c>
      <c r="E53" s="10">
        <f t="shared" si="0"/>
        <v>2.4900000000000002</v>
      </c>
      <c r="F53" s="12">
        <f t="shared" si="1"/>
        <v>1100578.4313000001</v>
      </c>
      <c r="G53" s="13"/>
      <c r="H53" s="14">
        <f t="shared" si="2"/>
        <v>103643106.27319002</v>
      </c>
    </row>
    <row r="54" spans="1:8" x14ac:dyDescent="0.2">
      <c r="A54" s="16">
        <v>37773</v>
      </c>
      <c r="B54" s="9">
        <v>37802</v>
      </c>
      <c r="C54" s="10">
        <v>19.2</v>
      </c>
      <c r="D54" s="11">
        <v>30</v>
      </c>
      <c r="E54" s="10">
        <f t="shared" si="0"/>
        <v>2.4</v>
      </c>
      <c r="F54" s="12">
        <f t="shared" si="1"/>
        <v>1060798.4880000001</v>
      </c>
      <c r="G54" s="13"/>
      <c r="H54" s="14">
        <f t="shared" si="2"/>
        <v>104703904.76119003</v>
      </c>
    </row>
    <row r="55" spans="1:8" ht="12.75" customHeight="1" x14ac:dyDescent="0.2">
      <c r="A55" s="16">
        <v>37803</v>
      </c>
      <c r="B55" s="9">
        <v>37832</v>
      </c>
      <c r="C55" s="10">
        <v>19.440000000000001</v>
      </c>
      <c r="D55" s="11">
        <v>30</v>
      </c>
      <c r="E55" s="10">
        <f t="shared" si="0"/>
        <v>2.4300000000000002</v>
      </c>
      <c r="F55" s="12">
        <f t="shared" si="1"/>
        <v>1074058.4691000001</v>
      </c>
      <c r="G55" s="13"/>
      <c r="H55" s="14">
        <f t="shared" si="2"/>
        <v>105777963.23029003</v>
      </c>
    </row>
    <row r="56" spans="1:8" x14ac:dyDescent="0.2">
      <c r="A56" s="16">
        <v>37834</v>
      </c>
      <c r="B56" s="9">
        <v>37863</v>
      </c>
      <c r="C56" s="10">
        <v>19.88</v>
      </c>
      <c r="D56" s="11">
        <v>30</v>
      </c>
      <c r="E56" s="10">
        <f t="shared" si="0"/>
        <v>2.4900000000000002</v>
      </c>
      <c r="F56" s="12">
        <f t="shared" si="1"/>
        <v>1100578.4313000001</v>
      </c>
      <c r="G56" s="13"/>
      <c r="H56" s="14">
        <f t="shared" si="2"/>
        <v>106878541.66159002</v>
      </c>
    </row>
    <row r="57" spans="1:8" x14ac:dyDescent="0.2">
      <c r="A57" s="16">
        <v>37865</v>
      </c>
      <c r="B57" s="9">
        <v>37894</v>
      </c>
      <c r="C57" s="10">
        <v>20.12</v>
      </c>
      <c r="D57" s="11">
        <v>30</v>
      </c>
      <c r="E57" s="10">
        <f t="shared" si="0"/>
        <v>2.52</v>
      </c>
      <c r="F57" s="12">
        <f t="shared" si="1"/>
        <v>1113838.4124</v>
      </c>
      <c r="G57" s="13"/>
      <c r="H57" s="14">
        <f t="shared" si="2"/>
        <v>107992380.07399003</v>
      </c>
    </row>
    <row r="58" spans="1:8" x14ac:dyDescent="0.2">
      <c r="A58" s="16">
        <v>37895</v>
      </c>
      <c r="B58" s="9">
        <v>37924</v>
      </c>
      <c r="C58" s="10">
        <v>20.04</v>
      </c>
      <c r="D58" s="11">
        <v>30</v>
      </c>
      <c r="E58" s="10">
        <f t="shared" si="0"/>
        <v>2.5099999999999998</v>
      </c>
      <c r="F58" s="12">
        <f t="shared" si="1"/>
        <v>1109418.4186999998</v>
      </c>
      <c r="G58" s="13"/>
      <c r="H58" s="14">
        <f t="shared" si="2"/>
        <v>109101798.49269003</v>
      </c>
    </row>
    <row r="59" spans="1:8" x14ac:dyDescent="0.2">
      <c r="A59" s="16">
        <v>37926</v>
      </c>
      <c r="B59" s="9">
        <v>37955</v>
      </c>
      <c r="C59" s="10">
        <v>19.87</v>
      </c>
      <c r="D59" s="11">
        <v>30</v>
      </c>
      <c r="E59" s="10">
        <f t="shared" si="0"/>
        <v>2.48</v>
      </c>
      <c r="F59" s="12">
        <f t="shared" si="1"/>
        <v>1096158.4376000001</v>
      </c>
      <c r="G59" s="13"/>
      <c r="H59" s="14">
        <f t="shared" si="2"/>
        <v>110197956.93029003</v>
      </c>
    </row>
    <row r="60" spans="1:8" x14ac:dyDescent="0.2">
      <c r="A60" s="16">
        <v>37956</v>
      </c>
      <c r="B60" s="9">
        <v>37985</v>
      </c>
      <c r="C60" s="10">
        <v>19.809999999999999</v>
      </c>
      <c r="D60" s="11">
        <v>30</v>
      </c>
      <c r="E60" s="10">
        <f t="shared" si="0"/>
        <v>2.48</v>
      </c>
      <c r="F60" s="12">
        <f t="shared" si="1"/>
        <v>1096158.4376000001</v>
      </c>
      <c r="G60" s="13"/>
      <c r="H60" s="14">
        <f t="shared" si="2"/>
        <v>111294115.36789003</v>
      </c>
    </row>
    <row r="61" spans="1:8" x14ac:dyDescent="0.2">
      <c r="A61" s="16">
        <v>37987</v>
      </c>
      <c r="B61" s="9">
        <v>38016</v>
      </c>
      <c r="C61" s="10">
        <v>19.670000000000002</v>
      </c>
      <c r="D61" s="11">
        <v>30</v>
      </c>
      <c r="E61" s="10">
        <f t="shared" si="0"/>
        <v>2.46</v>
      </c>
      <c r="F61" s="12">
        <f t="shared" si="1"/>
        <v>1087318.4502000001</v>
      </c>
      <c r="G61" s="13"/>
      <c r="H61" s="14">
        <f t="shared" si="2"/>
        <v>112381433.81809004</v>
      </c>
    </row>
    <row r="62" spans="1:8" x14ac:dyDescent="0.2">
      <c r="A62" s="16">
        <v>38018</v>
      </c>
      <c r="B62" s="16" t="s">
        <v>15</v>
      </c>
      <c r="C62" s="10">
        <v>19.739999999999998</v>
      </c>
      <c r="D62" s="11">
        <v>30</v>
      </c>
      <c r="E62" s="10">
        <f t="shared" si="0"/>
        <v>2.4700000000000002</v>
      </c>
      <c r="F62" s="12">
        <f t="shared" si="1"/>
        <v>1091738.4439000001</v>
      </c>
      <c r="G62" s="13"/>
      <c r="H62" s="14">
        <f t="shared" si="2"/>
        <v>113473172.26199004</v>
      </c>
    </row>
    <row r="63" spans="1:8" x14ac:dyDescent="0.2">
      <c r="A63" s="16">
        <v>38047</v>
      </c>
      <c r="B63" s="9">
        <v>38076</v>
      </c>
      <c r="C63" s="10">
        <v>19.8</v>
      </c>
      <c r="D63" s="11">
        <v>30</v>
      </c>
      <c r="E63" s="10">
        <f t="shared" si="0"/>
        <v>2.48</v>
      </c>
      <c r="F63" s="12">
        <f t="shared" si="1"/>
        <v>1096158.4376000001</v>
      </c>
      <c r="G63" s="13"/>
      <c r="H63" s="14">
        <f t="shared" si="2"/>
        <v>114569330.69959004</v>
      </c>
    </row>
    <row r="64" spans="1:8" x14ac:dyDescent="0.2">
      <c r="A64" s="16">
        <v>38078</v>
      </c>
      <c r="B64" s="9">
        <v>38107</v>
      </c>
      <c r="C64" s="10">
        <v>19.78</v>
      </c>
      <c r="D64" s="11">
        <v>30</v>
      </c>
      <c r="E64" s="10">
        <f t="shared" si="0"/>
        <v>2.4700000000000002</v>
      </c>
      <c r="F64" s="12">
        <f t="shared" si="1"/>
        <v>1091738.4439000001</v>
      </c>
      <c r="G64" s="13"/>
      <c r="H64" s="14">
        <f t="shared" si="2"/>
        <v>115661069.14349005</v>
      </c>
    </row>
    <row r="65" spans="1:8" x14ac:dyDescent="0.2">
      <c r="A65" s="16">
        <v>38108</v>
      </c>
      <c r="B65" s="9">
        <v>38137</v>
      </c>
      <c r="C65" s="10">
        <v>19.71</v>
      </c>
      <c r="D65" s="11">
        <v>30</v>
      </c>
      <c r="E65" s="10">
        <f t="shared" si="0"/>
        <v>2.46</v>
      </c>
      <c r="F65" s="12">
        <f t="shared" si="1"/>
        <v>1087318.4502000001</v>
      </c>
      <c r="G65" s="13"/>
      <c r="H65" s="14">
        <f t="shared" si="2"/>
        <v>116748387.59369005</v>
      </c>
    </row>
    <row r="66" spans="1:8" x14ac:dyDescent="0.2">
      <c r="A66" s="16">
        <v>38139</v>
      </c>
      <c r="B66" s="9">
        <v>38168</v>
      </c>
      <c r="C66" s="10">
        <v>19.670000000000002</v>
      </c>
      <c r="D66" s="11">
        <v>30</v>
      </c>
      <c r="E66" s="10">
        <f t="shared" si="0"/>
        <v>2.46</v>
      </c>
      <c r="F66" s="12">
        <f t="shared" si="1"/>
        <v>1087318.4502000001</v>
      </c>
      <c r="G66" s="13"/>
      <c r="H66" s="14">
        <f t="shared" si="2"/>
        <v>117835706.04389006</v>
      </c>
    </row>
    <row r="67" spans="1:8" x14ac:dyDescent="0.2">
      <c r="A67" s="17">
        <v>38169</v>
      </c>
      <c r="B67" s="18">
        <v>38198</v>
      </c>
      <c r="C67" s="19">
        <v>19.670000000000002</v>
      </c>
      <c r="D67" s="20">
        <v>30</v>
      </c>
      <c r="E67" s="19">
        <f t="shared" si="0"/>
        <v>2.46</v>
      </c>
      <c r="F67" s="12">
        <f t="shared" si="1"/>
        <v>1087318.4502000001</v>
      </c>
      <c r="G67" s="13"/>
      <c r="H67" s="14">
        <f t="shared" si="2"/>
        <v>118923024.49409007</v>
      </c>
    </row>
    <row r="68" spans="1:8" x14ac:dyDescent="0.2">
      <c r="A68" s="16">
        <v>38200</v>
      </c>
      <c r="B68" s="9">
        <v>38229</v>
      </c>
      <c r="C68" s="10">
        <v>19.28</v>
      </c>
      <c r="D68" s="11">
        <v>30</v>
      </c>
      <c r="E68" s="10">
        <f t="shared" si="0"/>
        <v>2.41</v>
      </c>
      <c r="F68" s="12">
        <f t="shared" si="1"/>
        <v>1065218.4816999999</v>
      </c>
      <c r="G68" s="13"/>
      <c r="H68" s="14">
        <f t="shared" si="2"/>
        <v>119988242.97579007</v>
      </c>
    </row>
    <row r="69" spans="1:8" x14ac:dyDescent="0.2">
      <c r="A69" s="16">
        <v>38231</v>
      </c>
      <c r="B69" s="9">
        <v>38260</v>
      </c>
      <c r="C69" s="10">
        <v>19.5</v>
      </c>
      <c r="D69" s="11">
        <v>30</v>
      </c>
      <c r="E69" s="10">
        <f t="shared" ref="E69:E87" si="3">ROUND(+C69/12*1.5,2)</f>
        <v>2.44</v>
      </c>
      <c r="F69" s="12">
        <f t="shared" si="1"/>
        <v>1078478.4627999999</v>
      </c>
      <c r="G69" s="13"/>
      <c r="H69" s="14">
        <f t="shared" si="2"/>
        <v>121066721.43859006</v>
      </c>
    </row>
    <row r="70" spans="1:8" x14ac:dyDescent="0.2">
      <c r="A70" s="16">
        <v>38261</v>
      </c>
      <c r="B70" s="9">
        <v>38290</v>
      </c>
      <c r="C70" s="10">
        <v>19.03</v>
      </c>
      <c r="D70" s="11">
        <v>30</v>
      </c>
      <c r="E70" s="19">
        <f t="shared" si="3"/>
        <v>2.38</v>
      </c>
      <c r="F70" s="12">
        <f t="shared" ref="F70:F133" si="4">+($E$1*E70%/30*D70)</f>
        <v>1051958.5005999999</v>
      </c>
      <c r="G70" s="13"/>
      <c r="H70" s="14">
        <f t="shared" si="2"/>
        <v>122118679.93919006</v>
      </c>
    </row>
    <row r="71" spans="1:8" x14ac:dyDescent="0.2">
      <c r="A71" s="17">
        <v>38292</v>
      </c>
      <c r="B71" s="18">
        <v>38321</v>
      </c>
      <c r="C71" s="19">
        <v>19.59</v>
      </c>
      <c r="D71" s="20">
        <v>30</v>
      </c>
      <c r="E71" s="10">
        <f t="shared" si="3"/>
        <v>2.4500000000000002</v>
      </c>
      <c r="F71" s="12">
        <f t="shared" si="4"/>
        <v>1082898.4565000001</v>
      </c>
      <c r="G71" s="13"/>
      <c r="H71" s="14">
        <f t="shared" ref="H71:H130" si="5">+H70+F71-G71</f>
        <v>123201578.39569005</v>
      </c>
    </row>
    <row r="72" spans="1:8" x14ac:dyDescent="0.2">
      <c r="A72" s="17">
        <v>38322</v>
      </c>
      <c r="B72" s="18">
        <v>38351</v>
      </c>
      <c r="C72" s="19">
        <v>19.489999999999998</v>
      </c>
      <c r="D72" s="20">
        <v>30</v>
      </c>
      <c r="E72" s="10">
        <f t="shared" si="3"/>
        <v>2.44</v>
      </c>
      <c r="F72" s="12">
        <f t="shared" si="4"/>
        <v>1078478.4627999999</v>
      </c>
      <c r="G72" s="13"/>
      <c r="H72" s="14">
        <f t="shared" si="5"/>
        <v>124280056.85849005</v>
      </c>
    </row>
    <row r="73" spans="1:8" x14ac:dyDescent="0.2">
      <c r="A73" s="17">
        <v>38353</v>
      </c>
      <c r="B73" s="18">
        <v>38382</v>
      </c>
      <c r="C73" s="19">
        <v>19.45</v>
      </c>
      <c r="D73" s="20">
        <v>30</v>
      </c>
      <c r="E73" s="10">
        <f t="shared" si="3"/>
        <v>2.4300000000000002</v>
      </c>
      <c r="F73" s="12">
        <f t="shared" si="4"/>
        <v>1074058.4691000001</v>
      </c>
      <c r="G73" s="13"/>
      <c r="H73" s="14">
        <f t="shared" si="5"/>
        <v>125354115.32759005</v>
      </c>
    </row>
    <row r="74" spans="1:8" x14ac:dyDescent="0.2">
      <c r="A74" s="17">
        <v>38384</v>
      </c>
      <c r="B74" s="17" t="s">
        <v>16</v>
      </c>
      <c r="C74" s="19">
        <v>19.399999999999999</v>
      </c>
      <c r="D74" s="20">
        <v>30</v>
      </c>
      <c r="E74" s="10">
        <f t="shared" si="3"/>
        <v>2.4300000000000002</v>
      </c>
      <c r="F74" s="12">
        <f t="shared" si="4"/>
        <v>1074058.4691000001</v>
      </c>
      <c r="G74" s="13"/>
      <c r="H74" s="14">
        <f t="shared" si="5"/>
        <v>126428173.79669005</v>
      </c>
    </row>
    <row r="75" spans="1:8" x14ac:dyDescent="0.2">
      <c r="A75" s="17">
        <v>38412</v>
      </c>
      <c r="B75" s="17">
        <v>38441</v>
      </c>
      <c r="C75" s="19">
        <v>19.149999999999999</v>
      </c>
      <c r="D75" s="20">
        <v>30</v>
      </c>
      <c r="E75" s="10">
        <f t="shared" si="3"/>
        <v>2.39</v>
      </c>
      <c r="F75" s="12">
        <f t="shared" si="4"/>
        <v>1056378.4943000001</v>
      </c>
      <c r="G75" s="13"/>
      <c r="H75" s="14">
        <f t="shared" si="5"/>
        <v>127484552.29099004</v>
      </c>
    </row>
    <row r="76" spans="1:8" x14ac:dyDescent="0.2">
      <c r="A76" s="17">
        <v>38443</v>
      </c>
      <c r="B76" s="17">
        <v>38472</v>
      </c>
      <c r="C76" s="19">
        <v>19.190000000000001</v>
      </c>
      <c r="D76" s="20">
        <v>30</v>
      </c>
      <c r="E76" s="10">
        <f t="shared" si="3"/>
        <v>2.4</v>
      </c>
      <c r="F76" s="12">
        <f t="shared" si="4"/>
        <v>1060798.4880000001</v>
      </c>
      <c r="G76" s="13"/>
      <c r="H76" s="14">
        <f t="shared" si="5"/>
        <v>128545350.77899005</v>
      </c>
    </row>
    <row r="77" spans="1:8" x14ac:dyDescent="0.2">
      <c r="A77" s="17">
        <v>38473</v>
      </c>
      <c r="B77" s="17">
        <v>38502</v>
      </c>
      <c r="C77" s="19">
        <v>19.02</v>
      </c>
      <c r="D77" s="20">
        <v>30</v>
      </c>
      <c r="E77" s="10">
        <f t="shared" si="3"/>
        <v>2.38</v>
      </c>
      <c r="F77" s="12">
        <f t="shared" si="4"/>
        <v>1051958.5005999999</v>
      </c>
      <c r="G77" s="13"/>
      <c r="H77" s="14">
        <f t="shared" si="5"/>
        <v>129597309.27959004</v>
      </c>
    </row>
    <row r="78" spans="1:8" x14ac:dyDescent="0.2">
      <c r="A78" s="17">
        <v>38504</v>
      </c>
      <c r="B78" s="17">
        <v>38533</v>
      </c>
      <c r="C78" s="19">
        <v>18.850000000000001</v>
      </c>
      <c r="D78" s="20">
        <v>30</v>
      </c>
      <c r="E78" s="10">
        <f t="shared" si="3"/>
        <v>2.36</v>
      </c>
      <c r="F78" s="12">
        <f t="shared" si="4"/>
        <v>1043118.5131999999</v>
      </c>
      <c r="G78" s="13"/>
      <c r="H78" s="14">
        <f t="shared" si="5"/>
        <v>130640427.79279004</v>
      </c>
    </row>
    <row r="79" spans="1:8" x14ac:dyDescent="0.2">
      <c r="A79" s="17">
        <v>38534</v>
      </c>
      <c r="B79" s="18">
        <v>38563</v>
      </c>
      <c r="C79" s="19">
        <v>18.850000000000001</v>
      </c>
      <c r="D79" s="21">
        <v>30</v>
      </c>
      <c r="E79" s="10">
        <f t="shared" si="3"/>
        <v>2.36</v>
      </c>
      <c r="F79" s="12">
        <f t="shared" si="4"/>
        <v>1043118.5131999999</v>
      </c>
      <c r="G79" s="13"/>
      <c r="H79" s="14">
        <f t="shared" si="5"/>
        <v>131683546.30599004</v>
      </c>
    </row>
    <row r="80" spans="1:8" x14ac:dyDescent="0.2">
      <c r="A80" s="17">
        <v>38565</v>
      </c>
      <c r="B80" s="18">
        <v>38594</v>
      </c>
      <c r="C80" s="19">
        <v>18.239999999999998</v>
      </c>
      <c r="D80" s="20">
        <v>30</v>
      </c>
      <c r="E80" s="22">
        <f t="shared" si="3"/>
        <v>2.2799999999999998</v>
      </c>
      <c r="F80" s="12">
        <f t="shared" si="4"/>
        <v>1007758.5635999999</v>
      </c>
      <c r="G80" s="13"/>
      <c r="H80" s="14">
        <f t="shared" si="5"/>
        <v>132691304.86959004</v>
      </c>
    </row>
    <row r="81" spans="1:8" x14ac:dyDescent="0.2">
      <c r="A81" s="17">
        <v>38596</v>
      </c>
      <c r="B81" s="18">
        <v>38625</v>
      </c>
      <c r="C81" s="19">
        <v>18.22</v>
      </c>
      <c r="D81" s="20">
        <v>30</v>
      </c>
      <c r="E81" s="22">
        <f t="shared" si="3"/>
        <v>2.2799999999999998</v>
      </c>
      <c r="F81" s="12">
        <f t="shared" si="4"/>
        <v>1007758.5635999999</v>
      </c>
      <c r="G81" s="13"/>
      <c r="H81" s="14">
        <f t="shared" si="5"/>
        <v>133699063.43319005</v>
      </c>
    </row>
    <row r="82" spans="1:8" x14ac:dyDescent="0.2">
      <c r="A82" s="17">
        <v>38626</v>
      </c>
      <c r="B82" s="18">
        <v>38655</v>
      </c>
      <c r="C82" s="19">
        <v>17.93</v>
      </c>
      <c r="D82" s="20">
        <v>30</v>
      </c>
      <c r="E82" s="22">
        <f t="shared" si="3"/>
        <v>2.2400000000000002</v>
      </c>
      <c r="F82" s="12">
        <f t="shared" si="4"/>
        <v>990078.58880000026</v>
      </c>
      <c r="G82" s="13"/>
      <c r="H82" s="14">
        <f t="shared" si="5"/>
        <v>134689142.02199006</v>
      </c>
    </row>
    <row r="83" spans="1:8" x14ac:dyDescent="0.2">
      <c r="A83" s="17">
        <v>38657</v>
      </c>
      <c r="B83" s="18">
        <v>38686</v>
      </c>
      <c r="C83" s="19">
        <v>17.809999999999999</v>
      </c>
      <c r="D83" s="20">
        <v>30</v>
      </c>
      <c r="E83" s="22">
        <f t="shared" si="3"/>
        <v>2.23</v>
      </c>
      <c r="F83" s="12">
        <f t="shared" si="4"/>
        <v>985658.59510000004</v>
      </c>
      <c r="G83" s="13"/>
      <c r="H83" s="14">
        <f t="shared" si="5"/>
        <v>135674800.61709005</v>
      </c>
    </row>
    <row r="84" spans="1:8" x14ac:dyDescent="0.2">
      <c r="A84" s="17">
        <v>38687</v>
      </c>
      <c r="B84" s="18">
        <v>38716</v>
      </c>
      <c r="C84" s="19">
        <v>17.489999999999998</v>
      </c>
      <c r="D84" s="20">
        <v>30</v>
      </c>
      <c r="E84" s="22">
        <f t="shared" si="3"/>
        <v>2.19</v>
      </c>
      <c r="F84" s="12">
        <f t="shared" si="4"/>
        <v>967978.62029999995</v>
      </c>
      <c r="G84" s="13"/>
      <c r="H84" s="14">
        <f t="shared" si="5"/>
        <v>136642779.23739004</v>
      </c>
    </row>
    <row r="85" spans="1:8" x14ac:dyDescent="0.2">
      <c r="A85" s="17">
        <v>38718</v>
      </c>
      <c r="B85" s="18">
        <v>38747</v>
      </c>
      <c r="C85" s="19">
        <v>17.350000000000001</v>
      </c>
      <c r="D85" s="20">
        <v>30</v>
      </c>
      <c r="E85" s="22">
        <f t="shared" si="3"/>
        <v>2.17</v>
      </c>
      <c r="F85" s="12">
        <f t="shared" si="4"/>
        <v>959138.63289999997</v>
      </c>
      <c r="G85" s="13"/>
      <c r="H85" s="14">
        <f t="shared" si="5"/>
        <v>137601917.87029004</v>
      </c>
    </row>
    <row r="86" spans="1:8" x14ac:dyDescent="0.2">
      <c r="A86" s="17">
        <v>38749</v>
      </c>
      <c r="B86" s="17" t="s">
        <v>17</v>
      </c>
      <c r="C86" s="19">
        <v>17.510000000000002</v>
      </c>
      <c r="D86" s="20">
        <v>30</v>
      </c>
      <c r="E86" s="22">
        <f t="shared" si="3"/>
        <v>2.19</v>
      </c>
      <c r="F86" s="12">
        <f t="shared" si="4"/>
        <v>967978.62029999995</v>
      </c>
      <c r="G86" s="13"/>
      <c r="H86" s="14">
        <f t="shared" si="5"/>
        <v>138569896.49059004</v>
      </c>
    </row>
    <row r="87" spans="1:8" x14ac:dyDescent="0.2">
      <c r="A87" s="17">
        <v>38777</v>
      </c>
      <c r="B87" s="18">
        <v>38806</v>
      </c>
      <c r="C87" s="19">
        <v>17.25</v>
      </c>
      <c r="D87" s="20">
        <v>30</v>
      </c>
      <c r="E87" s="22">
        <f t="shared" si="3"/>
        <v>2.16</v>
      </c>
      <c r="F87" s="12">
        <f t="shared" si="4"/>
        <v>954718.63920000009</v>
      </c>
      <c r="G87" s="13"/>
      <c r="H87" s="14">
        <f t="shared" si="5"/>
        <v>139524615.12979004</v>
      </c>
    </row>
    <row r="88" spans="1:8" x14ac:dyDescent="0.2">
      <c r="A88" s="17">
        <v>38808</v>
      </c>
      <c r="B88" s="18">
        <v>38837</v>
      </c>
      <c r="C88" s="19">
        <v>16.75</v>
      </c>
      <c r="D88" s="20">
        <v>30</v>
      </c>
      <c r="E88" s="22">
        <f>ROUND(+C88/12*1.5,2)</f>
        <v>2.09</v>
      </c>
      <c r="F88" s="12">
        <f t="shared" si="4"/>
        <v>923778.68329999992</v>
      </c>
      <c r="G88" s="13"/>
      <c r="H88" s="14">
        <f t="shared" si="5"/>
        <v>140448393.81309003</v>
      </c>
    </row>
    <row r="89" spans="1:8" x14ac:dyDescent="0.2">
      <c r="A89" s="17">
        <v>38838</v>
      </c>
      <c r="B89" s="18">
        <v>38867</v>
      </c>
      <c r="C89" s="19">
        <v>16.07</v>
      </c>
      <c r="D89" s="20">
        <v>30</v>
      </c>
      <c r="E89" s="22">
        <f>ROUND(+C89/12*1.5,2)</f>
        <v>2.0099999999999998</v>
      </c>
      <c r="F89" s="12">
        <f t="shared" si="4"/>
        <v>888418.73369999987</v>
      </c>
      <c r="G89" s="13"/>
      <c r="H89" s="14">
        <f t="shared" si="5"/>
        <v>141336812.54679003</v>
      </c>
    </row>
    <row r="90" spans="1:8" x14ac:dyDescent="0.2">
      <c r="A90" s="17">
        <v>38869</v>
      </c>
      <c r="B90" s="18">
        <v>38898</v>
      </c>
      <c r="C90" s="19">
        <v>15.61</v>
      </c>
      <c r="D90" s="20">
        <v>30</v>
      </c>
      <c r="E90" s="22">
        <f>ROUND(+C90/12*1.5,2)</f>
        <v>1.95</v>
      </c>
      <c r="F90" s="12">
        <f t="shared" si="4"/>
        <v>861898.77150000003</v>
      </c>
      <c r="G90" s="13"/>
      <c r="H90" s="14">
        <f t="shared" si="5"/>
        <v>142198711.31829002</v>
      </c>
    </row>
    <row r="91" spans="1:8" x14ac:dyDescent="0.2">
      <c r="A91" s="23">
        <v>38899</v>
      </c>
      <c r="B91" s="24">
        <v>38928</v>
      </c>
      <c r="C91" s="25">
        <v>15.08</v>
      </c>
      <c r="D91" s="20">
        <v>30</v>
      </c>
      <c r="E91" s="22">
        <f t="shared" ref="E91:E125" si="6">ROUND(+C91/12*1.5,2)</f>
        <v>1.89</v>
      </c>
      <c r="F91" s="12">
        <f t="shared" si="4"/>
        <v>835378.80929999996</v>
      </c>
      <c r="G91" s="13"/>
      <c r="H91" s="14">
        <f t="shared" si="5"/>
        <v>143034090.12759003</v>
      </c>
    </row>
    <row r="92" spans="1:8" x14ac:dyDescent="0.2">
      <c r="A92" s="23">
        <v>38930</v>
      </c>
      <c r="B92" s="24">
        <v>38959</v>
      </c>
      <c r="C92" s="25">
        <v>15.02</v>
      </c>
      <c r="D92" s="20">
        <v>30</v>
      </c>
      <c r="E92" s="22">
        <f t="shared" si="6"/>
        <v>1.88</v>
      </c>
      <c r="F92" s="12">
        <f t="shared" si="4"/>
        <v>830958.81559999986</v>
      </c>
      <c r="G92" s="13"/>
      <c r="H92" s="14">
        <f t="shared" si="5"/>
        <v>143865048.94319004</v>
      </c>
    </row>
    <row r="93" spans="1:8" x14ac:dyDescent="0.2">
      <c r="A93" s="23">
        <v>38961</v>
      </c>
      <c r="B93" s="24">
        <v>38990</v>
      </c>
      <c r="C93" s="25">
        <v>15.05</v>
      </c>
      <c r="D93" s="20">
        <v>30</v>
      </c>
      <c r="E93" s="22">
        <f t="shared" si="6"/>
        <v>1.88</v>
      </c>
      <c r="F93" s="12">
        <f t="shared" si="4"/>
        <v>830958.81559999986</v>
      </c>
      <c r="G93" s="13"/>
      <c r="H93" s="14">
        <f t="shared" si="5"/>
        <v>144696007.75879005</v>
      </c>
    </row>
    <row r="94" spans="1:8" x14ac:dyDescent="0.2">
      <c r="A94" s="23">
        <v>38991</v>
      </c>
      <c r="B94" s="24">
        <v>39020</v>
      </c>
      <c r="C94" s="25">
        <v>15.07</v>
      </c>
      <c r="D94" s="20">
        <v>30</v>
      </c>
      <c r="E94" s="22">
        <f t="shared" si="6"/>
        <v>1.88</v>
      </c>
      <c r="F94" s="12">
        <f t="shared" si="4"/>
        <v>830958.81559999986</v>
      </c>
      <c r="G94" s="13"/>
      <c r="H94" s="14">
        <f t="shared" si="5"/>
        <v>145526966.57439005</v>
      </c>
    </row>
    <row r="95" spans="1:8" x14ac:dyDescent="0.2">
      <c r="A95" s="23">
        <v>39022</v>
      </c>
      <c r="B95" s="24">
        <v>39051</v>
      </c>
      <c r="C95" s="25">
        <v>15.07</v>
      </c>
      <c r="D95" s="20">
        <v>30</v>
      </c>
      <c r="E95" s="22">
        <f t="shared" si="6"/>
        <v>1.88</v>
      </c>
      <c r="F95" s="12">
        <f t="shared" si="4"/>
        <v>830958.81559999986</v>
      </c>
      <c r="G95" s="13"/>
      <c r="H95" s="14">
        <f t="shared" si="5"/>
        <v>146357925.38999006</v>
      </c>
    </row>
    <row r="96" spans="1:8" x14ac:dyDescent="0.2">
      <c r="A96" s="23">
        <v>39052</v>
      </c>
      <c r="B96" s="24">
        <v>39081</v>
      </c>
      <c r="C96" s="25">
        <v>15.07</v>
      </c>
      <c r="D96" s="20">
        <v>30</v>
      </c>
      <c r="E96" s="22">
        <f t="shared" si="6"/>
        <v>1.88</v>
      </c>
      <c r="F96" s="12">
        <f t="shared" si="4"/>
        <v>830958.81559999986</v>
      </c>
      <c r="G96" s="13"/>
      <c r="H96" s="14">
        <f t="shared" si="5"/>
        <v>147188884.20559007</v>
      </c>
    </row>
    <row r="97" spans="1:8" x14ac:dyDescent="0.2">
      <c r="A97" s="23">
        <v>39083</v>
      </c>
      <c r="B97" s="24">
        <v>39112</v>
      </c>
      <c r="C97" s="25">
        <v>13.83</v>
      </c>
      <c r="D97" s="20">
        <v>30</v>
      </c>
      <c r="E97" s="22">
        <f t="shared" si="6"/>
        <v>1.73</v>
      </c>
      <c r="F97" s="12">
        <f t="shared" si="4"/>
        <v>764658.91009999998</v>
      </c>
      <c r="G97" s="13"/>
      <c r="H97" s="14">
        <f t="shared" si="5"/>
        <v>147953543.11569008</v>
      </c>
    </row>
    <row r="98" spans="1:8" x14ac:dyDescent="0.2">
      <c r="A98" s="23">
        <v>39114</v>
      </c>
      <c r="B98" s="23" t="s">
        <v>18</v>
      </c>
      <c r="C98" s="25">
        <v>13.83</v>
      </c>
      <c r="D98" s="20">
        <v>30</v>
      </c>
      <c r="E98" s="22">
        <f t="shared" si="6"/>
        <v>1.73</v>
      </c>
      <c r="F98" s="12">
        <f t="shared" si="4"/>
        <v>764658.91009999998</v>
      </c>
      <c r="G98" s="13"/>
      <c r="H98" s="14">
        <f t="shared" si="5"/>
        <v>148718202.0257901</v>
      </c>
    </row>
    <row r="99" spans="1:8" x14ac:dyDescent="0.2">
      <c r="A99" s="23">
        <v>39142</v>
      </c>
      <c r="B99" s="23">
        <v>39171</v>
      </c>
      <c r="C99" s="25">
        <v>13.83</v>
      </c>
      <c r="D99" s="20">
        <v>30</v>
      </c>
      <c r="E99" s="22">
        <f t="shared" si="6"/>
        <v>1.73</v>
      </c>
      <c r="F99" s="12">
        <f t="shared" si="4"/>
        <v>764658.91009999998</v>
      </c>
      <c r="G99" s="13"/>
      <c r="H99" s="14">
        <f t="shared" si="5"/>
        <v>149482860.93589011</v>
      </c>
    </row>
    <row r="100" spans="1:8" x14ac:dyDescent="0.2">
      <c r="A100" s="23">
        <v>39173</v>
      </c>
      <c r="B100" s="23">
        <v>39202</v>
      </c>
      <c r="C100" s="25">
        <v>16.75</v>
      </c>
      <c r="D100" s="20">
        <v>30</v>
      </c>
      <c r="E100" s="22">
        <f t="shared" si="6"/>
        <v>2.09</v>
      </c>
      <c r="F100" s="12">
        <f t="shared" si="4"/>
        <v>923778.68329999992</v>
      </c>
      <c r="G100" s="13"/>
      <c r="H100" s="14">
        <f t="shared" si="5"/>
        <v>150406639.6191901</v>
      </c>
    </row>
    <row r="101" spans="1:8" x14ac:dyDescent="0.2">
      <c r="A101" s="23">
        <v>39203</v>
      </c>
      <c r="B101" s="23">
        <v>39232</v>
      </c>
      <c r="C101" s="25">
        <v>16.75</v>
      </c>
      <c r="D101" s="20">
        <v>30</v>
      </c>
      <c r="E101" s="22">
        <f t="shared" si="6"/>
        <v>2.09</v>
      </c>
      <c r="F101" s="12">
        <f t="shared" si="4"/>
        <v>923778.68329999992</v>
      </c>
      <c r="G101" s="13"/>
      <c r="H101" s="14">
        <f t="shared" si="5"/>
        <v>151330418.30249009</v>
      </c>
    </row>
    <row r="102" spans="1:8" x14ac:dyDescent="0.2">
      <c r="A102" s="23">
        <v>39234</v>
      </c>
      <c r="B102" s="23">
        <v>39263</v>
      </c>
      <c r="C102" s="25">
        <v>16.75</v>
      </c>
      <c r="D102" s="20">
        <v>30</v>
      </c>
      <c r="E102" s="22">
        <f t="shared" si="6"/>
        <v>2.09</v>
      </c>
      <c r="F102" s="12">
        <f t="shared" si="4"/>
        <v>923778.68329999992</v>
      </c>
      <c r="G102" s="13"/>
      <c r="H102" s="14">
        <f t="shared" si="5"/>
        <v>152254196.98579007</v>
      </c>
    </row>
    <row r="103" spans="1:8" x14ac:dyDescent="0.2">
      <c r="A103" s="23">
        <v>39264</v>
      </c>
      <c r="B103" s="23">
        <v>39293</v>
      </c>
      <c r="C103" s="25">
        <v>19.010000000000002</v>
      </c>
      <c r="D103" s="20">
        <v>30</v>
      </c>
      <c r="E103" s="22">
        <f t="shared" si="6"/>
        <v>2.38</v>
      </c>
      <c r="F103" s="12">
        <f t="shared" si="4"/>
        <v>1051958.5005999999</v>
      </c>
      <c r="G103" s="13"/>
      <c r="H103" s="14">
        <f t="shared" si="5"/>
        <v>153306155.48639008</v>
      </c>
    </row>
    <row r="104" spans="1:8" x14ac:dyDescent="0.2">
      <c r="A104" s="26">
        <v>39295</v>
      </c>
      <c r="B104" s="26">
        <v>39324</v>
      </c>
      <c r="C104" s="27">
        <v>19.010000000000002</v>
      </c>
      <c r="D104" s="28">
        <v>30</v>
      </c>
      <c r="E104" s="29">
        <f t="shared" si="6"/>
        <v>2.38</v>
      </c>
      <c r="F104" s="12">
        <f t="shared" si="4"/>
        <v>1051958.5005999999</v>
      </c>
      <c r="G104" s="13"/>
      <c r="H104" s="14">
        <f t="shared" si="5"/>
        <v>154358113.98699009</v>
      </c>
    </row>
    <row r="105" spans="1:8" x14ac:dyDescent="0.2">
      <c r="A105" s="26">
        <v>39326</v>
      </c>
      <c r="B105" s="26">
        <v>39355</v>
      </c>
      <c r="C105" s="27">
        <v>19.010000000000002</v>
      </c>
      <c r="D105" s="28">
        <v>30</v>
      </c>
      <c r="E105" s="29">
        <f t="shared" si="6"/>
        <v>2.38</v>
      </c>
      <c r="F105" s="12">
        <f t="shared" si="4"/>
        <v>1051958.5005999999</v>
      </c>
      <c r="G105" s="13"/>
      <c r="H105" s="14">
        <f t="shared" si="5"/>
        <v>155410072.4875901</v>
      </c>
    </row>
    <row r="106" spans="1:8" x14ac:dyDescent="0.2">
      <c r="A106" s="26">
        <v>39356</v>
      </c>
      <c r="B106" s="26">
        <v>39385</v>
      </c>
      <c r="C106" s="27">
        <v>21.26</v>
      </c>
      <c r="D106" s="28">
        <v>30</v>
      </c>
      <c r="E106" s="29">
        <f t="shared" si="6"/>
        <v>2.66</v>
      </c>
      <c r="F106" s="12">
        <f t="shared" si="4"/>
        <v>1175718.3242000001</v>
      </c>
      <c r="G106" s="13"/>
      <c r="H106" s="14">
        <f t="shared" si="5"/>
        <v>156585790.81179011</v>
      </c>
    </row>
    <row r="107" spans="1:8" x14ac:dyDescent="0.2">
      <c r="A107" s="26">
        <v>39387</v>
      </c>
      <c r="B107" s="26">
        <v>39416</v>
      </c>
      <c r="C107" s="27">
        <v>21.26</v>
      </c>
      <c r="D107" s="28">
        <v>30</v>
      </c>
      <c r="E107" s="29">
        <f t="shared" si="6"/>
        <v>2.66</v>
      </c>
      <c r="F107" s="12">
        <f t="shared" si="4"/>
        <v>1175718.3242000001</v>
      </c>
      <c r="G107" s="13"/>
      <c r="H107" s="14">
        <f t="shared" si="5"/>
        <v>157761509.13599011</v>
      </c>
    </row>
    <row r="108" spans="1:8" x14ac:dyDescent="0.2">
      <c r="A108" s="26">
        <v>39417</v>
      </c>
      <c r="B108" s="26">
        <v>39446</v>
      </c>
      <c r="C108" s="27">
        <v>21.26</v>
      </c>
      <c r="D108" s="28">
        <v>30</v>
      </c>
      <c r="E108" s="29">
        <f t="shared" si="6"/>
        <v>2.66</v>
      </c>
      <c r="F108" s="12">
        <f t="shared" si="4"/>
        <v>1175718.3242000001</v>
      </c>
      <c r="G108" s="13"/>
      <c r="H108" s="14">
        <f t="shared" si="5"/>
        <v>158937227.46019012</v>
      </c>
    </row>
    <row r="109" spans="1:8" x14ac:dyDescent="0.2">
      <c r="A109" s="26">
        <v>39448</v>
      </c>
      <c r="B109" s="26">
        <v>39477</v>
      </c>
      <c r="C109" s="27">
        <v>21.83</v>
      </c>
      <c r="D109" s="28">
        <v>30</v>
      </c>
      <c r="E109" s="29">
        <f t="shared" si="6"/>
        <v>2.73</v>
      </c>
      <c r="F109" s="12">
        <f t="shared" si="4"/>
        <v>1206658.2801000001</v>
      </c>
      <c r="G109" s="13"/>
      <c r="H109" s="14">
        <f t="shared" si="5"/>
        <v>160143885.74029011</v>
      </c>
    </row>
    <row r="110" spans="1:8" x14ac:dyDescent="0.2">
      <c r="A110" s="23">
        <v>39479</v>
      </c>
      <c r="B110" s="23" t="s">
        <v>19</v>
      </c>
      <c r="C110" s="25">
        <v>21.83</v>
      </c>
      <c r="D110" s="30">
        <v>30</v>
      </c>
      <c r="E110" s="25">
        <f t="shared" si="6"/>
        <v>2.73</v>
      </c>
      <c r="F110" s="12">
        <f t="shared" si="4"/>
        <v>1206658.2801000001</v>
      </c>
      <c r="G110" s="13"/>
      <c r="H110" s="14">
        <f t="shared" si="5"/>
        <v>161350544.02039009</v>
      </c>
    </row>
    <row r="111" spans="1:8" x14ac:dyDescent="0.2">
      <c r="A111" s="23">
        <v>39508</v>
      </c>
      <c r="B111" s="23">
        <v>39537</v>
      </c>
      <c r="C111" s="25">
        <v>21.83</v>
      </c>
      <c r="D111" s="30">
        <v>30</v>
      </c>
      <c r="E111" s="25">
        <f t="shared" si="6"/>
        <v>2.73</v>
      </c>
      <c r="F111" s="12">
        <f t="shared" si="4"/>
        <v>1206658.2801000001</v>
      </c>
      <c r="G111" s="13"/>
      <c r="H111" s="14">
        <f t="shared" si="5"/>
        <v>162557202.30049008</v>
      </c>
    </row>
    <row r="112" spans="1:8" x14ac:dyDescent="0.2">
      <c r="A112" s="23">
        <v>39539</v>
      </c>
      <c r="B112" s="23">
        <v>39568</v>
      </c>
      <c r="C112" s="25">
        <v>21.92</v>
      </c>
      <c r="D112" s="30">
        <v>30</v>
      </c>
      <c r="E112" s="25">
        <f t="shared" si="6"/>
        <v>2.74</v>
      </c>
      <c r="F112" s="12">
        <f t="shared" si="4"/>
        <v>1211078.2738000001</v>
      </c>
      <c r="G112" s="13"/>
      <c r="H112" s="14">
        <f t="shared" si="5"/>
        <v>163768280.57429007</v>
      </c>
    </row>
    <row r="113" spans="1:8" x14ac:dyDescent="0.2">
      <c r="A113" s="23">
        <v>39569</v>
      </c>
      <c r="B113" s="23">
        <v>39598</v>
      </c>
      <c r="C113" s="25">
        <v>21.92</v>
      </c>
      <c r="D113" s="30">
        <v>30</v>
      </c>
      <c r="E113" s="25">
        <f t="shared" si="6"/>
        <v>2.74</v>
      </c>
      <c r="F113" s="12">
        <f t="shared" si="4"/>
        <v>1211078.2738000001</v>
      </c>
      <c r="G113" s="13"/>
      <c r="H113" s="14">
        <f t="shared" si="5"/>
        <v>164979358.84809005</v>
      </c>
    </row>
    <row r="114" spans="1:8" x14ac:dyDescent="0.2">
      <c r="A114" s="23">
        <v>39600</v>
      </c>
      <c r="B114" s="23">
        <v>39629</v>
      </c>
      <c r="C114" s="25">
        <v>21.92</v>
      </c>
      <c r="D114" s="30">
        <v>30</v>
      </c>
      <c r="E114" s="25">
        <f t="shared" si="6"/>
        <v>2.74</v>
      </c>
      <c r="F114" s="12">
        <f t="shared" si="4"/>
        <v>1211078.2738000001</v>
      </c>
      <c r="G114" s="13"/>
      <c r="H114" s="14">
        <f t="shared" si="5"/>
        <v>166190437.12189004</v>
      </c>
    </row>
    <row r="115" spans="1:8" x14ac:dyDescent="0.2">
      <c r="A115" s="23">
        <v>39630</v>
      </c>
      <c r="B115" s="23">
        <v>39659</v>
      </c>
      <c r="C115" s="25">
        <v>21.51</v>
      </c>
      <c r="D115" s="30">
        <v>30</v>
      </c>
      <c r="E115" s="25">
        <f t="shared" si="6"/>
        <v>2.69</v>
      </c>
      <c r="F115" s="12">
        <f t="shared" si="4"/>
        <v>1188978.3053000001</v>
      </c>
      <c r="G115" s="13"/>
      <c r="H115" s="14">
        <f t="shared" si="5"/>
        <v>167379415.42719004</v>
      </c>
    </row>
    <row r="116" spans="1:8" x14ac:dyDescent="0.2">
      <c r="A116" s="23">
        <v>39661</v>
      </c>
      <c r="B116" s="23">
        <v>39690</v>
      </c>
      <c r="C116" s="25">
        <v>21.51</v>
      </c>
      <c r="D116" s="30">
        <v>30</v>
      </c>
      <c r="E116" s="25">
        <f t="shared" si="6"/>
        <v>2.69</v>
      </c>
      <c r="F116" s="12">
        <f t="shared" si="4"/>
        <v>1188978.3053000001</v>
      </c>
      <c r="G116" s="13"/>
      <c r="H116" s="14">
        <f t="shared" si="5"/>
        <v>168568393.73249003</v>
      </c>
    </row>
    <row r="117" spans="1:8" x14ac:dyDescent="0.2">
      <c r="A117" s="23">
        <v>39692</v>
      </c>
      <c r="B117" s="23">
        <v>39721</v>
      </c>
      <c r="C117" s="25">
        <v>21.51</v>
      </c>
      <c r="D117" s="30">
        <v>30</v>
      </c>
      <c r="E117" s="25">
        <f t="shared" si="6"/>
        <v>2.69</v>
      </c>
      <c r="F117" s="12">
        <f t="shared" si="4"/>
        <v>1188978.3053000001</v>
      </c>
      <c r="G117" s="13"/>
      <c r="H117" s="14">
        <f t="shared" si="5"/>
        <v>169757372.03779003</v>
      </c>
    </row>
    <row r="118" spans="1:8" x14ac:dyDescent="0.2">
      <c r="A118" s="23">
        <v>39722</v>
      </c>
      <c r="B118" s="23">
        <v>39751</v>
      </c>
      <c r="C118" s="25">
        <v>21.02</v>
      </c>
      <c r="D118" s="30">
        <v>30</v>
      </c>
      <c r="E118" s="25">
        <f t="shared" si="6"/>
        <v>2.63</v>
      </c>
      <c r="F118" s="12">
        <f t="shared" si="4"/>
        <v>1162458.3430999999</v>
      </c>
      <c r="G118" s="13"/>
      <c r="H118" s="14">
        <f t="shared" si="5"/>
        <v>170919830.38089004</v>
      </c>
    </row>
    <row r="119" spans="1:8" x14ac:dyDescent="0.2">
      <c r="A119" s="23">
        <v>39753</v>
      </c>
      <c r="B119" s="23">
        <v>39782</v>
      </c>
      <c r="C119" s="25">
        <v>21.02</v>
      </c>
      <c r="D119" s="30">
        <v>30</v>
      </c>
      <c r="E119" s="25">
        <f t="shared" si="6"/>
        <v>2.63</v>
      </c>
      <c r="F119" s="12">
        <f t="shared" si="4"/>
        <v>1162458.3430999999</v>
      </c>
      <c r="G119" s="13"/>
      <c r="H119" s="14">
        <f t="shared" si="5"/>
        <v>172082288.72399005</v>
      </c>
    </row>
    <row r="120" spans="1:8" x14ac:dyDescent="0.2">
      <c r="A120" s="23">
        <v>39783</v>
      </c>
      <c r="B120" s="23">
        <v>39812</v>
      </c>
      <c r="C120" s="25">
        <v>21.02</v>
      </c>
      <c r="D120" s="30">
        <v>30</v>
      </c>
      <c r="E120" s="25">
        <f t="shared" si="6"/>
        <v>2.63</v>
      </c>
      <c r="F120" s="12">
        <f t="shared" si="4"/>
        <v>1162458.3430999999</v>
      </c>
      <c r="G120" s="13"/>
      <c r="H120" s="14">
        <f t="shared" si="5"/>
        <v>173244747.06709006</v>
      </c>
    </row>
    <row r="121" spans="1:8" x14ac:dyDescent="0.2">
      <c r="A121" s="23">
        <v>39814</v>
      </c>
      <c r="B121" s="23">
        <v>39843</v>
      </c>
      <c r="C121" s="25">
        <v>21.02</v>
      </c>
      <c r="D121" s="30">
        <v>30</v>
      </c>
      <c r="E121" s="25">
        <f t="shared" si="6"/>
        <v>2.63</v>
      </c>
      <c r="F121" s="12">
        <f t="shared" si="4"/>
        <v>1162458.3430999999</v>
      </c>
      <c r="G121" s="13"/>
      <c r="H121" s="14">
        <f t="shared" si="5"/>
        <v>174407205.41019008</v>
      </c>
    </row>
    <row r="122" spans="1:8" x14ac:dyDescent="0.2">
      <c r="A122" s="23">
        <v>39845</v>
      </c>
      <c r="B122" s="23" t="s">
        <v>20</v>
      </c>
      <c r="C122" s="25">
        <v>20.47</v>
      </c>
      <c r="D122" s="30">
        <v>30</v>
      </c>
      <c r="E122" s="25">
        <f t="shared" si="6"/>
        <v>2.56</v>
      </c>
      <c r="F122" s="12">
        <f t="shared" si="4"/>
        <v>1131518.3872</v>
      </c>
      <c r="G122" s="13"/>
      <c r="H122" s="14">
        <f t="shared" si="5"/>
        <v>175538723.79739007</v>
      </c>
    </row>
    <row r="123" spans="1:8" x14ac:dyDescent="0.2">
      <c r="A123" s="23">
        <v>39873</v>
      </c>
      <c r="B123" s="23">
        <v>39902</v>
      </c>
      <c r="C123" s="25">
        <v>20.47</v>
      </c>
      <c r="D123" s="30">
        <v>30</v>
      </c>
      <c r="E123" s="25">
        <f t="shared" si="6"/>
        <v>2.56</v>
      </c>
      <c r="F123" s="12">
        <f t="shared" si="4"/>
        <v>1131518.3872</v>
      </c>
      <c r="G123" s="13"/>
      <c r="H123" s="14">
        <f t="shared" si="5"/>
        <v>176670242.18459007</v>
      </c>
    </row>
    <row r="124" spans="1:8" x14ac:dyDescent="0.2">
      <c r="A124" s="23">
        <v>39904</v>
      </c>
      <c r="B124" s="23" t="s">
        <v>20</v>
      </c>
      <c r="C124" s="25">
        <v>20.28</v>
      </c>
      <c r="D124" s="30">
        <v>30</v>
      </c>
      <c r="E124" s="25">
        <f t="shared" si="6"/>
        <v>2.54</v>
      </c>
      <c r="F124" s="12">
        <f t="shared" si="4"/>
        <v>1122678.3998</v>
      </c>
      <c r="G124" s="13"/>
      <c r="H124" s="14">
        <f t="shared" si="5"/>
        <v>177792920.58439007</v>
      </c>
    </row>
    <row r="125" spans="1:8" x14ac:dyDescent="0.2">
      <c r="A125" s="23">
        <v>39934</v>
      </c>
      <c r="B125" s="23">
        <v>39963</v>
      </c>
      <c r="C125" s="25">
        <v>20.28</v>
      </c>
      <c r="D125" s="30">
        <v>30</v>
      </c>
      <c r="E125" s="25">
        <f t="shared" si="6"/>
        <v>2.54</v>
      </c>
      <c r="F125" s="12">
        <f t="shared" si="4"/>
        <v>1122678.3998</v>
      </c>
      <c r="G125" s="13"/>
      <c r="H125" s="14">
        <f t="shared" si="5"/>
        <v>178915598.98419008</v>
      </c>
    </row>
    <row r="126" spans="1:8" x14ac:dyDescent="0.2">
      <c r="A126" s="23">
        <v>39965</v>
      </c>
      <c r="B126" s="23">
        <v>39994</v>
      </c>
      <c r="C126" s="25">
        <v>20.28</v>
      </c>
      <c r="D126" s="30">
        <v>30</v>
      </c>
      <c r="E126" s="25">
        <f>ROUND(+C126/12*1.5,2)</f>
        <v>2.54</v>
      </c>
      <c r="F126" s="12">
        <f t="shared" si="4"/>
        <v>1122678.3998</v>
      </c>
      <c r="G126" s="13"/>
      <c r="H126" s="14">
        <f t="shared" si="5"/>
        <v>180038277.38399008</v>
      </c>
    </row>
    <row r="127" spans="1:8" x14ac:dyDescent="0.2">
      <c r="A127" s="23">
        <v>39995</v>
      </c>
      <c r="B127" s="23">
        <v>40024</v>
      </c>
      <c r="C127" s="25">
        <v>18.649999999999999</v>
      </c>
      <c r="D127" s="30">
        <v>30</v>
      </c>
      <c r="E127" s="25">
        <f>ROUND(+C127/12*1.5,2)</f>
        <v>2.33</v>
      </c>
      <c r="F127" s="12">
        <f t="shared" si="4"/>
        <v>1029858.5321</v>
      </c>
      <c r="G127" s="13"/>
      <c r="H127" s="14">
        <f t="shared" si="5"/>
        <v>181068135.91609007</v>
      </c>
    </row>
    <row r="128" spans="1:8" x14ac:dyDescent="0.2">
      <c r="A128" s="23">
        <v>40026</v>
      </c>
      <c r="B128" s="23">
        <v>40055</v>
      </c>
      <c r="C128" s="25">
        <v>18.649999999999999</v>
      </c>
      <c r="D128" s="30">
        <v>30</v>
      </c>
      <c r="E128" s="25">
        <f>ROUND(+C128/12*1.5,2)</f>
        <v>2.33</v>
      </c>
      <c r="F128" s="12">
        <f t="shared" si="4"/>
        <v>1029858.5321</v>
      </c>
      <c r="G128" s="13"/>
      <c r="H128" s="14">
        <f t="shared" si="5"/>
        <v>182097994.44819006</v>
      </c>
    </row>
    <row r="129" spans="1:8" x14ac:dyDescent="0.2">
      <c r="A129" s="23">
        <v>40057</v>
      </c>
      <c r="B129" s="23">
        <v>40086</v>
      </c>
      <c r="C129" s="25">
        <v>18.649999999999999</v>
      </c>
      <c r="D129" s="30">
        <v>30</v>
      </c>
      <c r="E129" s="25">
        <f>ROUND(+C129/12*1.5,2)</f>
        <v>2.33</v>
      </c>
      <c r="F129" s="12">
        <f t="shared" si="4"/>
        <v>1029858.5321</v>
      </c>
      <c r="G129" s="13"/>
      <c r="H129" s="14">
        <f t="shared" si="5"/>
        <v>183127852.98029006</v>
      </c>
    </row>
    <row r="130" spans="1:8" x14ac:dyDescent="0.2">
      <c r="A130" s="23">
        <v>40087</v>
      </c>
      <c r="B130" s="23">
        <v>40116</v>
      </c>
      <c r="C130" s="25">
        <v>17.28</v>
      </c>
      <c r="D130" s="30">
        <v>30</v>
      </c>
      <c r="E130" s="25">
        <f>ROUND(+C130/12*1.5,2)</f>
        <v>2.16</v>
      </c>
      <c r="F130" s="12">
        <f t="shared" si="4"/>
        <v>954718.63920000009</v>
      </c>
      <c r="G130" s="13"/>
      <c r="H130" s="14">
        <f t="shared" si="5"/>
        <v>184082571.61949006</v>
      </c>
    </row>
    <row r="131" spans="1:8" x14ac:dyDescent="0.2">
      <c r="A131" s="23">
        <v>40147</v>
      </c>
      <c r="B131" s="23">
        <v>40147</v>
      </c>
      <c r="C131" s="25">
        <v>17.28</v>
      </c>
      <c r="D131" s="30">
        <v>30</v>
      </c>
      <c r="E131" s="25">
        <v>1.44</v>
      </c>
      <c r="F131" s="12">
        <f t="shared" si="4"/>
        <v>636479.09279999998</v>
      </c>
      <c r="G131" s="14"/>
      <c r="H131" s="31">
        <f>H130+F131-G131</f>
        <v>184719050.71229005</v>
      </c>
    </row>
    <row r="132" spans="1:8" x14ac:dyDescent="0.2">
      <c r="A132" s="23">
        <v>40148</v>
      </c>
      <c r="B132" s="23">
        <v>40177</v>
      </c>
      <c r="C132" s="25">
        <v>17.28</v>
      </c>
      <c r="D132" s="30">
        <v>30</v>
      </c>
      <c r="E132" s="25">
        <v>1.44</v>
      </c>
      <c r="F132" s="12">
        <f t="shared" si="4"/>
        <v>636479.09279999998</v>
      </c>
      <c r="G132" s="14"/>
      <c r="H132" s="31">
        <f t="shared" ref="H132:H195" si="7">+H131+F132-G132</f>
        <v>185355529.80509004</v>
      </c>
    </row>
    <row r="133" spans="1:8" x14ac:dyDescent="0.2">
      <c r="A133" s="23">
        <v>40179</v>
      </c>
      <c r="B133" s="23">
        <v>40208</v>
      </c>
      <c r="C133" s="25">
        <v>16.14</v>
      </c>
      <c r="D133" s="30">
        <v>30</v>
      </c>
      <c r="E133" s="25">
        <v>1.35</v>
      </c>
      <c r="F133" s="12">
        <f t="shared" si="4"/>
        <v>596699.14950000006</v>
      </c>
      <c r="G133" s="14"/>
      <c r="H133" s="31">
        <f t="shared" si="7"/>
        <v>185952228.95459005</v>
      </c>
    </row>
    <row r="134" spans="1:8" x14ac:dyDescent="0.2">
      <c r="A134" s="23">
        <v>40210</v>
      </c>
      <c r="B134" s="23" t="s">
        <v>21</v>
      </c>
      <c r="C134" s="25">
        <v>16.14</v>
      </c>
      <c r="D134" s="30">
        <v>30</v>
      </c>
      <c r="E134" s="25">
        <v>1.35</v>
      </c>
      <c r="F134" s="12">
        <f t="shared" ref="F134:F197" si="8">+($E$1*E134%/30*D134)</f>
        <v>596699.14950000006</v>
      </c>
      <c r="G134" s="14"/>
      <c r="H134" s="31">
        <f t="shared" si="7"/>
        <v>186548928.10409006</v>
      </c>
    </row>
    <row r="135" spans="1:8" x14ac:dyDescent="0.2">
      <c r="A135" s="23">
        <v>40238</v>
      </c>
      <c r="B135" s="23">
        <v>40267</v>
      </c>
      <c r="C135" s="25">
        <v>16.14</v>
      </c>
      <c r="D135" s="30">
        <v>30</v>
      </c>
      <c r="E135" s="25">
        <v>1.35</v>
      </c>
      <c r="F135" s="12">
        <f t="shared" si="8"/>
        <v>596699.14950000006</v>
      </c>
      <c r="G135" s="14"/>
      <c r="H135" s="31">
        <f t="shared" si="7"/>
        <v>187145627.25359008</v>
      </c>
    </row>
    <row r="136" spans="1:8" x14ac:dyDescent="0.2">
      <c r="A136" s="23">
        <v>40269</v>
      </c>
      <c r="B136" s="23">
        <v>40298</v>
      </c>
      <c r="C136" s="25">
        <v>15.31</v>
      </c>
      <c r="D136" s="30">
        <v>30</v>
      </c>
      <c r="E136" s="25">
        <v>1.28</v>
      </c>
      <c r="F136" s="12">
        <f t="shared" si="8"/>
        <v>565759.1936</v>
      </c>
      <c r="G136" s="14"/>
      <c r="H136" s="31">
        <f t="shared" si="7"/>
        <v>187711386.44719008</v>
      </c>
    </row>
    <row r="137" spans="1:8" x14ac:dyDescent="0.2">
      <c r="A137" s="23">
        <v>40299</v>
      </c>
      <c r="B137" s="23">
        <v>40328</v>
      </c>
      <c r="C137" s="25">
        <v>15.31</v>
      </c>
      <c r="D137" s="30">
        <v>30</v>
      </c>
      <c r="E137" s="25">
        <v>1.28</v>
      </c>
      <c r="F137" s="12">
        <f t="shared" si="8"/>
        <v>565759.1936</v>
      </c>
      <c r="G137" s="14"/>
      <c r="H137" s="31">
        <f t="shared" si="7"/>
        <v>188277145.64079008</v>
      </c>
    </row>
    <row r="138" spans="1:8" x14ac:dyDescent="0.2">
      <c r="A138" s="23">
        <v>40330</v>
      </c>
      <c r="B138" s="23">
        <v>40359</v>
      </c>
      <c r="C138" s="25">
        <v>15.31</v>
      </c>
      <c r="D138" s="30">
        <v>30</v>
      </c>
      <c r="E138" s="25">
        <v>1.28</v>
      </c>
      <c r="F138" s="12">
        <f t="shared" si="8"/>
        <v>565759.1936</v>
      </c>
      <c r="G138" s="14"/>
      <c r="H138" s="31">
        <f t="shared" si="7"/>
        <v>188842904.83439007</v>
      </c>
    </row>
    <row r="139" spans="1:8" x14ac:dyDescent="0.2">
      <c r="A139" s="23">
        <v>40360</v>
      </c>
      <c r="B139" s="23">
        <v>40389</v>
      </c>
      <c r="C139" s="25">
        <v>14.94</v>
      </c>
      <c r="D139" s="30">
        <v>30</v>
      </c>
      <c r="E139" s="25">
        <v>1.25</v>
      </c>
      <c r="F139" s="12">
        <f t="shared" si="8"/>
        <v>552499.21250000002</v>
      </c>
      <c r="G139" s="14"/>
      <c r="H139" s="31">
        <f t="shared" si="7"/>
        <v>189395404.04689008</v>
      </c>
    </row>
    <row r="140" spans="1:8" x14ac:dyDescent="0.2">
      <c r="A140" s="23">
        <v>40391</v>
      </c>
      <c r="B140" s="23">
        <v>40420</v>
      </c>
      <c r="C140" s="25">
        <v>14.94</v>
      </c>
      <c r="D140" s="30">
        <v>30</v>
      </c>
      <c r="E140" s="25">
        <v>1.25</v>
      </c>
      <c r="F140" s="12">
        <f t="shared" si="8"/>
        <v>552499.21250000002</v>
      </c>
      <c r="G140" s="14"/>
      <c r="H140" s="31">
        <f t="shared" si="7"/>
        <v>189947903.25939009</v>
      </c>
    </row>
    <row r="141" spans="1:8" x14ac:dyDescent="0.2">
      <c r="A141" s="23">
        <v>40422</v>
      </c>
      <c r="B141" s="23">
        <v>40451</v>
      </c>
      <c r="C141" s="25">
        <v>14.94</v>
      </c>
      <c r="D141" s="30">
        <v>30</v>
      </c>
      <c r="E141" s="25">
        <v>1.25</v>
      </c>
      <c r="F141" s="12">
        <f t="shared" si="8"/>
        <v>552499.21250000002</v>
      </c>
      <c r="G141" s="14"/>
      <c r="H141" s="31">
        <f t="shared" si="7"/>
        <v>190500402.47189009</v>
      </c>
    </row>
    <row r="142" spans="1:8" x14ac:dyDescent="0.2">
      <c r="A142" s="23">
        <v>40452</v>
      </c>
      <c r="B142" s="23">
        <v>40481</v>
      </c>
      <c r="C142" s="25">
        <v>14.21</v>
      </c>
      <c r="D142" s="30">
        <v>30</v>
      </c>
      <c r="E142" s="25">
        <v>1.19</v>
      </c>
      <c r="F142" s="12">
        <f t="shared" si="8"/>
        <v>525979.25029999996</v>
      </c>
      <c r="G142" s="14"/>
      <c r="H142" s="31">
        <f t="shared" si="7"/>
        <v>191026381.72219008</v>
      </c>
    </row>
    <row r="143" spans="1:8" x14ac:dyDescent="0.2">
      <c r="A143" s="23">
        <v>40483</v>
      </c>
      <c r="B143" s="23">
        <v>40512</v>
      </c>
      <c r="C143" s="25">
        <v>14.21</v>
      </c>
      <c r="D143" s="30">
        <v>22</v>
      </c>
      <c r="E143" s="25">
        <v>1.19</v>
      </c>
      <c r="F143" s="12">
        <f t="shared" si="8"/>
        <v>385718.11688666663</v>
      </c>
      <c r="G143" s="14"/>
      <c r="H143" s="31">
        <f t="shared" si="7"/>
        <v>191412099.83907676</v>
      </c>
    </row>
    <row r="144" spans="1:8" x14ac:dyDescent="0.2">
      <c r="A144" s="23">
        <v>40513</v>
      </c>
      <c r="B144" s="23">
        <v>40542</v>
      </c>
      <c r="C144" s="25">
        <v>14.21</v>
      </c>
      <c r="D144" s="30">
        <v>30</v>
      </c>
      <c r="E144" s="25">
        <v>1.19</v>
      </c>
      <c r="F144" s="12">
        <f t="shared" si="8"/>
        <v>525979.25029999996</v>
      </c>
      <c r="G144" s="14"/>
      <c r="H144" s="31">
        <f t="shared" si="7"/>
        <v>191938079.08937675</v>
      </c>
    </row>
    <row r="145" spans="1:8" x14ac:dyDescent="0.2">
      <c r="A145" s="23">
        <v>40544</v>
      </c>
      <c r="B145" s="23">
        <v>40573</v>
      </c>
      <c r="C145" s="25">
        <v>15.61</v>
      </c>
      <c r="D145" s="30">
        <v>30</v>
      </c>
      <c r="E145" s="25">
        <v>1.3</v>
      </c>
      <c r="F145" s="12">
        <f t="shared" si="8"/>
        <v>574599.1810000001</v>
      </c>
      <c r="G145" s="14"/>
      <c r="H145" s="31">
        <f t="shared" si="7"/>
        <v>192512678.27037674</v>
      </c>
    </row>
    <row r="146" spans="1:8" x14ac:dyDescent="0.2">
      <c r="A146" s="23">
        <v>40575</v>
      </c>
      <c r="B146" s="23" t="s">
        <v>22</v>
      </c>
      <c r="C146" s="25">
        <v>15.61</v>
      </c>
      <c r="D146" s="30">
        <v>30</v>
      </c>
      <c r="E146" s="25">
        <v>1.3</v>
      </c>
      <c r="F146" s="12">
        <f t="shared" si="8"/>
        <v>574599.1810000001</v>
      </c>
      <c r="G146" s="14"/>
      <c r="H146" s="31">
        <f t="shared" si="7"/>
        <v>193087277.45137674</v>
      </c>
    </row>
    <row r="147" spans="1:8" x14ac:dyDescent="0.2">
      <c r="A147" s="23">
        <v>40603</v>
      </c>
      <c r="B147" s="23">
        <v>40632</v>
      </c>
      <c r="C147" s="25">
        <v>15.61</v>
      </c>
      <c r="D147" s="30">
        <v>30</v>
      </c>
      <c r="E147" s="25">
        <v>1.3</v>
      </c>
      <c r="F147" s="12">
        <f t="shared" si="8"/>
        <v>574599.1810000001</v>
      </c>
      <c r="G147" s="14"/>
      <c r="H147" s="31">
        <f t="shared" si="7"/>
        <v>193661876.63237673</v>
      </c>
    </row>
    <row r="148" spans="1:8" x14ac:dyDescent="0.2">
      <c r="A148" s="23">
        <v>40634</v>
      </c>
      <c r="B148" s="23">
        <v>40663</v>
      </c>
      <c r="C148" s="25">
        <v>17.690000000000001</v>
      </c>
      <c r="D148" s="30">
        <v>30</v>
      </c>
      <c r="E148" s="25">
        <v>1.47</v>
      </c>
      <c r="F148" s="12">
        <f t="shared" si="8"/>
        <v>649739.07389999996</v>
      </c>
      <c r="G148" s="14"/>
      <c r="H148" s="31">
        <f t="shared" si="7"/>
        <v>194311615.70627674</v>
      </c>
    </row>
    <row r="149" spans="1:8" x14ac:dyDescent="0.2">
      <c r="A149" s="23">
        <v>40664</v>
      </c>
      <c r="B149" s="23">
        <v>40693</v>
      </c>
      <c r="C149" s="25">
        <v>17.690000000000001</v>
      </c>
      <c r="D149" s="30">
        <v>30</v>
      </c>
      <c r="E149" s="25">
        <v>1.47</v>
      </c>
      <c r="F149" s="12">
        <f t="shared" si="8"/>
        <v>649739.07389999996</v>
      </c>
      <c r="G149" s="14"/>
      <c r="H149" s="31">
        <f t="shared" si="7"/>
        <v>194961354.78017676</v>
      </c>
    </row>
    <row r="150" spans="1:8" x14ac:dyDescent="0.2">
      <c r="A150" s="23">
        <v>40695</v>
      </c>
      <c r="B150" s="23">
        <v>40724</v>
      </c>
      <c r="C150" s="25">
        <v>17.690000000000001</v>
      </c>
      <c r="D150" s="30">
        <v>30</v>
      </c>
      <c r="E150" s="25">
        <v>1.47</v>
      </c>
      <c r="F150" s="12">
        <f t="shared" si="8"/>
        <v>649739.07389999996</v>
      </c>
      <c r="G150" s="14"/>
      <c r="H150" s="31">
        <f t="shared" si="7"/>
        <v>195611093.85407677</v>
      </c>
    </row>
    <row r="151" spans="1:8" x14ac:dyDescent="0.2">
      <c r="A151" s="23">
        <v>40725</v>
      </c>
      <c r="B151" s="23">
        <v>40754</v>
      </c>
      <c r="C151" s="25">
        <v>18.63</v>
      </c>
      <c r="D151" s="30">
        <v>30</v>
      </c>
      <c r="E151" s="25">
        <v>1.55</v>
      </c>
      <c r="F151" s="12">
        <f t="shared" si="8"/>
        <v>685099.02350000001</v>
      </c>
      <c r="G151" s="14"/>
      <c r="H151" s="31">
        <f t="shared" si="7"/>
        <v>196296192.87757677</v>
      </c>
    </row>
    <row r="152" spans="1:8" x14ac:dyDescent="0.2">
      <c r="A152" s="23">
        <v>40756</v>
      </c>
      <c r="B152" s="23">
        <v>40785</v>
      </c>
      <c r="C152" s="25">
        <v>18.63</v>
      </c>
      <c r="D152" s="30">
        <v>30</v>
      </c>
      <c r="E152" s="25">
        <v>1.55</v>
      </c>
      <c r="F152" s="12">
        <f t="shared" si="8"/>
        <v>685099.02350000001</v>
      </c>
      <c r="G152" s="14"/>
      <c r="H152" s="31">
        <f t="shared" si="7"/>
        <v>196981291.90107676</v>
      </c>
    </row>
    <row r="153" spans="1:8" x14ac:dyDescent="0.2">
      <c r="A153" s="23">
        <v>40787</v>
      </c>
      <c r="B153" s="23">
        <v>40816</v>
      </c>
      <c r="C153" s="25">
        <v>18.63</v>
      </c>
      <c r="D153" s="30">
        <v>30</v>
      </c>
      <c r="E153" s="25">
        <v>1.55</v>
      </c>
      <c r="F153" s="12">
        <f t="shared" si="8"/>
        <v>685099.02350000001</v>
      </c>
      <c r="G153" s="14"/>
      <c r="H153" s="31">
        <f t="shared" si="7"/>
        <v>197666390.92457676</v>
      </c>
    </row>
    <row r="154" spans="1:8" x14ac:dyDescent="0.2">
      <c r="A154" s="23">
        <v>40817</v>
      </c>
      <c r="B154" s="23">
        <v>40846</v>
      </c>
      <c r="C154" s="25">
        <v>19.39</v>
      </c>
      <c r="D154" s="30">
        <v>30</v>
      </c>
      <c r="E154" s="25">
        <v>1.62</v>
      </c>
      <c r="F154" s="12">
        <f t="shared" si="8"/>
        <v>716038.97940000007</v>
      </c>
      <c r="G154" s="14"/>
      <c r="H154" s="31">
        <f t="shared" si="7"/>
        <v>198382429.90397677</v>
      </c>
    </row>
    <row r="155" spans="1:8" x14ac:dyDescent="0.2">
      <c r="A155" s="23">
        <v>40848</v>
      </c>
      <c r="B155" s="23">
        <v>40877</v>
      </c>
      <c r="C155" s="25">
        <v>19.39</v>
      </c>
      <c r="D155" s="30">
        <v>30</v>
      </c>
      <c r="E155" s="25">
        <v>1.62</v>
      </c>
      <c r="F155" s="12">
        <f t="shared" si="8"/>
        <v>716038.97940000007</v>
      </c>
      <c r="G155" s="14"/>
      <c r="H155" s="31">
        <f t="shared" si="7"/>
        <v>199098468.88337678</v>
      </c>
    </row>
    <row r="156" spans="1:8" x14ac:dyDescent="0.2">
      <c r="A156" s="23">
        <v>40878</v>
      </c>
      <c r="B156" s="23">
        <v>40907</v>
      </c>
      <c r="C156" s="25">
        <v>19.39</v>
      </c>
      <c r="D156" s="30">
        <v>30</v>
      </c>
      <c r="E156" s="25">
        <v>1.62</v>
      </c>
      <c r="F156" s="12">
        <f t="shared" si="8"/>
        <v>716038.97940000007</v>
      </c>
      <c r="G156" s="14"/>
      <c r="H156" s="31">
        <f t="shared" si="7"/>
        <v>199814507.86277679</v>
      </c>
    </row>
    <row r="157" spans="1:8" x14ac:dyDescent="0.2">
      <c r="A157" s="23">
        <v>40909</v>
      </c>
      <c r="B157" s="23">
        <v>40938</v>
      </c>
      <c r="C157" s="25">
        <v>19.920000000000002</v>
      </c>
      <c r="D157" s="30">
        <v>30</v>
      </c>
      <c r="E157" s="25">
        <v>1.66</v>
      </c>
      <c r="F157" s="12">
        <f t="shared" si="8"/>
        <v>733718.95420000004</v>
      </c>
      <c r="G157" s="14"/>
      <c r="H157" s="31">
        <f t="shared" si="7"/>
        <v>200548226.81697679</v>
      </c>
    </row>
    <row r="158" spans="1:8" x14ac:dyDescent="0.2">
      <c r="A158" s="23">
        <v>40940</v>
      </c>
      <c r="B158" s="23" t="s">
        <v>23</v>
      </c>
      <c r="C158" s="25">
        <v>19.920000000000002</v>
      </c>
      <c r="D158" s="30">
        <v>30</v>
      </c>
      <c r="E158" s="25">
        <v>1.66</v>
      </c>
      <c r="F158" s="12">
        <f t="shared" si="8"/>
        <v>733718.95420000004</v>
      </c>
      <c r="G158" s="14"/>
      <c r="H158" s="31">
        <f t="shared" si="7"/>
        <v>201281945.77117679</v>
      </c>
    </row>
    <row r="159" spans="1:8" x14ac:dyDescent="0.2">
      <c r="A159" s="23">
        <v>40969</v>
      </c>
      <c r="B159" s="23">
        <v>40998</v>
      </c>
      <c r="C159" s="25">
        <v>19.920000000000002</v>
      </c>
      <c r="D159" s="30">
        <v>30</v>
      </c>
      <c r="E159" s="25">
        <v>1.66</v>
      </c>
      <c r="F159" s="12">
        <f t="shared" si="8"/>
        <v>733718.95420000004</v>
      </c>
      <c r="G159" s="14"/>
      <c r="H159" s="31">
        <f t="shared" si="7"/>
        <v>202015664.72537678</v>
      </c>
    </row>
    <row r="160" spans="1:8" x14ac:dyDescent="0.2">
      <c r="A160" s="23">
        <v>41000</v>
      </c>
      <c r="B160" s="23">
        <v>41029</v>
      </c>
      <c r="C160" s="25">
        <v>20.52</v>
      </c>
      <c r="D160" s="30">
        <v>30</v>
      </c>
      <c r="E160" s="25">
        <v>1.71</v>
      </c>
      <c r="F160" s="12">
        <f t="shared" si="8"/>
        <v>755818.9227</v>
      </c>
      <c r="G160" s="14"/>
      <c r="H160" s="31">
        <f t="shared" si="7"/>
        <v>202771483.64807677</v>
      </c>
    </row>
    <row r="161" spans="1:8" x14ac:dyDescent="0.2">
      <c r="A161" s="23">
        <v>41030</v>
      </c>
      <c r="B161" s="23">
        <v>41059</v>
      </c>
      <c r="C161" s="25">
        <v>20.52</v>
      </c>
      <c r="D161" s="30">
        <v>30</v>
      </c>
      <c r="E161" s="25">
        <v>1.71</v>
      </c>
      <c r="F161" s="12">
        <f t="shared" si="8"/>
        <v>755818.9227</v>
      </c>
      <c r="G161" s="14"/>
      <c r="H161" s="31">
        <f t="shared" si="7"/>
        <v>203527302.57077676</v>
      </c>
    </row>
    <row r="162" spans="1:8" x14ac:dyDescent="0.2">
      <c r="A162" s="23">
        <v>41061</v>
      </c>
      <c r="B162" s="23">
        <v>41090</v>
      </c>
      <c r="C162" s="25">
        <v>20.52</v>
      </c>
      <c r="D162" s="30">
        <v>30</v>
      </c>
      <c r="E162" s="25">
        <v>1.71</v>
      </c>
      <c r="F162" s="12">
        <f t="shared" si="8"/>
        <v>755818.9227</v>
      </c>
      <c r="G162" s="14"/>
      <c r="H162" s="31">
        <f t="shared" si="7"/>
        <v>204283121.49347675</v>
      </c>
    </row>
    <row r="163" spans="1:8" x14ac:dyDescent="0.2">
      <c r="A163" s="23">
        <v>41091</v>
      </c>
      <c r="B163" s="23">
        <v>41120</v>
      </c>
      <c r="C163" s="25">
        <v>20.86</v>
      </c>
      <c r="D163" s="30">
        <v>30</v>
      </c>
      <c r="E163" s="25">
        <v>1.75</v>
      </c>
      <c r="F163" s="12">
        <f t="shared" si="8"/>
        <v>773498.89750000008</v>
      </c>
      <c r="G163" s="14"/>
      <c r="H163" s="31">
        <f t="shared" si="7"/>
        <v>205056620.39097676</v>
      </c>
    </row>
    <row r="164" spans="1:8" x14ac:dyDescent="0.2">
      <c r="A164" s="23">
        <v>41122</v>
      </c>
      <c r="B164" s="23">
        <v>41124</v>
      </c>
      <c r="C164" s="25">
        <v>20.86</v>
      </c>
      <c r="D164" s="30">
        <v>30</v>
      </c>
      <c r="E164" s="25">
        <v>1.75</v>
      </c>
      <c r="F164" s="12">
        <f t="shared" si="8"/>
        <v>773498.89750000008</v>
      </c>
      <c r="G164" s="14"/>
      <c r="H164" s="31">
        <f t="shared" si="7"/>
        <v>205830119.28847677</v>
      </c>
    </row>
    <row r="165" spans="1:8" x14ac:dyDescent="0.2">
      <c r="A165" s="23">
        <v>41153</v>
      </c>
      <c r="B165" s="23">
        <v>41182</v>
      </c>
      <c r="C165" s="25">
        <v>20.86</v>
      </c>
      <c r="D165" s="30">
        <v>30</v>
      </c>
      <c r="E165" s="25">
        <v>1.75</v>
      </c>
      <c r="F165" s="12">
        <f t="shared" si="8"/>
        <v>773498.89750000008</v>
      </c>
      <c r="G165" s="14"/>
      <c r="H165" s="31">
        <f t="shared" si="7"/>
        <v>206603618.18597677</v>
      </c>
    </row>
    <row r="166" spans="1:8" x14ac:dyDescent="0.2">
      <c r="A166" s="23">
        <v>41183</v>
      </c>
      <c r="B166" s="23">
        <v>41212</v>
      </c>
      <c r="C166" s="25">
        <v>20.89</v>
      </c>
      <c r="D166" s="30">
        <v>30</v>
      </c>
      <c r="E166" s="25">
        <v>1.75</v>
      </c>
      <c r="F166" s="12">
        <f t="shared" si="8"/>
        <v>773498.89750000008</v>
      </c>
      <c r="G166" s="14"/>
      <c r="H166" s="31">
        <f t="shared" si="7"/>
        <v>207377117.08347678</v>
      </c>
    </row>
    <row r="167" spans="1:8" x14ac:dyDescent="0.2">
      <c r="A167" s="23">
        <v>41214</v>
      </c>
      <c r="B167" s="23">
        <v>41243</v>
      </c>
      <c r="C167" s="25">
        <v>20.89</v>
      </c>
      <c r="D167" s="30">
        <v>30</v>
      </c>
      <c r="E167" s="25">
        <v>1.75</v>
      </c>
      <c r="F167" s="12">
        <f t="shared" si="8"/>
        <v>773498.89750000008</v>
      </c>
      <c r="G167" s="14"/>
      <c r="H167" s="31">
        <f t="shared" si="7"/>
        <v>208150615.98097679</v>
      </c>
    </row>
    <row r="168" spans="1:8" x14ac:dyDescent="0.2">
      <c r="A168" s="23">
        <v>41244</v>
      </c>
      <c r="B168" s="23">
        <v>41273</v>
      </c>
      <c r="C168" s="25">
        <v>20.89</v>
      </c>
      <c r="D168" s="30">
        <v>30</v>
      </c>
      <c r="E168" s="25">
        <v>1.75</v>
      </c>
      <c r="F168" s="12">
        <f t="shared" si="8"/>
        <v>773498.89750000008</v>
      </c>
      <c r="G168" s="14"/>
      <c r="H168" s="31">
        <f t="shared" si="7"/>
        <v>208924114.8784768</v>
      </c>
    </row>
    <row r="169" spans="1:8" x14ac:dyDescent="0.2">
      <c r="A169" s="23">
        <v>41275</v>
      </c>
      <c r="B169" s="23">
        <v>41304</v>
      </c>
      <c r="C169" s="25">
        <v>20.75</v>
      </c>
      <c r="D169" s="30">
        <v>30</v>
      </c>
      <c r="E169" s="25">
        <v>1.73</v>
      </c>
      <c r="F169" s="12">
        <f t="shared" si="8"/>
        <v>764658.91009999998</v>
      </c>
      <c r="G169" s="14"/>
      <c r="H169" s="31">
        <f t="shared" si="7"/>
        <v>209688773.78857681</v>
      </c>
    </row>
    <row r="170" spans="1:8" x14ac:dyDescent="0.2">
      <c r="A170" s="23">
        <v>41306</v>
      </c>
      <c r="B170" s="23" t="s">
        <v>24</v>
      </c>
      <c r="C170" s="25">
        <v>20.75</v>
      </c>
      <c r="D170" s="30">
        <v>30</v>
      </c>
      <c r="E170" s="25">
        <v>1.73</v>
      </c>
      <c r="F170" s="12">
        <f t="shared" si="8"/>
        <v>764658.91009999998</v>
      </c>
      <c r="G170" s="14"/>
      <c r="H170" s="31">
        <f t="shared" si="7"/>
        <v>210453432.69867682</v>
      </c>
    </row>
    <row r="171" spans="1:8" x14ac:dyDescent="0.2">
      <c r="A171" s="23">
        <v>41334</v>
      </c>
      <c r="B171" s="23">
        <v>41363</v>
      </c>
      <c r="C171" s="25">
        <v>20.75</v>
      </c>
      <c r="D171" s="30">
        <v>30</v>
      </c>
      <c r="E171" s="25">
        <v>1.73</v>
      </c>
      <c r="F171" s="12">
        <f t="shared" si="8"/>
        <v>764658.91009999998</v>
      </c>
      <c r="G171" s="14"/>
      <c r="H171" s="31">
        <f t="shared" si="7"/>
        <v>211218091.60877684</v>
      </c>
    </row>
    <row r="172" spans="1:8" x14ac:dyDescent="0.2">
      <c r="A172" s="23">
        <v>41365</v>
      </c>
      <c r="B172" s="23">
        <v>41394</v>
      </c>
      <c r="C172" s="25">
        <v>20.83</v>
      </c>
      <c r="D172" s="30">
        <v>30</v>
      </c>
      <c r="E172" s="25">
        <v>1.74</v>
      </c>
      <c r="F172" s="12">
        <f t="shared" si="8"/>
        <v>769078.90379999997</v>
      </c>
      <c r="G172" s="14"/>
      <c r="H172" s="31">
        <f t="shared" si="7"/>
        <v>211987170.51257685</v>
      </c>
    </row>
    <row r="173" spans="1:8" x14ac:dyDescent="0.2">
      <c r="A173" s="23">
        <v>41395</v>
      </c>
      <c r="B173" s="23">
        <v>41424</v>
      </c>
      <c r="C173" s="25">
        <v>20.83</v>
      </c>
      <c r="D173" s="30">
        <v>30</v>
      </c>
      <c r="E173" s="25">
        <f t="shared" ref="E173:E209" si="9">ROUND(+C173/12*1.5,2)</f>
        <v>2.6</v>
      </c>
      <c r="F173" s="12">
        <f t="shared" si="8"/>
        <v>1149198.3620000002</v>
      </c>
      <c r="G173" s="14"/>
      <c r="H173" s="31">
        <f t="shared" si="7"/>
        <v>213136368.87457684</v>
      </c>
    </row>
    <row r="174" spans="1:8" x14ac:dyDescent="0.2">
      <c r="A174" s="23">
        <v>41426</v>
      </c>
      <c r="B174" s="23">
        <v>41455</v>
      </c>
      <c r="C174" s="25">
        <v>20.83</v>
      </c>
      <c r="D174" s="30">
        <v>30</v>
      </c>
      <c r="E174" s="25">
        <f t="shared" si="9"/>
        <v>2.6</v>
      </c>
      <c r="F174" s="12">
        <f t="shared" si="8"/>
        <v>1149198.3620000002</v>
      </c>
      <c r="G174" s="14"/>
      <c r="H174" s="31">
        <f t="shared" si="7"/>
        <v>214285567.23657683</v>
      </c>
    </row>
    <row r="175" spans="1:8" x14ac:dyDescent="0.2">
      <c r="A175" s="23">
        <v>41456</v>
      </c>
      <c r="B175" s="23">
        <v>41485</v>
      </c>
      <c r="C175" s="25">
        <v>20.34</v>
      </c>
      <c r="D175" s="30">
        <v>30</v>
      </c>
      <c r="E175" s="25">
        <f t="shared" si="9"/>
        <v>2.54</v>
      </c>
      <c r="F175" s="12">
        <f t="shared" si="8"/>
        <v>1122678.3998</v>
      </c>
      <c r="G175" s="14"/>
      <c r="H175" s="31">
        <f t="shared" si="7"/>
        <v>215408245.63637683</v>
      </c>
    </row>
    <row r="176" spans="1:8" x14ac:dyDescent="0.2">
      <c r="A176" s="23">
        <v>41487</v>
      </c>
      <c r="B176" s="23">
        <v>41516</v>
      </c>
      <c r="C176" s="25">
        <v>20.34</v>
      </c>
      <c r="D176" s="30">
        <v>30</v>
      </c>
      <c r="E176" s="25">
        <f t="shared" si="9"/>
        <v>2.54</v>
      </c>
      <c r="F176" s="12">
        <f t="shared" si="8"/>
        <v>1122678.3998</v>
      </c>
      <c r="G176" s="14"/>
      <c r="H176" s="31">
        <f t="shared" si="7"/>
        <v>216530924.03617683</v>
      </c>
    </row>
    <row r="177" spans="1:8" x14ac:dyDescent="0.2">
      <c r="A177" s="23">
        <v>41518</v>
      </c>
      <c r="B177" s="23">
        <v>41547</v>
      </c>
      <c r="C177" s="25">
        <v>20.34</v>
      </c>
      <c r="D177" s="30">
        <v>30</v>
      </c>
      <c r="E177" s="25">
        <f t="shared" si="9"/>
        <v>2.54</v>
      </c>
      <c r="F177" s="12">
        <f t="shared" si="8"/>
        <v>1122678.3998</v>
      </c>
      <c r="G177" s="14"/>
      <c r="H177" s="31">
        <f t="shared" si="7"/>
        <v>217653602.43597683</v>
      </c>
    </row>
    <row r="178" spans="1:8" x14ac:dyDescent="0.2">
      <c r="A178" s="23">
        <v>41548</v>
      </c>
      <c r="B178" s="23">
        <v>41577</v>
      </c>
      <c r="C178" s="25">
        <v>19.850000000000001</v>
      </c>
      <c r="D178" s="30">
        <v>30</v>
      </c>
      <c r="E178" s="25">
        <f t="shared" si="9"/>
        <v>2.48</v>
      </c>
      <c r="F178" s="12">
        <f t="shared" si="8"/>
        <v>1096158.4376000001</v>
      </c>
      <c r="G178" s="14"/>
      <c r="H178" s="31">
        <f t="shared" si="7"/>
        <v>218749760.87357682</v>
      </c>
    </row>
    <row r="179" spans="1:8" x14ac:dyDescent="0.2">
      <c r="A179" s="23">
        <v>41579</v>
      </c>
      <c r="B179" s="23">
        <v>41608</v>
      </c>
      <c r="C179" s="25">
        <v>19.850000000000001</v>
      </c>
      <c r="D179" s="30">
        <v>30</v>
      </c>
      <c r="E179" s="25">
        <f t="shared" si="9"/>
        <v>2.48</v>
      </c>
      <c r="F179" s="12">
        <f t="shared" si="8"/>
        <v>1096158.4376000001</v>
      </c>
      <c r="G179" s="14"/>
      <c r="H179" s="31">
        <f t="shared" si="7"/>
        <v>219845919.31117681</v>
      </c>
    </row>
    <row r="180" spans="1:8" x14ac:dyDescent="0.2">
      <c r="A180" s="23">
        <v>41609</v>
      </c>
      <c r="B180" s="23">
        <v>41638</v>
      </c>
      <c r="C180" s="25">
        <v>19.850000000000001</v>
      </c>
      <c r="D180" s="30">
        <v>30</v>
      </c>
      <c r="E180" s="25">
        <f t="shared" si="9"/>
        <v>2.48</v>
      </c>
      <c r="F180" s="12">
        <f t="shared" si="8"/>
        <v>1096158.4376000001</v>
      </c>
      <c r="G180" s="14"/>
      <c r="H180" s="31">
        <f t="shared" si="7"/>
        <v>220942077.74877679</v>
      </c>
    </row>
    <row r="181" spans="1:8" x14ac:dyDescent="0.2">
      <c r="A181" s="23">
        <v>41640</v>
      </c>
      <c r="B181" s="23">
        <v>41669</v>
      </c>
      <c r="C181" s="25">
        <v>19.649999999999999</v>
      </c>
      <c r="D181" s="30">
        <v>30</v>
      </c>
      <c r="E181" s="25">
        <f t="shared" si="9"/>
        <v>2.46</v>
      </c>
      <c r="F181" s="12">
        <f t="shared" si="8"/>
        <v>1087318.4502000001</v>
      </c>
      <c r="G181" s="14"/>
      <c r="H181" s="31">
        <f t="shared" si="7"/>
        <v>222029396.19897678</v>
      </c>
    </row>
    <row r="182" spans="1:8" x14ac:dyDescent="0.2">
      <c r="A182" s="23">
        <v>41671</v>
      </c>
      <c r="B182" s="23" t="s">
        <v>25</v>
      </c>
      <c r="C182" s="25">
        <v>19.649999999999999</v>
      </c>
      <c r="D182" s="30">
        <v>30</v>
      </c>
      <c r="E182" s="25">
        <f t="shared" si="9"/>
        <v>2.46</v>
      </c>
      <c r="F182" s="12">
        <f t="shared" si="8"/>
        <v>1087318.4502000001</v>
      </c>
      <c r="G182" s="14"/>
      <c r="H182" s="31">
        <f t="shared" si="7"/>
        <v>223116714.64917678</v>
      </c>
    </row>
    <row r="183" spans="1:8" x14ac:dyDescent="0.2">
      <c r="A183" s="23">
        <v>41699</v>
      </c>
      <c r="B183" s="23">
        <v>41728</v>
      </c>
      <c r="C183" s="25">
        <v>19.649999999999999</v>
      </c>
      <c r="D183" s="30">
        <v>30</v>
      </c>
      <c r="E183" s="25">
        <f t="shared" si="9"/>
        <v>2.46</v>
      </c>
      <c r="F183" s="12">
        <f t="shared" si="8"/>
        <v>1087318.4502000001</v>
      </c>
      <c r="G183" s="14"/>
      <c r="H183" s="31">
        <f t="shared" si="7"/>
        <v>224204033.09937677</v>
      </c>
    </row>
    <row r="184" spans="1:8" x14ac:dyDescent="0.2">
      <c r="A184" s="23">
        <v>41730</v>
      </c>
      <c r="B184" s="23">
        <v>41759</v>
      </c>
      <c r="C184" s="25">
        <v>19.63</v>
      </c>
      <c r="D184" s="30">
        <v>30</v>
      </c>
      <c r="E184" s="25">
        <f t="shared" si="9"/>
        <v>2.4500000000000002</v>
      </c>
      <c r="F184" s="12">
        <f t="shared" si="8"/>
        <v>1082898.4565000001</v>
      </c>
      <c r="G184" s="14"/>
      <c r="H184" s="31">
        <f t="shared" si="7"/>
        <v>225286931.55587676</v>
      </c>
    </row>
    <row r="185" spans="1:8" x14ac:dyDescent="0.2">
      <c r="A185" s="23">
        <v>41760</v>
      </c>
      <c r="B185" s="23">
        <v>41789</v>
      </c>
      <c r="C185" s="25">
        <v>19.63</v>
      </c>
      <c r="D185" s="30">
        <v>30</v>
      </c>
      <c r="E185" s="25">
        <f t="shared" si="9"/>
        <v>2.4500000000000002</v>
      </c>
      <c r="F185" s="12">
        <f t="shared" si="8"/>
        <v>1082898.4565000001</v>
      </c>
      <c r="G185" s="14"/>
      <c r="H185" s="31">
        <f t="shared" si="7"/>
        <v>226369830.01237676</v>
      </c>
    </row>
    <row r="186" spans="1:8" x14ac:dyDescent="0.2">
      <c r="A186" s="23">
        <v>41791</v>
      </c>
      <c r="B186" s="23">
        <v>41820</v>
      </c>
      <c r="C186" s="25">
        <v>19.63</v>
      </c>
      <c r="D186" s="30">
        <v>30</v>
      </c>
      <c r="E186" s="25">
        <f t="shared" si="9"/>
        <v>2.4500000000000002</v>
      </c>
      <c r="F186" s="12">
        <f t="shared" si="8"/>
        <v>1082898.4565000001</v>
      </c>
      <c r="G186" s="14"/>
      <c r="H186" s="31">
        <f t="shared" si="7"/>
        <v>227452728.46887675</v>
      </c>
    </row>
    <row r="187" spans="1:8" x14ac:dyDescent="0.2">
      <c r="A187" s="23">
        <v>41821</v>
      </c>
      <c r="B187" s="23">
        <v>41850</v>
      </c>
      <c r="C187" s="25">
        <v>19.329999999999998</v>
      </c>
      <c r="D187" s="30">
        <v>30</v>
      </c>
      <c r="E187" s="25">
        <f t="shared" si="9"/>
        <v>2.42</v>
      </c>
      <c r="F187" s="12">
        <f t="shared" si="8"/>
        <v>1069638.4753999999</v>
      </c>
      <c r="G187" s="14"/>
      <c r="H187" s="31">
        <f t="shared" si="7"/>
        <v>228522366.94427675</v>
      </c>
    </row>
    <row r="188" spans="1:8" x14ac:dyDescent="0.2">
      <c r="A188" s="23">
        <v>41852</v>
      </c>
      <c r="B188" s="23">
        <v>41881</v>
      </c>
      <c r="C188" s="25">
        <v>19.329999999999998</v>
      </c>
      <c r="D188" s="30">
        <v>30</v>
      </c>
      <c r="E188" s="25">
        <f t="shared" si="9"/>
        <v>2.42</v>
      </c>
      <c r="F188" s="12">
        <f t="shared" si="8"/>
        <v>1069638.4753999999</v>
      </c>
      <c r="G188" s="14"/>
      <c r="H188" s="31">
        <f t="shared" si="7"/>
        <v>229592005.41967675</v>
      </c>
    </row>
    <row r="189" spans="1:8" x14ac:dyDescent="0.2">
      <c r="A189" s="23">
        <v>41883</v>
      </c>
      <c r="B189" s="23">
        <v>41912</v>
      </c>
      <c r="C189" s="25">
        <v>19.329999999999998</v>
      </c>
      <c r="D189" s="30">
        <v>30</v>
      </c>
      <c r="E189" s="25">
        <f t="shared" si="9"/>
        <v>2.42</v>
      </c>
      <c r="F189" s="12">
        <f t="shared" si="8"/>
        <v>1069638.4753999999</v>
      </c>
      <c r="G189" s="14"/>
      <c r="H189" s="31">
        <f t="shared" si="7"/>
        <v>230661643.89507675</v>
      </c>
    </row>
    <row r="190" spans="1:8" x14ac:dyDescent="0.2">
      <c r="A190" s="23">
        <v>41913</v>
      </c>
      <c r="B190" s="23">
        <v>41942</v>
      </c>
      <c r="C190" s="25">
        <v>19.170000000000002</v>
      </c>
      <c r="D190" s="30">
        <v>30</v>
      </c>
      <c r="E190" s="25">
        <f t="shared" si="9"/>
        <v>2.4</v>
      </c>
      <c r="F190" s="12">
        <f t="shared" si="8"/>
        <v>1060798.4880000001</v>
      </c>
      <c r="G190" s="14"/>
      <c r="H190" s="31">
        <f>+H189+F190-G190</f>
        <v>231722442.38307676</v>
      </c>
    </row>
    <row r="191" spans="1:8" x14ac:dyDescent="0.2">
      <c r="A191" s="23">
        <v>41944</v>
      </c>
      <c r="B191" s="23">
        <v>41973</v>
      </c>
      <c r="C191" s="25">
        <v>19.170000000000002</v>
      </c>
      <c r="D191" s="30">
        <v>30</v>
      </c>
      <c r="E191" s="25">
        <f t="shared" si="9"/>
        <v>2.4</v>
      </c>
      <c r="F191" s="12">
        <f t="shared" si="8"/>
        <v>1060798.4880000001</v>
      </c>
      <c r="G191" s="14"/>
      <c r="H191" s="31">
        <f t="shared" si="7"/>
        <v>232783240.87107676</v>
      </c>
    </row>
    <row r="192" spans="1:8" x14ac:dyDescent="0.2">
      <c r="A192" s="23">
        <v>41974</v>
      </c>
      <c r="B192" s="23">
        <v>42003</v>
      </c>
      <c r="C192" s="25">
        <v>19.170000000000002</v>
      </c>
      <c r="D192" s="30">
        <v>30</v>
      </c>
      <c r="E192" s="25">
        <f t="shared" si="9"/>
        <v>2.4</v>
      </c>
      <c r="F192" s="12">
        <f t="shared" si="8"/>
        <v>1060798.4880000001</v>
      </c>
      <c r="G192" s="14"/>
      <c r="H192" s="31">
        <f t="shared" si="7"/>
        <v>233844039.35907677</v>
      </c>
    </row>
    <row r="193" spans="1:8" x14ac:dyDescent="0.2">
      <c r="A193" s="23">
        <v>42005</v>
      </c>
      <c r="B193" s="23">
        <v>42034</v>
      </c>
      <c r="C193" s="25">
        <v>19.21</v>
      </c>
      <c r="D193" s="30">
        <v>30</v>
      </c>
      <c r="E193" s="25">
        <f t="shared" si="9"/>
        <v>2.4</v>
      </c>
      <c r="F193" s="12">
        <f t="shared" si="8"/>
        <v>1060798.4880000001</v>
      </c>
      <c r="G193" s="14"/>
      <c r="H193" s="31">
        <f t="shared" si="7"/>
        <v>234904837.84707677</v>
      </c>
    </row>
    <row r="194" spans="1:8" x14ac:dyDescent="0.2">
      <c r="A194" s="23">
        <v>42036</v>
      </c>
      <c r="B194" s="23" t="s">
        <v>26</v>
      </c>
      <c r="C194" s="25">
        <v>19.21</v>
      </c>
      <c r="D194" s="30">
        <v>30</v>
      </c>
      <c r="E194" s="25">
        <f t="shared" si="9"/>
        <v>2.4</v>
      </c>
      <c r="F194" s="12">
        <f t="shared" si="8"/>
        <v>1060798.4880000001</v>
      </c>
      <c r="G194" s="14"/>
      <c r="H194" s="31">
        <f t="shared" si="7"/>
        <v>235965636.33507678</v>
      </c>
    </row>
    <row r="195" spans="1:8" x14ac:dyDescent="0.2">
      <c r="A195" s="23">
        <v>42064</v>
      </c>
      <c r="B195" s="23">
        <v>42093</v>
      </c>
      <c r="C195" s="25">
        <v>19.21</v>
      </c>
      <c r="D195" s="30">
        <v>30</v>
      </c>
      <c r="E195" s="25">
        <f t="shared" si="9"/>
        <v>2.4</v>
      </c>
      <c r="F195" s="12">
        <f t="shared" si="8"/>
        <v>1060798.4880000001</v>
      </c>
      <c r="G195" s="14"/>
      <c r="H195" s="31">
        <f t="shared" si="7"/>
        <v>237026434.82307678</v>
      </c>
    </row>
    <row r="196" spans="1:8" x14ac:dyDescent="0.2">
      <c r="A196" s="23">
        <v>42095</v>
      </c>
      <c r="B196" s="23">
        <v>42124</v>
      </c>
      <c r="C196" s="25">
        <v>19.37</v>
      </c>
      <c r="D196" s="30">
        <v>30</v>
      </c>
      <c r="E196" s="25">
        <f t="shared" si="9"/>
        <v>2.42</v>
      </c>
      <c r="F196" s="12">
        <f t="shared" si="8"/>
        <v>1069638.4753999999</v>
      </c>
      <c r="G196" s="14"/>
      <c r="H196" s="31">
        <f t="shared" ref="H196:H208" si="10">+H195+F196-G196</f>
        <v>238096073.29847679</v>
      </c>
    </row>
    <row r="197" spans="1:8" x14ac:dyDescent="0.2">
      <c r="A197" s="23">
        <v>42125</v>
      </c>
      <c r="B197" s="23">
        <v>42154</v>
      </c>
      <c r="C197" s="25">
        <v>19.37</v>
      </c>
      <c r="D197" s="30">
        <v>30</v>
      </c>
      <c r="E197" s="25">
        <f t="shared" si="9"/>
        <v>2.42</v>
      </c>
      <c r="F197" s="12">
        <f t="shared" si="8"/>
        <v>1069638.4753999999</v>
      </c>
      <c r="G197" s="14"/>
      <c r="H197" s="31">
        <f t="shared" si="10"/>
        <v>239165711.77387679</v>
      </c>
    </row>
    <row r="198" spans="1:8" x14ac:dyDescent="0.2">
      <c r="A198" s="23">
        <v>42156</v>
      </c>
      <c r="B198" s="23">
        <v>42185</v>
      </c>
      <c r="C198" s="25">
        <v>19.37</v>
      </c>
      <c r="D198" s="30">
        <v>30</v>
      </c>
      <c r="E198" s="25">
        <f t="shared" si="9"/>
        <v>2.42</v>
      </c>
      <c r="F198" s="12">
        <f t="shared" ref="F198:F244" si="11">+($E$1*E198%/30*D198)</f>
        <v>1069638.4753999999</v>
      </c>
      <c r="G198" s="14"/>
      <c r="H198" s="31">
        <f t="shared" si="10"/>
        <v>240235350.24927679</v>
      </c>
    </row>
    <row r="199" spans="1:8" x14ac:dyDescent="0.2">
      <c r="A199" s="23">
        <v>42186</v>
      </c>
      <c r="B199" s="23">
        <v>42215</v>
      </c>
      <c r="C199" s="25">
        <v>19.260000000000002</v>
      </c>
      <c r="D199" s="30">
        <v>30</v>
      </c>
      <c r="E199" s="25">
        <f t="shared" si="9"/>
        <v>2.41</v>
      </c>
      <c r="F199" s="12">
        <f t="shared" si="11"/>
        <v>1065218.4816999999</v>
      </c>
      <c r="G199" s="14"/>
      <c r="H199" s="31">
        <f t="shared" si="10"/>
        <v>241300568.73097679</v>
      </c>
    </row>
    <row r="200" spans="1:8" x14ac:dyDescent="0.2">
      <c r="A200" s="23">
        <v>42217</v>
      </c>
      <c r="B200" s="23">
        <v>42246</v>
      </c>
      <c r="C200" s="25">
        <v>19.260000000000002</v>
      </c>
      <c r="D200" s="30">
        <v>30</v>
      </c>
      <c r="E200" s="25">
        <f t="shared" si="9"/>
        <v>2.41</v>
      </c>
      <c r="F200" s="12">
        <f t="shared" si="11"/>
        <v>1065218.4816999999</v>
      </c>
      <c r="G200" s="14"/>
      <c r="H200" s="31">
        <f t="shared" si="10"/>
        <v>242365787.21267679</v>
      </c>
    </row>
    <row r="201" spans="1:8" x14ac:dyDescent="0.2">
      <c r="A201" s="23">
        <v>42248</v>
      </c>
      <c r="B201" s="23">
        <v>42277</v>
      </c>
      <c r="C201" s="25">
        <v>19.260000000000002</v>
      </c>
      <c r="D201" s="30">
        <v>30</v>
      </c>
      <c r="E201" s="25">
        <f t="shared" si="9"/>
        <v>2.41</v>
      </c>
      <c r="F201" s="12">
        <f t="shared" si="11"/>
        <v>1065218.4816999999</v>
      </c>
      <c r="G201" s="14"/>
      <c r="H201" s="31">
        <f t="shared" si="10"/>
        <v>243431005.6943768</v>
      </c>
    </row>
    <row r="202" spans="1:8" x14ac:dyDescent="0.2">
      <c r="A202" s="23">
        <v>42278</v>
      </c>
      <c r="B202" s="23">
        <v>42307</v>
      </c>
      <c r="C202" s="25">
        <v>19.329999999999998</v>
      </c>
      <c r="D202" s="30">
        <v>30</v>
      </c>
      <c r="E202" s="25">
        <f t="shared" si="9"/>
        <v>2.42</v>
      </c>
      <c r="F202" s="12">
        <f t="shared" si="11"/>
        <v>1069638.4753999999</v>
      </c>
      <c r="G202" s="14"/>
      <c r="H202" s="31">
        <f t="shared" si="10"/>
        <v>244500644.1697768</v>
      </c>
    </row>
    <row r="203" spans="1:8" x14ac:dyDescent="0.2">
      <c r="A203" s="23">
        <v>42309</v>
      </c>
      <c r="B203" s="23">
        <v>42338</v>
      </c>
      <c r="C203" s="25">
        <v>19.329999999999998</v>
      </c>
      <c r="D203" s="30">
        <v>30</v>
      </c>
      <c r="E203" s="25">
        <f t="shared" si="9"/>
        <v>2.42</v>
      </c>
      <c r="F203" s="12">
        <f t="shared" si="11"/>
        <v>1069638.4753999999</v>
      </c>
      <c r="G203" s="14"/>
      <c r="H203" s="31">
        <f t="shared" si="10"/>
        <v>245570282.6451768</v>
      </c>
    </row>
    <row r="204" spans="1:8" x14ac:dyDescent="0.2">
      <c r="A204" s="23">
        <v>42339</v>
      </c>
      <c r="B204" s="23">
        <v>42368</v>
      </c>
      <c r="C204" s="25">
        <v>19.329999999999998</v>
      </c>
      <c r="D204" s="30">
        <v>30</v>
      </c>
      <c r="E204" s="25">
        <f t="shared" si="9"/>
        <v>2.42</v>
      </c>
      <c r="F204" s="12">
        <f t="shared" si="11"/>
        <v>1069638.4753999999</v>
      </c>
      <c r="G204" s="14"/>
      <c r="H204" s="31">
        <f t="shared" si="10"/>
        <v>246639921.1205768</v>
      </c>
    </row>
    <row r="205" spans="1:8" x14ac:dyDescent="0.2">
      <c r="A205" s="23">
        <v>42370</v>
      </c>
      <c r="B205" s="23">
        <v>42399</v>
      </c>
      <c r="C205" s="25">
        <v>19.68</v>
      </c>
      <c r="D205" s="30">
        <v>30</v>
      </c>
      <c r="E205" s="25">
        <f t="shared" si="9"/>
        <v>2.46</v>
      </c>
      <c r="F205" s="12">
        <f t="shared" si="11"/>
        <v>1087318.4502000001</v>
      </c>
      <c r="G205" s="14"/>
      <c r="H205" s="31">
        <f t="shared" si="10"/>
        <v>247727239.57077679</v>
      </c>
    </row>
    <row r="206" spans="1:8" x14ac:dyDescent="0.2">
      <c r="A206" s="23">
        <v>42401</v>
      </c>
      <c r="B206" s="23" t="s">
        <v>27</v>
      </c>
      <c r="C206" s="25">
        <v>19.68</v>
      </c>
      <c r="D206" s="30">
        <v>30</v>
      </c>
      <c r="E206" s="25">
        <f t="shared" si="9"/>
        <v>2.46</v>
      </c>
      <c r="F206" s="12">
        <f t="shared" si="11"/>
        <v>1087318.4502000001</v>
      </c>
      <c r="G206" s="14"/>
      <c r="H206" s="31">
        <f t="shared" si="10"/>
        <v>248814558.02097678</v>
      </c>
    </row>
    <row r="207" spans="1:8" x14ac:dyDescent="0.2">
      <c r="A207" s="23">
        <v>42430</v>
      </c>
      <c r="B207" s="23">
        <v>42459</v>
      </c>
      <c r="C207" s="25">
        <v>19.68</v>
      </c>
      <c r="D207" s="30">
        <v>30</v>
      </c>
      <c r="E207" s="25">
        <f t="shared" si="9"/>
        <v>2.46</v>
      </c>
      <c r="F207" s="12">
        <f t="shared" si="11"/>
        <v>1087318.4502000001</v>
      </c>
      <c r="G207" s="14"/>
      <c r="H207" s="31">
        <f t="shared" si="10"/>
        <v>249901876.47117677</v>
      </c>
    </row>
    <row r="208" spans="1:8" x14ac:dyDescent="0.2">
      <c r="A208" s="23">
        <v>42461</v>
      </c>
      <c r="B208" s="23">
        <v>42490</v>
      </c>
      <c r="C208" s="25">
        <v>20.54</v>
      </c>
      <c r="D208" s="30">
        <v>30</v>
      </c>
      <c r="E208" s="25">
        <f t="shared" si="9"/>
        <v>2.57</v>
      </c>
      <c r="F208" s="12">
        <f t="shared" si="11"/>
        <v>1135938.3809</v>
      </c>
      <c r="G208" s="14"/>
      <c r="H208" s="31">
        <f t="shared" si="10"/>
        <v>251037814.85207677</v>
      </c>
    </row>
    <row r="209" spans="1:8" x14ac:dyDescent="0.2">
      <c r="A209" s="23">
        <v>42491</v>
      </c>
      <c r="B209" s="23">
        <v>42520</v>
      </c>
      <c r="C209" s="25">
        <v>20.54</v>
      </c>
      <c r="D209" s="30">
        <v>30</v>
      </c>
      <c r="E209" s="25">
        <f t="shared" si="9"/>
        <v>2.57</v>
      </c>
      <c r="F209" s="12">
        <f t="shared" si="11"/>
        <v>1135938.3809</v>
      </c>
      <c r="G209" s="14"/>
      <c r="H209" s="31">
        <f>+H208+F209-G209</f>
        <v>252173753.23297676</v>
      </c>
    </row>
    <row r="210" spans="1:8" x14ac:dyDescent="0.2">
      <c r="A210" s="23">
        <v>42522</v>
      </c>
      <c r="B210" s="23">
        <v>42551</v>
      </c>
      <c r="C210" s="25">
        <v>20.54</v>
      </c>
      <c r="D210" s="30">
        <v>30</v>
      </c>
      <c r="E210" s="25">
        <f>ROUND(+C210/12*1.5,2)</f>
        <v>2.57</v>
      </c>
      <c r="F210" s="12">
        <f t="shared" si="11"/>
        <v>1135938.3809</v>
      </c>
      <c r="G210" s="14"/>
      <c r="H210" s="31">
        <f>+H209+F210-G210</f>
        <v>253309691.61387676</v>
      </c>
    </row>
    <row r="211" spans="1:8" x14ac:dyDescent="0.2">
      <c r="A211" s="23">
        <v>42552</v>
      </c>
      <c r="B211" s="23">
        <v>42581</v>
      </c>
      <c r="C211" s="25">
        <v>21.34</v>
      </c>
      <c r="D211" s="30">
        <v>30</v>
      </c>
      <c r="E211" s="25">
        <v>2.67</v>
      </c>
      <c r="F211" s="12">
        <f t="shared" si="11"/>
        <v>1180138.3178999999</v>
      </c>
      <c r="G211" s="14"/>
      <c r="H211" s="31">
        <f>+H210+F211-G211</f>
        <v>254489829.93177676</v>
      </c>
    </row>
    <row r="212" spans="1:8" x14ac:dyDescent="0.2">
      <c r="A212" s="23">
        <v>42583</v>
      </c>
      <c r="B212" s="23">
        <v>42612</v>
      </c>
      <c r="C212" s="25">
        <v>21.34</v>
      </c>
      <c r="D212" s="30">
        <v>30</v>
      </c>
      <c r="E212" s="25">
        <v>2.67</v>
      </c>
      <c r="F212" s="12">
        <f t="shared" si="11"/>
        <v>1180138.3178999999</v>
      </c>
      <c r="G212" s="14"/>
      <c r="H212" s="31">
        <f>+H211+F212-G212</f>
        <v>255669968.24967676</v>
      </c>
    </row>
    <row r="213" spans="1:8" x14ac:dyDescent="0.2">
      <c r="A213" s="23">
        <v>42614</v>
      </c>
      <c r="B213" s="23">
        <v>42643</v>
      </c>
      <c r="C213" s="25">
        <v>21.34</v>
      </c>
      <c r="D213" s="30">
        <v>30</v>
      </c>
      <c r="E213" s="25">
        <v>2.67</v>
      </c>
      <c r="F213" s="12">
        <f t="shared" si="11"/>
        <v>1180138.3178999999</v>
      </c>
      <c r="G213" s="14"/>
      <c r="H213" s="31">
        <f>+H212+F213-G213</f>
        <v>256850106.56757677</v>
      </c>
    </row>
    <row r="214" spans="1:8" x14ac:dyDescent="0.2">
      <c r="A214" s="23">
        <v>42644</v>
      </c>
      <c r="B214" s="23">
        <v>42673</v>
      </c>
      <c r="C214" s="25">
        <v>21.99</v>
      </c>
      <c r="D214" s="30">
        <v>30</v>
      </c>
      <c r="E214" s="25">
        <f>ROUND(+C214/12*1.5,2)</f>
        <v>2.75</v>
      </c>
      <c r="F214" s="12">
        <f t="shared" si="11"/>
        <v>1215498.2675000001</v>
      </c>
      <c r="G214" s="14"/>
      <c r="H214" s="31">
        <f t="shared" ref="H214:H242" si="12">+H213+F214-G214</f>
        <v>258065604.83507678</v>
      </c>
    </row>
    <row r="215" spans="1:8" x14ac:dyDescent="0.2">
      <c r="A215" s="23">
        <v>42675</v>
      </c>
      <c r="B215" s="23">
        <v>42704</v>
      </c>
      <c r="C215" s="25">
        <v>21.99</v>
      </c>
      <c r="D215" s="30">
        <v>30</v>
      </c>
      <c r="E215" s="25">
        <f t="shared" ref="E215:E242" si="13">ROUND(+C215/12*1.5,2)</f>
        <v>2.75</v>
      </c>
      <c r="F215" s="12">
        <f t="shared" si="11"/>
        <v>1215498.2675000001</v>
      </c>
      <c r="G215" s="14"/>
      <c r="H215" s="31">
        <f t="shared" si="12"/>
        <v>259281103.10257679</v>
      </c>
    </row>
    <row r="216" spans="1:8" x14ac:dyDescent="0.2">
      <c r="A216" s="23">
        <v>42705</v>
      </c>
      <c r="B216" s="23">
        <v>42734</v>
      </c>
      <c r="C216" s="25">
        <v>21.99</v>
      </c>
      <c r="D216" s="30">
        <v>30</v>
      </c>
      <c r="E216" s="25">
        <f t="shared" si="13"/>
        <v>2.75</v>
      </c>
      <c r="F216" s="12">
        <f t="shared" si="11"/>
        <v>1215498.2675000001</v>
      </c>
      <c r="G216" s="14"/>
      <c r="H216" s="31">
        <f t="shared" si="12"/>
        <v>260496601.37007681</v>
      </c>
    </row>
    <row r="217" spans="1:8" x14ac:dyDescent="0.2">
      <c r="A217" s="23">
        <v>42736</v>
      </c>
      <c r="B217" s="23">
        <v>42765</v>
      </c>
      <c r="C217" s="25">
        <v>22.34</v>
      </c>
      <c r="D217" s="30">
        <v>30</v>
      </c>
      <c r="E217" s="25">
        <f t="shared" si="13"/>
        <v>2.79</v>
      </c>
      <c r="F217" s="12">
        <f t="shared" si="11"/>
        <v>1233178.2423</v>
      </c>
      <c r="G217" s="14"/>
      <c r="H217" s="31">
        <f>+H216+F217-G217</f>
        <v>261729779.61237681</v>
      </c>
    </row>
    <row r="218" spans="1:8" x14ac:dyDescent="0.2">
      <c r="A218" s="23">
        <v>42767</v>
      </c>
      <c r="B218" s="23" t="s">
        <v>28</v>
      </c>
      <c r="C218" s="25">
        <v>22.34</v>
      </c>
      <c r="D218" s="30">
        <v>30</v>
      </c>
      <c r="E218" s="25">
        <f t="shared" si="13"/>
        <v>2.79</v>
      </c>
      <c r="F218" s="12">
        <f t="shared" si="11"/>
        <v>1233178.2423</v>
      </c>
      <c r="G218" s="14"/>
      <c r="H218" s="31">
        <f t="shared" si="12"/>
        <v>262962957.85467681</v>
      </c>
    </row>
    <row r="219" spans="1:8" x14ac:dyDescent="0.2">
      <c r="A219" s="23">
        <v>42795</v>
      </c>
      <c r="B219" s="23">
        <v>42824</v>
      </c>
      <c r="C219" s="25">
        <v>22.34</v>
      </c>
      <c r="D219" s="30">
        <v>30</v>
      </c>
      <c r="E219" s="25">
        <f t="shared" si="13"/>
        <v>2.79</v>
      </c>
      <c r="F219" s="12">
        <f t="shared" si="11"/>
        <v>1233178.2423</v>
      </c>
      <c r="G219" s="14"/>
      <c r="H219" s="31">
        <f t="shared" si="12"/>
        <v>264196136.09697682</v>
      </c>
    </row>
    <row r="220" spans="1:8" x14ac:dyDescent="0.2">
      <c r="A220" s="23">
        <v>42826</v>
      </c>
      <c r="B220" s="23">
        <v>42855</v>
      </c>
      <c r="C220" s="25">
        <v>22.33</v>
      </c>
      <c r="D220" s="30">
        <v>30</v>
      </c>
      <c r="E220" s="25">
        <f t="shared" si="13"/>
        <v>2.79</v>
      </c>
      <c r="F220" s="12">
        <f t="shared" si="11"/>
        <v>1233178.2423</v>
      </c>
      <c r="G220" s="14"/>
      <c r="H220" s="31">
        <f t="shared" si="12"/>
        <v>265429314.33927682</v>
      </c>
    </row>
    <row r="221" spans="1:8" x14ac:dyDescent="0.2">
      <c r="A221" s="23">
        <v>42856</v>
      </c>
      <c r="B221" s="23">
        <v>42885</v>
      </c>
      <c r="C221" s="25">
        <v>22.33</v>
      </c>
      <c r="D221" s="30">
        <v>30</v>
      </c>
      <c r="E221" s="25">
        <f t="shared" si="13"/>
        <v>2.79</v>
      </c>
      <c r="F221" s="12">
        <f t="shared" si="11"/>
        <v>1233178.2423</v>
      </c>
      <c r="G221" s="14"/>
      <c r="H221" s="31">
        <f t="shared" si="12"/>
        <v>266662492.58157682</v>
      </c>
    </row>
    <row r="222" spans="1:8" x14ac:dyDescent="0.2">
      <c r="A222" s="23">
        <v>42887</v>
      </c>
      <c r="B222" s="23">
        <v>42916</v>
      </c>
      <c r="C222" s="25">
        <v>22.33</v>
      </c>
      <c r="D222" s="30">
        <v>30</v>
      </c>
      <c r="E222" s="25">
        <f t="shared" si="13"/>
        <v>2.79</v>
      </c>
      <c r="F222" s="12">
        <f t="shared" si="11"/>
        <v>1233178.2423</v>
      </c>
      <c r="G222" s="14"/>
      <c r="H222" s="31">
        <f t="shared" si="12"/>
        <v>267895670.82387683</v>
      </c>
    </row>
    <row r="223" spans="1:8" x14ac:dyDescent="0.2">
      <c r="A223" s="23">
        <v>42917</v>
      </c>
      <c r="B223" s="23">
        <v>42946</v>
      </c>
      <c r="C223" s="25">
        <v>21.98</v>
      </c>
      <c r="D223" s="30">
        <v>30</v>
      </c>
      <c r="E223" s="25">
        <f t="shared" si="13"/>
        <v>2.75</v>
      </c>
      <c r="F223" s="12">
        <f t="shared" si="11"/>
        <v>1215498.2675000001</v>
      </c>
      <c r="G223" s="14"/>
      <c r="H223" s="31">
        <f t="shared" si="12"/>
        <v>269111169.09137684</v>
      </c>
    </row>
    <row r="224" spans="1:8" x14ac:dyDescent="0.2">
      <c r="A224" s="23">
        <v>42948</v>
      </c>
      <c r="B224" s="23">
        <v>42977</v>
      </c>
      <c r="C224" s="25">
        <v>21.98</v>
      </c>
      <c r="D224" s="30">
        <v>30</v>
      </c>
      <c r="E224" s="25">
        <f t="shared" si="13"/>
        <v>2.75</v>
      </c>
      <c r="F224" s="12">
        <f t="shared" si="11"/>
        <v>1215498.2675000001</v>
      </c>
      <c r="G224" s="14"/>
      <c r="H224" s="31">
        <f t="shared" si="12"/>
        <v>270326667.35887682</v>
      </c>
    </row>
    <row r="225" spans="1:8" x14ac:dyDescent="0.2">
      <c r="A225" s="23">
        <v>42979</v>
      </c>
      <c r="B225" s="23">
        <v>43008</v>
      </c>
      <c r="C225" s="25">
        <v>21.98</v>
      </c>
      <c r="D225" s="30">
        <v>30</v>
      </c>
      <c r="E225" s="25">
        <f t="shared" si="13"/>
        <v>2.75</v>
      </c>
      <c r="F225" s="12">
        <f t="shared" si="11"/>
        <v>1215498.2675000001</v>
      </c>
      <c r="G225" s="14"/>
      <c r="H225" s="31">
        <f t="shared" si="12"/>
        <v>271542165.62637681</v>
      </c>
    </row>
    <row r="226" spans="1:8" x14ac:dyDescent="0.2">
      <c r="A226" s="23">
        <v>43009</v>
      </c>
      <c r="B226" s="23">
        <v>43038</v>
      </c>
      <c r="C226" s="25">
        <v>21.15</v>
      </c>
      <c r="D226" s="30">
        <v>30</v>
      </c>
      <c r="E226" s="25">
        <f t="shared" si="13"/>
        <v>2.64</v>
      </c>
      <c r="F226" s="12">
        <f t="shared" si="11"/>
        <v>1166878.3367999999</v>
      </c>
      <c r="G226" s="14"/>
      <c r="H226" s="31">
        <f t="shared" si="12"/>
        <v>272709043.96317679</v>
      </c>
    </row>
    <row r="227" spans="1:8" x14ac:dyDescent="0.2">
      <c r="A227" s="23">
        <v>43040</v>
      </c>
      <c r="B227" s="23">
        <v>43069</v>
      </c>
      <c r="C227" s="25">
        <v>20.96</v>
      </c>
      <c r="D227" s="30">
        <v>30</v>
      </c>
      <c r="E227" s="25">
        <f t="shared" si="13"/>
        <v>2.62</v>
      </c>
      <c r="F227" s="12">
        <f t="shared" si="11"/>
        <v>1158038.3493999999</v>
      </c>
      <c r="G227" s="14"/>
      <c r="H227" s="31">
        <f t="shared" si="12"/>
        <v>273867082.31257677</v>
      </c>
    </row>
    <row r="228" spans="1:8" x14ac:dyDescent="0.2">
      <c r="A228" s="23">
        <v>43070</v>
      </c>
      <c r="B228" s="23">
        <v>43099</v>
      </c>
      <c r="C228" s="25">
        <v>20.77</v>
      </c>
      <c r="D228" s="30">
        <v>30</v>
      </c>
      <c r="E228" s="25">
        <f t="shared" si="13"/>
        <v>2.6</v>
      </c>
      <c r="F228" s="12">
        <f t="shared" si="11"/>
        <v>1149198.3620000002</v>
      </c>
      <c r="G228" s="14"/>
      <c r="H228" s="31">
        <f t="shared" si="12"/>
        <v>275016280.67457676</v>
      </c>
    </row>
    <row r="229" spans="1:8" x14ac:dyDescent="0.2">
      <c r="A229" s="23">
        <v>43101</v>
      </c>
      <c r="B229" s="23">
        <v>43130</v>
      </c>
      <c r="C229" s="25">
        <v>20.69</v>
      </c>
      <c r="D229" s="30">
        <v>30</v>
      </c>
      <c r="E229" s="25">
        <f t="shared" si="13"/>
        <v>2.59</v>
      </c>
      <c r="F229" s="12">
        <f t="shared" si="11"/>
        <v>1144778.3683</v>
      </c>
      <c r="G229" s="14"/>
      <c r="H229" s="31">
        <f t="shared" si="12"/>
        <v>276161059.04287678</v>
      </c>
    </row>
    <row r="230" spans="1:8" x14ac:dyDescent="0.2">
      <c r="A230" s="23">
        <v>43132</v>
      </c>
      <c r="B230" s="23" t="s">
        <v>29</v>
      </c>
      <c r="C230" s="25">
        <v>21.01</v>
      </c>
      <c r="D230" s="30">
        <v>30</v>
      </c>
      <c r="E230" s="25">
        <f t="shared" si="13"/>
        <v>2.63</v>
      </c>
      <c r="F230" s="12">
        <f t="shared" si="11"/>
        <v>1162458.3430999999</v>
      </c>
      <c r="G230" s="14"/>
      <c r="H230" s="31">
        <f t="shared" si="12"/>
        <v>277323517.38597679</v>
      </c>
    </row>
    <row r="231" spans="1:8" x14ac:dyDescent="0.2">
      <c r="A231" s="23">
        <v>43160</v>
      </c>
      <c r="B231" s="23">
        <v>43189</v>
      </c>
      <c r="C231" s="25">
        <v>20.68</v>
      </c>
      <c r="D231" s="30">
        <v>30</v>
      </c>
      <c r="E231" s="25">
        <f t="shared" si="13"/>
        <v>2.59</v>
      </c>
      <c r="F231" s="12">
        <f t="shared" si="11"/>
        <v>1144778.3683</v>
      </c>
      <c r="G231" s="14"/>
      <c r="H231" s="31">
        <f t="shared" si="12"/>
        <v>278468295.75427681</v>
      </c>
    </row>
    <row r="232" spans="1:8" x14ac:dyDescent="0.2">
      <c r="A232" s="23">
        <v>43191</v>
      </c>
      <c r="B232" s="23">
        <v>43220</v>
      </c>
      <c r="C232" s="25">
        <v>20.48</v>
      </c>
      <c r="D232" s="30">
        <v>30</v>
      </c>
      <c r="E232" s="25">
        <f t="shared" si="13"/>
        <v>2.56</v>
      </c>
      <c r="F232" s="12">
        <f t="shared" si="11"/>
        <v>1131518.3872</v>
      </c>
      <c r="G232" s="14"/>
      <c r="H232" s="31">
        <f t="shared" si="12"/>
        <v>279599814.14147681</v>
      </c>
    </row>
    <row r="233" spans="1:8" x14ac:dyDescent="0.2">
      <c r="A233" s="23">
        <v>43221</v>
      </c>
      <c r="B233" s="23">
        <v>43250</v>
      </c>
      <c r="C233" s="25">
        <v>20.440000000000001</v>
      </c>
      <c r="D233" s="30">
        <v>30</v>
      </c>
      <c r="E233" s="25">
        <f t="shared" si="13"/>
        <v>2.56</v>
      </c>
      <c r="F233" s="12">
        <f t="shared" si="11"/>
        <v>1131518.3872</v>
      </c>
      <c r="G233" s="14"/>
      <c r="H233" s="31">
        <f t="shared" si="12"/>
        <v>280731332.52867681</v>
      </c>
    </row>
    <row r="234" spans="1:8" x14ac:dyDescent="0.2">
      <c r="A234" s="23">
        <v>43252</v>
      </c>
      <c r="B234" s="23">
        <v>43281</v>
      </c>
      <c r="C234" s="25">
        <v>20.28</v>
      </c>
      <c r="D234" s="30">
        <v>30</v>
      </c>
      <c r="E234" s="25">
        <f t="shared" si="13"/>
        <v>2.54</v>
      </c>
      <c r="F234" s="12">
        <f t="shared" si="11"/>
        <v>1122678.3998</v>
      </c>
      <c r="G234" s="14"/>
      <c r="H234" s="31">
        <f t="shared" si="12"/>
        <v>281854010.92847681</v>
      </c>
    </row>
    <row r="235" spans="1:8" x14ac:dyDescent="0.2">
      <c r="A235" s="23">
        <v>43282</v>
      </c>
      <c r="B235" s="23">
        <v>43311</v>
      </c>
      <c r="C235" s="25">
        <v>20.03</v>
      </c>
      <c r="D235" s="30">
        <v>30</v>
      </c>
      <c r="E235" s="25">
        <f t="shared" si="13"/>
        <v>2.5</v>
      </c>
      <c r="F235" s="12">
        <f t="shared" si="11"/>
        <v>1104998.425</v>
      </c>
      <c r="G235" s="14"/>
      <c r="H235" s="31">
        <f t="shared" si="12"/>
        <v>282959009.35347682</v>
      </c>
    </row>
    <row r="236" spans="1:8" x14ac:dyDescent="0.2">
      <c r="A236" s="23">
        <v>43313</v>
      </c>
      <c r="B236" s="23">
        <v>43342</v>
      </c>
      <c r="C236" s="25">
        <v>19.940000000000001</v>
      </c>
      <c r="D236" s="30">
        <v>30</v>
      </c>
      <c r="E236" s="25">
        <f t="shared" si="13"/>
        <v>2.4900000000000002</v>
      </c>
      <c r="F236" s="12">
        <f t="shared" si="11"/>
        <v>1100578.4313000001</v>
      </c>
      <c r="G236" s="14"/>
      <c r="H236" s="31">
        <f t="shared" si="12"/>
        <v>284059587.78477681</v>
      </c>
    </row>
    <row r="237" spans="1:8" x14ac:dyDescent="0.2">
      <c r="A237" s="23">
        <v>43344</v>
      </c>
      <c r="B237" s="23">
        <v>43373</v>
      </c>
      <c r="C237" s="25">
        <v>19.809999999999999</v>
      </c>
      <c r="D237" s="30">
        <v>30</v>
      </c>
      <c r="E237" s="25">
        <f t="shared" si="13"/>
        <v>2.48</v>
      </c>
      <c r="F237" s="12">
        <f t="shared" si="11"/>
        <v>1096158.4376000001</v>
      </c>
      <c r="G237" s="14"/>
      <c r="H237" s="31">
        <f t="shared" si="12"/>
        <v>285155746.22237682</v>
      </c>
    </row>
    <row r="238" spans="1:8" x14ac:dyDescent="0.2">
      <c r="A238" s="23">
        <v>43374</v>
      </c>
      <c r="B238" s="23">
        <v>43403</v>
      </c>
      <c r="C238" s="25">
        <v>19.63</v>
      </c>
      <c r="D238" s="30">
        <v>30</v>
      </c>
      <c r="E238" s="25">
        <f t="shared" si="13"/>
        <v>2.4500000000000002</v>
      </c>
      <c r="F238" s="12">
        <f t="shared" si="11"/>
        <v>1082898.4565000001</v>
      </c>
      <c r="G238" s="14"/>
      <c r="H238" s="31">
        <f t="shared" si="12"/>
        <v>286238644.67887682</v>
      </c>
    </row>
    <row r="239" spans="1:8" x14ac:dyDescent="0.2">
      <c r="A239" s="23">
        <v>43405</v>
      </c>
      <c r="B239" s="23">
        <v>43434</v>
      </c>
      <c r="C239" s="25">
        <v>19.489999999999998</v>
      </c>
      <c r="D239" s="30">
        <v>30</v>
      </c>
      <c r="E239" s="25">
        <f t="shared" si="13"/>
        <v>2.44</v>
      </c>
      <c r="F239" s="12">
        <f t="shared" si="11"/>
        <v>1078478.4627999999</v>
      </c>
      <c r="G239" s="14"/>
      <c r="H239" s="31">
        <f t="shared" si="12"/>
        <v>287317123.14167684</v>
      </c>
    </row>
    <row r="240" spans="1:8" x14ac:dyDescent="0.2">
      <c r="A240" s="23">
        <v>43435</v>
      </c>
      <c r="B240" s="23">
        <v>43464</v>
      </c>
      <c r="C240" s="25">
        <v>19.399999999999999</v>
      </c>
      <c r="D240" s="30">
        <v>30</v>
      </c>
      <c r="E240" s="25">
        <f t="shared" si="13"/>
        <v>2.4300000000000002</v>
      </c>
      <c r="F240" s="12">
        <f t="shared" si="11"/>
        <v>1074058.4691000001</v>
      </c>
      <c r="G240" s="14"/>
      <c r="H240" s="31">
        <f t="shared" si="12"/>
        <v>288391181.61077684</v>
      </c>
    </row>
    <row r="241" spans="1:8" x14ac:dyDescent="0.2">
      <c r="A241" s="23">
        <v>43466</v>
      </c>
      <c r="B241" s="23">
        <v>43495</v>
      </c>
      <c r="C241" s="25">
        <v>19.16</v>
      </c>
      <c r="D241" s="30">
        <v>30</v>
      </c>
      <c r="E241" s="25">
        <f t="shared" si="13"/>
        <v>2.4</v>
      </c>
      <c r="F241" s="12">
        <f t="shared" si="11"/>
        <v>1060798.4880000001</v>
      </c>
      <c r="G241" s="14"/>
      <c r="H241" s="31">
        <f t="shared" si="12"/>
        <v>289451980.09877682</v>
      </c>
    </row>
    <row r="242" spans="1:8" x14ac:dyDescent="0.2">
      <c r="A242" s="23">
        <v>43497</v>
      </c>
      <c r="B242" s="23" t="s">
        <v>30</v>
      </c>
      <c r="C242" s="25">
        <v>19.7</v>
      </c>
      <c r="D242" s="30">
        <v>30</v>
      </c>
      <c r="E242" s="25">
        <f t="shared" si="13"/>
        <v>2.46</v>
      </c>
      <c r="F242" s="12">
        <f t="shared" si="11"/>
        <v>1087318.4502000001</v>
      </c>
      <c r="G242" s="14"/>
      <c r="H242" s="31">
        <f t="shared" si="12"/>
        <v>290539298.54897684</v>
      </c>
    </row>
    <row r="243" spans="1:8" x14ac:dyDescent="0.2">
      <c r="A243" s="23">
        <v>43525</v>
      </c>
      <c r="B243" s="23">
        <v>43554</v>
      </c>
      <c r="C243" s="25">
        <v>19.37</v>
      </c>
      <c r="D243" s="30">
        <v>30</v>
      </c>
      <c r="E243" s="25">
        <f>ROUND(+C243/12*1.5,2)</f>
        <v>2.42</v>
      </c>
      <c r="F243" s="12">
        <f t="shared" si="11"/>
        <v>1069638.4753999999</v>
      </c>
      <c r="G243" s="14"/>
      <c r="H243" s="31">
        <f>+H242+F243-G243</f>
        <v>291608937.02437681</v>
      </c>
    </row>
    <row r="244" spans="1:8" x14ac:dyDescent="0.2">
      <c r="A244" s="23">
        <v>43556</v>
      </c>
      <c r="B244" s="23">
        <v>43585</v>
      </c>
      <c r="C244" s="25">
        <v>19.32</v>
      </c>
      <c r="D244" s="30">
        <v>30</v>
      </c>
      <c r="E244" s="25">
        <f>ROUND(+C244/12*1.5,2)</f>
        <v>2.42</v>
      </c>
      <c r="F244" s="12">
        <f t="shared" si="11"/>
        <v>1069638.4753999999</v>
      </c>
      <c r="G244" s="14"/>
      <c r="H244" s="31">
        <f>+H243+F244-G244</f>
        <v>292678575.49977678</v>
      </c>
    </row>
    <row r="245" spans="1:8" x14ac:dyDescent="0.2">
      <c r="A245" s="23">
        <v>43586</v>
      </c>
      <c r="B245" s="23">
        <v>43615</v>
      </c>
      <c r="C245" s="25">
        <v>19.34</v>
      </c>
      <c r="D245" s="30">
        <v>30</v>
      </c>
      <c r="E245" s="25">
        <f>ROUND(+C245/12*1.5,2)</f>
        <v>2.42</v>
      </c>
      <c r="F245" s="12">
        <f>+($E$1*E245%/30*D245)</f>
        <v>1069638.4753999999</v>
      </c>
      <c r="G245" s="14"/>
      <c r="H245" s="31">
        <f>+H244+F245-G245</f>
        <v>293748213.97517675</v>
      </c>
    </row>
    <row r="246" spans="1:8" x14ac:dyDescent="0.2">
      <c r="A246" s="23">
        <v>43617</v>
      </c>
      <c r="B246" s="23">
        <v>43646</v>
      </c>
      <c r="C246" s="25">
        <v>19.3</v>
      </c>
      <c r="D246" s="30">
        <v>30</v>
      </c>
      <c r="E246" s="25">
        <f>ROUND(+C246/12*1.5,2)</f>
        <v>2.41</v>
      </c>
      <c r="F246" s="12">
        <f>+($E$1*E246%/30*D246)</f>
        <v>1065218.4816999999</v>
      </c>
      <c r="G246" s="14"/>
      <c r="H246" s="31">
        <f>+H245+F246-G246</f>
        <v>294813432.45687675</v>
      </c>
    </row>
    <row r="247" spans="1:8" x14ac:dyDescent="0.2">
      <c r="A247" s="23">
        <v>43647</v>
      </c>
      <c r="B247" s="23">
        <v>43676</v>
      </c>
      <c r="C247" s="25">
        <v>19.28</v>
      </c>
      <c r="D247" s="30">
        <v>30</v>
      </c>
      <c r="E247" s="25">
        <f>ROUND(+C247/12*1.5,2)</f>
        <v>2.41</v>
      </c>
      <c r="F247" s="12">
        <f>+($E$1*E247%/30*D247)</f>
        <v>1065218.4816999999</v>
      </c>
      <c r="G247" s="14"/>
      <c r="H247" s="31">
        <f>+H246+F247-G247</f>
        <v>295878650.93857676</v>
      </c>
    </row>
    <row r="248" spans="1:8" x14ac:dyDescent="0.2">
      <c r="A248" s="32"/>
      <c r="B248" s="32"/>
      <c r="C248" s="33"/>
      <c r="D248" s="34"/>
      <c r="E248" s="33"/>
      <c r="F248" s="35"/>
      <c r="G248" s="36"/>
      <c r="H248" s="37"/>
    </row>
    <row r="249" spans="1:8" x14ac:dyDescent="0.2">
      <c r="A249" s="63" t="s">
        <v>31</v>
      </c>
      <c r="B249" s="63"/>
      <c r="C249" s="63"/>
      <c r="D249" s="63"/>
      <c r="E249" s="63"/>
      <c r="F249" s="38">
        <f>SUM(F5:F247)</f>
        <v>251678713.93857673</v>
      </c>
      <c r="G249" s="38">
        <f>SUM(G5:G240)</f>
        <v>0</v>
      </c>
      <c r="H249" s="38"/>
    </row>
    <row r="251" spans="1:8" x14ac:dyDescent="0.2">
      <c r="A251" s="64" t="s">
        <v>32</v>
      </c>
      <c r="B251" s="64"/>
      <c r="C251" s="64"/>
      <c r="D251" s="64"/>
      <c r="E251" s="64"/>
      <c r="F251" s="64"/>
      <c r="G251" s="64"/>
      <c r="H251" s="38">
        <f>H247</f>
        <v>295878650.93857676</v>
      </c>
    </row>
    <row r="252" spans="1:8" x14ac:dyDescent="0.2">
      <c r="A252" s="64" t="s">
        <v>33</v>
      </c>
      <c r="B252" s="64"/>
      <c r="C252" s="64"/>
      <c r="D252" s="64"/>
      <c r="E252" s="64"/>
      <c r="F252" s="64"/>
      <c r="G252" s="64"/>
      <c r="H252" s="38">
        <v>277079</v>
      </c>
    </row>
    <row r="253" spans="1:8" x14ac:dyDescent="0.2">
      <c r="H253" s="39" t="s">
        <v>34</v>
      </c>
    </row>
    <row r="254" spans="1:8" x14ac:dyDescent="0.2">
      <c r="A254" s="65" t="s">
        <v>35</v>
      </c>
      <c r="B254" s="65"/>
      <c r="C254" s="65"/>
      <c r="D254" s="65"/>
      <c r="E254" s="65"/>
      <c r="F254" s="65"/>
      <c r="G254" s="65"/>
      <c r="H254" s="38">
        <f>SUM(H251:H252)</f>
        <v>296155729.93857676</v>
      </c>
    </row>
  </sheetData>
  <mergeCells count="12">
    <mergeCell ref="H3:H4"/>
    <mergeCell ref="A249:E249"/>
    <mergeCell ref="A251:G251"/>
    <mergeCell ref="A252:G252"/>
    <mergeCell ref="A254:G254"/>
    <mergeCell ref="G3:G4"/>
    <mergeCell ref="E1:F1"/>
    <mergeCell ref="A3:B3"/>
    <mergeCell ref="C3:C4"/>
    <mergeCell ref="D3:D4"/>
    <mergeCell ref="E3:E4"/>
    <mergeCell ref="F3:F4"/>
  </mergeCells>
  <pageMargins left="0.75" right="0.75" top="1" bottom="1" header="0" footer="0"/>
  <pageSetup paperSize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abSelected="1" view="pageLayout" topLeftCell="A174" zoomScale="84" zoomScaleNormal="100" zoomScalePageLayoutView="84" workbookViewId="0">
      <selection activeCell="E134" sqref="E134"/>
    </sheetView>
  </sheetViews>
  <sheetFormatPr baseColWidth="10" defaultRowHeight="12.75" x14ac:dyDescent="0.2"/>
  <cols>
    <col min="3" max="3" width="10.42578125" customWidth="1"/>
    <col min="4" max="4" width="8" customWidth="1"/>
    <col min="5" max="5" width="9.140625" customWidth="1"/>
    <col min="7" max="7" width="10" customWidth="1"/>
    <col min="8" max="8" width="15.42578125" bestFit="1" customWidth="1"/>
  </cols>
  <sheetData>
    <row r="1" spans="1:8" x14ac:dyDescent="0.2">
      <c r="A1" t="s">
        <v>36</v>
      </c>
    </row>
    <row r="2" spans="1:8" ht="15" x14ac:dyDescent="0.25">
      <c r="A2" s="40" t="s">
        <v>48</v>
      </c>
    </row>
    <row r="3" spans="1:8" x14ac:dyDescent="0.2">
      <c r="A3" t="s">
        <v>37</v>
      </c>
    </row>
    <row r="5" spans="1:8" x14ac:dyDescent="0.2">
      <c r="A5" s="41"/>
      <c r="B5" s="42" t="s">
        <v>38</v>
      </c>
      <c r="C5" s="41"/>
      <c r="D5" s="41" t="s">
        <v>39</v>
      </c>
      <c r="E5" s="41"/>
      <c r="F5" s="41"/>
      <c r="G5" s="41"/>
      <c r="H5" s="41"/>
    </row>
    <row r="6" spans="1:8" x14ac:dyDescent="0.2">
      <c r="A6" s="41"/>
      <c r="B6" s="42" t="s">
        <v>40</v>
      </c>
      <c r="C6" s="41"/>
      <c r="D6" s="43" t="s">
        <v>49</v>
      </c>
      <c r="E6" s="41"/>
      <c r="F6" s="41"/>
      <c r="G6" s="41"/>
      <c r="H6" s="41"/>
    </row>
    <row r="7" spans="1:8" ht="31.5" customHeight="1" x14ac:dyDescent="0.2">
      <c r="A7" s="41"/>
      <c r="B7" s="42" t="s">
        <v>41</v>
      </c>
      <c r="C7" s="41"/>
      <c r="D7" s="67" t="s">
        <v>50</v>
      </c>
      <c r="E7" s="67"/>
      <c r="F7" s="67"/>
      <c r="G7" s="67"/>
      <c r="H7" s="67"/>
    </row>
    <row r="8" spans="1:8" x14ac:dyDescent="0.2">
      <c r="A8" s="41"/>
      <c r="B8" s="42" t="s">
        <v>42</v>
      </c>
      <c r="C8" s="41"/>
      <c r="D8" s="43" t="s">
        <v>51</v>
      </c>
      <c r="E8" s="41"/>
      <c r="F8" s="41"/>
      <c r="G8" s="41"/>
      <c r="H8" s="41"/>
    </row>
    <row r="9" spans="1:8" x14ac:dyDescent="0.2">
      <c r="A9" s="41"/>
      <c r="B9" s="42"/>
      <c r="C9" s="41"/>
      <c r="D9" s="41"/>
      <c r="E9" s="41"/>
      <c r="F9" s="41"/>
      <c r="G9" s="41"/>
      <c r="H9" s="41"/>
    </row>
    <row r="10" spans="1:8" x14ac:dyDescent="0.2">
      <c r="A10" s="41"/>
      <c r="B10" s="42" t="s">
        <v>43</v>
      </c>
      <c r="C10" s="41"/>
      <c r="D10" s="41" t="s">
        <v>44</v>
      </c>
      <c r="E10" s="41"/>
      <c r="F10" s="41"/>
      <c r="G10" s="41"/>
      <c r="H10" s="41"/>
    </row>
    <row r="11" spans="1:8" x14ac:dyDescent="0.2">
      <c r="A11" s="41"/>
      <c r="B11" s="41"/>
      <c r="C11" s="41"/>
      <c r="D11" s="41"/>
      <c r="E11" s="41"/>
      <c r="F11" s="41"/>
      <c r="G11" s="41"/>
      <c r="H11" s="41"/>
    </row>
    <row r="12" spans="1:8" x14ac:dyDescent="0.2">
      <c r="A12" s="68" t="s">
        <v>45</v>
      </c>
      <c r="B12" s="68"/>
      <c r="C12" s="68"/>
      <c r="D12" s="68"/>
      <c r="E12" s="68"/>
      <c r="F12" s="68"/>
      <c r="G12" s="68"/>
      <c r="H12" s="68"/>
    </row>
    <row r="13" spans="1:8" x14ac:dyDescent="0.2">
      <c r="A13" s="68"/>
      <c r="B13" s="68"/>
      <c r="C13" s="68"/>
      <c r="D13" s="68"/>
      <c r="E13" s="68"/>
      <c r="F13" s="68"/>
      <c r="G13" s="68"/>
      <c r="H13" s="68"/>
    </row>
    <row r="14" spans="1:8" x14ac:dyDescent="0.2">
      <c r="A14" s="68"/>
      <c r="B14" s="68"/>
      <c r="C14" s="68"/>
      <c r="D14" s="68"/>
      <c r="E14" s="68"/>
      <c r="F14" s="68"/>
      <c r="G14" s="68"/>
      <c r="H14" s="68"/>
    </row>
    <row r="15" spans="1:8" ht="5.25" customHeight="1" x14ac:dyDescent="0.2">
      <c r="A15" s="68"/>
      <c r="B15" s="68"/>
      <c r="C15" s="68"/>
      <c r="D15" s="68"/>
      <c r="E15" s="68"/>
      <c r="F15" s="68"/>
      <c r="G15" s="68"/>
      <c r="H15" s="68"/>
    </row>
    <row r="16" spans="1:8" hidden="1" x14ac:dyDescent="0.2">
      <c r="A16" s="68"/>
      <c r="B16" s="68"/>
      <c r="C16" s="68"/>
      <c r="D16" s="68"/>
      <c r="E16" s="68"/>
      <c r="F16" s="68"/>
      <c r="G16" s="68"/>
      <c r="H16" s="68"/>
    </row>
    <row r="17" spans="1:8" x14ac:dyDescent="0.2">
      <c r="A17" s="1" t="s">
        <v>0</v>
      </c>
      <c r="B17" s="2"/>
      <c r="C17" s="3"/>
      <c r="D17" s="3"/>
      <c r="E17" s="54">
        <v>9061625</v>
      </c>
      <c r="F17" s="54"/>
      <c r="G17" s="3"/>
      <c r="H17" s="3"/>
    </row>
    <row r="18" spans="1:8" x14ac:dyDescent="0.2">
      <c r="A18" s="2"/>
      <c r="B18" s="2"/>
      <c r="C18" s="4"/>
      <c r="D18" s="5"/>
      <c r="E18" s="4"/>
      <c r="F18" s="5"/>
      <c r="G18" s="6"/>
      <c r="H18" s="7"/>
    </row>
    <row r="19" spans="1:8" x14ac:dyDescent="0.2">
      <c r="A19" s="55" t="s">
        <v>1</v>
      </c>
      <c r="B19" s="56"/>
      <c r="C19" s="57" t="s">
        <v>2</v>
      </c>
      <c r="D19" s="59" t="s">
        <v>3</v>
      </c>
      <c r="E19" s="61" t="s">
        <v>4</v>
      </c>
      <c r="F19" s="59" t="s">
        <v>5</v>
      </c>
      <c r="G19" s="59" t="s">
        <v>6</v>
      </c>
      <c r="H19" s="59" t="s">
        <v>7</v>
      </c>
    </row>
    <row r="20" spans="1:8" x14ac:dyDescent="0.2">
      <c r="A20" s="8" t="s">
        <v>8</v>
      </c>
      <c r="B20" s="8" t="s">
        <v>9</v>
      </c>
      <c r="C20" s="58"/>
      <c r="D20" s="60"/>
      <c r="E20" s="62"/>
      <c r="F20" s="60"/>
      <c r="G20" s="60"/>
      <c r="H20" s="60"/>
    </row>
    <row r="21" spans="1:8" x14ac:dyDescent="0.2">
      <c r="A21" s="23">
        <v>42522</v>
      </c>
      <c r="B21" s="23">
        <v>42551</v>
      </c>
      <c r="C21" s="25">
        <v>20.54</v>
      </c>
      <c r="D21" s="30">
        <v>30</v>
      </c>
      <c r="E21" s="25">
        <f>ROUND(+C21/12*1.5,2)</f>
        <v>2.57</v>
      </c>
      <c r="F21" s="12">
        <f t="shared" ref="F21:F66" si="0">+($E$17*E21%/30*D21)</f>
        <v>232883.76249999998</v>
      </c>
      <c r="G21" s="14"/>
      <c r="H21" s="31">
        <f>E17+F21</f>
        <v>9294508.7624999993</v>
      </c>
    </row>
    <row r="22" spans="1:8" x14ac:dyDescent="0.2">
      <c r="A22" s="23">
        <v>42552</v>
      </c>
      <c r="B22" s="23">
        <v>42581</v>
      </c>
      <c r="C22" s="25">
        <v>21.34</v>
      </c>
      <c r="D22" s="30">
        <v>30</v>
      </c>
      <c r="E22" s="25">
        <v>2.67</v>
      </c>
      <c r="F22" s="12">
        <f t="shared" si="0"/>
        <v>241945.38749999998</v>
      </c>
      <c r="G22" s="14"/>
      <c r="H22" s="31">
        <f>+H21+F22-G22</f>
        <v>9536454.1499999985</v>
      </c>
    </row>
    <row r="23" spans="1:8" x14ac:dyDescent="0.2">
      <c r="A23" s="23">
        <v>42583</v>
      </c>
      <c r="B23" s="23">
        <v>42612</v>
      </c>
      <c r="C23" s="25">
        <v>21.34</v>
      </c>
      <c r="D23" s="30">
        <v>30</v>
      </c>
      <c r="E23" s="25">
        <v>2.67</v>
      </c>
      <c r="F23" s="12">
        <f t="shared" si="0"/>
        <v>241945.38749999998</v>
      </c>
      <c r="G23" s="14"/>
      <c r="H23" s="31">
        <f>+H22+F23-G23</f>
        <v>9778399.5374999978</v>
      </c>
    </row>
    <row r="24" spans="1:8" x14ac:dyDescent="0.2">
      <c r="A24" s="23">
        <v>42614</v>
      </c>
      <c r="B24" s="23">
        <v>42643</v>
      </c>
      <c r="C24" s="25">
        <v>21.34</v>
      </c>
      <c r="D24" s="30">
        <v>30</v>
      </c>
      <c r="E24" s="25">
        <v>2.67</v>
      </c>
      <c r="F24" s="12">
        <f t="shared" si="0"/>
        <v>241945.38749999998</v>
      </c>
      <c r="G24" s="14"/>
      <c r="H24" s="31">
        <f>+H23+F24-G24</f>
        <v>10020344.924999997</v>
      </c>
    </row>
    <row r="25" spans="1:8" x14ac:dyDescent="0.2">
      <c r="A25" s="23">
        <v>42644</v>
      </c>
      <c r="B25" s="23">
        <v>42673</v>
      </c>
      <c r="C25" s="25">
        <v>21.99</v>
      </c>
      <c r="D25" s="30">
        <v>30</v>
      </c>
      <c r="E25" s="25">
        <f>ROUND(+C25/12*1.5,2)</f>
        <v>2.75</v>
      </c>
      <c r="F25" s="12">
        <f t="shared" si="0"/>
        <v>249194.68750000003</v>
      </c>
      <c r="G25" s="14"/>
      <c r="H25" s="31">
        <f t="shared" ref="H25:H53" si="1">+H24+F25-G25</f>
        <v>10269539.612499997</v>
      </c>
    </row>
    <row r="26" spans="1:8" x14ac:dyDescent="0.2">
      <c r="A26" s="23">
        <v>42675</v>
      </c>
      <c r="B26" s="23">
        <v>42704</v>
      </c>
      <c r="C26" s="25">
        <v>21.99</v>
      </c>
      <c r="D26" s="30">
        <v>30</v>
      </c>
      <c r="E26" s="25">
        <f t="shared" ref="E26:E53" si="2">ROUND(+C26/12*1.5,2)</f>
        <v>2.75</v>
      </c>
      <c r="F26" s="12">
        <f t="shared" si="0"/>
        <v>249194.68750000003</v>
      </c>
      <c r="G26" s="14"/>
      <c r="H26" s="31">
        <f t="shared" si="1"/>
        <v>10518734.299999997</v>
      </c>
    </row>
    <row r="27" spans="1:8" x14ac:dyDescent="0.2">
      <c r="A27" s="23">
        <v>42705</v>
      </c>
      <c r="B27" s="23">
        <v>42734</v>
      </c>
      <c r="C27" s="25">
        <v>21.99</v>
      </c>
      <c r="D27" s="30">
        <v>30</v>
      </c>
      <c r="E27" s="25">
        <f t="shared" si="2"/>
        <v>2.75</v>
      </c>
      <c r="F27" s="12">
        <f t="shared" si="0"/>
        <v>249194.68750000003</v>
      </c>
      <c r="G27" s="14"/>
      <c r="H27" s="31">
        <f t="shared" si="1"/>
        <v>10767928.987499997</v>
      </c>
    </row>
    <row r="28" spans="1:8" x14ac:dyDescent="0.2">
      <c r="A28" s="23">
        <v>42736</v>
      </c>
      <c r="B28" s="23">
        <v>42765</v>
      </c>
      <c r="C28" s="25">
        <v>22.34</v>
      </c>
      <c r="D28" s="30">
        <v>30</v>
      </c>
      <c r="E28" s="25">
        <f t="shared" si="2"/>
        <v>2.79</v>
      </c>
      <c r="F28" s="12">
        <f t="shared" si="0"/>
        <v>252819.33750000002</v>
      </c>
      <c r="G28" s="14"/>
      <c r="H28" s="31">
        <f>+H27+F28-G28</f>
        <v>11020748.324999997</v>
      </c>
    </row>
    <row r="29" spans="1:8" x14ac:dyDescent="0.2">
      <c r="A29" s="23">
        <v>42767</v>
      </c>
      <c r="B29" s="23" t="s">
        <v>28</v>
      </c>
      <c r="C29" s="25">
        <v>22.34</v>
      </c>
      <c r="D29" s="30">
        <v>30</v>
      </c>
      <c r="E29" s="25">
        <f t="shared" si="2"/>
        <v>2.79</v>
      </c>
      <c r="F29" s="12">
        <f t="shared" si="0"/>
        <v>252819.33750000002</v>
      </c>
      <c r="G29" s="14"/>
      <c r="H29" s="31">
        <f t="shared" si="1"/>
        <v>11273567.662499998</v>
      </c>
    </row>
    <row r="30" spans="1:8" x14ac:dyDescent="0.2">
      <c r="A30" s="23">
        <v>42795</v>
      </c>
      <c r="B30" s="23">
        <v>42824</v>
      </c>
      <c r="C30" s="25">
        <v>22.34</v>
      </c>
      <c r="D30" s="30">
        <v>30</v>
      </c>
      <c r="E30" s="25">
        <f t="shared" si="2"/>
        <v>2.79</v>
      </c>
      <c r="F30" s="12">
        <f t="shared" si="0"/>
        <v>252819.33750000002</v>
      </c>
      <c r="G30" s="14"/>
      <c r="H30" s="31">
        <f t="shared" si="1"/>
        <v>11526386.999999998</v>
      </c>
    </row>
    <row r="31" spans="1:8" x14ac:dyDescent="0.2">
      <c r="A31" s="23">
        <v>42826</v>
      </c>
      <c r="B31" s="23">
        <v>42855</v>
      </c>
      <c r="C31" s="25">
        <v>22.33</v>
      </c>
      <c r="D31" s="30">
        <v>30</v>
      </c>
      <c r="E31" s="25">
        <f t="shared" si="2"/>
        <v>2.79</v>
      </c>
      <c r="F31" s="12">
        <f t="shared" si="0"/>
        <v>252819.33750000002</v>
      </c>
      <c r="G31" s="14"/>
      <c r="H31" s="31">
        <f t="shared" si="1"/>
        <v>11779206.337499999</v>
      </c>
    </row>
    <row r="32" spans="1:8" x14ac:dyDescent="0.2">
      <c r="A32" s="23">
        <v>42856</v>
      </c>
      <c r="B32" s="23">
        <v>42885</v>
      </c>
      <c r="C32" s="25">
        <v>22.33</v>
      </c>
      <c r="D32" s="30">
        <v>30</v>
      </c>
      <c r="E32" s="25">
        <f t="shared" si="2"/>
        <v>2.79</v>
      </c>
      <c r="F32" s="12">
        <f t="shared" si="0"/>
        <v>252819.33750000002</v>
      </c>
      <c r="G32" s="14"/>
      <c r="H32" s="31">
        <f t="shared" si="1"/>
        <v>12032025.674999999</v>
      </c>
    </row>
    <row r="33" spans="1:8" x14ac:dyDescent="0.2">
      <c r="A33" s="23">
        <v>42887</v>
      </c>
      <c r="B33" s="23">
        <v>42916</v>
      </c>
      <c r="C33" s="25">
        <v>22.33</v>
      </c>
      <c r="D33" s="30">
        <v>30</v>
      </c>
      <c r="E33" s="25">
        <f t="shared" si="2"/>
        <v>2.79</v>
      </c>
      <c r="F33" s="12">
        <f t="shared" si="0"/>
        <v>252819.33750000002</v>
      </c>
      <c r="G33" s="14"/>
      <c r="H33" s="31">
        <f t="shared" si="1"/>
        <v>12284845.012499999</v>
      </c>
    </row>
    <row r="34" spans="1:8" x14ac:dyDescent="0.2">
      <c r="A34" s="23">
        <v>42917</v>
      </c>
      <c r="B34" s="23">
        <v>42946</v>
      </c>
      <c r="C34" s="25">
        <v>21.98</v>
      </c>
      <c r="D34" s="30">
        <v>30</v>
      </c>
      <c r="E34" s="25">
        <f t="shared" si="2"/>
        <v>2.75</v>
      </c>
      <c r="F34" s="12">
        <f t="shared" si="0"/>
        <v>249194.68750000003</v>
      </c>
      <c r="G34" s="14"/>
      <c r="H34" s="31">
        <f t="shared" si="1"/>
        <v>12534039.699999999</v>
      </c>
    </row>
    <row r="35" spans="1:8" x14ac:dyDescent="0.2">
      <c r="A35" s="23">
        <v>42948</v>
      </c>
      <c r="B35" s="23">
        <v>42977</v>
      </c>
      <c r="C35" s="25">
        <v>21.98</v>
      </c>
      <c r="D35" s="30">
        <v>30</v>
      </c>
      <c r="E35" s="25">
        <f t="shared" si="2"/>
        <v>2.75</v>
      </c>
      <c r="F35" s="12">
        <f t="shared" si="0"/>
        <v>249194.68750000003</v>
      </c>
      <c r="G35" s="14"/>
      <c r="H35" s="31">
        <f t="shared" si="1"/>
        <v>12783234.387499999</v>
      </c>
    </row>
    <row r="36" spans="1:8" x14ac:dyDescent="0.2">
      <c r="A36" s="23">
        <v>42979</v>
      </c>
      <c r="B36" s="23">
        <v>43008</v>
      </c>
      <c r="C36" s="25">
        <v>21.98</v>
      </c>
      <c r="D36" s="30">
        <v>30</v>
      </c>
      <c r="E36" s="25">
        <f t="shared" si="2"/>
        <v>2.75</v>
      </c>
      <c r="F36" s="12">
        <f t="shared" si="0"/>
        <v>249194.68750000003</v>
      </c>
      <c r="G36" s="14"/>
      <c r="H36" s="31">
        <f t="shared" si="1"/>
        <v>13032429.074999999</v>
      </c>
    </row>
    <row r="37" spans="1:8" x14ac:dyDescent="0.2">
      <c r="A37" s="23">
        <v>43009</v>
      </c>
      <c r="B37" s="23">
        <v>43038</v>
      </c>
      <c r="C37" s="25">
        <v>21.15</v>
      </c>
      <c r="D37" s="30">
        <v>30</v>
      </c>
      <c r="E37" s="25">
        <f t="shared" si="2"/>
        <v>2.64</v>
      </c>
      <c r="F37" s="12">
        <f t="shared" si="0"/>
        <v>239226.9</v>
      </c>
      <c r="G37" s="14"/>
      <c r="H37" s="31">
        <f t="shared" si="1"/>
        <v>13271655.975</v>
      </c>
    </row>
    <row r="38" spans="1:8" x14ac:dyDescent="0.2">
      <c r="A38" s="23">
        <v>43040</v>
      </c>
      <c r="B38" s="23">
        <v>43069</v>
      </c>
      <c r="C38" s="25">
        <v>20.96</v>
      </c>
      <c r="D38" s="30">
        <v>30</v>
      </c>
      <c r="E38" s="25">
        <f t="shared" si="2"/>
        <v>2.62</v>
      </c>
      <c r="F38" s="12">
        <f t="shared" si="0"/>
        <v>237414.57500000001</v>
      </c>
      <c r="G38" s="14"/>
      <c r="H38" s="31">
        <f t="shared" si="1"/>
        <v>13509070.549999999</v>
      </c>
    </row>
    <row r="39" spans="1:8" x14ac:dyDescent="0.2">
      <c r="A39" s="23">
        <v>43070</v>
      </c>
      <c r="B39" s="23">
        <v>43099</v>
      </c>
      <c r="C39" s="25">
        <v>20.77</v>
      </c>
      <c r="D39" s="30">
        <v>30</v>
      </c>
      <c r="E39" s="25">
        <f t="shared" si="2"/>
        <v>2.6</v>
      </c>
      <c r="F39" s="12">
        <f t="shared" si="0"/>
        <v>235602.25000000003</v>
      </c>
      <c r="G39" s="14"/>
      <c r="H39" s="31">
        <f t="shared" si="1"/>
        <v>13744672.799999999</v>
      </c>
    </row>
    <row r="40" spans="1:8" x14ac:dyDescent="0.2">
      <c r="A40" s="23">
        <v>43101</v>
      </c>
      <c r="B40" s="23">
        <v>43130</v>
      </c>
      <c r="C40" s="25">
        <v>20.69</v>
      </c>
      <c r="D40" s="30">
        <v>30</v>
      </c>
      <c r="E40" s="25">
        <f t="shared" si="2"/>
        <v>2.59</v>
      </c>
      <c r="F40" s="12">
        <f t="shared" si="0"/>
        <v>234696.08749999999</v>
      </c>
      <c r="G40" s="14"/>
      <c r="H40" s="31">
        <f t="shared" si="1"/>
        <v>13979368.887499999</v>
      </c>
    </row>
    <row r="41" spans="1:8" x14ac:dyDescent="0.2">
      <c r="A41" s="23">
        <v>43132</v>
      </c>
      <c r="B41" s="23" t="s">
        <v>29</v>
      </c>
      <c r="C41" s="25">
        <v>21.01</v>
      </c>
      <c r="D41" s="30">
        <v>30</v>
      </c>
      <c r="E41" s="25">
        <f t="shared" si="2"/>
        <v>2.63</v>
      </c>
      <c r="F41" s="12">
        <f t="shared" si="0"/>
        <v>238320.73750000002</v>
      </c>
      <c r="G41" s="14"/>
      <c r="H41" s="31">
        <f t="shared" si="1"/>
        <v>14217689.625</v>
      </c>
    </row>
    <row r="42" spans="1:8" x14ac:dyDescent="0.2">
      <c r="A42" s="23">
        <v>43160</v>
      </c>
      <c r="B42" s="23">
        <v>43189</v>
      </c>
      <c r="C42" s="25">
        <v>20.68</v>
      </c>
      <c r="D42" s="30">
        <v>30</v>
      </c>
      <c r="E42" s="25">
        <f t="shared" si="2"/>
        <v>2.59</v>
      </c>
      <c r="F42" s="12">
        <f t="shared" si="0"/>
        <v>234696.08749999999</v>
      </c>
      <c r="G42" s="14"/>
      <c r="H42" s="31">
        <f t="shared" si="1"/>
        <v>14452385.7125</v>
      </c>
    </row>
    <row r="43" spans="1:8" x14ac:dyDescent="0.2">
      <c r="A43" s="23">
        <v>43191</v>
      </c>
      <c r="B43" s="23">
        <v>43220</v>
      </c>
      <c r="C43" s="25">
        <v>20.48</v>
      </c>
      <c r="D43" s="30">
        <v>30</v>
      </c>
      <c r="E43" s="25">
        <f t="shared" si="2"/>
        <v>2.56</v>
      </c>
      <c r="F43" s="12">
        <f t="shared" si="0"/>
        <v>231977.60000000001</v>
      </c>
      <c r="G43" s="14"/>
      <c r="H43" s="31">
        <f t="shared" si="1"/>
        <v>14684363.3125</v>
      </c>
    </row>
    <row r="44" spans="1:8" x14ac:dyDescent="0.2">
      <c r="A44" s="23">
        <v>43221</v>
      </c>
      <c r="B44" s="23">
        <v>43250</v>
      </c>
      <c r="C44" s="25">
        <v>20.440000000000001</v>
      </c>
      <c r="D44" s="30">
        <v>30</v>
      </c>
      <c r="E44" s="25">
        <f t="shared" si="2"/>
        <v>2.56</v>
      </c>
      <c r="F44" s="12">
        <f t="shared" si="0"/>
        <v>231977.60000000001</v>
      </c>
      <c r="G44" s="14"/>
      <c r="H44" s="31">
        <f t="shared" si="1"/>
        <v>14916340.9125</v>
      </c>
    </row>
    <row r="45" spans="1:8" x14ac:dyDescent="0.2">
      <c r="A45" s="23">
        <v>43252</v>
      </c>
      <c r="B45" s="23">
        <v>43281</v>
      </c>
      <c r="C45" s="25">
        <v>20.28</v>
      </c>
      <c r="D45" s="30">
        <v>30</v>
      </c>
      <c r="E45" s="25">
        <f t="shared" si="2"/>
        <v>2.54</v>
      </c>
      <c r="F45" s="12">
        <f t="shared" si="0"/>
        <v>230165.27499999999</v>
      </c>
      <c r="G45" s="14"/>
      <c r="H45" s="31">
        <f t="shared" si="1"/>
        <v>15146506.1875</v>
      </c>
    </row>
    <row r="46" spans="1:8" x14ac:dyDescent="0.2">
      <c r="A46" s="23">
        <v>43282</v>
      </c>
      <c r="B46" s="23">
        <v>43311</v>
      </c>
      <c r="C46" s="25">
        <v>20.03</v>
      </c>
      <c r="D46" s="30">
        <v>30</v>
      </c>
      <c r="E46" s="25">
        <f t="shared" si="2"/>
        <v>2.5</v>
      </c>
      <c r="F46" s="12">
        <f t="shared" si="0"/>
        <v>226540.625</v>
      </c>
      <c r="G46" s="14"/>
      <c r="H46" s="31">
        <f t="shared" si="1"/>
        <v>15373046.8125</v>
      </c>
    </row>
    <row r="47" spans="1:8" x14ac:dyDescent="0.2">
      <c r="A47" s="23">
        <v>43313</v>
      </c>
      <c r="B47" s="23">
        <v>43342</v>
      </c>
      <c r="C47" s="25">
        <v>19.940000000000001</v>
      </c>
      <c r="D47" s="30">
        <v>30</v>
      </c>
      <c r="E47" s="25">
        <f t="shared" si="2"/>
        <v>2.4900000000000002</v>
      </c>
      <c r="F47" s="12">
        <f t="shared" si="0"/>
        <v>225634.46250000002</v>
      </c>
      <c r="G47" s="14"/>
      <c r="H47" s="31">
        <f t="shared" si="1"/>
        <v>15598681.275</v>
      </c>
    </row>
    <row r="48" spans="1:8" x14ac:dyDescent="0.2">
      <c r="A48" s="23">
        <v>43344</v>
      </c>
      <c r="B48" s="23">
        <v>43373</v>
      </c>
      <c r="C48" s="25">
        <v>19.809999999999999</v>
      </c>
      <c r="D48" s="30">
        <v>30</v>
      </c>
      <c r="E48" s="25">
        <f t="shared" si="2"/>
        <v>2.48</v>
      </c>
      <c r="F48" s="12">
        <f t="shared" si="0"/>
        <v>224728.3</v>
      </c>
      <c r="G48" s="14"/>
      <c r="H48" s="31">
        <f t="shared" si="1"/>
        <v>15823409.575000001</v>
      </c>
    </row>
    <row r="49" spans="1:8" x14ac:dyDescent="0.2">
      <c r="A49" s="23">
        <v>43374</v>
      </c>
      <c r="B49" s="23">
        <v>43403</v>
      </c>
      <c r="C49" s="25">
        <v>19.63</v>
      </c>
      <c r="D49" s="30">
        <v>30</v>
      </c>
      <c r="E49" s="25">
        <f t="shared" si="2"/>
        <v>2.4500000000000002</v>
      </c>
      <c r="F49" s="12">
        <f t="shared" si="0"/>
        <v>222009.8125</v>
      </c>
      <c r="G49" s="14"/>
      <c r="H49" s="31">
        <f t="shared" si="1"/>
        <v>16045419.387500001</v>
      </c>
    </row>
    <row r="50" spans="1:8" x14ac:dyDescent="0.2">
      <c r="A50" s="23">
        <v>43405</v>
      </c>
      <c r="B50" s="23">
        <v>43434</v>
      </c>
      <c r="C50" s="25">
        <v>19.489999999999998</v>
      </c>
      <c r="D50" s="30">
        <v>30</v>
      </c>
      <c r="E50" s="25">
        <f t="shared" si="2"/>
        <v>2.44</v>
      </c>
      <c r="F50" s="12">
        <f t="shared" si="0"/>
        <v>221103.65</v>
      </c>
      <c r="G50" s="14"/>
      <c r="H50" s="31">
        <f t="shared" si="1"/>
        <v>16266523.037500001</v>
      </c>
    </row>
    <row r="51" spans="1:8" x14ac:dyDescent="0.2">
      <c r="A51" s="23">
        <v>43435</v>
      </c>
      <c r="B51" s="23">
        <v>43464</v>
      </c>
      <c r="C51" s="25">
        <v>19.399999999999999</v>
      </c>
      <c r="D51" s="30">
        <v>30</v>
      </c>
      <c r="E51" s="25">
        <f t="shared" si="2"/>
        <v>2.4300000000000002</v>
      </c>
      <c r="F51" s="12">
        <f t="shared" si="0"/>
        <v>220197.48750000002</v>
      </c>
      <c r="G51" s="14"/>
      <c r="H51" s="31">
        <f t="shared" si="1"/>
        <v>16486720.525000002</v>
      </c>
    </row>
    <row r="52" spans="1:8" x14ac:dyDescent="0.2">
      <c r="A52" s="23">
        <v>43466</v>
      </c>
      <c r="B52" s="23">
        <v>43495</v>
      </c>
      <c r="C52" s="25">
        <v>19.16</v>
      </c>
      <c r="D52" s="30">
        <v>30</v>
      </c>
      <c r="E52" s="25">
        <f t="shared" si="2"/>
        <v>2.4</v>
      </c>
      <c r="F52" s="12">
        <f t="shared" si="0"/>
        <v>217479</v>
      </c>
      <c r="G52" s="14"/>
      <c r="H52" s="31">
        <f t="shared" si="1"/>
        <v>16704199.525000002</v>
      </c>
    </row>
    <row r="53" spans="1:8" x14ac:dyDescent="0.2">
      <c r="A53" s="23">
        <v>43497</v>
      </c>
      <c r="B53" s="23" t="s">
        <v>30</v>
      </c>
      <c r="C53" s="25">
        <v>19.7</v>
      </c>
      <c r="D53" s="30">
        <v>30</v>
      </c>
      <c r="E53" s="25">
        <f t="shared" si="2"/>
        <v>2.46</v>
      </c>
      <c r="F53" s="12">
        <f t="shared" si="0"/>
        <v>222915.97500000001</v>
      </c>
      <c r="G53" s="14"/>
      <c r="H53" s="31">
        <f t="shared" si="1"/>
        <v>16927115.500000004</v>
      </c>
    </row>
    <row r="54" spans="1:8" x14ac:dyDescent="0.2">
      <c r="A54" s="23">
        <v>43525</v>
      </c>
      <c r="B54" s="23">
        <v>43554</v>
      </c>
      <c r="C54" s="25">
        <v>19.37</v>
      </c>
      <c r="D54" s="30">
        <v>30</v>
      </c>
      <c r="E54" s="25">
        <f>ROUND(+C54/12*1.5,2)</f>
        <v>2.42</v>
      </c>
      <c r="F54" s="12">
        <f t="shared" si="0"/>
        <v>219291.32499999998</v>
      </c>
      <c r="G54" s="14"/>
      <c r="H54" s="31">
        <f>+H53+F54-G54</f>
        <v>17146406.825000003</v>
      </c>
    </row>
    <row r="55" spans="1:8" x14ac:dyDescent="0.2">
      <c r="A55" s="23">
        <v>43556</v>
      </c>
      <c r="B55" s="23">
        <v>43585</v>
      </c>
      <c r="C55" s="25">
        <v>19.32</v>
      </c>
      <c r="D55" s="30">
        <v>30</v>
      </c>
      <c r="E55" s="25">
        <f>ROUND(+C55/12*1.5,2)</f>
        <v>2.42</v>
      </c>
      <c r="F55" s="12">
        <f t="shared" si="0"/>
        <v>219291.32499999998</v>
      </c>
      <c r="G55" s="14"/>
      <c r="H55" s="31">
        <f>+H54+F55-G55</f>
        <v>17365698.150000002</v>
      </c>
    </row>
    <row r="56" spans="1:8" x14ac:dyDescent="0.2">
      <c r="A56" s="23">
        <v>43586</v>
      </c>
      <c r="B56" s="23">
        <v>43615</v>
      </c>
      <c r="C56" s="25">
        <v>19.34</v>
      </c>
      <c r="D56" s="30">
        <v>30</v>
      </c>
      <c r="E56" s="25">
        <f>ROUND(+C56/12*1.5,2)</f>
        <v>2.42</v>
      </c>
      <c r="F56" s="12">
        <f t="shared" si="0"/>
        <v>219291.32499999998</v>
      </c>
      <c r="G56" s="14"/>
      <c r="H56" s="31">
        <f>+H55+F56-G56</f>
        <v>17584989.475000001</v>
      </c>
    </row>
    <row r="57" spans="1:8" x14ac:dyDescent="0.2">
      <c r="A57" s="23">
        <v>43617</v>
      </c>
      <c r="B57" s="23">
        <v>43646</v>
      </c>
      <c r="C57" s="25">
        <v>19.3</v>
      </c>
      <c r="D57" s="30">
        <v>30</v>
      </c>
      <c r="E57" s="25">
        <f>ROUND(+C57/12*1.5,2)</f>
        <v>2.41</v>
      </c>
      <c r="F57" s="12">
        <f t="shared" si="0"/>
        <v>218385.16250000001</v>
      </c>
      <c r="G57" s="14"/>
      <c r="H57" s="31">
        <f>+H56+F57-G57</f>
        <v>17803374.637500003</v>
      </c>
    </row>
    <row r="58" spans="1:8" x14ac:dyDescent="0.2">
      <c r="A58" s="23">
        <v>43647</v>
      </c>
      <c r="B58" s="23">
        <v>43676</v>
      </c>
      <c r="C58" s="25">
        <v>19.28</v>
      </c>
      <c r="D58" s="30">
        <v>30</v>
      </c>
      <c r="E58" s="25">
        <f>ROUND(+C58/12*1.5,2)</f>
        <v>2.41</v>
      </c>
      <c r="F58" s="12">
        <f t="shared" si="0"/>
        <v>218385.16250000001</v>
      </c>
      <c r="G58" s="14"/>
      <c r="H58" s="31">
        <f>+H57+F58-G58</f>
        <v>18021759.800000004</v>
      </c>
    </row>
    <row r="59" spans="1:8" x14ac:dyDescent="0.2">
      <c r="A59" s="23">
        <v>43678</v>
      </c>
      <c r="B59" s="23">
        <v>43707</v>
      </c>
      <c r="C59" s="45">
        <v>19.32</v>
      </c>
      <c r="D59" s="30">
        <v>30</v>
      </c>
      <c r="E59" s="46">
        <f t="shared" ref="E59:E66" si="3">ROUND(+C59/12*1.5,2)</f>
        <v>2.42</v>
      </c>
      <c r="F59" s="12">
        <f t="shared" si="0"/>
        <v>219291.32499999998</v>
      </c>
      <c r="G59" s="47"/>
      <c r="H59" s="31">
        <f t="shared" ref="H59:H66" si="4">+H58+F59-G59</f>
        <v>18241051.125000004</v>
      </c>
    </row>
    <row r="60" spans="1:8" x14ac:dyDescent="0.2">
      <c r="A60" s="23">
        <v>43709</v>
      </c>
      <c r="B60" s="23">
        <v>43738</v>
      </c>
      <c r="C60" s="25">
        <v>19.32</v>
      </c>
      <c r="D60" s="30">
        <v>30</v>
      </c>
      <c r="E60" s="25">
        <f t="shared" si="3"/>
        <v>2.42</v>
      </c>
      <c r="F60" s="12">
        <f t="shared" si="0"/>
        <v>219291.32499999998</v>
      </c>
      <c r="G60" s="47"/>
      <c r="H60" s="31">
        <f t="shared" si="4"/>
        <v>18460342.450000003</v>
      </c>
    </row>
    <row r="61" spans="1:8" x14ac:dyDescent="0.2">
      <c r="A61" s="23">
        <v>43739</v>
      </c>
      <c r="B61" s="23">
        <v>43768</v>
      </c>
      <c r="C61" s="25">
        <v>19.100000000000001</v>
      </c>
      <c r="D61" s="30">
        <v>30</v>
      </c>
      <c r="E61" s="25">
        <f t="shared" si="3"/>
        <v>2.39</v>
      </c>
      <c r="F61" s="12">
        <f t="shared" si="0"/>
        <v>216572.83750000002</v>
      </c>
      <c r="G61" s="47"/>
      <c r="H61" s="31">
        <f t="shared" si="4"/>
        <v>18676915.287500001</v>
      </c>
    </row>
    <row r="62" spans="1:8" x14ac:dyDescent="0.2">
      <c r="A62" s="23">
        <v>43770</v>
      </c>
      <c r="B62" s="23">
        <v>43799</v>
      </c>
      <c r="C62" s="25">
        <v>19.03</v>
      </c>
      <c r="D62" s="30">
        <v>30</v>
      </c>
      <c r="E62" s="25">
        <f t="shared" si="3"/>
        <v>2.38</v>
      </c>
      <c r="F62" s="12">
        <f t="shared" si="0"/>
        <v>215666.67499999999</v>
      </c>
      <c r="G62" s="47"/>
      <c r="H62" s="48">
        <f t="shared" si="4"/>
        <v>18892581.962500002</v>
      </c>
    </row>
    <row r="63" spans="1:8" x14ac:dyDescent="0.2">
      <c r="A63" s="23">
        <v>43800</v>
      </c>
      <c r="B63" s="23">
        <v>43829</v>
      </c>
      <c r="C63" s="25">
        <v>18.91</v>
      </c>
      <c r="D63" s="30">
        <v>30</v>
      </c>
      <c r="E63" s="25">
        <f t="shared" si="3"/>
        <v>2.36</v>
      </c>
      <c r="F63" s="12">
        <f t="shared" si="0"/>
        <v>213854.35</v>
      </c>
      <c r="G63" s="47"/>
      <c r="H63" s="50">
        <f t="shared" si="4"/>
        <v>19106436.312500004</v>
      </c>
    </row>
    <row r="64" spans="1:8" x14ac:dyDescent="0.2">
      <c r="A64" s="23">
        <v>43831</v>
      </c>
      <c r="B64" s="23">
        <v>43860</v>
      </c>
      <c r="C64" s="25">
        <v>18.77</v>
      </c>
      <c r="D64" s="30">
        <v>30</v>
      </c>
      <c r="E64" s="25">
        <f t="shared" si="3"/>
        <v>2.35</v>
      </c>
      <c r="F64" s="12">
        <f t="shared" si="0"/>
        <v>212948.1875</v>
      </c>
      <c r="G64" s="49"/>
      <c r="H64" s="50">
        <f t="shared" si="4"/>
        <v>19319384.500000004</v>
      </c>
    </row>
    <row r="65" spans="1:8" x14ac:dyDescent="0.2">
      <c r="A65" s="23">
        <v>43862</v>
      </c>
      <c r="B65" s="23" t="s">
        <v>47</v>
      </c>
      <c r="C65" s="25">
        <v>19.059999999999999</v>
      </c>
      <c r="D65" s="30">
        <v>30</v>
      </c>
      <c r="E65" s="25">
        <f t="shared" si="3"/>
        <v>2.38</v>
      </c>
      <c r="F65" s="12">
        <f t="shared" si="0"/>
        <v>215666.67499999999</v>
      </c>
      <c r="G65" s="47"/>
      <c r="H65" s="51">
        <f t="shared" si="4"/>
        <v>19535051.175000004</v>
      </c>
    </row>
    <row r="66" spans="1:8" x14ac:dyDescent="0.2">
      <c r="A66" s="23">
        <v>43891</v>
      </c>
      <c r="B66" s="23">
        <v>43920</v>
      </c>
      <c r="C66" s="25">
        <v>18.95</v>
      </c>
      <c r="D66" s="30">
        <v>30</v>
      </c>
      <c r="E66" s="25">
        <f t="shared" si="3"/>
        <v>2.37</v>
      </c>
      <c r="F66" s="12">
        <f t="shared" si="0"/>
        <v>214760.51250000001</v>
      </c>
      <c r="G66" s="47"/>
      <c r="H66" s="51">
        <f t="shared" si="4"/>
        <v>19749811.687500004</v>
      </c>
    </row>
    <row r="67" spans="1:8" x14ac:dyDescent="0.2">
      <c r="A67" s="23">
        <v>43922</v>
      </c>
      <c r="B67" s="23">
        <v>43951</v>
      </c>
      <c r="C67" s="25">
        <v>18.690000000000001</v>
      </c>
      <c r="D67" s="30">
        <v>30</v>
      </c>
      <c r="E67" s="25">
        <f t="shared" ref="E67:E71" si="5">ROUND(+C67/12*1.5,2)</f>
        <v>2.34</v>
      </c>
      <c r="F67" s="12">
        <f t="shared" ref="F67:F71" si="6">+($E$17*E67%/30*D67)</f>
        <v>212042.02499999997</v>
      </c>
      <c r="G67" s="47"/>
      <c r="H67" s="51">
        <f t="shared" ref="H67:H71" si="7">+H66+F67-G67</f>
        <v>19961853.712500002</v>
      </c>
    </row>
    <row r="68" spans="1:8" x14ac:dyDescent="0.2">
      <c r="A68" s="23">
        <v>43952</v>
      </c>
      <c r="B68" s="23">
        <v>43981</v>
      </c>
      <c r="C68" s="25">
        <v>18.190000000000001</v>
      </c>
      <c r="D68" s="30">
        <v>30</v>
      </c>
      <c r="E68" s="25">
        <f t="shared" si="5"/>
        <v>2.27</v>
      </c>
      <c r="F68" s="12">
        <f t="shared" si="6"/>
        <v>205698.88750000001</v>
      </c>
      <c r="G68" s="47"/>
      <c r="H68" s="51">
        <f t="shared" si="7"/>
        <v>20167552.600000001</v>
      </c>
    </row>
    <row r="69" spans="1:8" x14ac:dyDescent="0.2">
      <c r="A69" s="23">
        <v>43983</v>
      </c>
      <c r="B69" s="23">
        <v>44012</v>
      </c>
      <c r="C69" s="25">
        <v>18.12</v>
      </c>
      <c r="D69" s="30">
        <v>30</v>
      </c>
      <c r="E69" s="25">
        <f t="shared" si="5"/>
        <v>2.27</v>
      </c>
      <c r="F69" s="12">
        <f t="shared" si="6"/>
        <v>205698.88750000001</v>
      </c>
      <c r="G69" s="47"/>
      <c r="H69" s="51">
        <f t="shared" si="7"/>
        <v>20373251.487500001</v>
      </c>
    </row>
    <row r="70" spans="1:8" x14ac:dyDescent="0.2">
      <c r="A70" s="23">
        <v>44013</v>
      </c>
      <c r="B70" s="23">
        <v>44042</v>
      </c>
      <c r="C70" s="25">
        <v>18.12</v>
      </c>
      <c r="D70" s="30">
        <v>30</v>
      </c>
      <c r="E70" s="25">
        <f t="shared" si="5"/>
        <v>2.27</v>
      </c>
      <c r="F70" s="12">
        <f t="shared" si="6"/>
        <v>205698.88750000001</v>
      </c>
      <c r="G70" s="47"/>
      <c r="H70" s="51">
        <f t="shared" si="7"/>
        <v>20578950.375</v>
      </c>
    </row>
    <row r="71" spans="1:8" x14ac:dyDescent="0.2">
      <c r="A71" s="23">
        <v>44044</v>
      </c>
      <c r="B71" s="23">
        <v>44073</v>
      </c>
      <c r="C71" s="25">
        <v>18.29</v>
      </c>
      <c r="D71" s="30">
        <v>10</v>
      </c>
      <c r="E71" s="25">
        <f t="shared" si="5"/>
        <v>2.29</v>
      </c>
      <c r="F71" s="12">
        <f t="shared" si="6"/>
        <v>69170.404166666674</v>
      </c>
      <c r="G71" s="47"/>
      <c r="H71" s="51">
        <f t="shared" si="7"/>
        <v>20648120.779166665</v>
      </c>
    </row>
    <row r="73" spans="1:8" x14ac:dyDescent="0.2">
      <c r="A73" s="66" t="s">
        <v>52</v>
      </c>
      <c r="B73" s="66"/>
      <c r="C73" s="66"/>
      <c r="D73" s="66"/>
      <c r="E73" s="66"/>
      <c r="F73" s="38">
        <f>SUM(F21:F72)</f>
        <v>11586495.779166663</v>
      </c>
    </row>
    <row r="74" spans="1:8" x14ac:dyDescent="0.2">
      <c r="A74" s="66" t="s">
        <v>54</v>
      </c>
      <c r="B74" s="66"/>
      <c r="C74" s="66"/>
      <c r="D74" s="66"/>
      <c r="E74" s="66"/>
      <c r="F74" s="66"/>
      <c r="G74" s="66"/>
      <c r="H74" s="38">
        <f>H71</f>
        <v>20648120.779166665</v>
      </c>
    </row>
    <row r="76" spans="1:8" x14ac:dyDescent="0.2">
      <c r="A76" s="1" t="s">
        <v>0</v>
      </c>
      <c r="B76" s="2"/>
      <c r="C76" s="3"/>
      <c r="D76" s="3"/>
      <c r="E76" s="54">
        <v>239646</v>
      </c>
      <c r="F76" s="54"/>
      <c r="G76" s="3"/>
      <c r="H76" s="3"/>
    </row>
    <row r="77" spans="1:8" x14ac:dyDescent="0.2">
      <c r="A77" s="2"/>
      <c r="B77" s="2"/>
      <c r="C77" s="4"/>
      <c r="D77" s="5"/>
      <c r="E77" s="4"/>
      <c r="F77" s="5"/>
      <c r="G77" s="6"/>
      <c r="H77" s="7"/>
    </row>
    <row r="78" spans="1:8" x14ac:dyDescent="0.2">
      <c r="A78" s="55" t="s">
        <v>1</v>
      </c>
      <c r="B78" s="56"/>
      <c r="C78" s="57" t="s">
        <v>2</v>
      </c>
      <c r="D78" s="59" t="s">
        <v>3</v>
      </c>
      <c r="E78" s="61" t="s">
        <v>4</v>
      </c>
      <c r="F78" s="59" t="s">
        <v>5</v>
      </c>
      <c r="G78" s="59" t="s">
        <v>6</v>
      </c>
      <c r="H78" s="59" t="s">
        <v>7</v>
      </c>
    </row>
    <row r="79" spans="1:8" x14ac:dyDescent="0.2">
      <c r="A79" s="8" t="s">
        <v>8</v>
      </c>
      <c r="B79" s="8" t="s">
        <v>9</v>
      </c>
      <c r="C79" s="58"/>
      <c r="D79" s="60"/>
      <c r="E79" s="62"/>
      <c r="F79" s="60"/>
      <c r="G79" s="60"/>
      <c r="H79" s="60"/>
    </row>
    <row r="80" spans="1:8" x14ac:dyDescent="0.2">
      <c r="A80" s="23">
        <v>42522</v>
      </c>
      <c r="B80" s="23">
        <v>42551</v>
      </c>
      <c r="C80" s="25">
        <v>20.54</v>
      </c>
      <c r="D80" s="30">
        <v>30</v>
      </c>
      <c r="E80" s="25">
        <f>ROUND(+C80/12*1.5,2)</f>
        <v>2.57</v>
      </c>
      <c r="F80" s="12">
        <f>+($E$76*E80%/30*D80)</f>
        <v>6158.9021999999995</v>
      </c>
      <c r="G80" s="14"/>
      <c r="H80" s="31">
        <f>E76+F80</f>
        <v>245804.90220000001</v>
      </c>
    </row>
    <row r="81" spans="1:8" x14ac:dyDescent="0.2">
      <c r="A81" s="23">
        <v>42552</v>
      </c>
      <c r="B81" s="23">
        <v>42581</v>
      </c>
      <c r="C81" s="25">
        <v>21.34</v>
      </c>
      <c r="D81" s="30">
        <v>30</v>
      </c>
      <c r="E81" s="25">
        <v>2.67</v>
      </c>
      <c r="F81" s="12">
        <f t="shared" ref="F81:F130" si="8">+($E$76*E81%/30*D81)</f>
        <v>6398.5481999999993</v>
      </c>
      <c r="G81" s="14"/>
      <c r="H81" s="31">
        <f>+H80+F81-G81</f>
        <v>252203.4504</v>
      </c>
    </row>
    <row r="82" spans="1:8" x14ac:dyDescent="0.2">
      <c r="A82" s="23">
        <v>42583</v>
      </c>
      <c r="B82" s="23">
        <v>42612</v>
      </c>
      <c r="C82" s="25">
        <v>21.34</v>
      </c>
      <c r="D82" s="30">
        <v>30</v>
      </c>
      <c r="E82" s="25">
        <v>2.67</v>
      </c>
      <c r="F82" s="12">
        <f t="shared" si="8"/>
        <v>6398.5481999999993</v>
      </c>
      <c r="G82" s="14"/>
      <c r="H82" s="31">
        <f>+H81+F82-G82</f>
        <v>258601.99859999999</v>
      </c>
    </row>
    <row r="83" spans="1:8" x14ac:dyDescent="0.2">
      <c r="A83" s="23">
        <v>42614</v>
      </c>
      <c r="B83" s="23">
        <v>42643</v>
      </c>
      <c r="C83" s="25">
        <v>21.34</v>
      </c>
      <c r="D83" s="30">
        <v>30</v>
      </c>
      <c r="E83" s="25">
        <v>2.67</v>
      </c>
      <c r="F83" s="12">
        <f t="shared" si="8"/>
        <v>6398.5481999999993</v>
      </c>
      <c r="G83" s="14"/>
      <c r="H83" s="31">
        <f>+H82+F83-G83</f>
        <v>265000.54680000001</v>
      </c>
    </row>
    <row r="84" spans="1:8" x14ac:dyDescent="0.2">
      <c r="A84" s="23">
        <v>42644</v>
      </c>
      <c r="B84" s="23">
        <v>42673</v>
      </c>
      <c r="C84" s="25">
        <v>21.99</v>
      </c>
      <c r="D84" s="30">
        <v>30</v>
      </c>
      <c r="E84" s="25">
        <f>ROUND(+C84/12*1.5,2)</f>
        <v>2.75</v>
      </c>
      <c r="F84" s="12">
        <f t="shared" si="8"/>
        <v>6590.2650000000003</v>
      </c>
      <c r="G84" s="14"/>
      <c r="H84" s="31">
        <f t="shared" ref="H84:H86" si="9">+H83+F84-G84</f>
        <v>271590.81180000002</v>
      </c>
    </row>
    <row r="85" spans="1:8" x14ac:dyDescent="0.2">
      <c r="A85" s="23">
        <v>42675</v>
      </c>
      <c r="B85" s="23">
        <v>42704</v>
      </c>
      <c r="C85" s="25">
        <v>21.99</v>
      </c>
      <c r="D85" s="30">
        <v>30</v>
      </c>
      <c r="E85" s="25">
        <f t="shared" ref="E85:E112" si="10">ROUND(+C85/12*1.5,2)</f>
        <v>2.75</v>
      </c>
      <c r="F85" s="12">
        <f t="shared" si="8"/>
        <v>6590.2650000000003</v>
      </c>
      <c r="G85" s="14"/>
      <c r="H85" s="31">
        <f t="shared" si="9"/>
        <v>278181.07680000004</v>
      </c>
    </row>
    <row r="86" spans="1:8" x14ac:dyDescent="0.2">
      <c r="A86" s="23">
        <v>42705</v>
      </c>
      <c r="B86" s="23">
        <v>42734</v>
      </c>
      <c r="C86" s="25">
        <v>21.99</v>
      </c>
      <c r="D86" s="30">
        <v>30</v>
      </c>
      <c r="E86" s="25">
        <f t="shared" si="10"/>
        <v>2.75</v>
      </c>
      <c r="F86" s="12">
        <f t="shared" si="8"/>
        <v>6590.2650000000003</v>
      </c>
      <c r="G86" s="14"/>
      <c r="H86" s="31">
        <f t="shared" si="9"/>
        <v>284771.34180000005</v>
      </c>
    </row>
    <row r="87" spans="1:8" x14ac:dyDescent="0.2">
      <c r="A87" s="23">
        <v>42736</v>
      </c>
      <c r="B87" s="23">
        <v>42765</v>
      </c>
      <c r="C87" s="25">
        <v>22.34</v>
      </c>
      <c r="D87" s="30">
        <v>30</v>
      </c>
      <c r="E87" s="25">
        <f t="shared" si="10"/>
        <v>2.79</v>
      </c>
      <c r="F87" s="12">
        <f t="shared" si="8"/>
        <v>6686.1234000000004</v>
      </c>
      <c r="G87" s="14"/>
      <c r="H87" s="31">
        <f>+H86+F87-G87</f>
        <v>291457.46520000004</v>
      </c>
    </row>
    <row r="88" spans="1:8" x14ac:dyDescent="0.2">
      <c r="A88" s="23">
        <v>42767</v>
      </c>
      <c r="B88" s="23" t="s">
        <v>28</v>
      </c>
      <c r="C88" s="25">
        <v>22.34</v>
      </c>
      <c r="D88" s="30">
        <v>30</v>
      </c>
      <c r="E88" s="25">
        <f t="shared" si="10"/>
        <v>2.79</v>
      </c>
      <c r="F88" s="12">
        <f t="shared" si="8"/>
        <v>6686.1234000000004</v>
      </c>
      <c r="G88" s="14"/>
      <c r="H88" s="31">
        <f t="shared" ref="H88:H112" si="11">+H87+F88-G88</f>
        <v>298143.58860000002</v>
      </c>
    </row>
    <row r="89" spans="1:8" x14ac:dyDescent="0.2">
      <c r="A89" s="23">
        <v>42795</v>
      </c>
      <c r="B89" s="23">
        <v>42824</v>
      </c>
      <c r="C89" s="25">
        <v>22.34</v>
      </c>
      <c r="D89" s="30">
        <v>30</v>
      </c>
      <c r="E89" s="25">
        <f t="shared" si="10"/>
        <v>2.79</v>
      </c>
      <c r="F89" s="12">
        <f t="shared" si="8"/>
        <v>6686.1234000000004</v>
      </c>
      <c r="G89" s="14"/>
      <c r="H89" s="31">
        <f t="shared" si="11"/>
        <v>304829.712</v>
      </c>
    </row>
    <row r="90" spans="1:8" x14ac:dyDescent="0.2">
      <c r="A90" s="23">
        <v>42826</v>
      </c>
      <c r="B90" s="23">
        <v>42855</v>
      </c>
      <c r="C90" s="25">
        <v>22.33</v>
      </c>
      <c r="D90" s="30">
        <v>30</v>
      </c>
      <c r="E90" s="25">
        <f t="shared" si="10"/>
        <v>2.79</v>
      </c>
      <c r="F90" s="12">
        <f t="shared" si="8"/>
        <v>6686.1234000000004</v>
      </c>
      <c r="G90" s="14"/>
      <c r="H90" s="31">
        <f t="shared" si="11"/>
        <v>311515.83539999998</v>
      </c>
    </row>
    <row r="91" spans="1:8" x14ac:dyDescent="0.2">
      <c r="A91" s="23">
        <v>42856</v>
      </c>
      <c r="B91" s="23">
        <v>42885</v>
      </c>
      <c r="C91" s="25">
        <v>22.33</v>
      </c>
      <c r="D91" s="30">
        <v>30</v>
      </c>
      <c r="E91" s="25">
        <f t="shared" si="10"/>
        <v>2.79</v>
      </c>
      <c r="F91" s="12">
        <f t="shared" si="8"/>
        <v>6686.1234000000004</v>
      </c>
      <c r="G91" s="14"/>
      <c r="H91" s="31">
        <f t="shared" si="11"/>
        <v>318201.95879999996</v>
      </c>
    </row>
    <row r="92" spans="1:8" x14ac:dyDescent="0.2">
      <c r="A92" s="23">
        <v>42887</v>
      </c>
      <c r="B92" s="23">
        <v>42916</v>
      </c>
      <c r="C92" s="25">
        <v>22.33</v>
      </c>
      <c r="D92" s="30">
        <v>30</v>
      </c>
      <c r="E92" s="25">
        <f t="shared" si="10"/>
        <v>2.79</v>
      </c>
      <c r="F92" s="12">
        <f t="shared" si="8"/>
        <v>6686.1234000000004</v>
      </c>
      <c r="G92" s="14"/>
      <c r="H92" s="31">
        <f t="shared" si="11"/>
        <v>324888.08219999995</v>
      </c>
    </row>
    <row r="93" spans="1:8" x14ac:dyDescent="0.2">
      <c r="A93" s="23">
        <v>42917</v>
      </c>
      <c r="B93" s="23">
        <v>42946</v>
      </c>
      <c r="C93" s="25">
        <v>21.98</v>
      </c>
      <c r="D93" s="30">
        <v>30</v>
      </c>
      <c r="E93" s="25">
        <f t="shared" si="10"/>
        <v>2.75</v>
      </c>
      <c r="F93" s="12">
        <f t="shared" si="8"/>
        <v>6590.2650000000003</v>
      </c>
      <c r="G93" s="14"/>
      <c r="H93" s="31">
        <f t="shared" si="11"/>
        <v>331478.34719999996</v>
      </c>
    </row>
    <row r="94" spans="1:8" x14ac:dyDescent="0.2">
      <c r="A94" s="23">
        <v>42948</v>
      </c>
      <c r="B94" s="23">
        <v>42977</v>
      </c>
      <c r="C94" s="25">
        <v>21.98</v>
      </c>
      <c r="D94" s="30">
        <v>30</v>
      </c>
      <c r="E94" s="25">
        <f t="shared" si="10"/>
        <v>2.75</v>
      </c>
      <c r="F94" s="12">
        <f t="shared" si="8"/>
        <v>6590.2650000000003</v>
      </c>
      <c r="G94" s="14"/>
      <c r="H94" s="31">
        <f t="shared" si="11"/>
        <v>338068.61219999997</v>
      </c>
    </row>
    <row r="95" spans="1:8" x14ac:dyDescent="0.2">
      <c r="A95" s="23">
        <v>42979</v>
      </c>
      <c r="B95" s="23">
        <v>43008</v>
      </c>
      <c r="C95" s="25">
        <v>21.98</v>
      </c>
      <c r="D95" s="30">
        <v>30</v>
      </c>
      <c r="E95" s="25">
        <f t="shared" si="10"/>
        <v>2.75</v>
      </c>
      <c r="F95" s="12">
        <f t="shared" si="8"/>
        <v>6590.2650000000003</v>
      </c>
      <c r="G95" s="14"/>
      <c r="H95" s="31">
        <f t="shared" si="11"/>
        <v>344658.87719999999</v>
      </c>
    </row>
    <row r="96" spans="1:8" x14ac:dyDescent="0.2">
      <c r="A96" s="23">
        <v>43009</v>
      </c>
      <c r="B96" s="23">
        <v>43038</v>
      </c>
      <c r="C96" s="25">
        <v>21.15</v>
      </c>
      <c r="D96" s="30">
        <v>30</v>
      </c>
      <c r="E96" s="25">
        <f t="shared" si="10"/>
        <v>2.64</v>
      </c>
      <c r="F96" s="12">
        <f t="shared" si="8"/>
        <v>6326.6544000000004</v>
      </c>
      <c r="G96" s="14"/>
      <c r="H96" s="31">
        <f t="shared" si="11"/>
        <v>350985.53159999999</v>
      </c>
    </row>
    <row r="97" spans="1:8" x14ac:dyDescent="0.2">
      <c r="A97" s="23">
        <v>43040</v>
      </c>
      <c r="B97" s="23">
        <v>43069</v>
      </c>
      <c r="C97" s="25">
        <v>20.96</v>
      </c>
      <c r="D97" s="30">
        <v>30</v>
      </c>
      <c r="E97" s="25">
        <f t="shared" si="10"/>
        <v>2.62</v>
      </c>
      <c r="F97" s="12">
        <f t="shared" si="8"/>
        <v>6278.7251999999999</v>
      </c>
      <c r="G97" s="14"/>
      <c r="H97" s="31">
        <f t="shared" si="11"/>
        <v>357264.25679999997</v>
      </c>
    </row>
    <row r="98" spans="1:8" x14ac:dyDescent="0.2">
      <c r="A98" s="23">
        <v>43070</v>
      </c>
      <c r="B98" s="23">
        <v>43099</v>
      </c>
      <c r="C98" s="25">
        <v>20.77</v>
      </c>
      <c r="D98" s="30">
        <v>30</v>
      </c>
      <c r="E98" s="25">
        <f t="shared" si="10"/>
        <v>2.6</v>
      </c>
      <c r="F98" s="12">
        <f t="shared" si="8"/>
        <v>6230.7960000000003</v>
      </c>
      <c r="G98" s="14"/>
      <c r="H98" s="31">
        <f t="shared" si="11"/>
        <v>363495.05279999995</v>
      </c>
    </row>
    <row r="99" spans="1:8" x14ac:dyDescent="0.2">
      <c r="A99" s="23">
        <v>43101</v>
      </c>
      <c r="B99" s="23">
        <v>43130</v>
      </c>
      <c r="C99" s="25">
        <v>20.69</v>
      </c>
      <c r="D99" s="30">
        <v>30</v>
      </c>
      <c r="E99" s="25">
        <f t="shared" si="10"/>
        <v>2.59</v>
      </c>
      <c r="F99" s="12">
        <f t="shared" si="8"/>
        <v>6206.8314</v>
      </c>
      <c r="G99" s="14"/>
      <c r="H99" s="31">
        <f t="shared" si="11"/>
        <v>369701.88419999997</v>
      </c>
    </row>
    <row r="100" spans="1:8" x14ac:dyDescent="0.2">
      <c r="A100" s="23">
        <v>43132</v>
      </c>
      <c r="B100" s="23" t="s">
        <v>29</v>
      </c>
      <c r="C100" s="25">
        <v>21.01</v>
      </c>
      <c r="D100" s="30">
        <v>30</v>
      </c>
      <c r="E100" s="25">
        <f t="shared" si="10"/>
        <v>2.63</v>
      </c>
      <c r="F100" s="12">
        <f t="shared" si="8"/>
        <v>6302.6898000000001</v>
      </c>
      <c r="G100" s="14"/>
      <c r="H100" s="31">
        <f t="shared" si="11"/>
        <v>376004.57399999996</v>
      </c>
    </row>
    <row r="101" spans="1:8" x14ac:dyDescent="0.2">
      <c r="A101" s="23">
        <v>43160</v>
      </c>
      <c r="B101" s="23">
        <v>43189</v>
      </c>
      <c r="C101" s="25">
        <v>20.68</v>
      </c>
      <c r="D101" s="30">
        <v>30</v>
      </c>
      <c r="E101" s="25">
        <f t="shared" si="10"/>
        <v>2.59</v>
      </c>
      <c r="F101" s="12">
        <f t="shared" si="8"/>
        <v>6206.8314</v>
      </c>
      <c r="G101" s="14"/>
      <c r="H101" s="31">
        <f t="shared" si="11"/>
        <v>382211.40539999999</v>
      </c>
    </row>
    <row r="102" spans="1:8" x14ac:dyDescent="0.2">
      <c r="A102" s="23">
        <v>43191</v>
      </c>
      <c r="B102" s="23">
        <v>43220</v>
      </c>
      <c r="C102" s="25">
        <v>20.48</v>
      </c>
      <c r="D102" s="30">
        <v>30</v>
      </c>
      <c r="E102" s="25">
        <f t="shared" si="10"/>
        <v>2.56</v>
      </c>
      <c r="F102" s="12">
        <f t="shared" si="8"/>
        <v>6134.9376000000002</v>
      </c>
      <c r="G102" s="14"/>
      <c r="H102" s="31">
        <f t="shared" si="11"/>
        <v>388346.34299999999</v>
      </c>
    </row>
    <row r="103" spans="1:8" x14ac:dyDescent="0.2">
      <c r="A103" s="23">
        <v>43221</v>
      </c>
      <c r="B103" s="23">
        <v>43250</v>
      </c>
      <c r="C103" s="25">
        <v>20.440000000000001</v>
      </c>
      <c r="D103" s="30">
        <v>30</v>
      </c>
      <c r="E103" s="25">
        <f t="shared" si="10"/>
        <v>2.56</v>
      </c>
      <c r="F103" s="12">
        <f t="shared" si="8"/>
        <v>6134.9376000000002</v>
      </c>
      <c r="G103" s="14"/>
      <c r="H103" s="31">
        <f t="shared" si="11"/>
        <v>394481.2806</v>
      </c>
    </row>
    <row r="104" spans="1:8" x14ac:dyDescent="0.2">
      <c r="A104" s="23">
        <v>43252</v>
      </c>
      <c r="B104" s="23">
        <v>43281</v>
      </c>
      <c r="C104" s="25">
        <v>20.28</v>
      </c>
      <c r="D104" s="30">
        <v>30</v>
      </c>
      <c r="E104" s="25">
        <f t="shared" si="10"/>
        <v>2.54</v>
      </c>
      <c r="F104" s="12">
        <f t="shared" si="8"/>
        <v>6087.0083999999997</v>
      </c>
      <c r="G104" s="14"/>
      <c r="H104" s="31">
        <f t="shared" si="11"/>
        <v>400568.28899999999</v>
      </c>
    </row>
    <row r="105" spans="1:8" x14ac:dyDescent="0.2">
      <c r="A105" s="23">
        <v>43282</v>
      </c>
      <c r="B105" s="23">
        <v>43311</v>
      </c>
      <c r="C105" s="25">
        <v>20.03</v>
      </c>
      <c r="D105" s="30">
        <v>30</v>
      </c>
      <c r="E105" s="25">
        <f t="shared" si="10"/>
        <v>2.5</v>
      </c>
      <c r="F105" s="12">
        <f t="shared" si="8"/>
        <v>5991.1500000000005</v>
      </c>
      <c r="G105" s="14"/>
      <c r="H105" s="31">
        <f t="shared" si="11"/>
        <v>406559.43900000001</v>
      </c>
    </row>
    <row r="106" spans="1:8" x14ac:dyDescent="0.2">
      <c r="A106" s="23">
        <v>43313</v>
      </c>
      <c r="B106" s="23">
        <v>43342</v>
      </c>
      <c r="C106" s="25">
        <v>19.940000000000001</v>
      </c>
      <c r="D106" s="30">
        <v>30</v>
      </c>
      <c r="E106" s="25">
        <f t="shared" si="10"/>
        <v>2.4900000000000002</v>
      </c>
      <c r="F106" s="12">
        <f t="shared" si="8"/>
        <v>5967.1854000000003</v>
      </c>
      <c r="G106" s="14"/>
      <c r="H106" s="31">
        <f t="shared" si="11"/>
        <v>412526.62440000003</v>
      </c>
    </row>
    <row r="107" spans="1:8" x14ac:dyDescent="0.2">
      <c r="A107" s="23">
        <v>43344</v>
      </c>
      <c r="B107" s="23">
        <v>43373</v>
      </c>
      <c r="C107" s="25">
        <v>19.809999999999999</v>
      </c>
      <c r="D107" s="30">
        <v>30</v>
      </c>
      <c r="E107" s="25">
        <f t="shared" si="10"/>
        <v>2.48</v>
      </c>
      <c r="F107" s="12">
        <f t="shared" si="8"/>
        <v>5943.2208000000001</v>
      </c>
      <c r="G107" s="14"/>
      <c r="H107" s="31">
        <f t="shared" si="11"/>
        <v>418469.84520000004</v>
      </c>
    </row>
    <row r="108" spans="1:8" x14ac:dyDescent="0.2">
      <c r="A108" s="23">
        <v>43374</v>
      </c>
      <c r="B108" s="23">
        <v>43403</v>
      </c>
      <c r="C108" s="25">
        <v>19.63</v>
      </c>
      <c r="D108" s="30">
        <v>30</v>
      </c>
      <c r="E108" s="25">
        <f t="shared" si="10"/>
        <v>2.4500000000000002</v>
      </c>
      <c r="F108" s="12">
        <f t="shared" si="8"/>
        <v>5871.3270000000002</v>
      </c>
      <c r="G108" s="14"/>
      <c r="H108" s="31">
        <f t="shared" si="11"/>
        <v>424341.17220000003</v>
      </c>
    </row>
    <row r="109" spans="1:8" x14ac:dyDescent="0.2">
      <c r="A109" s="23">
        <v>43405</v>
      </c>
      <c r="B109" s="23">
        <v>43434</v>
      </c>
      <c r="C109" s="25">
        <v>19.489999999999998</v>
      </c>
      <c r="D109" s="30">
        <v>30</v>
      </c>
      <c r="E109" s="25">
        <f t="shared" si="10"/>
        <v>2.44</v>
      </c>
      <c r="F109" s="12">
        <f t="shared" si="8"/>
        <v>5847.3624</v>
      </c>
      <c r="G109" s="14"/>
      <c r="H109" s="31">
        <f t="shared" si="11"/>
        <v>430188.53460000001</v>
      </c>
    </row>
    <row r="110" spans="1:8" x14ac:dyDescent="0.2">
      <c r="A110" s="23">
        <v>43435</v>
      </c>
      <c r="B110" s="23">
        <v>43464</v>
      </c>
      <c r="C110" s="25">
        <v>19.399999999999999</v>
      </c>
      <c r="D110" s="30">
        <v>30</v>
      </c>
      <c r="E110" s="25">
        <f t="shared" si="10"/>
        <v>2.4300000000000002</v>
      </c>
      <c r="F110" s="12">
        <f t="shared" si="8"/>
        <v>5823.3978000000006</v>
      </c>
      <c r="G110" s="14"/>
      <c r="H110" s="31">
        <f t="shared" si="11"/>
        <v>436011.93239999999</v>
      </c>
    </row>
    <row r="111" spans="1:8" x14ac:dyDescent="0.2">
      <c r="A111" s="23">
        <v>43466</v>
      </c>
      <c r="B111" s="23">
        <v>43495</v>
      </c>
      <c r="C111" s="25">
        <v>19.16</v>
      </c>
      <c r="D111" s="30">
        <v>30</v>
      </c>
      <c r="E111" s="25">
        <f t="shared" si="10"/>
        <v>2.4</v>
      </c>
      <c r="F111" s="12">
        <f t="shared" si="8"/>
        <v>5751.5039999999999</v>
      </c>
      <c r="G111" s="14"/>
      <c r="H111" s="31">
        <f t="shared" si="11"/>
        <v>441763.43640000001</v>
      </c>
    </row>
    <row r="112" spans="1:8" x14ac:dyDescent="0.2">
      <c r="A112" s="23">
        <v>43497</v>
      </c>
      <c r="B112" s="23" t="s">
        <v>30</v>
      </c>
      <c r="C112" s="25">
        <v>19.7</v>
      </c>
      <c r="D112" s="30">
        <v>30</v>
      </c>
      <c r="E112" s="25">
        <f t="shared" si="10"/>
        <v>2.46</v>
      </c>
      <c r="F112" s="12">
        <f t="shared" si="8"/>
        <v>5895.2916000000005</v>
      </c>
      <c r="G112" s="14"/>
      <c r="H112" s="31">
        <f t="shared" si="11"/>
        <v>447658.728</v>
      </c>
    </row>
    <row r="113" spans="1:8" x14ac:dyDescent="0.2">
      <c r="A113" s="23">
        <v>43525</v>
      </c>
      <c r="B113" s="23">
        <v>43554</v>
      </c>
      <c r="C113" s="25">
        <v>19.37</v>
      </c>
      <c r="D113" s="30">
        <v>30</v>
      </c>
      <c r="E113" s="25">
        <f>ROUND(+C113/12*1.5,2)</f>
        <v>2.42</v>
      </c>
      <c r="F113" s="12">
        <f t="shared" si="8"/>
        <v>5799.4331999999995</v>
      </c>
      <c r="G113" s="14"/>
      <c r="H113" s="31">
        <f>+H112+F113-G113</f>
        <v>453458.16119999997</v>
      </c>
    </row>
    <row r="114" spans="1:8" x14ac:dyDescent="0.2">
      <c r="A114" s="23">
        <v>43556</v>
      </c>
      <c r="B114" s="23">
        <v>43585</v>
      </c>
      <c r="C114" s="25">
        <v>19.32</v>
      </c>
      <c r="D114" s="30">
        <v>30</v>
      </c>
      <c r="E114" s="25">
        <f>ROUND(+C114/12*1.5,2)</f>
        <v>2.42</v>
      </c>
      <c r="F114" s="12">
        <f t="shared" si="8"/>
        <v>5799.4331999999995</v>
      </c>
      <c r="G114" s="14"/>
      <c r="H114" s="31">
        <f>+H113+F114-G114</f>
        <v>459257.59439999994</v>
      </c>
    </row>
    <row r="115" spans="1:8" x14ac:dyDescent="0.2">
      <c r="A115" s="23">
        <v>43586</v>
      </c>
      <c r="B115" s="23">
        <v>43615</v>
      </c>
      <c r="C115" s="25">
        <v>19.34</v>
      </c>
      <c r="D115" s="30">
        <v>30</v>
      </c>
      <c r="E115" s="25">
        <f>ROUND(+C115/12*1.5,2)</f>
        <v>2.42</v>
      </c>
      <c r="F115" s="12">
        <f t="shared" si="8"/>
        <v>5799.4331999999995</v>
      </c>
      <c r="G115" s="14"/>
      <c r="H115" s="31">
        <f>+H114+F115-G115</f>
        <v>465057.02759999991</v>
      </c>
    </row>
    <row r="116" spans="1:8" x14ac:dyDescent="0.2">
      <c r="A116" s="23">
        <v>43617</v>
      </c>
      <c r="B116" s="23">
        <v>43646</v>
      </c>
      <c r="C116" s="25">
        <v>19.3</v>
      </c>
      <c r="D116" s="30">
        <v>30</v>
      </c>
      <c r="E116" s="25">
        <f>ROUND(+C116/12*1.5,2)</f>
        <v>2.41</v>
      </c>
      <c r="F116" s="12">
        <f t="shared" si="8"/>
        <v>5775.4686000000002</v>
      </c>
      <c r="G116" s="14"/>
      <c r="H116" s="31">
        <f>+H115+F116-G116</f>
        <v>470832.49619999994</v>
      </c>
    </row>
    <row r="117" spans="1:8" x14ac:dyDescent="0.2">
      <c r="A117" s="23">
        <v>43647</v>
      </c>
      <c r="B117" s="23">
        <v>43676</v>
      </c>
      <c r="C117" s="25">
        <v>19.28</v>
      </c>
      <c r="D117" s="30">
        <v>30</v>
      </c>
      <c r="E117" s="25">
        <f>ROUND(+C117/12*1.5,2)</f>
        <v>2.41</v>
      </c>
      <c r="F117" s="12">
        <f t="shared" si="8"/>
        <v>5775.4686000000002</v>
      </c>
      <c r="G117" s="14"/>
      <c r="H117" s="31">
        <f>+H116+F117-G117</f>
        <v>476607.96479999996</v>
      </c>
    </row>
    <row r="118" spans="1:8" x14ac:dyDescent="0.2">
      <c r="A118" s="23">
        <v>43678</v>
      </c>
      <c r="B118" s="23">
        <v>43707</v>
      </c>
      <c r="C118" s="45">
        <v>19.32</v>
      </c>
      <c r="D118" s="30">
        <v>30</v>
      </c>
      <c r="E118" s="46">
        <f t="shared" ref="E118:E130" si="12">ROUND(+C118/12*1.5,2)</f>
        <v>2.42</v>
      </c>
      <c r="F118" s="12">
        <f t="shared" si="8"/>
        <v>5799.4331999999995</v>
      </c>
      <c r="G118" s="47"/>
      <c r="H118" s="31">
        <f t="shared" ref="H118:H130" si="13">+H117+F118-G118</f>
        <v>482407.39799999993</v>
      </c>
    </row>
    <row r="119" spans="1:8" x14ac:dyDescent="0.2">
      <c r="A119" s="23">
        <v>43709</v>
      </c>
      <c r="B119" s="23">
        <v>43738</v>
      </c>
      <c r="C119" s="25">
        <v>19.32</v>
      </c>
      <c r="D119" s="30">
        <v>30</v>
      </c>
      <c r="E119" s="25">
        <f t="shared" si="12"/>
        <v>2.42</v>
      </c>
      <c r="F119" s="12">
        <f t="shared" si="8"/>
        <v>5799.4331999999995</v>
      </c>
      <c r="G119" s="47"/>
      <c r="H119" s="31">
        <f t="shared" si="13"/>
        <v>488206.8311999999</v>
      </c>
    </row>
    <row r="120" spans="1:8" x14ac:dyDescent="0.2">
      <c r="A120" s="23">
        <v>43739</v>
      </c>
      <c r="B120" s="23">
        <v>43768</v>
      </c>
      <c r="C120" s="25">
        <v>19.100000000000001</v>
      </c>
      <c r="D120" s="30">
        <v>30</v>
      </c>
      <c r="E120" s="25">
        <f t="shared" si="12"/>
        <v>2.39</v>
      </c>
      <c r="F120" s="12">
        <f t="shared" si="8"/>
        <v>5727.5394000000006</v>
      </c>
      <c r="G120" s="47"/>
      <c r="H120" s="31">
        <f t="shared" si="13"/>
        <v>493934.37059999991</v>
      </c>
    </row>
    <row r="121" spans="1:8" x14ac:dyDescent="0.2">
      <c r="A121" s="23">
        <v>43770</v>
      </c>
      <c r="B121" s="23">
        <v>43799</v>
      </c>
      <c r="C121" s="25">
        <v>19.03</v>
      </c>
      <c r="D121" s="30">
        <v>30</v>
      </c>
      <c r="E121" s="25">
        <f t="shared" si="12"/>
        <v>2.38</v>
      </c>
      <c r="F121" s="12">
        <f t="shared" si="8"/>
        <v>5703.5747999999994</v>
      </c>
      <c r="G121" s="47"/>
      <c r="H121" s="48">
        <f t="shared" si="13"/>
        <v>499637.94539999991</v>
      </c>
    </row>
    <row r="122" spans="1:8" x14ac:dyDescent="0.2">
      <c r="A122" s="23">
        <v>43800</v>
      </c>
      <c r="B122" s="23">
        <v>43829</v>
      </c>
      <c r="C122" s="25">
        <v>18.91</v>
      </c>
      <c r="D122" s="30">
        <v>30</v>
      </c>
      <c r="E122" s="25">
        <f t="shared" si="12"/>
        <v>2.36</v>
      </c>
      <c r="F122" s="12">
        <f t="shared" si="8"/>
        <v>5655.6455999999998</v>
      </c>
      <c r="G122" s="47"/>
      <c r="H122" s="50">
        <f t="shared" si="13"/>
        <v>505293.5909999999</v>
      </c>
    </row>
    <row r="123" spans="1:8" x14ac:dyDescent="0.2">
      <c r="A123" s="23">
        <v>43831</v>
      </c>
      <c r="B123" s="23">
        <v>43860</v>
      </c>
      <c r="C123" s="25">
        <v>18.77</v>
      </c>
      <c r="D123" s="30">
        <v>30</v>
      </c>
      <c r="E123" s="25">
        <f t="shared" si="12"/>
        <v>2.35</v>
      </c>
      <c r="F123" s="12">
        <f t="shared" si="8"/>
        <v>5631.6809999999996</v>
      </c>
      <c r="G123" s="49"/>
      <c r="H123" s="50">
        <f t="shared" si="13"/>
        <v>510925.27199999988</v>
      </c>
    </row>
    <row r="124" spans="1:8" x14ac:dyDescent="0.2">
      <c r="A124" s="23">
        <v>43862</v>
      </c>
      <c r="B124" s="23" t="s">
        <v>47</v>
      </c>
      <c r="C124" s="25">
        <v>19.059999999999999</v>
      </c>
      <c r="D124" s="30">
        <v>30</v>
      </c>
      <c r="E124" s="25">
        <f t="shared" si="12"/>
        <v>2.38</v>
      </c>
      <c r="F124" s="12">
        <f t="shared" si="8"/>
        <v>5703.5747999999994</v>
      </c>
      <c r="G124" s="47"/>
      <c r="H124" s="51">
        <f t="shared" si="13"/>
        <v>516628.84679999988</v>
      </c>
    </row>
    <row r="125" spans="1:8" x14ac:dyDescent="0.2">
      <c r="A125" s="23">
        <v>43891</v>
      </c>
      <c r="B125" s="23">
        <v>43920</v>
      </c>
      <c r="C125" s="25">
        <v>18.95</v>
      </c>
      <c r="D125" s="30">
        <v>30</v>
      </c>
      <c r="E125" s="25">
        <f t="shared" si="12"/>
        <v>2.37</v>
      </c>
      <c r="F125" s="12">
        <f t="shared" si="8"/>
        <v>5679.610200000001</v>
      </c>
      <c r="G125" s="47"/>
      <c r="H125" s="51">
        <f t="shared" si="13"/>
        <v>522308.45699999988</v>
      </c>
    </row>
    <row r="126" spans="1:8" x14ac:dyDescent="0.2">
      <c r="A126" s="23">
        <v>43922</v>
      </c>
      <c r="B126" s="23">
        <v>43951</v>
      </c>
      <c r="C126" s="25">
        <v>18.690000000000001</v>
      </c>
      <c r="D126" s="30">
        <v>30</v>
      </c>
      <c r="E126" s="25">
        <f t="shared" si="12"/>
        <v>2.34</v>
      </c>
      <c r="F126" s="12">
        <f t="shared" si="8"/>
        <v>5607.7163999999993</v>
      </c>
      <c r="G126" s="47"/>
      <c r="H126" s="51">
        <f t="shared" si="13"/>
        <v>527916.17339999985</v>
      </c>
    </row>
    <row r="127" spans="1:8" x14ac:dyDescent="0.2">
      <c r="A127" s="23">
        <v>43952</v>
      </c>
      <c r="B127" s="23">
        <v>43981</v>
      </c>
      <c r="C127" s="25">
        <v>18.190000000000001</v>
      </c>
      <c r="D127" s="30">
        <v>30</v>
      </c>
      <c r="E127" s="25">
        <f t="shared" si="12"/>
        <v>2.27</v>
      </c>
      <c r="F127" s="12">
        <f t="shared" si="8"/>
        <v>5439.9642000000003</v>
      </c>
      <c r="G127" s="47"/>
      <c r="H127" s="51">
        <f t="shared" si="13"/>
        <v>533356.1375999999</v>
      </c>
    </row>
    <row r="128" spans="1:8" x14ac:dyDescent="0.2">
      <c r="A128" s="23">
        <v>43983</v>
      </c>
      <c r="B128" s="23">
        <v>44012</v>
      </c>
      <c r="C128" s="25">
        <v>18.12</v>
      </c>
      <c r="D128" s="30">
        <v>30</v>
      </c>
      <c r="E128" s="25">
        <f t="shared" si="12"/>
        <v>2.27</v>
      </c>
      <c r="F128" s="12">
        <f t="shared" si="8"/>
        <v>5439.9642000000003</v>
      </c>
      <c r="G128" s="47"/>
      <c r="H128" s="51">
        <f t="shared" si="13"/>
        <v>538796.10179999995</v>
      </c>
    </row>
    <row r="129" spans="1:8" x14ac:dyDescent="0.2">
      <c r="A129" s="23">
        <v>44013</v>
      </c>
      <c r="B129" s="23">
        <v>44042</v>
      </c>
      <c r="C129" s="25">
        <v>18.12</v>
      </c>
      <c r="D129" s="30">
        <v>30</v>
      </c>
      <c r="E129" s="25">
        <f t="shared" si="12"/>
        <v>2.27</v>
      </c>
      <c r="F129" s="12">
        <f t="shared" si="8"/>
        <v>5439.9642000000003</v>
      </c>
      <c r="G129" s="47"/>
      <c r="H129" s="51">
        <f t="shared" si="13"/>
        <v>544236.06599999999</v>
      </c>
    </row>
    <row r="130" spans="1:8" x14ac:dyDescent="0.2">
      <c r="A130" s="23">
        <v>44044</v>
      </c>
      <c r="B130" s="23">
        <v>44073</v>
      </c>
      <c r="C130" s="25">
        <v>18.29</v>
      </c>
      <c r="D130" s="30">
        <v>10</v>
      </c>
      <c r="E130" s="25">
        <f t="shared" si="12"/>
        <v>2.29</v>
      </c>
      <c r="F130" s="12">
        <f t="shared" si="8"/>
        <v>1829.2977999999998</v>
      </c>
      <c r="G130" s="47"/>
      <c r="H130" s="51">
        <f t="shared" si="13"/>
        <v>546065.36379999993</v>
      </c>
    </row>
    <row r="132" spans="1:8" x14ac:dyDescent="0.2">
      <c r="A132" s="66" t="s">
        <v>52</v>
      </c>
      <c r="B132" s="66"/>
      <c r="C132" s="66"/>
      <c r="D132" s="66"/>
      <c r="E132" s="66"/>
      <c r="F132" s="38">
        <f>SUM(F80:F131)</f>
        <v>306419.36379999988</v>
      </c>
    </row>
    <row r="133" spans="1:8" x14ac:dyDescent="0.2">
      <c r="A133" s="66" t="s">
        <v>54</v>
      </c>
      <c r="B133" s="66"/>
      <c r="C133" s="66"/>
      <c r="D133" s="66"/>
      <c r="E133" s="66"/>
      <c r="F133" s="66"/>
      <c r="G133" s="66"/>
      <c r="H133" s="38">
        <f>H130</f>
        <v>546065.36379999993</v>
      </c>
    </row>
    <row r="134" spans="1:8" ht="24.75" customHeight="1" x14ac:dyDescent="0.2"/>
    <row r="135" spans="1:8" x14ac:dyDescent="0.2">
      <c r="A135" s="1" t="s">
        <v>0</v>
      </c>
      <c r="B135" s="2"/>
      <c r="C135" s="3"/>
      <c r="D135" s="3"/>
      <c r="E135" s="54">
        <v>244158</v>
      </c>
      <c r="F135" s="54"/>
      <c r="G135" s="3"/>
      <c r="H135" s="3"/>
    </row>
    <row r="136" spans="1:8" x14ac:dyDescent="0.2">
      <c r="A136" s="2"/>
      <c r="B136" s="2"/>
      <c r="C136" s="4"/>
      <c r="D136" s="5"/>
      <c r="E136" s="4"/>
      <c r="F136" s="5"/>
      <c r="G136" s="6"/>
      <c r="H136" s="7"/>
    </row>
    <row r="137" spans="1:8" x14ac:dyDescent="0.2">
      <c r="A137" s="55" t="s">
        <v>1</v>
      </c>
      <c r="B137" s="56"/>
      <c r="C137" s="57" t="s">
        <v>2</v>
      </c>
      <c r="D137" s="59" t="s">
        <v>3</v>
      </c>
      <c r="E137" s="61" t="s">
        <v>4</v>
      </c>
      <c r="F137" s="59" t="s">
        <v>5</v>
      </c>
      <c r="G137" s="59" t="s">
        <v>6</v>
      </c>
      <c r="H137" s="59" t="s">
        <v>7</v>
      </c>
    </row>
    <row r="138" spans="1:8" x14ac:dyDescent="0.2">
      <c r="A138" s="8" t="s">
        <v>8</v>
      </c>
      <c r="B138" s="8" t="s">
        <v>9</v>
      </c>
      <c r="C138" s="58"/>
      <c r="D138" s="60"/>
      <c r="E138" s="62"/>
      <c r="F138" s="60"/>
      <c r="G138" s="60"/>
      <c r="H138" s="60"/>
    </row>
    <row r="139" spans="1:8" x14ac:dyDescent="0.2">
      <c r="A139" s="23">
        <v>42522</v>
      </c>
      <c r="B139" s="23">
        <v>42551</v>
      </c>
      <c r="C139" s="25">
        <v>20.54</v>
      </c>
      <c r="D139" s="30">
        <v>30</v>
      </c>
      <c r="E139" s="25">
        <f>ROUND(+C139/12*1.5,2)</f>
        <v>2.57</v>
      </c>
      <c r="F139" s="12">
        <f>+($E$135*E139%/30*D139)</f>
        <v>6274.8605999999991</v>
      </c>
      <c r="G139" s="14"/>
      <c r="H139" s="31">
        <f>E135+F139</f>
        <v>250432.86059999999</v>
      </c>
    </row>
    <row r="140" spans="1:8" x14ac:dyDescent="0.2">
      <c r="A140" s="23">
        <v>42552</v>
      </c>
      <c r="B140" s="23">
        <v>42581</v>
      </c>
      <c r="C140" s="25">
        <v>21.34</v>
      </c>
      <c r="D140" s="30">
        <v>30</v>
      </c>
      <c r="E140" s="25">
        <v>2.67</v>
      </c>
      <c r="F140" s="12">
        <f t="shared" ref="F140:F189" si="14">+($E$135*E140%/30*D140)</f>
        <v>6519.0185999999994</v>
      </c>
      <c r="G140" s="14"/>
      <c r="H140" s="31">
        <f>+H139+F140-G140</f>
        <v>256951.8792</v>
      </c>
    </row>
    <row r="141" spans="1:8" x14ac:dyDescent="0.2">
      <c r="A141" s="23">
        <v>42583</v>
      </c>
      <c r="B141" s="23">
        <v>42612</v>
      </c>
      <c r="C141" s="25">
        <v>21.34</v>
      </c>
      <c r="D141" s="30">
        <v>30</v>
      </c>
      <c r="E141" s="25">
        <v>2.67</v>
      </c>
      <c r="F141" s="12">
        <f t="shared" si="14"/>
        <v>6519.0185999999994</v>
      </c>
      <c r="G141" s="14"/>
      <c r="H141" s="31">
        <f>+H140+F141-G141</f>
        <v>263470.89779999998</v>
      </c>
    </row>
    <row r="142" spans="1:8" x14ac:dyDescent="0.2">
      <c r="A142" s="23">
        <v>42614</v>
      </c>
      <c r="B142" s="23">
        <v>42643</v>
      </c>
      <c r="C142" s="25">
        <v>21.34</v>
      </c>
      <c r="D142" s="30">
        <v>30</v>
      </c>
      <c r="E142" s="25">
        <v>2.67</v>
      </c>
      <c r="F142" s="12">
        <f t="shared" si="14"/>
        <v>6519.0185999999994</v>
      </c>
      <c r="G142" s="14"/>
      <c r="H142" s="31">
        <f>+H141+F142-G142</f>
        <v>269989.91639999999</v>
      </c>
    </row>
    <row r="143" spans="1:8" x14ac:dyDescent="0.2">
      <c r="A143" s="23">
        <v>42644</v>
      </c>
      <c r="B143" s="23">
        <v>42673</v>
      </c>
      <c r="C143" s="25">
        <v>21.99</v>
      </c>
      <c r="D143" s="30">
        <v>30</v>
      </c>
      <c r="E143" s="25">
        <f>ROUND(+C143/12*1.5,2)</f>
        <v>2.75</v>
      </c>
      <c r="F143" s="12">
        <f t="shared" si="14"/>
        <v>6714.3450000000003</v>
      </c>
      <c r="G143" s="14"/>
      <c r="H143" s="31">
        <f t="shared" ref="H143:H145" si="15">+H142+F143-G143</f>
        <v>276704.26139999996</v>
      </c>
    </row>
    <row r="144" spans="1:8" x14ac:dyDescent="0.2">
      <c r="A144" s="23">
        <v>42675</v>
      </c>
      <c r="B144" s="23">
        <v>42704</v>
      </c>
      <c r="C144" s="25">
        <v>21.99</v>
      </c>
      <c r="D144" s="30">
        <v>30</v>
      </c>
      <c r="E144" s="25">
        <f t="shared" ref="E144:E171" si="16">ROUND(+C144/12*1.5,2)</f>
        <v>2.75</v>
      </c>
      <c r="F144" s="12">
        <f t="shared" si="14"/>
        <v>6714.3450000000003</v>
      </c>
      <c r="G144" s="14"/>
      <c r="H144" s="31">
        <f t="shared" si="15"/>
        <v>283418.60639999993</v>
      </c>
    </row>
    <row r="145" spans="1:8" x14ac:dyDescent="0.2">
      <c r="A145" s="23">
        <v>42705</v>
      </c>
      <c r="B145" s="23">
        <v>42734</v>
      </c>
      <c r="C145" s="25">
        <v>21.99</v>
      </c>
      <c r="D145" s="30">
        <v>30</v>
      </c>
      <c r="E145" s="25">
        <f t="shared" si="16"/>
        <v>2.75</v>
      </c>
      <c r="F145" s="12">
        <f t="shared" si="14"/>
        <v>6714.3450000000003</v>
      </c>
      <c r="G145" s="14"/>
      <c r="H145" s="31">
        <f t="shared" si="15"/>
        <v>290132.9513999999</v>
      </c>
    </row>
    <row r="146" spans="1:8" x14ac:dyDescent="0.2">
      <c r="A146" s="23">
        <v>42736</v>
      </c>
      <c r="B146" s="23">
        <v>42765</v>
      </c>
      <c r="C146" s="25">
        <v>22.34</v>
      </c>
      <c r="D146" s="30">
        <v>30</v>
      </c>
      <c r="E146" s="25">
        <f t="shared" si="16"/>
        <v>2.79</v>
      </c>
      <c r="F146" s="12">
        <f t="shared" si="14"/>
        <v>6812.0082000000002</v>
      </c>
      <c r="G146" s="14"/>
      <c r="H146" s="31">
        <f>+H145+F146-G146</f>
        <v>296944.95959999989</v>
      </c>
    </row>
    <row r="147" spans="1:8" x14ac:dyDescent="0.2">
      <c r="A147" s="23">
        <v>42767</v>
      </c>
      <c r="B147" s="23" t="s">
        <v>28</v>
      </c>
      <c r="C147" s="25">
        <v>22.34</v>
      </c>
      <c r="D147" s="30">
        <v>30</v>
      </c>
      <c r="E147" s="25">
        <f t="shared" si="16"/>
        <v>2.79</v>
      </c>
      <c r="F147" s="12">
        <f t="shared" si="14"/>
        <v>6812.0082000000002</v>
      </c>
      <c r="G147" s="14"/>
      <c r="H147" s="31">
        <f t="shared" ref="H147:H171" si="17">+H146+F147-G147</f>
        <v>303756.96779999987</v>
      </c>
    </row>
    <row r="148" spans="1:8" x14ac:dyDescent="0.2">
      <c r="A148" s="23">
        <v>42795</v>
      </c>
      <c r="B148" s="23">
        <v>42824</v>
      </c>
      <c r="C148" s="25">
        <v>22.34</v>
      </c>
      <c r="D148" s="30">
        <v>30</v>
      </c>
      <c r="E148" s="25">
        <f t="shared" si="16"/>
        <v>2.79</v>
      </c>
      <c r="F148" s="12">
        <f t="shared" si="14"/>
        <v>6812.0082000000002</v>
      </c>
      <c r="G148" s="14"/>
      <c r="H148" s="31">
        <f t="shared" si="17"/>
        <v>310568.97599999985</v>
      </c>
    </row>
    <row r="149" spans="1:8" x14ac:dyDescent="0.2">
      <c r="A149" s="23">
        <v>42826</v>
      </c>
      <c r="B149" s="23">
        <v>42855</v>
      </c>
      <c r="C149" s="25">
        <v>22.33</v>
      </c>
      <c r="D149" s="30">
        <v>30</v>
      </c>
      <c r="E149" s="25">
        <f t="shared" si="16"/>
        <v>2.79</v>
      </c>
      <c r="F149" s="12">
        <f t="shared" si="14"/>
        <v>6812.0082000000002</v>
      </c>
      <c r="G149" s="14"/>
      <c r="H149" s="31">
        <f t="shared" si="17"/>
        <v>317380.98419999983</v>
      </c>
    </row>
    <row r="150" spans="1:8" x14ac:dyDescent="0.2">
      <c r="A150" s="23">
        <v>42856</v>
      </c>
      <c r="B150" s="23">
        <v>42885</v>
      </c>
      <c r="C150" s="25">
        <v>22.33</v>
      </c>
      <c r="D150" s="30">
        <v>30</v>
      </c>
      <c r="E150" s="25">
        <f t="shared" si="16"/>
        <v>2.79</v>
      </c>
      <c r="F150" s="12">
        <f t="shared" si="14"/>
        <v>6812.0082000000002</v>
      </c>
      <c r="G150" s="14"/>
      <c r="H150" s="31">
        <f t="shared" si="17"/>
        <v>324192.99239999981</v>
      </c>
    </row>
    <row r="151" spans="1:8" x14ac:dyDescent="0.2">
      <c r="A151" s="23">
        <v>42887</v>
      </c>
      <c r="B151" s="23">
        <v>42916</v>
      </c>
      <c r="C151" s="25">
        <v>22.33</v>
      </c>
      <c r="D151" s="30">
        <v>30</v>
      </c>
      <c r="E151" s="25">
        <f t="shared" si="16"/>
        <v>2.79</v>
      </c>
      <c r="F151" s="12">
        <f t="shared" si="14"/>
        <v>6812.0082000000002</v>
      </c>
      <c r="G151" s="14"/>
      <c r="H151" s="31">
        <f t="shared" si="17"/>
        <v>331005.0005999998</v>
      </c>
    </row>
    <row r="152" spans="1:8" x14ac:dyDescent="0.2">
      <c r="A152" s="23">
        <v>42917</v>
      </c>
      <c r="B152" s="23">
        <v>42946</v>
      </c>
      <c r="C152" s="25">
        <v>21.98</v>
      </c>
      <c r="D152" s="30">
        <v>30</v>
      </c>
      <c r="E152" s="25">
        <f t="shared" si="16"/>
        <v>2.75</v>
      </c>
      <c r="F152" s="12">
        <f t="shared" si="14"/>
        <v>6714.3450000000003</v>
      </c>
      <c r="G152" s="14"/>
      <c r="H152" s="31">
        <f t="shared" si="17"/>
        <v>337719.34559999977</v>
      </c>
    </row>
    <row r="153" spans="1:8" x14ac:dyDescent="0.2">
      <c r="A153" s="23">
        <v>42948</v>
      </c>
      <c r="B153" s="23">
        <v>42977</v>
      </c>
      <c r="C153" s="25">
        <v>21.98</v>
      </c>
      <c r="D153" s="30">
        <v>30</v>
      </c>
      <c r="E153" s="25">
        <f t="shared" si="16"/>
        <v>2.75</v>
      </c>
      <c r="F153" s="12">
        <f t="shared" si="14"/>
        <v>6714.3450000000003</v>
      </c>
      <c r="G153" s="14"/>
      <c r="H153" s="31">
        <f t="shared" si="17"/>
        <v>344433.69059999974</v>
      </c>
    </row>
    <row r="154" spans="1:8" x14ac:dyDescent="0.2">
      <c r="A154" s="23">
        <v>42979</v>
      </c>
      <c r="B154" s="23">
        <v>43008</v>
      </c>
      <c r="C154" s="25">
        <v>21.98</v>
      </c>
      <c r="D154" s="30">
        <v>30</v>
      </c>
      <c r="E154" s="25">
        <f t="shared" si="16"/>
        <v>2.75</v>
      </c>
      <c r="F154" s="12">
        <f t="shared" si="14"/>
        <v>6714.3450000000003</v>
      </c>
      <c r="G154" s="14"/>
      <c r="H154" s="31">
        <f t="shared" si="17"/>
        <v>351148.03559999971</v>
      </c>
    </row>
    <row r="155" spans="1:8" x14ac:dyDescent="0.2">
      <c r="A155" s="23">
        <v>43009</v>
      </c>
      <c r="B155" s="23">
        <v>43038</v>
      </c>
      <c r="C155" s="25">
        <v>21.15</v>
      </c>
      <c r="D155" s="30">
        <v>30</v>
      </c>
      <c r="E155" s="25">
        <f t="shared" si="16"/>
        <v>2.64</v>
      </c>
      <c r="F155" s="12">
        <f t="shared" si="14"/>
        <v>6445.7712000000001</v>
      </c>
      <c r="G155" s="14"/>
      <c r="H155" s="31">
        <f t="shared" si="17"/>
        <v>357593.80679999973</v>
      </c>
    </row>
    <row r="156" spans="1:8" x14ac:dyDescent="0.2">
      <c r="A156" s="23">
        <v>43040</v>
      </c>
      <c r="B156" s="23">
        <v>43069</v>
      </c>
      <c r="C156" s="25">
        <v>20.96</v>
      </c>
      <c r="D156" s="30">
        <v>30</v>
      </c>
      <c r="E156" s="25">
        <f t="shared" si="16"/>
        <v>2.62</v>
      </c>
      <c r="F156" s="12">
        <f t="shared" si="14"/>
        <v>6396.9396000000006</v>
      </c>
      <c r="G156" s="14"/>
      <c r="H156" s="31">
        <f t="shared" si="17"/>
        <v>363990.74639999971</v>
      </c>
    </row>
    <row r="157" spans="1:8" x14ac:dyDescent="0.2">
      <c r="A157" s="23">
        <v>43070</v>
      </c>
      <c r="B157" s="23">
        <v>43099</v>
      </c>
      <c r="C157" s="25">
        <v>20.77</v>
      </c>
      <c r="D157" s="30">
        <v>30</v>
      </c>
      <c r="E157" s="25">
        <f t="shared" si="16"/>
        <v>2.6</v>
      </c>
      <c r="F157" s="12">
        <f t="shared" si="14"/>
        <v>6348.1080000000002</v>
      </c>
      <c r="G157" s="14"/>
      <c r="H157" s="31">
        <f t="shared" si="17"/>
        <v>370338.85439999972</v>
      </c>
    </row>
    <row r="158" spans="1:8" x14ac:dyDescent="0.2">
      <c r="A158" s="23">
        <v>43101</v>
      </c>
      <c r="B158" s="23">
        <v>43130</v>
      </c>
      <c r="C158" s="25">
        <v>20.69</v>
      </c>
      <c r="D158" s="30">
        <v>30</v>
      </c>
      <c r="E158" s="25">
        <f t="shared" si="16"/>
        <v>2.59</v>
      </c>
      <c r="F158" s="12">
        <f t="shared" si="14"/>
        <v>6323.6921999999995</v>
      </c>
      <c r="G158" s="14"/>
      <c r="H158" s="31">
        <f t="shared" si="17"/>
        <v>376662.54659999971</v>
      </c>
    </row>
    <row r="159" spans="1:8" x14ac:dyDescent="0.2">
      <c r="A159" s="23">
        <v>43132</v>
      </c>
      <c r="B159" s="23" t="s">
        <v>29</v>
      </c>
      <c r="C159" s="25">
        <v>21.01</v>
      </c>
      <c r="D159" s="30">
        <v>30</v>
      </c>
      <c r="E159" s="25">
        <f t="shared" si="16"/>
        <v>2.63</v>
      </c>
      <c r="F159" s="12">
        <f t="shared" si="14"/>
        <v>6421.3554000000004</v>
      </c>
      <c r="G159" s="14"/>
      <c r="H159" s="31">
        <f t="shared" si="17"/>
        <v>383083.90199999971</v>
      </c>
    </row>
    <row r="160" spans="1:8" x14ac:dyDescent="0.2">
      <c r="A160" s="23">
        <v>43160</v>
      </c>
      <c r="B160" s="23">
        <v>43189</v>
      </c>
      <c r="C160" s="25">
        <v>20.68</v>
      </c>
      <c r="D160" s="30">
        <v>30</v>
      </c>
      <c r="E160" s="25">
        <f t="shared" si="16"/>
        <v>2.59</v>
      </c>
      <c r="F160" s="12">
        <f t="shared" si="14"/>
        <v>6323.6921999999995</v>
      </c>
      <c r="G160" s="14"/>
      <c r="H160" s="31">
        <f t="shared" si="17"/>
        <v>389407.5941999997</v>
      </c>
    </row>
    <row r="161" spans="1:8" x14ac:dyDescent="0.2">
      <c r="A161" s="23">
        <v>43191</v>
      </c>
      <c r="B161" s="23">
        <v>43220</v>
      </c>
      <c r="C161" s="25">
        <v>20.48</v>
      </c>
      <c r="D161" s="30">
        <v>30</v>
      </c>
      <c r="E161" s="25">
        <f t="shared" si="16"/>
        <v>2.56</v>
      </c>
      <c r="F161" s="12">
        <f t="shared" si="14"/>
        <v>6250.4448000000002</v>
      </c>
      <c r="G161" s="14"/>
      <c r="H161" s="31">
        <f t="shared" si="17"/>
        <v>395658.0389999997</v>
      </c>
    </row>
    <row r="162" spans="1:8" x14ac:dyDescent="0.2">
      <c r="A162" s="23">
        <v>43221</v>
      </c>
      <c r="B162" s="23">
        <v>43250</v>
      </c>
      <c r="C162" s="25">
        <v>20.440000000000001</v>
      </c>
      <c r="D162" s="30">
        <v>30</v>
      </c>
      <c r="E162" s="25">
        <f t="shared" si="16"/>
        <v>2.56</v>
      </c>
      <c r="F162" s="12">
        <f t="shared" si="14"/>
        <v>6250.4448000000002</v>
      </c>
      <c r="G162" s="14"/>
      <c r="H162" s="31">
        <f t="shared" si="17"/>
        <v>401908.4837999997</v>
      </c>
    </row>
    <row r="163" spans="1:8" x14ac:dyDescent="0.2">
      <c r="A163" s="23">
        <v>43252</v>
      </c>
      <c r="B163" s="23">
        <v>43281</v>
      </c>
      <c r="C163" s="25">
        <v>20.28</v>
      </c>
      <c r="D163" s="30">
        <v>30</v>
      </c>
      <c r="E163" s="25">
        <f t="shared" si="16"/>
        <v>2.54</v>
      </c>
      <c r="F163" s="12">
        <f t="shared" si="14"/>
        <v>6201.6131999999998</v>
      </c>
      <c r="G163" s="14"/>
      <c r="H163" s="31">
        <f t="shared" si="17"/>
        <v>408110.09699999972</v>
      </c>
    </row>
    <row r="164" spans="1:8" x14ac:dyDescent="0.2">
      <c r="A164" s="23">
        <v>43282</v>
      </c>
      <c r="B164" s="23">
        <v>43311</v>
      </c>
      <c r="C164" s="25">
        <v>20.03</v>
      </c>
      <c r="D164" s="30">
        <v>30</v>
      </c>
      <c r="E164" s="25">
        <f t="shared" si="16"/>
        <v>2.5</v>
      </c>
      <c r="F164" s="12">
        <f t="shared" si="14"/>
        <v>6103.9500000000007</v>
      </c>
      <c r="G164" s="14"/>
      <c r="H164" s="31">
        <f t="shared" si="17"/>
        <v>414214.04699999973</v>
      </c>
    </row>
    <row r="165" spans="1:8" x14ac:dyDescent="0.2">
      <c r="A165" s="23">
        <v>43313</v>
      </c>
      <c r="B165" s="23">
        <v>43342</v>
      </c>
      <c r="C165" s="25">
        <v>19.940000000000001</v>
      </c>
      <c r="D165" s="30">
        <v>30</v>
      </c>
      <c r="E165" s="25">
        <f t="shared" si="16"/>
        <v>2.4900000000000002</v>
      </c>
      <c r="F165" s="12">
        <f t="shared" si="14"/>
        <v>6079.5342000000001</v>
      </c>
      <c r="G165" s="14"/>
      <c r="H165" s="31">
        <f t="shared" si="17"/>
        <v>420293.58119999972</v>
      </c>
    </row>
    <row r="166" spans="1:8" x14ac:dyDescent="0.2">
      <c r="A166" s="23">
        <v>43344</v>
      </c>
      <c r="B166" s="23">
        <v>43373</v>
      </c>
      <c r="C166" s="25">
        <v>19.809999999999999</v>
      </c>
      <c r="D166" s="30">
        <v>30</v>
      </c>
      <c r="E166" s="25">
        <f t="shared" si="16"/>
        <v>2.48</v>
      </c>
      <c r="F166" s="12">
        <f t="shared" si="14"/>
        <v>6055.1183999999994</v>
      </c>
      <c r="G166" s="14"/>
      <c r="H166" s="31">
        <f t="shared" si="17"/>
        <v>426348.6995999997</v>
      </c>
    </row>
    <row r="167" spans="1:8" x14ac:dyDescent="0.2">
      <c r="A167" s="23">
        <v>43374</v>
      </c>
      <c r="B167" s="23">
        <v>43403</v>
      </c>
      <c r="C167" s="25">
        <v>19.63</v>
      </c>
      <c r="D167" s="30">
        <v>30</v>
      </c>
      <c r="E167" s="25">
        <f t="shared" si="16"/>
        <v>2.4500000000000002</v>
      </c>
      <c r="F167" s="12">
        <f t="shared" si="14"/>
        <v>5981.8710000000001</v>
      </c>
      <c r="G167" s="14"/>
      <c r="H167" s="31">
        <f t="shared" si="17"/>
        <v>432330.57059999969</v>
      </c>
    </row>
    <row r="168" spans="1:8" x14ac:dyDescent="0.2">
      <c r="A168" s="23">
        <v>43405</v>
      </c>
      <c r="B168" s="23">
        <v>43434</v>
      </c>
      <c r="C168" s="25">
        <v>19.489999999999998</v>
      </c>
      <c r="D168" s="30">
        <v>30</v>
      </c>
      <c r="E168" s="25">
        <f t="shared" si="16"/>
        <v>2.44</v>
      </c>
      <c r="F168" s="12">
        <f t="shared" si="14"/>
        <v>5957.4551999999994</v>
      </c>
      <c r="G168" s="14"/>
      <c r="H168" s="31">
        <f t="shared" si="17"/>
        <v>438288.02579999971</v>
      </c>
    </row>
    <row r="169" spans="1:8" x14ac:dyDescent="0.2">
      <c r="A169" s="23">
        <v>43435</v>
      </c>
      <c r="B169" s="23">
        <v>43464</v>
      </c>
      <c r="C169" s="25">
        <v>19.399999999999999</v>
      </c>
      <c r="D169" s="30">
        <v>30</v>
      </c>
      <c r="E169" s="25">
        <f t="shared" si="16"/>
        <v>2.4300000000000002</v>
      </c>
      <c r="F169" s="12">
        <f t="shared" si="14"/>
        <v>5933.0394000000006</v>
      </c>
      <c r="G169" s="14"/>
      <c r="H169" s="31">
        <f t="shared" si="17"/>
        <v>444221.06519999972</v>
      </c>
    </row>
    <row r="170" spans="1:8" x14ac:dyDescent="0.2">
      <c r="A170" s="23">
        <v>43466</v>
      </c>
      <c r="B170" s="23">
        <v>43495</v>
      </c>
      <c r="C170" s="25">
        <v>19.16</v>
      </c>
      <c r="D170" s="30">
        <v>30</v>
      </c>
      <c r="E170" s="25">
        <f t="shared" si="16"/>
        <v>2.4</v>
      </c>
      <c r="F170" s="12">
        <f t="shared" si="14"/>
        <v>5859.7920000000004</v>
      </c>
      <c r="G170" s="14"/>
      <c r="H170" s="31">
        <f t="shared" si="17"/>
        <v>450080.85719999974</v>
      </c>
    </row>
    <row r="171" spans="1:8" x14ac:dyDescent="0.2">
      <c r="A171" s="23">
        <v>43497</v>
      </c>
      <c r="B171" s="23" t="s">
        <v>30</v>
      </c>
      <c r="C171" s="25">
        <v>19.7</v>
      </c>
      <c r="D171" s="30">
        <v>30</v>
      </c>
      <c r="E171" s="25">
        <f t="shared" si="16"/>
        <v>2.46</v>
      </c>
      <c r="F171" s="12">
        <f t="shared" si="14"/>
        <v>6006.2867999999999</v>
      </c>
      <c r="G171" s="14"/>
      <c r="H171" s="31">
        <f t="shared" si="17"/>
        <v>456087.14399999974</v>
      </c>
    </row>
    <row r="172" spans="1:8" x14ac:dyDescent="0.2">
      <c r="A172" s="23">
        <v>43525</v>
      </c>
      <c r="B172" s="23">
        <v>43554</v>
      </c>
      <c r="C172" s="25">
        <v>19.37</v>
      </c>
      <c r="D172" s="30">
        <v>30</v>
      </c>
      <c r="E172" s="25">
        <f>ROUND(+C172/12*1.5,2)</f>
        <v>2.42</v>
      </c>
      <c r="F172" s="12">
        <f t="shared" si="14"/>
        <v>5908.6235999999999</v>
      </c>
      <c r="G172" s="14"/>
      <c r="H172" s="31">
        <f>+H171+F172-G172</f>
        <v>461995.76759999973</v>
      </c>
    </row>
    <row r="173" spans="1:8" x14ac:dyDescent="0.2">
      <c r="A173" s="23">
        <v>43556</v>
      </c>
      <c r="B173" s="23">
        <v>43585</v>
      </c>
      <c r="C173" s="25">
        <v>19.32</v>
      </c>
      <c r="D173" s="30">
        <v>30</v>
      </c>
      <c r="E173" s="25">
        <f>ROUND(+C173/12*1.5,2)</f>
        <v>2.42</v>
      </c>
      <c r="F173" s="12">
        <f t="shared" si="14"/>
        <v>5908.6235999999999</v>
      </c>
      <c r="G173" s="14"/>
      <c r="H173" s="31">
        <f>+H172+F173-G173</f>
        <v>467904.39119999972</v>
      </c>
    </row>
    <row r="174" spans="1:8" x14ac:dyDescent="0.2">
      <c r="A174" s="23">
        <v>43586</v>
      </c>
      <c r="B174" s="23">
        <v>43615</v>
      </c>
      <c r="C174" s="25">
        <v>19.34</v>
      </c>
      <c r="D174" s="30">
        <v>30</v>
      </c>
      <c r="E174" s="25">
        <f>ROUND(+C174/12*1.5,2)</f>
        <v>2.42</v>
      </c>
      <c r="F174" s="12">
        <f t="shared" si="14"/>
        <v>5908.6235999999999</v>
      </c>
      <c r="G174" s="14"/>
      <c r="H174" s="31">
        <f>+H173+F174-G174</f>
        <v>473813.01479999971</v>
      </c>
    </row>
    <row r="175" spans="1:8" x14ac:dyDescent="0.2">
      <c r="A175" s="23">
        <v>43617</v>
      </c>
      <c r="B175" s="23">
        <v>43646</v>
      </c>
      <c r="C175" s="25">
        <v>19.3</v>
      </c>
      <c r="D175" s="30">
        <v>30</v>
      </c>
      <c r="E175" s="25">
        <f>ROUND(+C175/12*1.5,2)</f>
        <v>2.41</v>
      </c>
      <c r="F175" s="12">
        <f t="shared" si="14"/>
        <v>5884.2078000000001</v>
      </c>
      <c r="G175" s="14"/>
      <c r="H175" s="31">
        <f>+H174+F175-G175</f>
        <v>479697.22259999969</v>
      </c>
    </row>
    <row r="176" spans="1:8" x14ac:dyDescent="0.2">
      <c r="A176" s="23">
        <v>43647</v>
      </c>
      <c r="B176" s="23">
        <v>43676</v>
      </c>
      <c r="C176" s="25">
        <v>19.28</v>
      </c>
      <c r="D176" s="30">
        <v>30</v>
      </c>
      <c r="E176" s="25">
        <f>ROUND(+C176/12*1.5,2)</f>
        <v>2.41</v>
      </c>
      <c r="F176" s="12">
        <f t="shared" si="14"/>
        <v>5884.2078000000001</v>
      </c>
      <c r="G176" s="14"/>
      <c r="H176" s="31">
        <f>+H175+F176-G176</f>
        <v>485581.43039999966</v>
      </c>
    </row>
    <row r="177" spans="1:8" x14ac:dyDescent="0.2">
      <c r="A177" s="23">
        <v>43678</v>
      </c>
      <c r="B177" s="23">
        <v>43707</v>
      </c>
      <c r="C177" s="45">
        <v>19.32</v>
      </c>
      <c r="D177" s="30">
        <v>30</v>
      </c>
      <c r="E177" s="46">
        <f t="shared" ref="E177:E189" si="18">ROUND(+C177/12*1.5,2)</f>
        <v>2.42</v>
      </c>
      <c r="F177" s="12">
        <f t="shared" si="14"/>
        <v>5908.6235999999999</v>
      </c>
      <c r="G177" s="47"/>
      <c r="H177" s="31">
        <f t="shared" ref="H177:H189" si="19">+H176+F177-G177</f>
        <v>491490.05399999965</v>
      </c>
    </row>
    <row r="178" spans="1:8" x14ac:dyDescent="0.2">
      <c r="A178" s="23">
        <v>43709</v>
      </c>
      <c r="B178" s="23">
        <v>43738</v>
      </c>
      <c r="C178" s="25">
        <v>19.32</v>
      </c>
      <c r="D178" s="30">
        <v>30</v>
      </c>
      <c r="E178" s="25">
        <f t="shared" si="18"/>
        <v>2.42</v>
      </c>
      <c r="F178" s="12">
        <f t="shared" si="14"/>
        <v>5908.6235999999999</v>
      </c>
      <c r="G178" s="47"/>
      <c r="H178" s="31">
        <f t="shared" si="19"/>
        <v>497398.67759999965</v>
      </c>
    </row>
    <row r="179" spans="1:8" x14ac:dyDescent="0.2">
      <c r="A179" s="23">
        <v>43739</v>
      </c>
      <c r="B179" s="23">
        <v>43768</v>
      </c>
      <c r="C179" s="25">
        <v>19.100000000000001</v>
      </c>
      <c r="D179" s="30">
        <v>30</v>
      </c>
      <c r="E179" s="25">
        <f t="shared" si="18"/>
        <v>2.39</v>
      </c>
      <c r="F179" s="12">
        <f t="shared" si="14"/>
        <v>5835.3762000000006</v>
      </c>
      <c r="G179" s="47"/>
      <c r="H179" s="31">
        <f t="shared" si="19"/>
        <v>503234.05379999964</v>
      </c>
    </row>
    <row r="180" spans="1:8" x14ac:dyDescent="0.2">
      <c r="A180" s="23">
        <v>43770</v>
      </c>
      <c r="B180" s="23">
        <v>43799</v>
      </c>
      <c r="C180" s="25">
        <v>19.03</v>
      </c>
      <c r="D180" s="30">
        <v>30</v>
      </c>
      <c r="E180" s="25">
        <f t="shared" si="18"/>
        <v>2.38</v>
      </c>
      <c r="F180" s="12">
        <f t="shared" si="14"/>
        <v>5810.9603999999999</v>
      </c>
      <c r="G180" s="47"/>
      <c r="H180" s="48">
        <f t="shared" si="19"/>
        <v>509045.01419999963</v>
      </c>
    </row>
    <row r="181" spans="1:8" x14ac:dyDescent="0.2">
      <c r="A181" s="23">
        <v>43800</v>
      </c>
      <c r="B181" s="23">
        <v>43829</v>
      </c>
      <c r="C181" s="25">
        <v>18.91</v>
      </c>
      <c r="D181" s="30">
        <v>30</v>
      </c>
      <c r="E181" s="25">
        <f t="shared" si="18"/>
        <v>2.36</v>
      </c>
      <c r="F181" s="12">
        <f t="shared" si="14"/>
        <v>5762.1287999999995</v>
      </c>
      <c r="G181" s="47"/>
      <c r="H181" s="50">
        <f t="shared" si="19"/>
        <v>514807.14299999963</v>
      </c>
    </row>
    <row r="182" spans="1:8" x14ac:dyDescent="0.2">
      <c r="A182" s="23">
        <v>43831</v>
      </c>
      <c r="B182" s="23">
        <v>43860</v>
      </c>
      <c r="C182" s="25">
        <v>18.77</v>
      </c>
      <c r="D182" s="30">
        <v>30</v>
      </c>
      <c r="E182" s="25">
        <f t="shared" si="18"/>
        <v>2.35</v>
      </c>
      <c r="F182" s="12">
        <f t="shared" si="14"/>
        <v>5737.7129999999997</v>
      </c>
      <c r="G182" s="49"/>
      <c r="H182" s="50">
        <f t="shared" si="19"/>
        <v>520544.85599999962</v>
      </c>
    </row>
    <row r="183" spans="1:8" x14ac:dyDescent="0.2">
      <c r="A183" s="23">
        <v>43862</v>
      </c>
      <c r="B183" s="23" t="s">
        <v>47</v>
      </c>
      <c r="C183" s="25">
        <v>19.059999999999999</v>
      </c>
      <c r="D183" s="30">
        <v>30</v>
      </c>
      <c r="E183" s="25">
        <f t="shared" si="18"/>
        <v>2.38</v>
      </c>
      <c r="F183" s="12">
        <f t="shared" si="14"/>
        <v>5810.9603999999999</v>
      </c>
      <c r="G183" s="47"/>
      <c r="H183" s="51">
        <f t="shared" si="19"/>
        <v>526355.81639999966</v>
      </c>
    </row>
    <row r="184" spans="1:8" x14ac:dyDescent="0.2">
      <c r="A184" s="23">
        <v>43891</v>
      </c>
      <c r="B184" s="23">
        <v>43920</v>
      </c>
      <c r="C184" s="25">
        <v>18.95</v>
      </c>
      <c r="D184" s="30">
        <v>30</v>
      </c>
      <c r="E184" s="25">
        <f t="shared" si="18"/>
        <v>2.37</v>
      </c>
      <c r="F184" s="12">
        <f t="shared" si="14"/>
        <v>5786.5446000000002</v>
      </c>
      <c r="G184" s="47"/>
      <c r="H184" s="51">
        <f t="shared" si="19"/>
        <v>532142.36099999968</v>
      </c>
    </row>
    <row r="185" spans="1:8" x14ac:dyDescent="0.2">
      <c r="A185" s="23">
        <v>43922</v>
      </c>
      <c r="B185" s="23">
        <v>43951</v>
      </c>
      <c r="C185" s="25">
        <v>18.690000000000001</v>
      </c>
      <c r="D185" s="30">
        <v>30</v>
      </c>
      <c r="E185" s="25">
        <f t="shared" si="18"/>
        <v>2.34</v>
      </c>
      <c r="F185" s="12">
        <f t="shared" si="14"/>
        <v>5713.2971999999991</v>
      </c>
      <c r="G185" s="47"/>
      <c r="H185" s="51">
        <f t="shared" si="19"/>
        <v>537855.65819999971</v>
      </c>
    </row>
    <row r="186" spans="1:8" x14ac:dyDescent="0.2">
      <c r="A186" s="23">
        <v>43952</v>
      </c>
      <c r="B186" s="23">
        <v>43981</v>
      </c>
      <c r="C186" s="25">
        <v>18.190000000000001</v>
      </c>
      <c r="D186" s="30">
        <v>30</v>
      </c>
      <c r="E186" s="25">
        <f t="shared" si="18"/>
        <v>2.27</v>
      </c>
      <c r="F186" s="12">
        <f t="shared" si="14"/>
        <v>5542.3866000000007</v>
      </c>
      <c r="G186" s="47"/>
      <c r="H186" s="51">
        <f t="shared" si="19"/>
        <v>543398.04479999968</v>
      </c>
    </row>
    <row r="187" spans="1:8" x14ac:dyDescent="0.2">
      <c r="A187" s="23">
        <v>43983</v>
      </c>
      <c r="B187" s="23">
        <v>44012</v>
      </c>
      <c r="C187" s="25">
        <v>18.12</v>
      </c>
      <c r="D187" s="30">
        <v>30</v>
      </c>
      <c r="E187" s="25">
        <f t="shared" si="18"/>
        <v>2.27</v>
      </c>
      <c r="F187" s="12">
        <f t="shared" si="14"/>
        <v>5542.3866000000007</v>
      </c>
      <c r="G187" s="47"/>
      <c r="H187" s="51">
        <f t="shared" si="19"/>
        <v>548940.43139999965</v>
      </c>
    </row>
    <row r="188" spans="1:8" x14ac:dyDescent="0.2">
      <c r="A188" s="23">
        <v>44013</v>
      </c>
      <c r="B188" s="23">
        <v>44042</v>
      </c>
      <c r="C188" s="25">
        <v>18.12</v>
      </c>
      <c r="D188" s="30">
        <v>30</v>
      </c>
      <c r="E188" s="25">
        <f t="shared" si="18"/>
        <v>2.27</v>
      </c>
      <c r="F188" s="12">
        <f t="shared" si="14"/>
        <v>5542.3866000000007</v>
      </c>
      <c r="G188" s="47"/>
      <c r="H188" s="51">
        <f t="shared" si="19"/>
        <v>554482.81799999962</v>
      </c>
    </row>
    <row r="189" spans="1:8" x14ac:dyDescent="0.2">
      <c r="A189" s="23">
        <v>44044</v>
      </c>
      <c r="B189" s="23">
        <v>44073</v>
      </c>
      <c r="C189" s="25">
        <v>18.29</v>
      </c>
      <c r="D189" s="30">
        <v>10</v>
      </c>
      <c r="E189" s="25">
        <f t="shared" si="18"/>
        <v>2.29</v>
      </c>
      <c r="F189" s="12">
        <f t="shared" si="14"/>
        <v>1863.7393999999999</v>
      </c>
      <c r="G189" s="47"/>
      <c r="H189" s="51">
        <f t="shared" si="19"/>
        <v>556346.55739999958</v>
      </c>
    </row>
    <row r="191" spans="1:8" x14ac:dyDescent="0.2">
      <c r="A191" s="66" t="s">
        <v>52</v>
      </c>
      <c r="B191" s="66"/>
      <c r="C191" s="66"/>
      <c r="D191" s="66"/>
      <c r="E191" s="66"/>
      <c r="F191" s="38">
        <f>SUM(F139:F190)</f>
        <v>312188.55739999999</v>
      </c>
    </row>
    <row r="192" spans="1:8" x14ac:dyDescent="0.2">
      <c r="A192" s="66" t="s">
        <v>55</v>
      </c>
      <c r="B192" s="66"/>
      <c r="C192" s="66"/>
      <c r="D192" s="66"/>
      <c r="E192" s="66"/>
      <c r="F192" s="66"/>
      <c r="G192" s="66"/>
      <c r="H192" s="38">
        <f>H189</f>
        <v>556346.55739999958</v>
      </c>
    </row>
    <row r="194" spans="1:8" x14ac:dyDescent="0.2">
      <c r="A194" s="66" t="s">
        <v>53</v>
      </c>
      <c r="B194" s="66"/>
      <c r="C194" s="66"/>
      <c r="D194" s="66"/>
      <c r="E194" s="66"/>
      <c r="F194" s="66"/>
      <c r="G194" s="66"/>
      <c r="H194" s="52">
        <f>H192+H133+H74</f>
        <v>21750532.700366665</v>
      </c>
    </row>
    <row r="195" spans="1:8" ht="3.75" customHeight="1" x14ac:dyDescent="0.2"/>
    <row r="196" spans="1:8" ht="12.75" hidden="1" customHeight="1" x14ac:dyDescent="0.2"/>
    <row r="197" spans="1:8" x14ac:dyDescent="0.2">
      <c r="A197" s="53" t="s">
        <v>56</v>
      </c>
    </row>
    <row r="199" spans="1:8" x14ac:dyDescent="0.2">
      <c r="A199" s="53"/>
    </row>
    <row r="203" spans="1:8" ht="31.5" customHeight="1" x14ac:dyDescent="0.2">
      <c r="A203" s="44" t="s">
        <v>57</v>
      </c>
    </row>
    <row r="204" spans="1:8" x14ac:dyDescent="0.2">
      <c r="A204" s="53" t="s">
        <v>46</v>
      </c>
    </row>
  </sheetData>
  <mergeCells count="33">
    <mergeCell ref="F19:F20"/>
    <mergeCell ref="G19:G20"/>
    <mergeCell ref="H19:H20"/>
    <mergeCell ref="D7:H7"/>
    <mergeCell ref="A73:E73"/>
    <mergeCell ref="E76:F76"/>
    <mergeCell ref="A78:B78"/>
    <mergeCell ref="C78:C79"/>
    <mergeCell ref="D78:D79"/>
    <mergeCell ref="E78:E79"/>
    <mergeCell ref="F78:F79"/>
    <mergeCell ref="G78:G79"/>
    <mergeCell ref="H78:H79"/>
    <mergeCell ref="A12:H16"/>
    <mergeCell ref="E17:F17"/>
    <mergeCell ref="A19:B19"/>
    <mergeCell ref="C19:C20"/>
    <mergeCell ref="D19:D20"/>
    <mergeCell ref="E19:E20"/>
    <mergeCell ref="H137:H138"/>
    <mergeCell ref="A191:E191"/>
    <mergeCell ref="A132:E132"/>
    <mergeCell ref="E135:F135"/>
    <mergeCell ref="A137:B137"/>
    <mergeCell ref="C137:C138"/>
    <mergeCell ref="D137:D138"/>
    <mergeCell ref="E137:E138"/>
    <mergeCell ref="F137:F138"/>
    <mergeCell ref="A194:G194"/>
    <mergeCell ref="A74:G74"/>
    <mergeCell ref="A192:G192"/>
    <mergeCell ref="A133:G133"/>
    <mergeCell ref="G137:G138"/>
  </mergeCells>
  <pageMargins left="0.70866141732283472" right="0.70866141732283472" top="0.74803149606299213" bottom="1.141732283464566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Diego Ortiz</cp:lastModifiedBy>
  <dcterms:created xsi:type="dcterms:W3CDTF">2019-09-23T16:08:32Z</dcterms:created>
  <dcterms:modified xsi:type="dcterms:W3CDTF">2020-08-10T23:04:40Z</dcterms:modified>
</cp:coreProperties>
</file>