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a\Documents\"/>
    </mc:Choice>
  </mc:AlternateContent>
  <bookViews>
    <workbookView xWindow="-120" yWindow="-120" windowWidth="19440" windowHeight="15000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G12" i="1"/>
  <c r="G13" i="1"/>
  <c r="G14" i="1"/>
  <c r="G15" i="1"/>
  <c r="G16" i="1"/>
  <c r="E17" i="1"/>
  <c r="C17" i="1" s="1"/>
  <c r="G17" i="1" s="1"/>
  <c r="E18" i="1"/>
  <c r="C18" i="1" s="1"/>
  <c r="G18" i="1" s="1"/>
  <c r="C19" i="1"/>
  <c r="E19" i="1"/>
  <c r="G19" i="1"/>
  <c r="E20" i="1"/>
  <c r="C20" i="1" s="1"/>
  <c r="G20" i="1" s="1"/>
  <c r="C21" i="1"/>
  <c r="G21" i="1" s="1"/>
  <c r="E21" i="1"/>
  <c r="E22" i="1"/>
  <c r="C22" i="1" s="1"/>
  <c r="G22" i="1" s="1"/>
  <c r="E23" i="1"/>
  <c r="C23" i="1" s="1"/>
  <c r="G23" i="1" s="1"/>
  <c r="E24" i="1"/>
  <c r="C24" i="1" s="1"/>
  <c r="G24" i="1" s="1"/>
  <c r="E25" i="1"/>
  <c r="C25" i="1" s="1"/>
  <c r="G25" i="1" s="1"/>
  <c r="E26" i="1"/>
  <c r="C26" i="1" s="1"/>
  <c r="G26" i="1" s="1"/>
  <c r="C27" i="1"/>
  <c r="E27" i="1"/>
  <c r="G27" i="1"/>
  <c r="E28" i="1"/>
  <c r="C28" i="1" s="1"/>
  <c r="E32" i="1"/>
  <c r="E34" i="1"/>
  <c r="E36" i="1"/>
  <c r="E40" i="1"/>
  <c r="G59" i="1"/>
  <c r="H59" i="1" s="1"/>
  <c r="G60" i="1"/>
  <c r="H60" i="1"/>
  <c r="E61" i="1"/>
  <c r="C61" i="1" s="1"/>
  <c r="G61" i="1" s="1"/>
  <c r="E62" i="1"/>
  <c r="C62" i="1" s="1"/>
  <c r="G71" i="1"/>
  <c r="H71" i="1" s="1"/>
  <c r="J71" i="1" s="1"/>
  <c r="K71" i="1" s="1"/>
  <c r="L71" i="1"/>
  <c r="G72" i="1"/>
  <c r="H72" i="1"/>
  <c r="E73" i="1"/>
  <c r="C73" i="1" s="1"/>
  <c r="G73" i="1" s="1"/>
  <c r="E74" i="1"/>
  <c r="C74" i="1" s="1"/>
  <c r="G74" i="1" s="1"/>
  <c r="E75" i="1"/>
  <c r="C75" i="1" s="1"/>
  <c r="E76" i="1" s="1"/>
  <c r="C76" i="1"/>
  <c r="G76" i="1" s="1"/>
  <c r="E78" i="1"/>
  <c r="E86" i="1"/>
  <c r="G86" i="1"/>
  <c r="H86" i="1" s="1"/>
  <c r="J86" i="1" s="1"/>
  <c r="K86" i="1" s="1"/>
  <c r="C87" i="1"/>
  <c r="G87" i="1" s="1"/>
  <c r="E87" i="1"/>
  <c r="G75" i="1" l="1"/>
  <c r="H73" i="1"/>
  <c r="J72" i="1"/>
  <c r="K72" i="1" s="1"/>
  <c r="E63" i="1"/>
  <c r="G62" i="1"/>
  <c r="C63" i="1"/>
  <c r="G63" i="1" s="1"/>
  <c r="E64" i="1"/>
  <c r="C64" i="1" s="1"/>
  <c r="H61" i="1"/>
  <c r="J60" i="1"/>
  <c r="E88" i="1"/>
  <c r="H87" i="1"/>
  <c r="L86" i="1"/>
  <c r="J59" i="1"/>
  <c r="K59" i="1" s="1"/>
  <c r="K60" i="1" s="1"/>
  <c r="C88" i="1"/>
  <c r="C78" i="1"/>
  <c r="E77" i="1"/>
  <c r="C77" i="1" s="1"/>
  <c r="G77" i="1" s="1"/>
  <c r="G28" i="1"/>
  <c r="C30" i="1"/>
  <c r="G30" i="1" s="1"/>
  <c r="E31" i="1"/>
  <c r="C31" i="1" s="1"/>
  <c r="G31" i="1" s="1"/>
  <c r="C34" i="1"/>
  <c r="G34" i="1" s="1"/>
  <c r="E35" i="1"/>
  <c r="C35" i="1" s="1"/>
  <c r="G35" i="1" s="1"/>
  <c r="E39" i="1"/>
  <c r="C39" i="1" s="1"/>
  <c r="G39" i="1" s="1"/>
  <c r="E29" i="1"/>
  <c r="C32" i="1"/>
  <c r="G32" i="1" s="1"/>
  <c r="E33" i="1"/>
  <c r="C33" i="1" s="1"/>
  <c r="G33" i="1" s="1"/>
  <c r="C36" i="1"/>
  <c r="G36" i="1" s="1"/>
  <c r="E37" i="1"/>
  <c r="C40" i="1"/>
  <c r="E38" i="1"/>
  <c r="C38" i="1" s="1"/>
  <c r="G38" i="1" s="1"/>
  <c r="C37" i="1"/>
  <c r="G37" i="1" s="1"/>
  <c r="E30" i="1"/>
  <c r="C29" i="1"/>
  <c r="G29" i="1" s="1"/>
  <c r="J11" i="1"/>
  <c r="K11" i="1" s="1"/>
  <c r="H12" i="1"/>
  <c r="L72" i="1" l="1"/>
  <c r="L11" i="1"/>
  <c r="E80" i="1"/>
  <c r="C81" i="1"/>
  <c r="G81" i="1" s="1"/>
  <c r="E81" i="1"/>
  <c r="G78" i="1"/>
  <c r="E79" i="1"/>
  <c r="C79" i="1" s="1"/>
  <c r="G79" i="1" s="1"/>
  <c r="C80" i="1"/>
  <c r="G80" i="1" s="1"/>
  <c r="J61" i="1"/>
  <c r="K61" i="1" s="1"/>
  <c r="L61" i="1" s="1"/>
  <c r="H62" i="1"/>
  <c r="G64" i="1"/>
  <c r="E65" i="1"/>
  <c r="C65" i="1" s="1"/>
  <c r="G65" i="1" s="1"/>
  <c r="E66" i="1"/>
  <c r="C66" i="1" s="1"/>
  <c r="G66" i="1" s="1"/>
  <c r="J73" i="1"/>
  <c r="K73" i="1" s="1"/>
  <c r="H74" i="1"/>
  <c r="G40" i="1"/>
  <c r="E43" i="1"/>
  <c r="E47" i="1"/>
  <c r="C47" i="1" s="1"/>
  <c r="G47" i="1" s="1"/>
  <c r="E51" i="1"/>
  <c r="E41" i="1"/>
  <c r="E45" i="1"/>
  <c r="E49" i="1"/>
  <c r="C45" i="1"/>
  <c r="G45" i="1" s="1"/>
  <c r="E46" i="1"/>
  <c r="C46" i="1" s="1"/>
  <c r="G46" i="1" s="1"/>
  <c r="C43" i="1"/>
  <c r="G43" i="1" s="1"/>
  <c r="E44" i="1"/>
  <c r="C44" i="1" s="1"/>
  <c r="G44" i="1" s="1"/>
  <c r="C51" i="1"/>
  <c r="G51" i="1" s="1"/>
  <c r="E52" i="1"/>
  <c r="C52" i="1" s="1"/>
  <c r="C41" i="1"/>
  <c r="G41" i="1" s="1"/>
  <c r="E50" i="1"/>
  <c r="C50" i="1" s="1"/>
  <c r="G50" i="1" s="1"/>
  <c r="E48" i="1"/>
  <c r="C48" i="1" s="1"/>
  <c r="G48" i="1" s="1"/>
  <c r="E42" i="1"/>
  <c r="C42" i="1" s="1"/>
  <c r="G42" i="1" s="1"/>
  <c r="C49" i="1"/>
  <c r="G49" i="1" s="1"/>
  <c r="G88" i="1"/>
  <c r="H88" i="1" s="1"/>
  <c r="E89" i="1"/>
  <c r="C89" i="1" s="1"/>
  <c r="J87" i="1"/>
  <c r="K87" i="1" s="1"/>
  <c r="L87" i="1" s="1"/>
  <c r="L60" i="1"/>
  <c r="J12" i="1"/>
  <c r="K12" i="1" s="1"/>
  <c r="H13" i="1"/>
  <c r="L59" i="1"/>
  <c r="L12" i="1" l="1"/>
  <c r="G89" i="1"/>
  <c r="H89" i="1" s="1"/>
  <c r="E90" i="1"/>
  <c r="C90" i="1" s="1"/>
  <c r="G90" i="1" s="1"/>
  <c r="L73" i="1"/>
  <c r="G52" i="1"/>
  <c r="E53" i="1"/>
  <c r="C53" i="1" s="1"/>
  <c r="G53" i="1" s="1"/>
  <c r="E54" i="1"/>
  <c r="C54" i="1" s="1"/>
  <c r="G54" i="1" s="1"/>
  <c r="J62" i="1"/>
  <c r="H63" i="1"/>
  <c r="J13" i="1"/>
  <c r="K13" i="1" s="1"/>
  <c r="H14" i="1"/>
  <c r="J74" i="1"/>
  <c r="K74" i="1" s="1"/>
  <c r="H75" i="1"/>
  <c r="K62" i="1"/>
  <c r="L62" i="1" s="1"/>
  <c r="J88" i="1"/>
  <c r="K88" i="1" s="1"/>
  <c r="L74" i="1" l="1"/>
  <c r="L13" i="1"/>
  <c r="J89" i="1"/>
  <c r="H90" i="1"/>
  <c r="K89" i="1"/>
  <c r="L88" i="1"/>
  <c r="J63" i="1"/>
  <c r="K63" i="1" s="1"/>
  <c r="H64" i="1"/>
  <c r="J75" i="1"/>
  <c r="K75" i="1" s="1"/>
  <c r="H76" i="1"/>
  <c r="J14" i="1"/>
  <c r="K14" i="1" s="1"/>
  <c r="L14" i="1" s="1"/>
  <c r="H15" i="1"/>
  <c r="L63" i="1" l="1"/>
  <c r="L75" i="1"/>
  <c r="J76" i="1"/>
  <c r="K76" i="1" s="1"/>
  <c r="H77" i="1"/>
  <c r="J90" i="1"/>
  <c r="K90" i="1" s="1"/>
  <c r="L90" i="1" s="1"/>
  <c r="E96" i="1" s="1"/>
  <c r="L89" i="1"/>
  <c r="J15" i="1"/>
  <c r="K15" i="1" s="1"/>
  <c r="H16" i="1"/>
  <c r="H65" i="1"/>
  <c r="J64" i="1"/>
  <c r="K64" i="1" s="1"/>
  <c r="L64" i="1" l="1"/>
  <c r="H17" i="1"/>
  <c r="J16" i="1"/>
  <c r="K16" i="1" s="1"/>
  <c r="L16" i="1" s="1"/>
  <c r="H78" i="1"/>
  <c r="J77" i="1"/>
  <c r="K77" i="1" s="1"/>
  <c r="L77" i="1" s="1"/>
  <c r="L76" i="1"/>
  <c r="H66" i="1"/>
  <c r="J65" i="1"/>
  <c r="K65" i="1" s="1"/>
  <c r="L15" i="1"/>
  <c r="L65" i="1" l="1"/>
  <c r="J66" i="1"/>
  <c r="K66" i="1" s="1"/>
  <c r="L66" i="1" s="1"/>
  <c r="E94" i="1" s="1"/>
  <c r="H79" i="1"/>
  <c r="J78" i="1"/>
  <c r="K78" i="1" s="1"/>
  <c r="H18" i="1"/>
  <c r="J17" i="1"/>
  <c r="K17" i="1" s="1"/>
  <c r="L78" i="1" l="1"/>
  <c r="L17" i="1"/>
  <c r="J18" i="1"/>
  <c r="K18" i="1" s="1"/>
  <c r="H19" i="1"/>
  <c r="J79" i="1"/>
  <c r="K79" i="1" s="1"/>
  <c r="H80" i="1"/>
  <c r="L79" i="1" l="1"/>
  <c r="J19" i="1"/>
  <c r="K19" i="1" s="1"/>
  <c r="H20" i="1"/>
  <c r="L18" i="1"/>
  <c r="J80" i="1"/>
  <c r="K80" i="1" s="1"/>
  <c r="H81" i="1"/>
  <c r="L19" i="1" l="1"/>
  <c r="L80" i="1"/>
  <c r="J81" i="1"/>
  <c r="K81" i="1" s="1"/>
  <c r="L81" i="1" s="1"/>
  <c r="E95" i="1" s="1"/>
  <c r="H21" i="1"/>
  <c r="J20" i="1"/>
  <c r="K20" i="1" s="1"/>
  <c r="L20" i="1" l="1"/>
  <c r="H22" i="1"/>
  <c r="J21" i="1"/>
  <c r="K21" i="1" s="1"/>
  <c r="L21" i="1" l="1"/>
  <c r="J22" i="1"/>
  <c r="K22" i="1" s="1"/>
  <c r="H23" i="1"/>
  <c r="L22" i="1" l="1"/>
  <c r="J23" i="1"/>
  <c r="K23" i="1" s="1"/>
  <c r="H24" i="1"/>
  <c r="L23" i="1" l="1"/>
  <c r="H25" i="1"/>
  <c r="J24" i="1"/>
  <c r="K24" i="1" s="1"/>
  <c r="L24" i="1" l="1"/>
  <c r="H26" i="1"/>
  <c r="J25" i="1"/>
  <c r="K25" i="1" s="1"/>
  <c r="L25" i="1" l="1"/>
  <c r="J26" i="1"/>
  <c r="K26" i="1" s="1"/>
  <c r="H27" i="1"/>
  <c r="L26" i="1" l="1"/>
  <c r="H28" i="1"/>
  <c r="J27" i="1"/>
  <c r="K27" i="1" s="1"/>
  <c r="L27" i="1" l="1"/>
  <c r="H29" i="1"/>
  <c r="J28" i="1"/>
  <c r="K28" i="1" s="1"/>
  <c r="L28" i="1" l="1"/>
  <c r="H30" i="1"/>
  <c r="J29" i="1"/>
  <c r="K29" i="1" s="1"/>
  <c r="L29" i="1" l="1"/>
  <c r="J30" i="1"/>
  <c r="K30" i="1" s="1"/>
  <c r="H31" i="1"/>
  <c r="L30" i="1" l="1"/>
  <c r="H32" i="1"/>
  <c r="J31" i="1"/>
  <c r="K31" i="1" s="1"/>
  <c r="L31" i="1" l="1"/>
  <c r="H33" i="1"/>
  <c r="J32" i="1"/>
  <c r="K32" i="1" s="1"/>
  <c r="L32" i="1" l="1"/>
  <c r="J33" i="1"/>
  <c r="K33" i="1" s="1"/>
  <c r="H34" i="1"/>
  <c r="L33" i="1" l="1"/>
  <c r="J34" i="1"/>
  <c r="K34" i="1" s="1"/>
  <c r="H35" i="1"/>
  <c r="L34" i="1" l="1"/>
  <c r="H36" i="1"/>
  <c r="J35" i="1"/>
  <c r="K35" i="1" s="1"/>
  <c r="L35" i="1" l="1"/>
  <c r="H37" i="1"/>
  <c r="J36" i="1"/>
  <c r="K36" i="1" s="1"/>
  <c r="L36" i="1" l="1"/>
  <c r="H38" i="1"/>
  <c r="J37" i="1"/>
  <c r="K37" i="1" s="1"/>
  <c r="L37" i="1" l="1"/>
  <c r="J38" i="1"/>
  <c r="K38" i="1" s="1"/>
  <c r="H39" i="1"/>
  <c r="L38" i="1" l="1"/>
  <c r="H40" i="1"/>
  <c r="J39" i="1"/>
  <c r="K39" i="1" s="1"/>
  <c r="L39" i="1" l="1"/>
  <c r="H41" i="1"/>
  <c r="J40" i="1"/>
  <c r="K40" i="1" s="1"/>
  <c r="L40" i="1" l="1"/>
  <c r="J41" i="1"/>
  <c r="K41" i="1" s="1"/>
  <c r="H42" i="1"/>
  <c r="L41" i="1" l="1"/>
  <c r="J42" i="1"/>
  <c r="K42" i="1" s="1"/>
  <c r="H43" i="1"/>
  <c r="L42" i="1" l="1"/>
  <c r="J43" i="1"/>
  <c r="K43" i="1" s="1"/>
  <c r="H44" i="1"/>
  <c r="L43" i="1" l="1"/>
  <c r="H45" i="1"/>
  <c r="J44" i="1"/>
  <c r="K44" i="1" s="1"/>
  <c r="L44" i="1" l="1"/>
  <c r="H46" i="1"/>
  <c r="J45" i="1"/>
  <c r="K45" i="1" s="1"/>
  <c r="L45" i="1" l="1"/>
  <c r="J46" i="1"/>
  <c r="K46" i="1" s="1"/>
  <c r="H47" i="1"/>
  <c r="L46" i="1" l="1"/>
  <c r="H48" i="1"/>
  <c r="J47" i="1"/>
  <c r="K47" i="1" s="1"/>
  <c r="L47" i="1" l="1"/>
  <c r="H49" i="1"/>
  <c r="J48" i="1"/>
  <c r="K48" i="1" s="1"/>
  <c r="L48" i="1" l="1"/>
  <c r="J49" i="1"/>
  <c r="K49" i="1" s="1"/>
  <c r="H50" i="1"/>
  <c r="L49" i="1" l="1"/>
  <c r="J50" i="1"/>
  <c r="K50" i="1" s="1"/>
  <c r="H51" i="1"/>
  <c r="L50" i="1" l="1"/>
  <c r="H52" i="1"/>
  <c r="J51" i="1"/>
  <c r="K51" i="1" s="1"/>
  <c r="L51" i="1" l="1"/>
  <c r="H53" i="1"/>
  <c r="J52" i="1"/>
  <c r="K52" i="1" s="1"/>
  <c r="L52" i="1" l="1"/>
  <c r="H54" i="1"/>
  <c r="J53" i="1"/>
  <c r="K53" i="1" s="1"/>
  <c r="L53" i="1" l="1"/>
  <c r="J54" i="1"/>
  <c r="K54" i="1" s="1"/>
  <c r="L54" i="1" s="1"/>
  <c r="E93" i="1" l="1"/>
  <c r="E97" i="1"/>
</calcChain>
</file>

<file path=xl/sharedStrings.xml><?xml version="1.0" encoding="utf-8"?>
<sst xmlns="http://schemas.openxmlformats.org/spreadsheetml/2006/main" count="142" uniqueCount="45">
  <si>
    <t xml:space="preserve">AÑO </t>
  </si>
  <si>
    <t>MES</t>
  </si>
  <si>
    <t xml:space="preserve">JULIO </t>
  </si>
  <si>
    <t xml:space="preserve">AGOSTO </t>
  </si>
  <si>
    <t>SEPTIEMBRE</t>
  </si>
  <si>
    <t>OCTUBRE</t>
  </si>
  <si>
    <t xml:space="preserve">NOVIEMBRE </t>
  </si>
  <si>
    <t>DICIEMBRE</t>
  </si>
  <si>
    <t xml:space="preserve">CUOTA </t>
  </si>
  <si>
    <t>INCREMENTO SMLMV</t>
  </si>
  <si>
    <t>ENERO</t>
  </si>
  <si>
    <t>FEBRERO</t>
  </si>
  <si>
    <t xml:space="preserve">MARZO </t>
  </si>
  <si>
    <t>ABRIL</t>
  </si>
  <si>
    <t xml:space="preserve">MAYO </t>
  </si>
  <si>
    <t>JUNIO</t>
  </si>
  <si>
    <t xml:space="preserve">OCTUBRE </t>
  </si>
  <si>
    <t>VALOR DEL INCREMENTO</t>
  </si>
  <si>
    <t>MARZO</t>
  </si>
  <si>
    <t>MAYO</t>
  </si>
  <si>
    <t>JULIO</t>
  </si>
  <si>
    <t>AGOSTO</t>
  </si>
  <si>
    <t>NOVIEMBRE</t>
  </si>
  <si>
    <t>PAGO</t>
  </si>
  <si>
    <t>VALOR CAPITAL</t>
  </si>
  <si>
    <t>INTERES MORATORIO</t>
  </si>
  <si>
    <t>VOLOR INTERES MORATORIO</t>
  </si>
  <si>
    <t>LIQUIDACION DE CAPITAL</t>
  </si>
  <si>
    <t>LIQUIDAR INTERECES MORATORIOS</t>
  </si>
  <si>
    <t>TOTAL</t>
  </si>
  <si>
    <t>CAPITAL</t>
  </si>
  <si>
    <t>INTERECES</t>
  </si>
  <si>
    <t>CUOTA ALIMENTARIA</t>
  </si>
  <si>
    <t>PRIMAS</t>
  </si>
  <si>
    <t>VESTUARIO</t>
  </si>
  <si>
    <t xml:space="preserve">DICIEMBRE </t>
  </si>
  <si>
    <t>DICIEMBRE B</t>
  </si>
  <si>
    <t>EDUCACION</t>
  </si>
  <si>
    <t xml:space="preserve">CUOTA ALIMENTARIA </t>
  </si>
  <si>
    <t>PRIMA</t>
  </si>
  <si>
    <t>Buen dia</t>
  </si>
  <si>
    <t xml:space="preserve">Cordial saludo </t>
  </si>
  <si>
    <t>envio liquidacion de el credito de cuota alimentaria del señor MANUEL EMETERIO SUAREZ DAZA, a favor de la señora YASMIN</t>
  </si>
  <si>
    <t>ELIANA CASTAÑEDA BOLIVAR, en proceso con radicado numero 05129-40-89-002-2020-00002-00</t>
  </si>
  <si>
    <t xml:space="preserve">De antemano mil gracias por la atencion prestada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</si>
</sst>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.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0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/>
    <xf numFmtId="0" fontId="3" fillId="0" borderId="6" xfId="0" applyFont="1" applyBorder="1"/>
    <xf numFmtId="0" fontId="3" fillId="0" borderId="6" xfId="0" applyFont="1" applyBorder="1" applyAlignment="1">
      <alignment horizontal="left"/>
    </xf>
    <xf numFmtId="10" fontId="3" fillId="0" borderId="6" xfId="0" applyNumberFormat="1" applyFont="1" applyBorder="1"/>
    <xf numFmtId="164" fontId="3" fillId="0" borderId="6" xfId="0" applyNumberFormat="1" applyFont="1" applyBorder="1"/>
    <xf numFmtId="164" fontId="4" fillId="0" borderId="6" xfId="0" applyNumberFormat="1" applyFont="1" applyBorder="1"/>
    <xf numFmtId="164" fontId="3" fillId="0" borderId="9" xfId="0" applyNumberFormat="1" applyFont="1" applyBorder="1"/>
    <xf numFmtId="0" fontId="3" fillId="0" borderId="10" xfId="0" applyFont="1" applyBorder="1"/>
    <xf numFmtId="164" fontId="3" fillId="0" borderId="10" xfId="0" applyNumberFormat="1" applyFont="1" applyBorder="1" applyAlignment="1">
      <alignment horizontal="left"/>
    </xf>
    <xf numFmtId="10" fontId="3" fillId="0" borderId="10" xfId="0" applyNumberFormat="1" applyFont="1" applyBorder="1"/>
    <xf numFmtId="164" fontId="3" fillId="0" borderId="10" xfId="0" applyNumberFormat="1" applyFont="1" applyBorder="1"/>
    <xf numFmtId="164" fontId="4" fillId="0" borderId="10" xfId="0" applyNumberFormat="1" applyFont="1" applyBorder="1"/>
    <xf numFmtId="164" fontId="5" fillId="0" borderId="7" xfId="0" applyNumberFormat="1" applyFont="1" applyBorder="1"/>
    <xf numFmtId="10" fontId="3" fillId="0" borderId="10" xfId="0" applyNumberFormat="1" applyFont="1" applyBorder="1" applyAlignment="1"/>
    <xf numFmtId="0" fontId="4" fillId="0" borderId="6" xfId="0" applyFont="1" applyBorder="1"/>
    <xf numFmtId="0" fontId="3" fillId="0" borderId="9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3" fillId="0" borderId="9" xfId="0" applyNumberFormat="1" applyFont="1" applyBorder="1" applyAlignment="1">
      <alignment vertical="top"/>
    </xf>
    <xf numFmtId="164" fontId="4" fillId="0" borderId="6" xfId="0" applyNumberFormat="1" applyFont="1" applyBorder="1" applyAlignment="1">
      <alignment vertical="top"/>
    </xf>
    <xf numFmtId="10" fontId="3" fillId="0" borderId="6" xfId="0" applyNumberFormat="1" applyFont="1" applyBorder="1" applyAlignment="1">
      <alignment vertical="top"/>
    </xf>
    <xf numFmtId="0" fontId="3" fillId="0" borderId="6" xfId="0" applyFont="1" applyBorder="1" applyAlignment="1">
      <alignment vertical="top"/>
    </xf>
    <xf numFmtId="164" fontId="3" fillId="0" borderId="7" xfId="0" applyNumberFormat="1" applyFont="1" applyBorder="1" applyAlignment="1"/>
    <xf numFmtId="164" fontId="3" fillId="0" borderId="7" xfId="0" applyNumberFormat="1" applyFont="1" applyBorder="1"/>
    <xf numFmtId="10" fontId="3" fillId="0" borderId="11" xfId="0" applyNumberFormat="1" applyFont="1" applyBorder="1"/>
    <xf numFmtId="164" fontId="3" fillId="0" borderId="8" xfId="0" applyNumberFormat="1" applyFont="1" applyBorder="1"/>
    <xf numFmtId="164" fontId="3" fillId="0" borderId="6" xfId="0" applyNumberFormat="1" applyFont="1" applyBorder="1" applyAlignment="1">
      <alignment vertical="top"/>
    </xf>
    <xf numFmtId="164" fontId="5" fillId="0" borderId="10" xfId="0" applyNumberFormat="1" applyFont="1" applyBorder="1"/>
    <xf numFmtId="10" fontId="3" fillId="0" borderId="4" xfId="0" applyNumberFormat="1" applyFont="1" applyBorder="1"/>
    <xf numFmtId="164" fontId="5" fillId="0" borderId="5" xfId="0" applyNumberFormat="1" applyFont="1" applyBorder="1" applyAlignment="1">
      <alignment horizontal="right"/>
    </xf>
    <xf numFmtId="10" fontId="3" fillId="0" borderId="3" xfId="0" applyNumberFormat="1" applyFont="1" applyBorder="1"/>
    <xf numFmtId="164" fontId="5" fillId="0" borderId="2" xfId="0" applyNumberFormat="1" applyFont="1" applyBorder="1" applyAlignment="1">
      <alignment horizontal="right"/>
    </xf>
    <xf numFmtId="10" fontId="3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0" fontId="1" fillId="0" borderId="0" xfId="0" applyNumberFormat="1" applyFont="1" applyBorder="1"/>
    <xf numFmtId="164" fontId="1" fillId="0" borderId="0" xfId="0" applyNumberFormat="1" applyFont="1" applyBorder="1"/>
    <xf numFmtId="0" fontId="3" fillId="2" borderId="0" xfId="0" applyFont="1" applyFill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0" fontId="3" fillId="0" borderId="0" xfId="0" applyNumberFormat="1" applyFont="1" applyBorder="1"/>
    <xf numFmtId="16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topLeftCell="E84" zoomScaleNormal="100" workbookViewId="0">
      <selection activeCell="A2" sqref="A2:L97"/>
    </sheetView>
  </sheetViews>
  <sheetFormatPr baseColWidth="10" defaultRowHeight="11.25" x14ac:dyDescent="0.2"/>
  <cols>
    <col min="1" max="1" width="7.85546875" style="1" customWidth="1"/>
    <col min="2" max="2" width="8.85546875" style="1" customWidth="1"/>
    <col min="3" max="3" width="14.42578125" style="2" customWidth="1"/>
    <col min="4" max="4" width="21.140625" style="3" customWidth="1"/>
    <col min="5" max="5" width="24.85546875" style="1" customWidth="1"/>
    <col min="6" max="6" width="6.7109375" style="4" customWidth="1"/>
    <col min="7" max="7" width="22.5703125" style="4" customWidth="1"/>
    <col min="8" max="8" width="17" style="5" customWidth="1"/>
    <col min="9" max="9" width="14.140625" style="3" customWidth="1"/>
    <col min="10" max="10" width="29.140625" style="1" customWidth="1"/>
    <col min="11" max="11" width="34" style="6" customWidth="1"/>
    <col min="12" max="12" width="17.85546875" style="1" customWidth="1"/>
    <col min="13" max="16384" width="11.42578125" style="1"/>
  </cols>
  <sheetData>
    <row r="1" spans="1:12" x14ac:dyDescent="0.2">
      <c r="A1" s="44"/>
      <c r="B1" s="44"/>
      <c r="C1" s="45"/>
      <c r="D1" s="46"/>
      <c r="E1" s="44"/>
      <c r="F1" s="47"/>
    </row>
    <row r="2" spans="1:12" ht="15.75" x14ac:dyDescent="0.25">
      <c r="A2" s="49" t="s">
        <v>40</v>
      </c>
      <c r="B2" s="49"/>
      <c r="C2" s="50"/>
      <c r="D2" s="51"/>
      <c r="E2" s="49"/>
      <c r="F2" s="52"/>
    </row>
    <row r="3" spans="1:12" ht="15.75" x14ac:dyDescent="0.25">
      <c r="A3" s="49" t="s">
        <v>41</v>
      </c>
      <c r="B3" s="49"/>
      <c r="C3" s="50"/>
      <c r="D3" s="51"/>
      <c r="E3" s="49"/>
      <c r="F3" s="52"/>
    </row>
    <row r="4" spans="1:12" ht="15.75" x14ac:dyDescent="0.25">
      <c r="A4" s="49"/>
      <c r="B4" s="49"/>
      <c r="C4" s="50"/>
      <c r="D4" s="51"/>
      <c r="E4" s="49"/>
      <c r="F4" s="52"/>
    </row>
    <row r="5" spans="1:12" ht="15.75" x14ac:dyDescent="0.25">
      <c r="A5" s="49" t="s">
        <v>42</v>
      </c>
      <c r="B5" s="49"/>
      <c r="C5" s="50"/>
      <c r="D5" s="51"/>
      <c r="E5" s="49"/>
      <c r="F5" s="52"/>
    </row>
    <row r="6" spans="1:12" ht="15.75" x14ac:dyDescent="0.25">
      <c r="A6" s="49" t="s">
        <v>43</v>
      </c>
      <c r="B6" s="49"/>
      <c r="C6" s="50"/>
      <c r="D6" s="51"/>
      <c r="E6" s="49"/>
      <c r="F6" s="52"/>
    </row>
    <row r="7" spans="1:12" ht="15.75" x14ac:dyDescent="0.25">
      <c r="A7" s="49"/>
      <c r="B7" s="49"/>
      <c r="C7" s="50"/>
      <c r="D7" s="51"/>
      <c r="E7" s="49"/>
      <c r="F7" s="52"/>
    </row>
    <row r="8" spans="1:12" ht="15.75" x14ac:dyDescent="0.25">
      <c r="A8" s="49" t="s">
        <v>44</v>
      </c>
      <c r="B8" s="49"/>
      <c r="C8" s="50"/>
      <c r="D8" s="51"/>
      <c r="E8" s="49"/>
      <c r="F8" s="52"/>
    </row>
    <row r="9" spans="1:12" ht="15.75" x14ac:dyDescent="0.25">
      <c r="J9" s="48" t="s">
        <v>32</v>
      </c>
    </row>
    <row r="10" spans="1:12" ht="15.75" x14ac:dyDescent="0.25">
      <c r="A10" s="7" t="s">
        <v>0</v>
      </c>
      <c r="B10" s="7" t="s">
        <v>1</v>
      </c>
      <c r="C10" s="8" t="s">
        <v>8</v>
      </c>
      <c r="D10" s="9" t="s">
        <v>9</v>
      </c>
      <c r="E10" s="7" t="s">
        <v>17</v>
      </c>
      <c r="F10" s="10" t="s">
        <v>23</v>
      </c>
      <c r="G10" s="10" t="s">
        <v>24</v>
      </c>
      <c r="H10" s="11" t="s">
        <v>27</v>
      </c>
      <c r="I10" s="9" t="s">
        <v>25</v>
      </c>
      <c r="J10" s="7" t="s">
        <v>26</v>
      </c>
      <c r="K10" s="11" t="s">
        <v>28</v>
      </c>
      <c r="L10" s="12" t="s">
        <v>29</v>
      </c>
    </row>
    <row r="11" spans="1:12" ht="15.75" x14ac:dyDescent="0.25">
      <c r="A11" s="13">
        <v>2017</v>
      </c>
      <c r="B11" s="13" t="s">
        <v>2</v>
      </c>
      <c r="C11" s="14">
        <v>421496.3</v>
      </c>
      <c r="D11" s="15"/>
      <c r="E11" s="13"/>
      <c r="F11" s="15">
        <v>0</v>
      </c>
      <c r="G11" s="16">
        <f>C11-F11</f>
        <v>421496.3</v>
      </c>
      <c r="H11" s="17">
        <f>G11</f>
        <v>421496.3</v>
      </c>
      <c r="I11" s="15">
        <v>5.0000000000000001E-3</v>
      </c>
      <c r="J11" s="16">
        <f>H11*I11</f>
        <v>2107.4814999999999</v>
      </c>
      <c r="K11" s="17">
        <f>J11</f>
        <v>2107.4814999999999</v>
      </c>
      <c r="L11" s="18">
        <f>H11+K11</f>
        <v>423603.78149999998</v>
      </c>
    </row>
    <row r="12" spans="1:12" ht="15.75" x14ac:dyDescent="0.25">
      <c r="A12" s="13">
        <v>2017</v>
      </c>
      <c r="B12" s="13" t="s">
        <v>3</v>
      </c>
      <c r="C12" s="14">
        <v>421496.3</v>
      </c>
      <c r="D12" s="19"/>
      <c r="E12" s="13"/>
      <c r="F12" s="15">
        <v>0</v>
      </c>
      <c r="G12" s="16">
        <f>C12-F12</f>
        <v>421496.3</v>
      </c>
      <c r="H12" s="17">
        <f>H11+G12</f>
        <v>842992.6</v>
      </c>
      <c r="I12" s="15">
        <v>5.0000000000000001E-3</v>
      </c>
      <c r="J12" s="16">
        <f>H12*I12</f>
        <v>4214.9629999999997</v>
      </c>
      <c r="K12" s="17">
        <f>K11+J12</f>
        <v>6322.4444999999996</v>
      </c>
      <c r="L12" s="18">
        <f>H12+K12</f>
        <v>849315.04449999996</v>
      </c>
    </row>
    <row r="13" spans="1:12" ht="15.75" x14ac:dyDescent="0.25">
      <c r="A13" s="13">
        <v>2017</v>
      </c>
      <c r="B13" s="13" t="s">
        <v>4</v>
      </c>
      <c r="C13" s="14">
        <v>421496.3</v>
      </c>
      <c r="D13" s="15"/>
      <c r="E13" s="13"/>
      <c r="F13" s="15">
        <v>0</v>
      </c>
      <c r="G13" s="16">
        <f t="shared" ref="G13:G16" si="0">C13-F13</f>
        <v>421496.3</v>
      </c>
      <c r="H13" s="17">
        <f>H12+G13</f>
        <v>1264488.8999999999</v>
      </c>
      <c r="I13" s="15">
        <v>5.0000000000000001E-3</v>
      </c>
      <c r="J13" s="16">
        <f>H13*I13</f>
        <v>6322.4444999999996</v>
      </c>
      <c r="K13" s="17">
        <f>K12+J13</f>
        <v>12644.888999999999</v>
      </c>
      <c r="L13" s="18">
        <f t="shared" ref="L13:L54" si="1">H13+K13</f>
        <v>1277133.7889999999</v>
      </c>
    </row>
    <row r="14" spans="1:12" ht="15.75" x14ac:dyDescent="0.25">
      <c r="A14" s="13">
        <v>2017</v>
      </c>
      <c r="B14" s="13" t="s">
        <v>5</v>
      </c>
      <c r="C14" s="14">
        <v>421496.3</v>
      </c>
      <c r="D14" s="15"/>
      <c r="E14" s="13"/>
      <c r="F14" s="15">
        <v>0</v>
      </c>
      <c r="G14" s="16">
        <f t="shared" si="0"/>
        <v>421496.3</v>
      </c>
      <c r="H14" s="17">
        <f>H13+G14</f>
        <v>1685985.2</v>
      </c>
      <c r="I14" s="15">
        <v>5.0000000000000001E-3</v>
      </c>
      <c r="J14" s="16">
        <f t="shared" ref="J14:J54" si="2">H14*I14</f>
        <v>8429.9259999999995</v>
      </c>
      <c r="K14" s="17">
        <f t="shared" ref="K14:K54" si="3">K13+J14</f>
        <v>21074.814999999999</v>
      </c>
      <c r="L14" s="18">
        <f t="shared" si="1"/>
        <v>1707060.0149999999</v>
      </c>
    </row>
    <row r="15" spans="1:12" ht="15.75" x14ac:dyDescent="0.25">
      <c r="A15" s="13">
        <v>2017</v>
      </c>
      <c r="B15" s="13" t="s">
        <v>6</v>
      </c>
      <c r="C15" s="14">
        <v>421496.3</v>
      </c>
      <c r="D15" s="15"/>
      <c r="E15" s="13"/>
      <c r="F15" s="15">
        <v>0</v>
      </c>
      <c r="G15" s="16">
        <f t="shared" si="0"/>
        <v>421496.3</v>
      </c>
      <c r="H15" s="17">
        <f t="shared" ref="H15:H54" si="4">H14+G15</f>
        <v>2107481.5</v>
      </c>
      <c r="I15" s="15">
        <v>5.0000000000000001E-3</v>
      </c>
      <c r="J15" s="16">
        <f t="shared" si="2"/>
        <v>10537.407499999999</v>
      </c>
      <c r="K15" s="17">
        <f t="shared" si="3"/>
        <v>31612.222499999996</v>
      </c>
      <c r="L15" s="18">
        <f t="shared" si="1"/>
        <v>2139093.7225000001</v>
      </c>
    </row>
    <row r="16" spans="1:12" ht="15.75" x14ac:dyDescent="0.25">
      <c r="A16" s="13">
        <v>2017</v>
      </c>
      <c r="B16" s="13" t="s">
        <v>7</v>
      </c>
      <c r="C16" s="14">
        <v>421496.3</v>
      </c>
      <c r="D16" s="15"/>
      <c r="E16" s="13"/>
      <c r="F16" s="15">
        <v>0</v>
      </c>
      <c r="G16" s="16">
        <f t="shared" si="0"/>
        <v>421496.3</v>
      </c>
      <c r="H16" s="17">
        <f t="shared" si="4"/>
        <v>2528977.7999999998</v>
      </c>
      <c r="I16" s="15">
        <v>5.0000000000000001E-3</v>
      </c>
      <c r="J16" s="16">
        <f t="shared" si="2"/>
        <v>12644.888999999999</v>
      </c>
      <c r="K16" s="17">
        <f t="shared" si="3"/>
        <v>44257.111499999999</v>
      </c>
      <c r="L16" s="18">
        <f t="shared" si="1"/>
        <v>2573234.9114999999</v>
      </c>
    </row>
    <row r="17" spans="1:12" ht="15.75" x14ac:dyDescent="0.25">
      <c r="A17" s="13">
        <v>2018</v>
      </c>
      <c r="B17" s="13" t="s">
        <v>10</v>
      </c>
      <c r="C17" s="14">
        <f>C16+E17</f>
        <v>446364.58169999998</v>
      </c>
      <c r="D17" s="15">
        <v>5.8999999999999997E-2</v>
      </c>
      <c r="E17" s="16">
        <f>C16*D17</f>
        <v>24868.2817</v>
      </c>
      <c r="F17" s="15">
        <v>0</v>
      </c>
      <c r="G17" s="16">
        <f>C17-F17</f>
        <v>446364.58169999998</v>
      </c>
      <c r="H17" s="17">
        <f t="shared" si="4"/>
        <v>2975342.3816999998</v>
      </c>
      <c r="I17" s="15">
        <v>5.0000000000000001E-3</v>
      </c>
      <c r="J17" s="16">
        <f t="shared" si="2"/>
        <v>14876.711908499999</v>
      </c>
      <c r="K17" s="17">
        <f t="shared" si="3"/>
        <v>59133.8234085</v>
      </c>
      <c r="L17" s="18">
        <f t="shared" si="1"/>
        <v>3034476.2051084996</v>
      </c>
    </row>
    <row r="18" spans="1:12" ht="15.75" x14ac:dyDescent="0.25">
      <c r="A18" s="13">
        <v>2018</v>
      </c>
      <c r="B18" s="13" t="s">
        <v>11</v>
      </c>
      <c r="C18" s="14">
        <f>C16+E18</f>
        <v>446364.58169999998</v>
      </c>
      <c r="D18" s="15">
        <v>5.8999999999999997E-2</v>
      </c>
      <c r="E18" s="16">
        <f>C16*D18</f>
        <v>24868.2817</v>
      </c>
      <c r="F18" s="15">
        <v>0</v>
      </c>
      <c r="G18" s="16">
        <f>C18-F18</f>
        <v>446364.58169999998</v>
      </c>
      <c r="H18" s="17">
        <f t="shared" si="4"/>
        <v>3421706.9633999998</v>
      </c>
      <c r="I18" s="15">
        <v>5.0000000000000001E-3</v>
      </c>
      <c r="J18" s="16">
        <f t="shared" si="2"/>
        <v>17108.534817</v>
      </c>
      <c r="K18" s="17">
        <f t="shared" si="3"/>
        <v>76242.358225500007</v>
      </c>
      <c r="L18" s="18">
        <f t="shared" si="1"/>
        <v>3497949.3216255</v>
      </c>
    </row>
    <row r="19" spans="1:12" ht="15.75" x14ac:dyDescent="0.25">
      <c r="A19" s="13">
        <v>2018</v>
      </c>
      <c r="B19" s="13" t="s">
        <v>12</v>
      </c>
      <c r="C19" s="14">
        <f>C16+E19</f>
        <v>446364.58169999998</v>
      </c>
      <c r="D19" s="15">
        <v>5.8999999999999997E-2</v>
      </c>
      <c r="E19" s="16">
        <f>C16*D19</f>
        <v>24868.2817</v>
      </c>
      <c r="F19" s="15">
        <v>0</v>
      </c>
      <c r="G19" s="16">
        <f t="shared" ref="G19:G28" si="5">C19-F19</f>
        <v>446364.58169999998</v>
      </c>
      <c r="H19" s="17">
        <f t="shared" si="4"/>
        <v>3868071.5450999998</v>
      </c>
      <c r="I19" s="15">
        <v>5.0000000000000001E-3</v>
      </c>
      <c r="J19" s="16">
        <f t="shared" si="2"/>
        <v>19340.357725499998</v>
      </c>
      <c r="K19" s="17">
        <f t="shared" si="3"/>
        <v>95582.715951000006</v>
      </c>
      <c r="L19" s="18">
        <f t="shared" si="1"/>
        <v>3963654.2610509996</v>
      </c>
    </row>
    <row r="20" spans="1:12" ht="15.75" x14ac:dyDescent="0.25">
      <c r="A20" s="13">
        <v>2018</v>
      </c>
      <c r="B20" s="13" t="s">
        <v>13</v>
      </c>
      <c r="C20" s="14">
        <f>C16+E20</f>
        <v>446364.58169999998</v>
      </c>
      <c r="D20" s="15">
        <v>5.8999999999999997E-2</v>
      </c>
      <c r="E20" s="16">
        <f>C16*D20</f>
        <v>24868.2817</v>
      </c>
      <c r="F20" s="15">
        <v>0</v>
      </c>
      <c r="G20" s="16">
        <f t="shared" si="5"/>
        <v>446364.58169999998</v>
      </c>
      <c r="H20" s="17">
        <f t="shared" si="4"/>
        <v>4314436.1267999997</v>
      </c>
      <c r="I20" s="15">
        <v>5.0000000000000001E-3</v>
      </c>
      <c r="J20" s="16">
        <f t="shared" si="2"/>
        <v>21572.180634</v>
      </c>
      <c r="K20" s="17">
        <f t="shared" si="3"/>
        <v>117154.89658500001</v>
      </c>
      <c r="L20" s="18">
        <f t="shared" si="1"/>
        <v>4431591.0233849995</v>
      </c>
    </row>
    <row r="21" spans="1:12" ht="15.75" x14ac:dyDescent="0.25">
      <c r="A21" s="13">
        <v>2018</v>
      </c>
      <c r="B21" s="13" t="s">
        <v>14</v>
      </c>
      <c r="C21" s="14">
        <f>C16+E21</f>
        <v>446364.58169999998</v>
      </c>
      <c r="D21" s="15">
        <v>5.8999999999999997E-2</v>
      </c>
      <c r="E21" s="16">
        <f>C16*D21</f>
        <v>24868.2817</v>
      </c>
      <c r="F21" s="15">
        <v>0</v>
      </c>
      <c r="G21" s="16">
        <f t="shared" si="5"/>
        <v>446364.58169999998</v>
      </c>
      <c r="H21" s="17">
        <f t="shared" si="4"/>
        <v>4760800.7084999997</v>
      </c>
      <c r="I21" s="15">
        <v>5.0000000000000001E-3</v>
      </c>
      <c r="J21" s="16">
        <f t="shared" si="2"/>
        <v>23804.003542499999</v>
      </c>
      <c r="K21" s="17">
        <f t="shared" si="3"/>
        <v>140958.9001275</v>
      </c>
      <c r="L21" s="18">
        <f t="shared" si="1"/>
        <v>4901759.6086275</v>
      </c>
    </row>
    <row r="22" spans="1:12" ht="15.75" x14ac:dyDescent="0.25">
      <c r="A22" s="13">
        <v>2018</v>
      </c>
      <c r="B22" s="13" t="s">
        <v>15</v>
      </c>
      <c r="C22" s="14">
        <f>C16+E22</f>
        <v>446364.58169999998</v>
      </c>
      <c r="D22" s="15">
        <v>5.8999999999999997E-2</v>
      </c>
      <c r="E22" s="16">
        <f>C16*D22</f>
        <v>24868.2817</v>
      </c>
      <c r="F22" s="15">
        <v>0</v>
      </c>
      <c r="G22" s="16">
        <f t="shared" si="5"/>
        <v>446364.58169999998</v>
      </c>
      <c r="H22" s="17">
        <f t="shared" si="4"/>
        <v>5207165.2901999997</v>
      </c>
      <c r="I22" s="15">
        <v>5.0000000000000001E-3</v>
      </c>
      <c r="J22" s="16">
        <f t="shared" si="2"/>
        <v>26035.826451000001</v>
      </c>
      <c r="K22" s="17">
        <f t="shared" si="3"/>
        <v>166994.72657850001</v>
      </c>
      <c r="L22" s="18">
        <f t="shared" si="1"/>
        <v>5374160.0167784998</v>
      </c>
    </row>
    <row r="23" spans="1:12" ht="15.75" x14ac:dyDescent="0.25">
      <c r="A23" s="13">
        <v>2018</v>
      </c>
      <c r="B23" s="13" t="s">
        <v>2</v>
      </c>
      <c r="C23" s="14">
        <f>C16+E23</f>
        <v>446364.58169999998</v>
      </c>
      <c r="D23" s="15">
        <v>5.8999999999999997E-2</v>
      </c>
      <c r="E23" s="16">
        <f>C16*D23</f>
        <v>24868.2817</v>
      </c>
      <c r="F23" s="15">
        <v>0</v>
      </c>
      <c r="G23" s="16">
        <f t="shared" si="5"/>
        <v>446364.58169999998</v>
      </c>
      <c r="H23" s="17">
        <f t="shared" si="4"/>
        <v>5653529.8718999997</v>
      </c>
      <c r="I23" s="15">
        <v>5.0000000000000001E-3</v>
      </c>
      <c r="J23" s="16">
        <f t="shared" si="2"/>
        <v>28267.649359499999</v>
      </c>
      <c r="K23" s="17">
        <f t="shared" si="3"/>
        <v>195262.37593800001</v>
      </c>
      <c r="L23" s="18">
        <f t="shared" si="1"/>
        <v>5848792.2478379998</v>
      </c>
    </row>
    <row r="24" spans="1:12" ht="15.75" x14ac:dyDescent="0.25">
      <c r="A24" s="13">
        <v>2018</v>
      </c>
      <c r="B24" s="13" t="s">
        <v>3</v>
      </c>
      <c r="C24" s="14">
        <f>C16+E24</f>
        <v>446364.58169999998</v>
      </c>
      <c r="D24" s="15">
        <v>5.8999999999999997E-2</v>
      </c>
      <c r="E24" s="16">
        <f>C16*D24</f>
        <v>24868.2817</v>
      </c>
      <c r="F24" s="15">
        <v>0</v>
      </c>
      <c r="G24" s="16">
        <f t="shared" si="5"/>
        <v>446364.58169999998</v>
      </c>
      <c r="H24" s="17">
        <f t="shared" si="4"/>
        <v>6099894.4535999997</v>
      </c>
      <c r="I24" s="15">
        <v>5.0000000000000001E-3</v>
      </c>
      <c r="J24" s="16">
        <f t="shared" si="2"/>
        <v>30499.472267999998</v>
      </c>
      <c r="K24" s="17">
        <f t="shared" si="3"/>
        <v>225761.848206</v>
      </c>
      <c r="L24" s="18">
        <f t="shared" si="1"/>
        <v>6325656.3018060001</v>
      </c>
    </row>
    <row r="25" spans="1:12" ht="15.75" x14ac:dyDescent="0.25">
      <c r="A25" s="13">
        <v>2018</v>
      </c>
      <c r="B25" s="13" t="s">
        <v>4</v>
      </c>
      <c r="C25" s="14">
        <f>C16+E25</f>
        <v>446364.58169999998</v>
      </c>
      <c r="D25" s="15">
        <v>5.8999999999999997E-2</v>
      </c>
      <c r="E25" s="16">
        <f>C16*D25</f>
        <v>24868.2817</v>
      </c>
      <c r="F25" s="15">
        <v>0</v>
      </c>
      <c r="G25" s="16">
        <f t="shared" si="5"/>
        <v>446364.58169999998</v>
      </c>
      <c r="H25" s="17">
        <f t="shared" si="4"/>
        <v>6546259.0352999996</v>
      </c>
      <c r="I25" s="15">
        <v>5.0000000000000001E-3</v>
      </c>
      <c r="J25" s="16">
        <f t="shared" si="2"/>
        <v>32731.2951765</v>
      </c>
      <c r="K25" s="17">
        <f t="shared" si="3"/>
        <v>258493.14338249998</v>
      </c>
      <c r="L25" s="18">
        <f t="shared" si="1"/>
        <v>6804752.1786824996</v>
      </c>
    </row>
    <row r="26" spans="1:12" ht="15.75" x14ac:dyDescent="0.25">
      <c r="A26" s="13">
        <v>2018</v>
      </c>
      <c r="B26" s="13" t="s">
        <v>16</v>
      </c>
      <c r="C26" s="14">
        <f>C16+E26</f>
        <v>446364.58169999998</v>
      </c>
      <c r="D26" s="15">
        <v>5.8999999999999997E-2</v>
      </c>
      <c r="E26" s="16">
        <f>C16*D26</f>
        <v>24868.2817</v>
      </c>
      <c r="F26" s="15">
        <v>0</v>
      </c>
      <c r="G26" s="16">
        <f t="shared" si="5"/>
        <v>446364.58169999998</v>
      </c>
      <c r="H26" s="17">
        <f t="shared" si="4"/>
        <v>6992623.6169999996</v>
      </c>
      <c r="I26" s="15">
        <v>5.0000000000000001E-3</v>
      </c>
      <c r="J26" s="16">
        <f t="shared" si="2"/>
        <v>34963.118085000002</v>
      </c>
      <c r="K26" s="17">
        <f t="shared" si="3"/>
        <v>293456.26146750001</v>
      </c>
      <c r="L26" s="18">
        <f t="shared" si="1"/>
        <v>7286079.8784674993</v>
      </c>
    </row>
    <row r="27" spans="1:12" ht="15.75" x14ac:dyDescent="0.25">
      <c r="A27" s="13">
        <v>2018</v>
      </c>
      <c r="B27" s="13" t="s">
        <v>6</v>
      </c>
      <c r="C27" s="14">
        <f>C16+E27</f>
        <v>446364.58169999998</v>
      </c>
      <c r="D27" s="15">
        <v>5.8999999999999997E-2</v>
      </c>
      <c r="E27" s="16">
        <f>C16*D27</f>
        <v>24868.2817</v>
      </c>
      <c r="F27" s="15">
        <v>0</v>
      </c>
      <c r="G27" s="16">
        <f t="shared" si="5"/>
        <v>446364.58169999998</v>
      </c>
      <c r="H27" s="17">
        <f t="shared" si="4"/>
        <v>7438988.1986999996</v>
      </c>
      <c r="I27" s="15">
        <v>5.0000000000000001E-3</v>
      </c>
      <c r="J27" s="16">
        <f t="shared" si="2"/>
        <v>37194.9409935</v>
      </c>
      <c r="K27" s="17">
        <f t="shared" si="3"/>
        <v>330651.20246100001</v>
      </c>
      <c r="L27" s="18">
        <f t="shared" si="1"/>
        <v>7769639.4011609992</v>
      </c>
    </row>
    <row r="28" spans="1:12" ht="15.75" x14ac:dyDescent="0.25">
      <c r="A28" s="13">
        <v>2018</v>
      </c>
      <c r="B28" s="13" t="s">
        <v>7</v>
      </c>
      <c r="C28" s="14">
        <f>C16+E28</f>
        <v>446364.58169999998</v>
      </c>
      <c r="D28" s="15">
        <v>5.8999999999999997E-2</v>
      </c>
      <c r="E28" s="16">
        <f>C16*D28</f>
        <v>24868.2817</v>
      </c>
      <c r="F28" s="15">
        <v>0</v>
      </c>
      <c r="G28" s="16">
        <f t="shared" si="5"/>
        <v>446364.58169999998</v>
      </c>
      <c r="H28" s="17">
        <f t="shared" si="4"/>
        <v>7885352.7803999996</v>
      </c>
      <c r="I28" s="15">
        <v>5.0000000000000001E-3</v>
      </c>
      <c r="J28" s="16">
        <f t="shared" si="2"/>
        <v>39426.763901999999</v>
      </c>
      <c r="K28" s="17">
        <f t="shared" si="3"/>
        <v>370077.96636299998</v>
      </c>
      <c r="L28" s="18">
        <f t="shared" si="1"/>
        <v>8255430.7467629993</v>
      </c>
    </row>
    <row r="29" spans="1:12" ht="15.75" x14ac:dyDescent="0.25">
      <c r="A29" s="13">
        <v>2019</v>
      </c>
      <c r="B29" s="13" t="s">
        <v>10</v>
      </c>
      <c r="C29" s="14">
        <f>C28+E29</f>
        <v>473146.45660199999</v>
      </c>
      <c r="D29" s="15">
        <v>0.06</v>
      </c>
      <c r="E29" s="16">
        <f>C28*D29</f>
        <v>26781.874902</v>
      </c>
      <c r="F29" s="15">
        <v>0</v>
      </c>
      <c r="G29" s="16">
        <f>C29-F29</f>
        <v>473146.45660199999</v>
      </c>
      <c r="H29" s="17">
        <f t="shared" si="4"/>
        <v>8358499.2370019993</v>
      </c>
      <c r="I29" s="15">
        <v>5.0000000000000001E-3</v>
      </c>
      <c r="J29" s="16">
        <f t="shared" si="2"/>
        <v>41792.496185010001</v>
      </c>
      <c r="K29" s="17">
        <f t="shared" si="3"/>
        <v>411870.46254800999</v>
      </c>
      <c r="L29" s="18">
        <f t="shared" si="1"/>
        <v>8770369.6995500084</v>
      </c>
    </row>
    <row r="30" spans="1:12" ht="15.75" x14ac:dyDescent="0.25">
      <c r="A30" s="13">
        <v>2019</v>
      </c>
      <c r="B30" s="13" t="s">
        <v>11</v>
      </c>
      <c r="C30" s="14">
        <f>C28+E30</f>
        <v>473146.45660199999</v>
      </c>
      <c r="D30" s="15">
        <v>0.06</v>
      </c>
      <c r="E30" s="16">
        <f>C28*D30</f>
        <v>26781.874902</v>
      </c>
      <c r="F30" s="15">
        <v>0</v>
      </c>
      <c r="G30" s="16">
        <f t="shared" ref="G30:G54" si="6">C30-F30</f>
        <v>473146.45660199999</v>
      </c>
      <c r="H30" s="17">
        <f t="shared" si="4"/>
        <v>8831645.6936039999</v>
      </c>
      <c r="I30" s="15">
        <v>5.0000000000000001E-3</v>
      </c>
      <c r="J30" s="16">
        <f t="shared" si="2"/>
        <v>44158.228468020003</v>
      </c>
      <c r="K30" s="17">
        <f t="shared" si="3"/>
        <v>456028.69101602997</v>
      </c>
      <c r="L30" s="18">
        <f t="shared" si="1"/>
        <v>9287674.3846200295</v>
      </c>
    </row>
    <row r="31" spans="1:12" ht="15.75" x14ac:dyDescent="0.25">
      <c r="A31" s="13">
        <v>2019</v>
      </c>
      <c r="B31" s="13" t="s">
        <v>18</v>
      </c>
      <c r="C31" s="14">
        <f>C28+E31</f>
        <v>473146.45660199999</v>
      </c>
      <c r="D31" s="15">
        <v>0.06</v>
      </c>
      <c r="E31" s="16">
        <f>C28*D31</f>
        <v>26781.874902</v>
      </c>
      <c r="F31" s="15">
        <v>0</v>
      </c>
      <c r="G31" s="16">
        <f t="shared" si="6"/>
        <v>473146.45660199999</v>
      </c>
      <c r="H31" s="17">
        <f t="shared" si="4"/>
        <v>9304792.1502059996</v>
      </c>
      <c r="I31" s="15">
        <v>5.0000000000000001E-3</v>
      </c>
      <c r="J31" s="16">
        <f t="shared" si="2"/>
        <v>46523.960751029997</v>
      </c>
      <c r="K31" s="17">
        <f t="shared" si="3"/>
        <v>502552.65176705999</v>
      </c>
      <c r="L31" s="18">
        <f t="shared" si="1"/>
        <v>9807344.8019730598</v>
      </c>
    </row>
    <row r="32" spans="1:12" ht="15.75" x14ac:dyDescent="0.25">
      <c r="A32" s="13">
        <v>2019</v>
      </c>
      <c r="B32" s="13" t="s">
        <v>13</v>
      </c>
      <c r="C32" s="14">
        <f>C28+E32</f>
        <v>473146.45660199999</v>
      </c>
      <c r="D32" s="15">
        <v>0.06</v>
      </c>
      <c r="E32" s="16">
        <f>C28*D32</f>
        <v>26781.874902</v>
      </c>
      <c r="F32" s="15">
        <v>0</v>
      </c>
      <c r="G32" s="16">
        <f t="shared" si="6"/>
        <v>473146.45660199999</v>
      </c>
      <c r="H32" s="17">
        <f t="shared" si="4"/>
        <v>9777938.6068079993</v>
      </c>
      <c r="I32" s="15">
        <v>5.0000000000000001E-3</v>
      </c>
      <c r="J32" s="16">
        <f t="shared" si="2"/>
        <v>48889.693034039999</v>
      </c>
      <c r="K32" s="17">
        <f t="shared" si="3"/>
        <v>551442.34480109997</v>
      </c>
      <c r="L32" s="18">
        <f t="shared" si="1"/>
        <v>10329380.951609099</v>
      </c>
    </row>
    <row r="33" spans="1:12" ht="15.75" x14ac:dyDescent="0.25">
      <c r="A33" s="13">
        <v>2019</v>
      </c>
      <c r="B33" s="13" t="s">
        <v>19</v>
      </c>
      <c r="C33" s="14">
        <f>C28+E33</f>
        <v>473146.45660199999</v>
      </c>
      <c r="D33" s="15">
        <v>0.06</v>
      </c>
      <c r="E33" s="16">
        <f>C28*D33</f>
        <v>26781.874902</v>
      </c>
      <c r="F33" s="15">
        <v>0</v>
      </c>
      <c r="G33" s="16">
        <f t="shared" si="6"/>
        <v>473146.45660199999</v>
      </c>
      <c r="H33" s="17">
        <f t="shared" si="4"/>
        <v>10251085.063409999</v>
      </c>
      <c r="I33" s="15">
        <v>5.0000000000000001E-3</v>
      </c>
      <c r="J33" s="16">
        <f t="shared" si="2"/>
        <v>51255.425317049994</v>
      </c>
      <c r="K33" s="17">
        <f t="shared" si="3"/>
        <v>602697.77011814993</v>
      </c>
      <c r="L33" s="18">
        <f t="shared" si="1"/>
        <v>10853782.83352815</v>
      </c>
    </row>
    <row r="34" spans="1:12" ht="15.75" x14ac:dyDescent="0.25">
      <c r="A34" s="13">
        <v>2019</v>
      </c>
      <c r="B34" s="13" t="s">
        <v>15</v>
      </c>
      <c r="C34" s="14">
        <f>C28+E34</f>
        <v>473146.45660199999</v>
      </c>
      <c r="D34" s="15">
        <v>0.06</v>
      </c>
      <c r="E34" s="16">
        <f>C28*D34</f>
        <v>26781.874902</v>
      </c>
      <c r="F34" s="15">
        <v>0</v>
      </c>
      <c r="G34" s="16">
        <f t="shared" si="6"/>
        <v>473146.45660199999</v>
      </c>
      <c r="H34" s="17">
        <f t="shared" si="4"/>
        <v>10724231.520011999</v>
      </c>
      <c r="I34" s="15">
        <v>5.0000000000000001E-3</v>
      </c>
      <c r="J34" s="16">
        <f t="shared" si="2"/>
        <v>53621.157600059996</v>
      </c>
      <c r="K34" s="17">
        <f t="shared" si="3"/>
        <v>656318.92771820992</v>
      </c>
      <c r="L34" s="18">
        <f t="shared" si="1"/>
        <v>11380550.447730208</v>
      </c>
    </row>
    <row r="35" spans="1:12" ht="15.75" x14ac:dyDescent="0.25">
      <c r="A35" s="13">
        <v>2019</v>
      </c>
      <c r="B35" s="13" t="s">
        <v>20</v>
      </c>
      <c r="C35" s="14">
        <f>C28+E35</f>
        <v>473146.45660199999</v>
      </c>
      <c r="D35" s="15">
        <v>0.06</v>
      </c>
      <c r="E35" s="16">
        <f>C28*D35</f>
        <v>26781.874902</v>
      </c>
      <c r="F35" s="15">
        <v>0</v>
      </c>
      <c r="G35" s="16">
        <f t="shared" si="6"/>
        <v>473146.45660199999</v>
      </c>
      <c r="H35" s="17">
        <f t="shared" si="4"/>
        <v>11197377.976613998</v>
      </c>
      <c r="I35" s="15">
        <v>5.0000000000000001E-3</v>
      </c>
      <c r="J35" s="16">
        <f t="shared" si="2"/>
        <v>55986.889883069991</v>
      </c>
      <c r="K35" s="17">
        <f t="shared" si="3"/>
        <v>712305.81760127994</v>
      </c>
      <c r="L35" s="18">
        <f t="shared" si="1"/>
        <v>11909683.794215279</v>
      </c>
    </row>
    <row r="36" spans="1:12" ht="15.75" x14ac:dyDescent="0.25">
      <c r="A36" s="13">
        <v>2019</v>
      </c>
      <c r="B36" s="13" t="s">
        <v>21</v>
      </c>
      <c r="C36" s="14">
        <f>C28+E36</f>
        <v>473146.45660199999</v>
      </c>
      <c r="D36" s="15">
        <v>0.06</v>
      </c>
      <c r="E36" s="16">
        <f>C28*D36</f>
        <v>26781.874902</v>
      </c>
      <c r="F36" s="15">
        <v>0</v>
      </c>
      <c r="G36" s="16">
        <f t="shared" si="6"/>
        <v>473146.45660199999</v>
      </c>
      <c r="H36" s="17">
        <f t="shared" si="4"/>
        <v>11670524.433215998</v>
      </c>
      <c r="I36" s="15">
        <v>5.0000000000000001E-3</v>
      </c>
      <c r="J36" s="16">
        <f t="shared" si="2"/>
        <v>58352.622166079993</v>
      </c>
      <c r="K36" s="17">
        <f t="shared" si="3"/>
        <v>770658.43976735999</v>
      </c>
      <c r="L36" s="18">
        <f t="shared" si="1"/>
        <v>12441182.872983359</v>
      </c>
    </row>
    <row r="37" spans="1:12" ht="15.75" x14ac:dyDescent="0.25">
      <c r="A37" s="13">
        <v>2019</v>
      </c>
      <c r="B37" s="13" t="s">
        <v>4</v>
      </c>
      <c r="C37" s="14">
        <f>C28+E37</f>
        <v>473146.45660199999</v>
      </c>
      <c r="D37" s="15">
        <v>0.06</v>
      </c>
      <c r="E37" s="16">
        <f>C28*D37</f>
        <v>26781.874902</v>
      </c>
      <c r="F37" s="15">
        <v>0</v>
      </c>
      <c r="G37" s="16">
        <f t="shared" si="6"/>
        <v>473146.45660199999</v>
      </c>
      <c r="H37" s="17">
        <f t="shared" si="4"/>
        <v>12143670.889817998</v>
      </c>
      <c r="I37" s="15">
        <v>5.0000000000000001E-3</v>
      </c>
      <c r="J37" s="16">
        <f t="shared" si="2"/>
        <v>60718.354449089988</v>
      </c>
      <c r="K37" s="17">
        <f t="shared" si="3"/>
        <v>831376.79421644995</v>
      </c>
      <c r="L37" s="18">
        <f t="shared" si="1"/>
        <v>12975047.684034448</v>
      </c>
    </row>
    <row r="38" spans="1:12" ht="15.75" x14ac:dyDescent="0.25">
      <c r="A38" s="13">
        <v>2019</v>
      </c>
      <c r="B38" s="13" t="s">
        <v>5</v>
      </c>
      <c r="C38" s="14">
        <f>C28+E38</f>
        <v>473146.45660199999</v>
      </c>
      <c r="D38" s="15">
        <v>0.06</v>
      </c>
      <c r="E38" s="16">
        <f>C28*D38</f>
        <v>26781.874902</v>
      </c>
      <c r="F38" s="15">
        <v>0</v>
      </c>
      <c r="G38" s="16">
        <f t="shared" si="6"/>
        <v>473146.45660199999</v>
      </c>
      <c r="H38" s="17">
        <f t="shared" si="4"/>
        <v>12616817.346419998</v>
      </c>
      <c r="I38" s="15">
        <v>5.0000000000000001E-3</v>
      </c>
      <c r="J38" s="16">
        <f t="shared" si="2"/>
        <v>63084.08673209999</v>
      </c>
      <c r="K38" s="17">
        <f t="shared" si="3"/>
        <v>894460.88094854995</v>
      </c>
      <c r="L38" s="18">
        <f t="shared" si="1"/>
        <v>13511278.227368547</v>
      </c>
    </row>
    <row r="39" spans="1:12" ht="15.75" x14ac:dyDescent="0.25">
      <c r="A39" s="13">
        <v>2019</v>
      </c>
      <c r="B39" s="13" t="s">
        <v>22</v>
      </c>
      <c r="C39" s="14">
        <f>C28+E39</f>
        <v>473146.45660199999</v>
      </c>
      <c r="D39" s="15">
        <v>0.06</v>
      </c>
      <c r="E39" s="16">
        <f>C28*D39</f>
        <v>26781.874902</v>
      </c>
      <c r="F39" s="15">
        <v>0</v>
      </c>
      <c r="G39" s="16">
        <f t="shared" si="6"/>
        <v>473146.45660199999</v>
      </c>
      <c r="H39" s="17">
        <f t="shared" si="4"/>
        <v>13089963.803021997</v>
      </c>
      <c r="I39" s="15">
        <v>5.0000000000000001E-3</v>
      </c>
      <c r="J39" s="16">
        <f t="shared" si="2"/>
        <v>65449.819015109984</v>
      </c>
      <c r="K39" s="17">
        <f t="shared" si="3"/>
        <v>959910.69996365998</v>
      </c>
      <c r="L39" s="18">
        <f t="shared" si="1"/>
        <v>14049874.502985656</v>
      </c>
    </row>
    <row r="40" spans="1:12" ht="15.75" x14ac:dyDescent="0.25">
      <c r="A40" s="13">
        <v>2019</v>
      </c>
      <c r="B40" s="13" t="s">
        <v>7</v>
      </c>
      <c r="C40" s="14">
        <f>C28+E40</f>
        <v>473146.45660199999</v>
      </c>
      <c r="D40" s="15">
        <v>0.06</v>
      </c>
      <c r="E40" s="16">
        <f>C28*D40</f>
        <v>26781.874902</v>
      </c>
      <c r="F40" s="15">
        <v>0</v>
      </c>
      <c r="G40" s="16">
        <f t="shared" si="6"/>
        <v>473146.45660199999</v>
      </c>
      <c r="H40" s="17">
        <f t="shared" si="4"/>
        <v>13563110.259623997</v>
      </c>
      <c r="I40" s="15">
        <v>5.0000000000000001E-3</v>
      </c>
      <c r="J40" s="16">
        <f t="shared" si="2"/>
        <v>67815.551298119986</v>
      </c>
      <c r="K40" s="17">
        <f t="shared" si="3"/>
        <v>1027726.2512617799</v>
      </c>
      <c r="L40" s="18">
        <f t="shared" si="1"/>
        <v>14590836.510885777</v>
      </c>
    </row>
    <row r="41" spans="1:12" ht="15.75" x14ac:dyDescent="0.25">
      <c r="A41" s="13">
        <v>2020</v>
      </c>
      <c r="B41" s="13" t="s">
        <v>10</v>
      </c>
      <c r="C41" s="14">
        <f>C40+E41</f>
        <v>501535.24399812002</v>
      </c>
      <c r="D41" s="15">
        <v>0.06</v>
      </c>
      <c r="E41" s="16">
        <f>C40*D41</f>
        <v>28388.787396119998</v>
      </c>
      <c r="F41" s="15">
        <v>0</v>
      </c>
      <c r="G41" s="16">
        <f t="shared" si="6"/>
        <v>501535.24399812002</v>
      </c>
      <c r="H41" s="17">
        <f t="shared" si="4"/>
        <v>14064645.503622117</v>
      </c>
      <c r="I41" s="15">
        <v>5.0000000000000001E-3</v>
      </c>
      <c r="J41" s="16">
        <f t="shared" si="2"/>
        <v>70323.22751811058</v>
      </c>
      <c r="K41" s="17">
        <f t="shared" si="3"/>
        <v>1098049.4787798906</v>
      </c>
      <c r="L41" s="18">
        <f t="shared" si="1"/>
        <v>15162694.982402008</v>
      </c>
    </row>
    <row r="42" spans="1:12" ht="15.75" x14ac:dyDescent="0.25">
      <c r="A42" s="13">
        <v>2020</v>
      </c>
      <c r="B42" s="13" t="s">
        <v>11</v>
      </c>
      <c r="C42" s="14">
        <f>C40+E42</f>
        <v>501535.24399812002</v>
      </c>
      <c r="D42" s="15">
        <v>0.06</v>
      </c>
      <c r="E42" s="16">
        <f>C40*D42</f>
        <v>28388.787396119998</v>
      </c>
      <c r="F42" s="15">
        <v>0</v>
      </c>
      <c r="G42" s="16">
        <f t="shared" si="6"/>
        <v>501535.24399812002</v>
      </c>
      <c r="H42" s="17">
        <f t="shared" si="4"/>
        <v>14566180.747620236</v>
      </c>
      <c r="I42" s="15">
        <v>5.0000000000000001E-3</v>
      </c>
      <c r="J42" s="16">
        <f t="shared" si="2"/>
        <v>72830.903738101188</v>
      </c>
      <c r="K42" s="17">
        <f t="shared" si="3"/>
        <v>1170880.3825179918</v>
      </c>
      <c r="L42" s="18">
        <f t="shared" si="1"/>
        <v>15737061.130138228</v>
      </c>
    </row>
    <row r="43" spans="1:12" ht="15.75" x14ac:dyDescent="0.25">
      <c r="A43" s="13">
        <v>2020</v>
      </c>
      <c r="B43" s="13" t="s">
        <v>18</v>
      </c>
      <c r="C43" s="14">
        <f>C40+E43</f>
        <v>501535.24399812002</v>
      </c>
      <c r="D43" s="15">
        <v>0.06</v>
      </c>
      <c r="E43" s="16">
        <f>C40*D43</f>
        <v>28388.787396119998</v>
      </c>
      <c r="F43" s="15">
        <v>0</v>
      </c>
      <c r="G43" s="16">
        <f t="shared" si="6"/>
        <v>501535.24399812002</v>
      </c>
      <c r="H43" s="17">
        <f t="shared" si="4"/>
        <v>15067715.991618356</v>
      </c>
      <c r="I43" s="15">
        <v>5.0000000000000001E-3</v>
      </c>
      <c r="J43" s="16">
        <f t="shared" si="2"/>
        <v>75338.579958091781</v>
      </c>
      <c r="K43" s="17">
        <f t="shared" si="3"/>
        <v>1246218.9624760835</v>
      </c>
      <c r="L43" s="18">
        <f t="shared" si="1"/>
        <v>16313934.95409444</v>
      </c>
    </row>
    <row r="44" spans="1:12" ht="15.75" x14ac:dyDescent="0.25">
      <c r="A44" s="13">
        <v>2020</v>
      </c>
      <c r="B44" s="13" t="s">
        <v>13</v>
      </c>
      <c r="C44" s="14">
        <f>C40+E44</f>
        <v>501535.24399812002</v>
      </c>
      <c r="D44" s="15">
        <v>0.06</v>
      </c>
      <c r="E44" s="16">
        <f>C40*D44</f>
        <v>28388.787396119998</v>
      </c>
      <c r="F44" s="15">
        <v>0</v>
      </c>
      <c r="G44" s="16">
        <f t="shared" si="6"/>
        <v>501535.24399812002</v>
      </c>
      <c r="H44" s="17">
        <f t="shared" si="4"/>
        <v>15569251.235616475</v>
      </c>
      <c r="I44" s="15">
        <v>5.0000000000000001E-3</v>
      </c>
      <c r="J44" s="16">
        <f t="shared" si="2"/>
        <v>77846.256178082374</v>
      </c>
      <c r="K44" s="17">
        <f t="shared" si="3"/>
        <v>1324065.218654166</v>
      </c>
      <c r="L44" s="18">
        <f t="shared" si="1"/>
        <v>16893316.454270642</v>
      </c>
    </row>
    <row r="45" spans="1:12" ht="15.75" x14ac:dyDescent="0.25">
      <c r="A45" s="13">
        <v>2020</v>
      </c>
      <c r="B45" s="13" t="s">
        <v>19</v>
      </c>
      <c r="C45" s="14">
        <f>C40+E45</f>
        <v>501535.24399812002</v>
      </c>
      <c r="D45" s="15">
        <v>0.06</v>
      </c>
      <c r="E45" s="16">
        <f>C40*D45</f>
        <v>28388.787396119998</v>
      </c>
      <c r="F45" s="15">
        <v>0</v>
      </c>
      <c r="G45" s="16">
        <f t="shared" si="6"/>
        <v>501535.24399812002</v>
      </c>
      <c r="H45" s="17">
        <f t="shared" si="4"/>
        <v>16070786.479614595</v>
      </c>
      <c r="I45" s="15">
        <v>5.0000000000000001E-3</v>
      </c>
      <c r="J45" s="16">
        <f t="shared" si="2"/>
        <v>80353.932398072982</v>
      </c>
      <c r="K45" s="17">
        <f t="shared" si="3"/>
        <v>1404419.1510522389</v>
      </c>
      <c r="L45" s="18">
        <f t="shared" si="1"/>
        <v>17475205.630666833</v>
      </c>
    </row>
    <row r="46" spans="1:12" ht="15.75" x14ac:dyDescent="0.25">
      <c r="A46" s="13">
        <v>2020</v>
      </c>
      <c r="B46" s="13" t="s">
        <v>15</v>
      </c>
      <c r="C46" s="14">
        <f>C40+E46</f>
        <v>501535.24399812002</v>
      </c>
      <c r="D46" s="15">
        <v>0.06</v>
      </c>
      <c r="E46" s="16">
        <f>C40*D46</f>
        <v>28388.787396119998</v>
      </c>
      <c r="F46" s="15">
        <v>0</v>
      </c>
      <c r="G46" s="16">
        <f t="shared" si="6"/>
        <v>501535.24399812002</v>
      </c>
      <c r="H46" s="17">
        <f t="shared" si="4"/>
        <v>16572321.723612715</v>
      </c>
      <c r="I46" s="15">
        <v>5.0000000000000001E-3</v>
      </c>
      <c r="J46" s="16">
        <f t="shared" si="2"/>
        <v>82861.608618063576</v>
      </c>
      <c r="K46" s="17">
        <f t="shared" si="3"/>
        <v>1487280.7596703025</v>
      </c>
      <c r="L46" s="18">
        <f t="shared" si="1"/>
        <v>18059602.483283017</v>
      </c>
    </row>
    <row r="47" spans="1:12" ht="15.75" x14ac:dyDescent="0.25">
      <c r="A47" s="13">
        <v>2020</v>
      </c>
      <c r="B47" s="13" t="s">
        <v>20</v>
      </c>
      <c r="C47" s="14">
        <f>C40+E47</f>
        <v>501535.24399812002</v>
      </c>
      <c r="D47" s="15">
        <v>0.06</v>
      </c>
      <c r="E47" s="16">
        <f>C40*D47</f>
        <v>28388.787396119998</v>
      </c>
      <c r="F47" s="15">
        <v>0</v>
      </c>
      <c r="G47" s="16">
        <f t="shared" si="6"/>
        <v>501535.24399812002</v>
      </c>
      <c r="H47" s="17">
        <f t="shared" si="4"/>
        <v>17073856.967610836</v>
      </c>
      <c r="I47" s="15">
        <v>5.0000000000000001E-3</v>
      </c>
      <c r="J47" s="16">
        <f t="shared" si="2"/>
        <v>85369.284838054184</v>
      </c>
      <c r="K47" s="17">
        <f t="shared" si="3"/>
        <v>1572650.0445083566</v>
      </c>
      <c r="L47" s="18">
        <f t="shared" si="1"/>
        <v>18646507.012119193</v>
      </c>
    </row>
    <row r="48" spans="1:12" ht="15.75" x14ac:dyDescent="0.25">
      <c r="A48" s="13">
        <v>2020</v>
      </c>
      <c r="B48" s="13" t="s">
        <v>21</v>
      </c>
      <c r="C48" s="14">
        <f>C40+E48</f>
        <v>501535.24399812002</v>
      </c>
      <c r="D48" s="15">
        <v>0.06</v>
      </c>
      <c r="E48" s="16">
        <f>C40*D48</f>
        <v>28388.787396119998</v>
      </c>
      <c r="F48" s="15">
        <v>0</v>
      </c>
      <c r="G48" s="16">
        <f t="shared" si="6"/>
        <v>501535.24399812002</v>
      </c>
      <c r="H48" s="17">
        <f t="shared" si="4"/>
        <v>17575392.211608957</v>
      </c>
      <c r="I48" s="15">
        <v>5.0000000000000001E-3</v>
      </c>
      <c r="J48" s="16">
        <f t="shared" si="2"/>
        <v>87876.961058044792</v>
      </c>
      <c r="K48" s="17">
        <f t="shared" si="3"/>
        <v>1660527.0055664014</v>
      </c>
      <c r="L48" s="18">
        <f t="shared" si="1"/>
        <v>19235919.217175357</v>
      </c>
    </row>
    <row r="49" spans="1:12" ht="15.75" x14ac:dyDescent="0.25">
      <c r="A49" s="13">
        <v>2020</v>
      </c>
      <c r="B49" s="13" t="s">
        <v>4</v>
      </c>
      <c r="C49" s="14">
        <f>C40+E49</f>
        <v>501535.24399812002</v>
      </c>
      <c r="D49" s="15">
        <v>0.06</v>
      </c>
      <c r="E49" s="16">
        <f>C40*D49</f>
        <v>28388.787396119998</v>
      </c>
      <c r="F49" s="15">
        <v>0</v>
      </c>
      <c r="G49" s="16">
        <f t="shared" si="6"/>
        <v>501535.24399812002</v>
      </c>
      <c r="H49" s="17">
        <f t="shared" si="4"/>
        <v>18076927.455607079</v>
      </c>
      <c r="I49" s="15">
        <v>5.0000000000000001E-3</v>
      </c>
      <c r="J49" s="16">
        <f t="shared" si="2"/>
        <v>90384.6372780354</v>
      </c>
      <c r="K49" s="17">
        <f t="shared" si="3"/>
        <v>1750911.6428444367</v>
      </c>
      <c r="L49" s="18">
        <f t="shared" si="1"/>
        <v>19827839.098451518</v>
      </c>
    </row>
    <row r="50" spans="1:12" ht="15.75" x14ac:dyDescent="0.25">
      <c r="A50" s="13">
        <v>2020</v>
      </c>
      <c r="B50" s="13" t="s">
        <v>5</v>
      </c>
      <c r="C50" s="14">
        <f>C40+E50</f>
        <v>501535.24399812002</v>
      </c>
      <c r="D50" s="15">
        <v>0.06</v>
      </c>
      <c r="E50" s="16">
        <f>C40*D50</f>
        <v>28388.787396119998</v>
      </c>
      <c r="F50" s="15">
        <v>0</v>
      </c>
      <c r="G50" s="16">
        <f t="shared" si="6"/>
        <v>501535.24399812002</v>
      </c>
      <c r="H50" s="17">
        <f t="shared" si="4"/>
        <v>18578462.6996052</v>
      </c>
      <c r="I50" s="15">
        <v>5.0000000000000001E-3</v>
      </c>
      <c r="J50" s="16">
        <f t="shared" si="2"/>
        <v>92892.313498026007</v>
      </c>
      <c r="K50" s="17">
        <f t="shared" si="3"/>
        <v>1843803.9563424627</v>
      </c>
      <c r="L50" s="18">
        <f t="shared" si="1"/>
        <v>20422266.655947663</v>
      </c>
    </row>
    <row r="51" spans="1:12" ht="15.75" x14ac:dyDescent="0.25">
      <c r="A51" s="13">
        <v>2020</v>
      </c>
      <c r="B51" s="13" t="s">
        <v>22</v>
      </c>
      <c r="C51" s="14">
        <f>C40+E51</f>
        <v>501535.24399812002</v>
      </c>
      <c r="D51" s="15">
        <v>0.06</v>
      </c>
      <c r="E51" s="16">
        <f>C40*D51</f>
        <v>28388.787396119998</v>
      </c>
      <c r="F51" s="15">
        <v>0</v>
      </c>
      <c r="G51" s="16">
        <f t="shared" si="6"/>
        <v>501535.24399812002</v>
      </c>
      <c r="H51" s="17">
        <f t="shared" si="4"/>
        <v>19079997.943603322</v>
      </c>
      <c r="I51" s="15">
        <v>5.0000000000000001E-3</v>
      </c>
      <c r="J51" s="16">
        <f t="shared" si="2"/>
        <v>95399.989718016615</v>
      </c>
      <c r="K51" s="17">
        <f t="shared" si="3"/>
        <v>1939203.9460604794</v>
      </c>
      <c r="L51" s="18">
        <f t="shared" si="1"/>
        <v>21019201.889663801</v>
      </c>
    </row>
    <row r="52" spans="1:12" ht="15.75" x14ac:dyDescent="0.25">
      <c r="A52" s="13">
        <v>2020</v>
      </c>
      <c r="B52" s="13" t="s">
        <v>7</v>
      </c>
      <c r="C52" s="14">
        <f>C40+E52</f>
        <v>501535.24399812002</v>
      </c>
      <c r="D52" s="15">
        <v>0.06</v>
      </c>
      <c r="E52" s="16">
        <f>C40*D52</f>
        <v>28388.787396119998</v>
      </c>
      <c r="F52" s="15">
        <v>0</v>
      </c>
      <c r="G52" s="16">
        <f t="shared" si="6"/>
        <v>501535.24399812002</v>
      </c>
      <c r="H52" s="17">
        <f t="shared" si="4"/>
        <v>19581533.187601443</v>
      </c>
      <c r="I52" s="15">
        <v>5.0000000000000001E-3</v>
      </c>
      <c r="J52" s="16">
        <f t="shared" si="2"/>
        <v>97907.665938007223</v>
      </c>
      <c r="K52" s="17">
        <f t="shared" si="3"/>
        <v>2037111.6119984866</v>
      </c>
      <c r="L52" s="18">
        <f t="shared" si="1"/>
        <v>21618644.799599931</v>
      </c>
    </row>
    <row r="53" spans="1:12" ht="15.75" x14ac:dyDescent="0.25">
      <c r="A53" s="13">
        <v>2021</v>
      </c>
      <c r="B53" s="13" t="s">
        <v>10</v>
      </c>
      <c r="C53" s="14">
        <f>C52+E53</f>
        <v>519088.97753805423</v>
      </c>
      <c r="D53" s="15">
        <v>3.5000000000000003E-2</v>
      </c>
      <c r="E53" s="16">
        <f>C52*D53</f>
        <v>17553.733539934201</v>
      </c>
      <c r="F53" s="15">
        <v>0</v>
      </c>
      <c r="G53" s="16">
        <f t="shared" si="6"/>
        <v>519088.97753805423</v>
      </c>
      <c r="H53" s="17">
        <f t="shared" si="4"/>
        <v>20100622.165139496</v>
      </c>
      <c r="I53" s="15">
        <v>5.0000000000000001E-3</v>
      </c>
      <c r="J53" s="16">
        <f t="shared" si="2"/>
        <v>100503.11082569748</v>
      </c>
      <c r="K53" s="17">
        <f t="shared" si="3"/>
        <v>2137614.7228241842</v>
      </c>
      <c r="L53" s="18">
        <f t="shared" si="1"/>
        <v>22238236.887963682</v>
      </c>
    </row>
    <row r="54" spans="1:12" ht="15.75" x14ac:dyDescent="0.25">
      <c r="A54" s="13">
        <v>2021</v>
      </c>
      <c r="B54" s="13" t="s">
        <v>11</v>
      </c>
      <c r="C54" s="14">
        <f>C52+E54</f>
        <v>519088.97753805423</v>
      </c>
      <c r="D54" s="15">
        <v>3.5000000000000003E-2</v>
      </c>
      <c r="E54" s="16">
        <f>C52*D54</f>
        <v>17553.733539934201</v>
      </c>
      <c r="F54" s="15">
        <v>0</v>
      </c>
      <c r="G54" s="16">
        <f t="shared" si="6"/>
        <v>519088.97753805423</v>
      </c>
      <c r="H54" s="17">
        <f t="shared" si="4"/>
        <v>20619711.142677549</v>
      </c>
      <c r="I54" s="15">
        <v>5.0000000000000001E-3</v>
      </c>
      <c r="J54" s="16">
        <f t="shared" si="2"/>
        <v>103098.55571338774</v>
      </c>
      <c r="K54" s="17">
        <f t="shared" si="3"/>
        <v>2240713.2785375719</v>
      </c>
      <c r="L54" s="18">
        <f t="shared" si="1"/>
        <v>22860424.421215121</v>
      </c>
    </row>
    <row r="55" spans="1:12" ht="15.75" x14ac:dyDescent="0.25">
      <c r="A55" s="7"/>
      <c r="B55" s="7"/>
      <c r="C55" s="8"/>
      <c r="D55" s="9"/>
      <c r="E55" s="7"/>
      <c r="F55" s="10"/>
      <c r="G55" s="10"/>
      <c r="H55" s="11" t="s">
        <v>30</v>
      </c>
      <c r="I55" s="9"/>
      <c r="J55" s="7"/>
      <c r="K55" s="20" t="s">
        <v>31</v>
      </c>
      <c r="L55" s="21" t="s">
        <v>29</v>
      </c>
    </row>
    <row r="56" spans="1:12" ht="15.75" x14ac:dyDescent="0.25">
      <c r="A56" s="22"/>
      <c r="B56" s="22"/>
      <c r="C56" s="23"/>
      <c r="D56" s="24"/>
      <c r="E56" s="22"/>
      <c r="F56" s="25"/>
      <c r="G56" s="25"/>
      <c r="H56" s="26"/>
      <c r="I56" s="24"/>
      <c r="J56" s="22"/>
      <c r="K56" s="27"/>
      <c r="L56" s="22"/>
    </row>
    <row r="57" spans="1:12" ht="15.75" x14ac:dyDescent="0.25">
      <c r="A57" s="22"/>
      <c r="B57" s="22"/>
      <c r="C57" s="23"/>
      <c r="D57" s="24"/>
      <c r="E57" s="22"/>
      <c r="F57" s="25"/>
      <c r="G57" s="25"/>
      <c r="H57" s="26"/>
      <c r="I57" s="24"/>
      <c r="J57" s="48" t="s">
        <v>33</v>
      </c>
      <c r="K57" s="27"/>
      <c r="L57" s="22"/>
    </row>
    <row r="58" spans="1:12" ht="15.75" x14ac:dyDescent="0.25">
      <c r="A58" s="7" t="s">
        <v>0</v>
      </c>
      <c r="B58" s="7" t="s">
        <v>1</v>
      </c>
      <c r="C58" s="8" t="s">
        <v>8</v>
      </c>
      <c r="D58" s="9" t="s">
        <v>9</v>
      </c>
      <c r="E58" s="7" t="s">
        <v>17</v>
      </c>
      <c r="F58" s="10" t="s">
        <v>23</v>
      </c>
      <c r="G58" s="28" t="s">
        <v>24</v>
      </c>
      <c r="H58" s="29" t="s">
        <v>27</v>
      </c>
      <c r="I58" s="30" t="s">
        <v>25</v>
      </c>
      <c r="J58" s="31" t="s">
        <v>26</v>
      </c>
      <c r="K58" s="29" t="s">
        <v>28</v>
      </c>
      <c r="L58" s="28" t="s">
        <v>29</v>
      </c>
    </row>
    <row r="59" spans="1:12" ht="15.75" x14ac:dyDescent="0.25">
      <c r="A59" s="13">
        <v>2017</v>
      </c>
      <c r="B59" s="13" t="s">
        <v>15</v>
      </c>
      <c r="C59" s="14">
        <v>350132.9</v>
      </c>
      <c r="D59" s="15"/>
      <c r="E59" s="13"/>
      <c r="F59" s="16"/>
      <c r="G59" s="32">
        <f t="shared" ref="G59:G66" si="7">C59</f>
        <v>350132.9</v>
      </c>
      <c r="H59" s="17">
        <f>G59</f>
        <v>350132.9</v>
      </c>
      <c r="I59" s="15">
        <v>5.0000000000000001E-3</v>
      </c>
      <c r="J59" s="16">
        <f>H59*I59</f>
        <v>1750.6645000000001</v>
      </c>
      <c r="K59" s="17">
        <f>J59</f>
        <v>1750.6645000000001</v>
      </c>
      <c r="L59" s="18">
        <f>H59+K59</f>
        <v>351883.56450000004</v>
      </c>
    </row>
    <row r="60" spans="1:12" ht="15.75" x14ac:dyDescent="0.25">
      <c r="A60" s="13">
        <v>2017</v>
      </c>
      <c r="B60" s="13" t="s">
        <v>7</v>
      </c>
      <c r="C60" s="14">
        <v>350132.9</v>
      </c>
      <c r="D60" s="15"/>
      <c r="E60" s="13"/>
      <c r="F60" s="16"/>
      <c r="G60" s="32">
        <f t="shared" si="7"/>
        <v>350132.9</v>
      </c>
      <c r="H60" s="17">
        <f>H59+G60</f>
        <v>700265.8</v>
      </c>
      <c r="I60" s="15">
        <v>5.0000000000000001E-3</v>
      </c>
      <c r="J60" s="16">
        <f>H60*I60</f>
        <v>3501.3290000000002</v>
      </c>
      <c r="K60" s="17">
        <f>K59+J60</f>
        <v>5251.9935000000005</v>
      </c>
      <c r="L60" s="18">
        <f t="shared" ref="L60:L65" si="8">H60+K60</f>
        <v>705517.79350000003</v>
      </c>
    </row>
    <row r="61" spans="1:12" ht="15.75" x14ac:dyDescent="0.25">
      <c r="A61" s="13">
        <v>2018</v>
      </c>
      <c r="B61" s="13" t="s">
        <v>15</v>
      </c>
      <c r="C61" s="14">
        <f>C60+E61</f>
        <v>370790.74110000004</v>
      </c>
      <c r="D61" s="15">
        <v>5.8999999999999997E-2</v>
      </c>
      <c r="E61" s="16">
        <f>C60*D61</f>
        <v>20657.841100000001</v>
      </c>
      <c r="F61" s="15">
        <v>0</v>
      </c>
      <c r="G61" s="33">
        <f t="shared" si="7"/>
        <v>370790.74110000004</v>
      </c>
      <c r="H61" s="17">
        <f>H60+G61</f>
        <v>1071056.5411</v>
      </c>
      <c r="I61" s="15">
        <v>5.0000000000000001E-3</v>
      </c>
      <c r="J61" s="16">
        <f t="shared" ref="J61:J66" si="9">H61*I61</f>
        <v>5355.2827055000007</v>
      </c>
      <c r="K61" s="17">
        <f t="shared" ref="K61:K66" si="10">K60+J61</f>
        <v>10607.276205500002</v>
      </c>
      <c r="L61" s="18">
        <f t="shared" si="8"/>
        <v>1081663.8173054999</v>
      </c>
    </row>
    <row r="62" spans="1:12" ht="15.75" x14ac:dyDescent="0.25">
      <c r="A62" s="13">
        <v>2018</v>
      </c>
      <c r="B62" s="13" t="s">
        <v>7</v>
      </c>
      <c r="C62" s="14">
        <f>C60+E62</f>
        <v>370790.74110000004</v>
      </c>
      <c r="D62" s="15">
        <v>5.8999999999999997E-2</v>
      </c>
      <c r="E62" s="16">
        <f>C60*D62</f>
        <v>20657.841100000001</v>
      </c>
      <c r="F62" s="15">
        <v>0</v>
      </c>
      <c r="G62" s="33">
        <f t="shared" si="7"/>
        <v>370790.74110000004</v>
      </c>
      <c r="H62" s="17">
        <f t="shared" ref="H62:H66" si="11">H61+G62</f>
        <v>1441847.2822</v>
      </c>
      <c r="I62" s="15">
        <v>5.0000000000000001E-3</v>
      </c>
      <c r="J62" s="16">
        <f t="shared" si="9"/>
        <v>7209.2364109999999</v>
      </c>
      <c r="K62" s="17">
        <f t="shared" si="10"/>
        <v>17816.512616500004</v>
      </c>
      <c r="L62" s="18">
        <f t="shared" si="8"/>
        <v>1459663.7948165</v>
      </c>
    </row>
    <row r="63" spans="1:12" ht="15.75" x14ac:dyDescent="0.25">
      <c r="A63" s="13">
        <v>2019</v>
      </c>
      <c r="B63" s="13" t="s">
        <v>15</v>
      </c>
      <c r="C63" s="14">
        <f>C62+E63</f>
        <v>393038.18556600006</v>
      </c>
      <c r="D63" s="15">
        <v>0.06</v>
      </c>
      <c r="E63" s="16">
        <f>C62*D63</f>
        <v>22247.444466000001</v>
      </c>
      <c r="F63" s="15">
        <v>0</v>
      </c>
      <c r="G63" s="33">
        <f t="shared" si="7"/>
        <v>393038.18556600006</v>
      </c>
      <c r="H63" s="17">
        <f t="shared" si="11"/>
        <v>1834885.467766</v>
      </c>
      <c r="I63" s="15">
        <v>5.0000000000000001E-3</v>
      </c>
      <c r="J63" s="16">
        <f t="shared" si="9"/>
        <v>9174.4273388300007</v>
      </c>
      <c r="K63" s="17">
        <f t="shared" si="10"/>
        <v>26990.939955330003</v>
      </c>
      <c r="L63" s="18">
        <f t="shared" si="8"/>
        <v>1861876.4077213299</v>
      </c>
    </row>
    <row r="64" spans="1:12" ht="15.75" x14ac:dyDescent="0.25">
      <c r="A64" s="13">
        <v>2019</v>
      </c>
      <c r="B64" s="13" t="s">
        <v>7</v>
      </c>
      <c r="C64" s="14">
        <f>C62+E64</f>
        <v>393038.18556600006</v>
      </c>
      <c r="D64" s="15">
        <v>0.06</v>
      </c>
      <c r="E64" s="16">
        <f>C62*D64</f>
        <v>22247.444466000001</v>
      </c>
      <c r="F64" s="15">
        <v>0</v>
      </c>
      <c r="G64" s="33">
        <f t="shared" si="7"/>
        <v>393038.18556600006</v>
      </c>
      <c r="H64" s="17">
        <f t="shared" si="11"/>
        <v>2227923.6533320001</v>
      </c>
      <c r="I64" s="15">
        <v>5.0000000000000001E-3</v>
      </c>
      <c r="J64" s="16">
        <f t="shared" si="9"/>
        <v>11139.618266660002</v>
      </c>
      <c r="K64" s="17">
        <f t="shared" si="10"/>
        <v>38130.558221990002</v>
      </c>
      <c r="L64" s="18">
        <f t="shared" si="8"/>
        <v>2266054.2115539899</v>
      </c>
    </row>
    <row r="65" spans="1:12" ht="15.75" x14ac:dyDescent="0.25">
      <c r="A65" s="13">
        <v>2020</v>
      </c>
      <c r="B65" s="13" t="s">
        <v>15</v>
      </c>
      <c r="C65" s="14">
        <f>C64+E65</f>
        <v>416620.47669996007</v>
      </c>
      <c r="D65" s="15">
        <v>0.06</v>
      </c>
      <c r="E65" s="16">
        <f>C64*D65</f>
        <v>23582.291133960003</v>
      </c>
      <c r="F65" s="15">
        <v>0</v>
      </c>
      <c r="G65" s="33">
        <f t="shared" si="7"/>
        <v>416620.47669996007</v>
      </c>
      <c r="H65" s="17">
        <f t="shared" si="11"/>
        <v>2644544.1300319601</v>
      </c>
      <c r="I65" s="15">
        <v>5.0000000000000001E-3</v>
      </c>
      <c r="J65" s="16">
        <f t="shared" si="9"/>
        <v>13222.720650159801</v>
      </c>
      <c r="K65" s="17">
        <f t="shared" si="10"/>
        <v>51353.278872149807</v>
      </c>
      <c r="L65" s="18">
        <f t="shared" si="8"/>
        <v>2695897.4089041101</v>
      </c>
    </row>
    <row r="66" spans="1:12" ht="15.75" x14ac:dyDescent="0.25">
      <c r="A66" s="13">
        <v>2020</v>
      </c>
      <c r="B66" s="13" t="s">
        <v>7</v>
      </c>
      <c r="C66" s="14">
        <f>C64+E66</f>
        <v>416620.47669996007</v>
      </c>
      <c r="D66" s="15">
        <v>0.06</v>
      </c>
      <c r="E66" s="16">
        <f>C64*D66</f>
        <v>23582.291133960003</v>
      </c>
      <c r="F66" s="34">
        <v>0</v>
      </c>
      <c r="G66" s="33">
        <f t="shared" si="7"/>
        <v>416620.47669996007</v>
      </c>
      <c r="H66" s="17">
        <f t="shared" si="11"/>
        <v>3061164.60673192</v>
      </c>
      <c r="I66" s="15">
        <v>5.0000000000000001E-3</v>
      </c>
      <c r="J66" s="16">
        <f t="shared" si="9"/>
        <v>15305.823033659601</v>
      </c>
      <c r="K66" s="17">
        <f t="shared" si="10"/>
        <v>66659.10190580941</v>
      </c>
      <c r="L66" s="18">
        <f>H66+K66</f>
        <v>3127823.7086377293</v>
      </c>
    </row>
    <row r="67" spans="1:12" ht="15.75" x14ac:dyDescent="0.25">
      <c r="A67" s="7"/>
      <c r="B67" s="7"/>
      <c r="C67" s="8"/>
      <c r="D67" s="9"/>
      <c r="E67" s="7"/>
      <c r="F67" s="35"/>
      <c r="G67" s="12"/>
      <c r="H67" s="11" t="s">
        <v>30</v>
      </c>
      <c r="I67" s="9"/>
      <c r="J67" s="7"/>
      <c r="K67" s="20" t="s">
        <v>31</v>
      </c>
      <c r="L67" s="21" t="s">
        <v>29</v>
      </c>
    </row>
    <row r="68" spans="1:12" ht="15.75" x14ac:dyDescent="0.25">
      <c r="A68" s="22"/>
      <c r="B68" s="22"/>
      <c r="C68" s="23"/>
      <c r="D68" s="24"/>
      <c r="E68" s="22"/>
      <c r="F68" s="25"/>
      <c r="G68" s="25"/>
      <c r="H68" s="26"/>
      <c r="I68" s="24"/>
      <c r="J68" s="22"/>
      <c r="K68" s="27"/>
      <c r="L68" s="22"/>
    </row>
    <row r="69" spans="1:12" ht="15.75" x14ac:dyDescent="0.25">
      <c r="A69" s="22"/>
      <c r="B69" s="22"/>
      <c r="C69" s="23"/>
      <c r="D69" s="24"/>
      <c r="E69" s="22"/>
      <c r="F69" s="25"/>
      <c r="G69" s="25"/>
      <c r="H69" s="26"/>
      <c r="I69" s="24"/>
      <c r="J69" s="48" t="s">
        <v>34</v>
      </c>
      <c r="K69" s="27"/>
      <c r="L69" s="22"/>
    </row>
    <row r="70" spans="1:12" ht="15.75" x14ac:dyDescent="0.25">
      <c r="A70" s="7" t="s">
        <v>0</v>
      </c>
      <c r="B70" s="7" t="s">
        <v>1</v>
      </c>
      <c r="C70" s="8" t="s">
        <v>8</v>
      </c>
      <c r="D70" s="9" t="s">
        <v>9</v>
      </c>
      <c r="E70" s="7" t="s">
        <v>17</v>
      </c>
      <c r="F70" s="10" t="s">
        <v>23</v>
      </c>
      <c r="G70" s="36" t="s">
        <v>24</v>
      </c>
      <c r="H70" s="29" t="s">
        <v>27</v>
      </c>
      <c r="I70" s="30" t="s">
        <v>25</v>
      </c>
      <c r="J70" s="31" t="s">
        <v>26</v>
      </c>
      <c r="K70" s="29" t="s">
        <v>28</v>
      </c>
      <c r="L70" s="28" t="s">
        <v>29</v>
      </c>
    </row>
    <row r="71" spans="1:12" ht="15.75" x14ac:dyDescent="0.25">
      <c r="A71" s="13">
        <v>2017</v>
      </c>
      <c r="B71" s="13" t="s">
        <v>21</v>
      </c>
      <c r="C71" s="14">
        <v>129679</v>
      </c>
      <c r="D71" s="15"/>
      <c r="E71" s="13"/>
      <c r="F71" s="15">
        <v>0</v>
      </c>
      <c r="G71" s="16">
        <f t="shared" ref="G71:G81" si="12">C71</f>
        <v>129679</v>
      </c>
      <c r="H71" s="17">
        <f>G71</f>
        <v>129679</v>
      </c>
      <c r="I71" s="15">
        <v>5.0000000000000001E-3</v>
      </c>
      <c r="J71" s="16">
        <f t="shared" ref="J71:J81" si="13">H71*I71</f>
        <v>648.39499999999998</v>
      </c>
      <c r="K71" s="17">
        <f>J71</f>
        <v>648.39499999999998</v>
      </c>
      <c r="L71" s="18">
        <f t="shared" ref="L71:L81" si="14">H71+K71</f>
        <v>130327.395</v>
      </c>
    </row>
    <row r="72" spans="1:12" ht="15.75" x14ac:dyDescent="0.25">
      <c r="A72" s="13">
        <v>2017</v>
      </c>
      <c r="B72" s="13" t="s">
        <v>35</v>
      </c>
      <c r="C72" s="14">
        <v>129679</v>
      </c>
      <c r="D72" s="15"/>
      <c r="E72" s="13"/>
      <c r="F72" s="15">
        <v>0</v>
      </c>
      <c r="G72" s="16">
        <f t="shared" si="12"/>
        <v>129679</v>
      </c>
      <c r="H72" s="17">
        <f t="shared" ref="H72:H81" si="15">H71+G72</f>
        <v>259358</v>
      </c>
      <c r="I72" s="15">
        <v>5.0000000000000001E-3</v>
      </c>
      <c r="J72" s="16">
        <f t="shared" si="13"/>
        <v>1296.79</v>
      </c>
      <c r="K72" s="17">
        <f t="shared" ref="K72:K81" si="16">K71+J72</f>
        <v>1945.1849999999999</v>
      </c>
      <c r="L72" s="18">
        <f t="shared" si="14"/>
        <v>261303.185</v>
      </c>
    </row>
    <row r="73" spans="1:12" ht="15.75" x14ac:dyDescent="0.25">
      <c r="A73" s="13">
        <v>2018</v>
      </c>
      <c r="B73" s="13" t="s">
        <v>13</v>
      </c>
      <c r="C73" s="14">
        <f>C72+E73</f>
        <v>137330.06099999999</v>
      </c>
      <c r="D73" s="15">
        <v>5.8999999999999997E-2</v>
      </c>
      <c r="E73" s="16">
        <f>C72*D73</f>
        <v>7651.0609999999997</v>
      </c>
      <c r="F73" s="15">
        <v>0</v>
      </c>
      <c r="G73" s="16">
        <f t="shared" si="12"/>
        <v>137330.06099999999</v>
      </c>
      <c r="H73" s="17">
        <f t="shared" si="15"/>
        <v>396688.06099999999</v>
      </c>
      <c r="I73" s="15">
        <v>5.0000000000000001E-3</v>
      </c>
      <c r="J73" s="16">
        <f t="shared" si="13"/>
        <v>1983.4403050000001</v>
      </c>
      <c r="K73" s="17">
        <f t="shared" si="16"/>
        <v>3928.625305</v>
      </c>
      <c r="L73" s="18">
        <f t="shared" si="14"/>
        <v>400616.68630499998</v>
      </c>
    </row>
    <row r="74" spans="1:12" ht="15.75" x14ac:dyDescent="0.25">
      <c r="A74" s="13">
        <v>2018</v>
      </c>
      <c r="B74" s="13" t="s">
        <v>21</v>
      </c>
      <c r="C74" s="14">
        <f>C72+E74</f>
        <v>137330.06099999999</v>
      </c>
      <c r="D74" s="15">
        <v>5.8999999999999997E-2</v>
      </c>
      <c r="E74" s="16">
        <f>C72*D74</f>
        <v>7651.0609999999997</v>
      </c>
      <c r="F74" s="15">
        <v>0</v>
      </c>
      <c r="G74" s="16">
        <f t="shared" si="12"/>
        <v>137330.06099999999</v>
      </c>
      <c r="H74" s="17">
        <f t="shared" si="15"/>
        <v>534018.12199999997</v>
      </c>
      <c r="I74" s="15">
        <v>5.0000000000000001E-3</v>
      </c>
      <c r="J74" s="16">
        <f t="shared" si="13"/>
        <v>2670.0906099999997</v>
      </c>
      <c r="K74" s="17">
        <f t="shared" si="16"/>
        <v>6598.7159149999998</v>
      </c>
      <c r="L74" s="18">
        <f t="shared" si="14"/>
        <v>540616.83791499992</v>
      </c>
    </row>
    <row r="75" spans="1:12" ht="15.75" x14ac:dyDescent="0.25">
      <c r="A75" s="13">
        <v>2018</v>
      </c>
      <c r="B75" s="13" t="s">
        <v>36</v>
      </c>
      <c r="C75" s="14">
        <f>C72+E75</f>
        <v>137330.06099999999</v>
      </c>
      <c r="D75" s="15">
        <v>5.8999999999999997E-2</v>
      </c>
      <c r="E75" s="16">
        <f>C72*D75</f>
        <v>7651.0609999999997</v>
      </c>
      <c r="F75" s="15">
        <v>0</v>
      </c>
      <c r="G75" s="16">
        <f t="shared" si="12"/>
        <v>137330.06099999999</v>
      </c>
      <c r="H75" s="17">
        <f t="shared" si="15"/>
        <v>671348.18299999996</v>
      </c>
      <c r="I75" s="15">
        <v>5.0000000000000001E-3</v>
      </c>
      <c r="J75" s="16">
        <f t="shared" si="13"/>
        <v>3356.7409149999999</v>
      </c>
      <c r="K75" s="17">
        <f t="shared" si="16"/>
        <v>9955.4568299999992</v>
      </c>
      <c r="L75" s="18">
        <f t="shared" si="14"/>
        <v>681303.63983</v>
      </c>
    </row>
    <row r="76" spans="1:12" ht="15.75" x14ac:dyDescent="0.25">
      <c r="A76" s="13">
        <v>2019</v>
      </c>
      <c r="B76" s="13" t="s">
        <v>13</v>
      </c>
      <c r="C76" s="14">
        <f>C75+E76</f>
        <v>145569.86465999999</v>
      </c>
      <c r="D76" s="15">
        <v>0.06</v>
      </c>
      <c r="E76" s="16">
        <f>C75*D76</f>
        <v>8239.8036599999996</v>
      </c>
      <c r="F76" s="15">
        <v>0</v>
      </c>
      <c r="G76" s="16">
        <f t="shared" si="12"/>
        <v>145569.86465999999</v>
      </c>
      <c r="H76" s="17">
        <f t="shared" si="15"/>
        <v>816918.04765999992</v>
      </c>
      <c r="I76" s="15">
        <v>5.0000000000000001E-3</v>
      </c>
      <c r="J76" s="16">
        <f t="shared" si="13"/>
        <v>4084.5902382999998</v>
      </c>
      <c r="K76" s="17">
        <f t="shared" si="16"/>
        <v>14040.047068299999</v>
      </c>
      <c r="L76" s="18">
        <f t="shared" si="14"/>
        <v>830958.09472829988</v>
      </c>
    </row>
    <row r="77" spans="1:12" ht="15.75" x14ac:dyDescent="0.25">
      <c r="A77" s="13">
        <v>2019</v>
      </c>
      <c r="B77" s="13" t="s">
        <v>21</v>
      </c>
      <c r="C77" s="14">
        <f>C75+E77</f>
        <v>145569.86465999999</v>
      </c>
      <c r="D77" s="15">
        <v>0.06</v>
      </c>
      <c r="E77" s="16">
        <f>C75*D77</f>
        <v>8239.8036599999996</v>
      </c>
      <c r="F77" s="15">
        <v>0</v>
      </c>
      <c r="G77" s="16">
        <f t="shared" si="12"/>
        <v>145569.86465999999</v>
      </c>
      <c r="H77" s="17">
        <f t="shared" si="15"/>
        <v>962487.91231999989</v>
      </c>
      <c r="I77" s="15">
        <v>5.0000000000000001E-3</v>
      </c>
      <c r="J77" s="16">
        <f t="shared" si="13"/>
        <v>4812.4395615999993</v>
      </c>
      <c r="K77" s="17">
        <f t="shared" si="16"/>
        <v>18852.486629899999</v>
      </c>
      <c r="L77" s="18">
        <f t="shared" si="14"/>
        <v>981340.39894989994</v>
      </c>
    </row>
    <row r="78" spans="1:12" ht="15.75" x14ac:dyDescent="0.25">
      <c r="A78" s="13">
        <v>2019</v>
      </c>
      <c r="B78" s="13" t="s">
        <v>7</v>
      </c>
      <c r="C78" s="14">
        <f>C75+E78</f>
        <v>145569.86465999999</v>
      </c>
      <c r="D78" s="15">
        <v>0.06</v>
      </c>
      <c r="E78" s="16">
        <f>C75*D78</f>
        <v>8239.8036599999996</v>
      </c>
      <c r="F78" s="15">
        <v>0</v>
      </c>
      <c r="G78" s="16">
        <f t="shared" si="12"/>
        <v>145569.86465999999</v>
      </c>
      <c r="H78" s="17">
        <f t="shared" si="15"/>
        <v>1108057.7769799998</v>
      </c>
      <c r="I78" s="15">
        <v>5.0000000000000001E-3</v>
      </c>
      <c r="J78" s="16">
        <f t="shared" si="13"/>
        <v>5540.2888848999992</v>
      </c>
      <c r="K78" s="17">
        <f t="shared" si="16"/>
        <v>24392.7755148</v>
      </c>
      <c r="L78" s="18">
        <f t="shared" si="14"/>
        <v>1132450.5524948</v>
      </c>
    </row>
    <row r="79" spans="1:12" ht="15.75" x14ac:dyDescent="0.25">
      <c r="A79" s="13">
        <v>2020</v>
      </c>
      <c r="B79" s="13" t="s">
        <v>13</v>
      </c>
      <c r="C79" s="14">
        <f>C78+E79</f>
        <v>154304.05653959999</v>
      </c>
      <c r="D79" s="15">
        <v>0.06</v>
      </c>
      <c r="E79" s="16">
        <f>C78*D79</f>
        <v>8734.1918795999991</v>
      </c>
      <c r="F79" s="15">
        <v>0</v>
      </c>
      <c r="G79" s="16">
        <f t="shared" si="12"/>
        <v>154304.05653959999</v>
      </c>
      <c r="H79" s="17">
        <f t="shared" si="15"/>
        <v>1262361.8335195999</v>
      </c>
      <c r="I79" s="15">
        <v>5.0000000000000001E-3</v>
      </c>
      <c r="J79" s="16">
        <f t="shared" si="13"/>
        <v>6311.8091675979995</v>
      </c>
      <c r="K79" s="17">
        <f t="shared" si="16"/>
        <v>30704.584682397999</v>
      </c>
      <c r="L79" s="18">
        <f t="shared" si="14"/>
        <v>1293066.4182019979</v>
      </c>
    </row>
    <row r="80" spans="1:12" ht="15.75" x14ac:dyDescent="0.25">
      <c r="A80" s="13">
        <v>2020</v>
      </c>
      <c r="B80" s="13" t="s">
        <v>21</v>
      </c>
      <c r="C80" s="14">
        <f>C78+E80</f>
        <v>154304.05653959999</v>
      </c>
      <c r="D80" s="15">
        <v>0.06</v>
      </c>
      <c r="E80" s="16">
        <f>C78*D80</f>
        <v>8734.1918795999991</v>
      </c>
      <c r="F80" s="15">
        <v>0</v>
      </c>
      <c r="G80" s="16">
        <f t="shared" si="12"/>
        <v>154304.05653959999</v>
      </c>
      <c r="H80" s="17">
        <f t="shared" si="15"/>
        <v>1416665.8900591999</v>
      </c>
      <c r="I80" s="15">
        <v>5.0000000000000001E-3</v>
      </c>
      <c r="J80" s="16">
        <f t="shared" si="13"/>
        <v>7083.3294502959998</v>
      </c>
      <c r="K80" s="17">
        <f t="shared" si="16"/>
        <v>37787.914132694001</v>
      </c>
      <c r="L80" s="18">
        <f t="shared" si="14"/>
        <v>1454453.8041918939</v>
      </c>
    </row>
    <row r="81" spans="1:12" ht="15.75" x14ac:dyDescent="0.25">
      <c r="A81" s="13">
        <v>2020</v>
      </c>
      <c r="B81" s="13" t="s">
        <v>35</v>
      </c>
      <c r="C81" s="14">
        <f>C78+E81</f>
        <v>154304.05653959999</v>
      </c>
      <c r="D81" s="15">
        <v>0.06</v>
      </c>
      <c r="E81" s="16">
        <f>C78*D81</f>
        <v>8734.1918795999991</v>
      </c>
      <c r="F81" s="15">
        <v>0</v>
      </c>
      <c r="G81" s="16">
        <f t="shared" si="12"/>
        <v>154304.05653959999</v>
      </c>
      <c r="H81" s="17">
        <f t="shared" si="15"/>
        <v>1570969.9465987999</v>
      </c>
      <c r="I81" s="15">
        <v>5.0000000000000001E-3</v>
      </c>
      <c r="J81" s="16">
        <f t="shared" si="13"/>
        <v>7854.8497329940001</v>
      </c>
      <c r="K81" s="17">
        <f t="shared" si="16"/>
        <v>45642.763865688001</v>
      </c>
      <c r="L81" s="18">
        <f t="shared" si="14"/>
        <v>1616612.7104644878</v>
      </c>
    </row>
    <row r="82" spans="1:12" ht="15.75" x14ac:dyDescent="0.25">
      <c r="A82" s="7"/>
      <c r="B82" s="7"/>
      <c r="C82" s="8"/>
      <c r="D82" s="9"/>
      <c r="E82" s="7"/>
      <c r="F82" s="10"/>
      <c r="G82" s="10"/>
      <c r="H82" s="11" t="s">
        <v>30</v>
      </c>
      <c r="I82" s="9"/>
      <c r="J82" s="7"/>
      <c r="K82" s="20" t="s">
        <v>31</v>
      </c>
      <c r="L82" s="21" t="s">
        <v>29</v>
      </c>
    </row>
    <row r="83" spans="1:12" ht="15.75" x14ac:dyDescent="0.25">
      <c r="A83" s="22"/>
      <c r="B83" s="22"/>
      <c r="C83" s="23"/>
      <c r="D83" s="24"/>
      <c r="E83" s="22"/>
      <c r="F83" s="25"/>
      <c r="G83" s="25"/>
      <c r="H83" s="26"/>
      <c r="I83" s="24"/>
      <c r="J83" s="22"/>
      <c r="K83" s="27"/>
      <c r="L83" s="22"/>
    </row>
    <row r="84" spans="1:12" ht="15.75" x14ac:dyDescent="0.25">
      <c r="A84" s="22"/>
      <c r="B84" s="22"/>
      <c r="C84" s="23"/>
      <c r="D84" s="24"/>
      <c r="E84" s="22"/>
      <c r="F84" s="25"/>
      <c r="G84" s="25"/>
      <c r="H84" s="26"/>
      <c r="I84" s="24"/>
      <c r="J84" s="48" t="s">
        <v>37</v>
      </c>
      <c r="K84" s="27"/>
      <c r="L84" s="22"/>
    </row>
    <row r="85" spans="1:12" ht="15.75" x14ac:dyDescent="0.25">
      <c r="A85" s="7" t="s">
        <v>0</v>
      </c>
      <c r="B85" s="7" t="s">
        <v>1</v>
      </c>
      <c r="C85" s="8" t="s">
        <v>8</v>
      </c>
      <c r="D85" s="9" t="s">
        <v>9</v>
      </c>
      <c r="E85" s="7" t="s">
        <v>17</v>
      </c>
      <c r="F85" s="10" t="s">
        <v>23</v>
      </c>
      <c r="G85" s="36" t="s">
        <v>24</v>
      </c>
      <c r="H85" s="29" t="s">
        <v>27</v>
      </c>
      <c r="I85" s="30" t="s">
        <v>25</v>
      </c>
      <c r="J85" s="31" t="s">
        <v>26</v>
      </c>
      <c r="K85" s="29" t="s">
        <v>28</v>
      </c>
      <c r="L85" s="36" t="s">
        <v>29</v>
      </c>
    </row>
    <row r="86" spans="1:12" ht="15.75" x14ac:dyDescent="0.25">
      <c r="A86" s="13">
        <v>2017</v>
      </c>
      <c r="B86" s="13" t="s">
        <v>10</v>
      </c>
      <c r="C86" s="14">
        <v>129679</v>
      </c>
      <c r="D86" s="15"/>
      <c r="E86" s="16">
        <f>C86</f>
        <v>129679</v>
      </c>
      <c r="F86" s="15">
        <v>0</v>
      </c>
      <c r="G86" s="16">
        <f>C86</f>
        <v>129679</v>
      </c>
      <c r="H86" s="17">
        <f>G86</f>
        <v>129679</v>
      </c>
      <c r="I86" s="15">
        <v>5.0000000000000001E-3</v>
      </c>
      <c r="J86" s="16">
        <f>H86*I86</f>
        <v>648.39499999999998</v>
      </c>
      <c r="K86" s="17">
        <f>J86</f>
        <v>648.39499999999998</v>
      </c>
      <c r="L86" s="37">
        <f>H86+K86</f>
        <v>130327.395</v>
      </c>
    </row>
    <row r="87" spans="1:12" ht="15.75" x14ac:dyDescent="0.25">
      <c r="A87" s="13">
        <v>2018</v>
      </c>
      <c r="B87" s="13" t="s">
        <v>10</v>
      </c>
      <c r="C87" s="14">
        <f>C86+E87</f>
        <v>137330.06099999999</v>
      </c>
      <c r="D87" s="15">
        <v>5.8999999999999997E-2</v>
      </c>
      <c r="E87" s="16">
        <f>C86*D87</f>
        <v>7651.0609999999997</v>
      </c>
      <c r="F87" s="15">
        <v>0</v>
      </c>
      <c r="G87" s="16">
        <f>C87</f>
        <v>137330.06099999999</v>
      </c>
      <c r="H87" s="17">
        <f>H86+G87</f>
        <v>267009.06099999999</v>
      </c>
      <c r="I87" s="15">
        <v>5.0000000000000001E-3</v>
      </c>
      <c r="J87" s="16">
        <f>H87*I87</f>
        <v>1335.0453049999999</v>
      </c>
      <c r="K87" s="17">
        <f>K86+J87</f>
        <v>1983.4403049999999</v>
      </c>
      <c r="L87" s="37">
        <f>H87+K87</f>
        <v>268992.50130499998</v>
      </c>
    </row>
    <row r="88" spans="1:12" ht="15.75" x14ac:dyDescent="0.25">
      <c r="A88" s="13">
        <v>2019</v>
      </c>
      <c r="B88" s="13" t="s">
        <v>10</v>
      </c>
      <c r="C88" s="14">
        <f>C87+E88</f>
        <v>145569.86465999999</v>
      </c>
      <c r="D88" s="15">
        <v>0.06</v>
      </c>
      <c r="E88" s="16">
        <f>C87*D88</f>
        <v>8239.8036599999996</v>
      </c>
      <c r="F88" s="15">
        <v>0</v>
      </c>
      <c r="G88" s="16">
        <f>C88</f>
        <v>145569.86465999999</v>
      </c>
      <c r="H88" s="17">
        <f>H87+G88</f>
        <v>412578.92565999995</v>
      </c>
      <c r="I88" s="15">
        <v>5.0000000000000001E-3</v>
      </c>
      <c r="J88" s="16">
        <f>H88*I88</f>
        <v>2062.8946282999996</v>
      </c>
      <c r="K88" s="17">
        <f>K87+J88</f>
        <v>4046.3349332999996</v>
      </c>
      <c r="L88" s="37">
        <f>H88+K88</f>
        <v>416625.26059329993</v>
      </c>
    </row>
    <row r="89" spans="1:12" ht="15.75" x14ac:dyDescent="0.25">
      <c r="A89" s="13">
        <v>2020</v>
      </c>
      <c r="B89" s="13" t="s">
        <v>10</v>
      </c>
      <c r="C89" s="14">
        <f>C88+E89</f>
        <v>154304.05653959999</v>
      </c>
      <c r="D89" s="15">
        <v>0.06</v>
      </c>
      <c r="E89" s="16">
        <f>C88*D89</f>
        <v>8734.1918795999991</v>
      </c>
      <c r="F89" s="15">
        <v>0</v>
      </c>
      <c r="G89" s="16">
        <f>C89</f>
        <v>154304.05653959999</v>
      </c>
      <c r="H89" s="17">
        <f>H88+G89</f>
        <v>566882.98219959997</v>
      </c>
      <c r="I89" s="15">
        <v>5.0000000000000001E-3</v>
      </c>
      <c r="J89" s="16">
        <f>H89*I89</f>
        <v>2834.4149109979999</v>
      </c>
      <c r="K89" s="17">
        <f>K88+J89</f>
        <v>6880.7498442979995</v>
      </c>
      <c r="L89" s="37">
        <f>H89+K89</f>
        <v>573763.73204389797</v>
      </c>
    </row>
    <row r="90" spans="1:12" ht="15.75" x14ac:dyDescent="0.25">
      <c r="A90" s="13">
        <v>2021</v>
      </c>
      <c r="B90" s="13" t="s">
        <v>10</v>
      </c>
      <c r="C90" s="14">
        <f>C89+E90</f>
        <v>159704.698518486</v>
      </c>
      <c r="D90" s="15">
        <v>3.5000000000000003E-2</v>
      </c>
      <c r="E90" s="16">
        <f>C89*D90</f>
        <v>5400.6419788860003</v>
      </c>
      <c r="F90" s="15">
        <v>0</v>
      </c>
      <c r="G90" s="16">
        <f>C90</f>
        <v>159704.698518486</v>
      </c>
      <c r="H90" s="17">
        <f>H89+G90</f>
        <v>726587.68071808596</v>
      </c>
      <c r="I90" s="15">
        <v>5.0000000000000001E-3</v>
      </c>
      <c r="J90" s="16">
        <f>H90*I90</f>
        <v>3632.93840359043</v>
      </c>
      <c r="K90" s="17">
        <f>K89+J90</f>
        <v>10513.688247888429</v>
      </c>
      <c r="L90" s="37">
        <f>H90+K90</f>
        <v>737101.36896597443</v>
      </c>
    </row>
    <row r="91" spans="1:12" ht="15.75" x14ac:dyDescent="0.25">
      <c r="A91" s="7"/>
      <c r="B91" s="7"/>
      <c r="C91" s="8"/>
      <c r="D91" s="9"/>
      <c r="E91" s="7"/>
      <c r="F91" s="10"/>
      <c r="G91" s="10"/>
      <c r="H91" s="11" t="s">
        <v>30</v>
      </c>
      <c r="I91" s="9"/>
      <c r="J91" s="7"/>
      <c r="K91" s="20" t="s">
        <v>31</v>
      </c>
      <c r="L91" s="7" t="s">
        <v>29</v>
      </c>
    </row>
    <row r="92" spans="1:12" ht="16.5" thickBot="1" x14ac:dyDescent="0.3">
      <c r="A92" s="22"/>
      <c r="B92" s="22"/>
      <c r="C92" s="23"/>
      <c r="D92" s="24"/>
      <c r="E92" s="22"/>
      <c r="F92" s="25"/>
      <c r="G92" s="25"/>
      <c r="H92" s="26"/>
      <c r="I92" s="24"/>
      <c r="J92" s="22"/>
      <c r="K92" s="27"/>
      <c r="L92" s="22"/>
    </row>
    <row r="93" spans="1:12" ht="16.5" thickTop="1" x14ac:dyDescent="0.25">
      <c r="A93" s="22"/>
      <c r="B93" s="22"/>
      <c r="C93" s="23"/>
      <c r="D93" s="38" t="s">
        <v>38</v>
      </c>
      <c r="E93" s="39">
        <f>L54</f>
        <v>22860424.421215121</v>
      </c>
      <c r="F93" s="25"/>
      <c r="G93" s="25"/>
      <c r="H93" s="26"/>
      <c r="I93" s="24"/>
      <c r="J93" s="22"/>
      <c r="K93" s="27"/>
      <c r="L93" s="22"/>
    </row>
    <row r="94" spans="1:12" ht="15.75" x14ac:dyDescent="0.25">
      <c r="A94" s="22"/>
      <c r="B94" s="22"/>
      <c r="C94" s="23"/>
      <c r="D94" s="40" t="s">
        <v>39</v>
      </c>
      <c r="E94" s="41">
        <f>L66</f>
        <v>3127823.7086377293</v>
      </c>
      <c r="F94" s="25"/>
      <c r="G94" s="25"/>
      <c r="H94" s="26"/>
      <c r="I94" s="24"/>
      <c r="J94" s="22"/>
      <c r="K94" s="27"/>
      <c r="L94" s="22"/>
    </row>
    <row r="95" spans="1:12" ht="15.75" x14ac:dyDescent="0.25">
      <c r="A95" s="22"/>
      <c r="B95" s="22"/>
      <c r="C95" s="23"/>
      <c r="D95" s="40" t="s">
        <v>34</v>
      </c>
      <c r="E95" s="41">
        <f>L81</f>
        <v>1616612.7104644878</v>
      </c>
      <c r="F95" s="25"/>
      <c r="G95" s="25"/>
      <c r="H95" s="26"/>
      <c r="I95" s="24"/>
      <c r="J95" s="22"/>
      <c r="K95" s="27"/>
      <c r="L95" s="22"/>
    </row>
    <row r="96" spans="1:12" ht="16.5" thickBot="1" x14ac:dyDescent="0.3">
      <c r="A96" s="22"/>
      <c r="B96" s="22"/>
      <c r="C96" s="23"/>
      <c r="D96" s="40" t="s">
        <v>37</v>
      </c>
      <c r="E96" s="41">
        <f>L90</f>
        <v>737101.36896597443</v>
      </c>
      <c r="F96" s="25"/>
      <c r="G96" s="25"/>
      <c r="H96" s="26"/>
      <c r="I96" s="24"/>
      <c r="J96" s="22"/>
      <c r="K96" s="27"/>
      <c r="L96" s="22"/>
    </row>
    <row r="97" spans="1:12" ht="16.5" thickBot="1" x14ac:dyDescent="0.3">
      <c r="A97" s="22"/>
      <c r="B97" s="22"/>
      <c r="C97" s="23"/>
      <c r="D97" s="42" t="s">
        <v>29</v>
      </c>
      <c r="E97" s="43">
        <f>L54+L66+L81+L90</f>
        <v>28341962.209283315</v>
      </c>
      <c r="F97" s="25"/>
      <c r="G97" s="25"/>
      <c r="H97" s="26"/>
      <c r="I97" s="24"/>
      <c r="J97" s="22"/>
      <c r="K97" s="27"/>
      <c r="L97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Nora Marín García</cp:lastModifiedBy>
  <cp:lastPrinted>2021-03-15T02:30:32Z</cp:lastPrinted>
  <dcterms:created xsi:type="dcterms:W3CDTF">2021-03-12T14:01:52Z</dcterms:created>
  <dcterms:modified xsi:type="dcterms:W3CDTF">2021-05-31T15:12:28Z</dcterms:modified>
</cp:coreProperties>
</file>