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DEMANDAS\PILAR\"/>
    </mc:Choice>
  </mc:AlternateContent>
  <bookViews>
    <workbookView xWindow="0" yWindow="0" windowWidth="20490" windowHeight="7755"/>
  </bookViews>
  <sheets>
    <sheet name="Intereses" sheetId="1" r:id="rId1"/>
  </sheets>
  <externalReferences>
    <externalReference r:id="rId2"/>
  </externalReferences>
  <definedNames>
    <definedName name="_1">'[1]Histórico Usura'!#REF!</definedName>
    <definedName name="_2">'[1]Histórico Usura'!#REF!</definedName>
    <definedName name="HTML_CodePage" hidden="1">1252</definedName>
    <definedName name="HTML_Control" hidden="1">{"'CERTIFICADO1'!$A$1:$G$221"}</definedName>
    <definedName name="HTML_Description" hidden="1">""</definedName>
    <definedName name="HTML_Email" hidden="1">""</definedName>
    <definedName name="HTML_Header" hidden="1">""</definedName>
    <definedName name="HTML_LastUpdate" hidden="1">"2/07/2002"</definedName>
    <definedName name="HTML_LineAfter" hidden="1">FALSE</definedName>
    <definedName name="HTML_LineBefore" hidden="1">FALSE</definedName>
    <definedName name="HTML_Name" hidden="1">"Superintendencia Bancaria"</definedName>
    <definedName name="HTML_OBDlg2" hidden="1">TRUE</definedName>
    <definedName name="HTML_OBDlg4" hidden="1">TRUE</definedName>
    <definedName name="HTML_OS" hidden="1">0</definedName>
    <definedName name="HTML_PathFile" hidden="1">"C:\Mis documentos\Marlen\Marlen\TASASBCTELASIG\certificacion-internet\PRUEBA 1.htm"</definedName>
    <definedName name="HTML_Title" hidden="1">""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7" i="1"/>
  <c r="F20" i="1" l="1"/>
  <c r="F22" i="1" l="1"/>
  <c r="F21" i="1"/>
  <c r="G21" i="1"/>
  <c r="F23" i="1" l="1"/>
  <c r="F24" i="1"/>
  <c r="G24" i="1"/>
  <c r="F25" i="1"/>
  <c r="F26" i="1" l="1"/>
  <c r="F27" i="1" l="1"/>
  <c r="F28" i="1"/>
  <c r="F29" i="1" l="1"/>
  <c r="G27" i="1"/>
  <c r="F30" i="1" l="1"/>
  <c r="G30" i="1" l="1"/>
  <c r="F31" i="1"/>
  <c r="F32" i="1" l="1"/>
  <c r="F33" i="1" s="1"/>
  <c r="F34" i="1" s="1"/>
  <c r="F35" i="1" l="1"/>
  <c r="F36" i="1" s="1"/>
  <c r="F37" i="1" s="1"/>
  <c r="G33" i="1"/>
  <c r="F38" i="1" l="1"/>
  <c r="F39" i="1" s="1"/>
  <c r="F40" i="1" s="1"/>
  <c r="G36" i="1"/>
  <c r="F41" i="1" l="1"/>
  <c r="F42" i="1" s="1"/>
  <c r="F43" i="1" s="1"/>
  <c r="G39" i="1"/>
  <c r="G42" i="1" l="1"/>
  <c r="G45" i="1"/>
  <c r="F44" i="1"/>
  <c r="F45" i="1" s="1"/>
  <c r="F46" i="1" s="1"/>
  <c r="F47" i="1" l="1"/>
  <c r="F48" i="1" s="1"/>
  <c r="F49" i="1" s="1"/>
  <c r="F50" i="1" l="1"/>
  <c r="F51" i="1" s="1"/>
  <c r="F52" i="1" s="1"/>
  <c r="G48" i="1"/>
  <c r="F53" i="1" l="1"/>
  <c r="F54" i="1" s="1"/>
  <c r="F55" i="1" s="1"/>
  <c r="G51" i="1"/>
  <c r="F56" i="1" l="1"/>
  <c r="F57" i="1" s="1"/>
  <c r="F58" i="1" s="1"/>
  <c r="G54" i="1"/>
  <c r="F59" i="1" l="1"/>
  <c r="F60" i="1" s="1"/>
  <c r="F61" i="1" s="1"/>
  <c r="G57" i="1"/>
  <c r="F62" i="1" l="1"/>
  <c r="F63" i="1" s="1"/>
  <c r="F64" i="1" s="1"/>
  <c r="G60" i="1"/>
  <c r="F65" i="1" l="1"/>
  <c r="F66" i="1" s="1"/>
  <c r="F67" i="1" s="1"/>
  <c r="G63" i="1"/>
  <c r="F68" i="1" l="1"/>
  <c r="F69" i="1" s="1"/>
  <c r="F70" i="1" s="1"/>
  <c r="G66" i="1"/>
  <c r="F71" i="1" l="1"/>
  <c r="F72" i="1" s="1"/>
  <c r="F73" i="1" s="1"/>
  <c r="G69" i="1"/>
  <c r="F74" i="1" l="1"/>
  <c r="F75" i="1" s="1"/>
  <c r="F76" i="1" s="1"/>
  <c r="G72" i="1"/>
  <c r="F77" i="1" l="1"/>
  <c r="F78" i="1" s="1"/>
  <c r="F79" i="1" s="1"/>
  <c r="G75" i="1"/>
  <c r="F80" i="1" l="1"/>
  <c r="F81" i="1" s="1"/>
  <c r="F82" i="1" s="1"/>
  <c r="G78" i="1"/>
  <c r="F83" i="1" l="1"/>
  <c r="F84" i="1" s="1"/>
  <c r="F85" i="1" s="1"/>
  <c r="G81" i="1"/>
  <c r="G87" i="1" l="1"/>
  <c r="F86" i="1"/>
  <c r="F87" i="1" s="1"/>
  <c r="F88" i="1" s="1"/>
  <c r="G84" i="1"/>
  <c r="F89" i="1" l="1"/>
  <c r="F90" i="1" s="1"/>
  <c r="F91" i="1" s="1"/>
  <c r="F92" i="1" l="1"/>
  <c r="G90" i="1"/>
  <c r="F93" i="1" l="1"/>
  <c r="F94" i="1" l="1"/>
  <c r="F95" i="1" l="1"/>
  <c r="F96" i="1" l="1"/>
  <c r="F97" i="1" l="1"/>
  <c r="F98" i="1" l="1"/>
  <c r="F99" i="1" l="1"/>
  <c r="F100" i="1" l="1"/>
  <c r="F101" i="1" l="1"/>
  <c r="F102" i="1" l="1"/>
  <c r="F103" i="1" l="1"/>
  <c r="F104" i="1" l="1"/>
  <c r="F105" i="1" l="1"/>
  <c r="F106" i="1" l="1"/>
  <c r="F107" i="1" l="1"/>
  <c r="F108" i="1" l="1"/>
  <c r="F109" i="1" l="1"/>
  <c r="F110" i="1" l="1"/>
  <c r="F111" i="1" l="1"/>
  <c r="F112" i="1" l="1"/>
  <c r="F113" i="1" l="1"/>
  <c r="F114" i="1" l="1"/>
  <c r="F115" i="1" l="1"/>
  <c r="F116" i="1" l="1"/>
  <c r="F117" i="1" l="1"/>
  <c r="F118" i="1" l="1"/>
  <c r="F119" i="1" l="1"/>
  <c r="F120" i="1" l="1"/>
  <c r="F121" i="1" l="1"/>
  <c r="F122" i="1" l="1"/>
  <c r="F123" i="1" l="1"/>
  <c r="F124" i="1" l="1"/>
  <c r="F125" i="1" l="1"/>
  <c r="F126" i="1" l="1"/>
  <c r="F127" i="1" l="1"/>
  <c r="F128" i="1" l="1"/>
  <c r="F129" i="1" l="1"/>
  <c r="F130" i="1" l="1"/>
  <c r="F131" i="1" l="1"/>
  <c r="F132" i="1" l="1"/>
  <c r="F133" i="1" l="1"/>
  <c r="F134" i="1" l="1"/>
  <c r="F135" i="1" l="1"/>
  <c r="F136" i="1" l="1"/>
  <c r="F137" i="1" l="1"/>
  <c r="F138" i="1" l="1"/>
  <c r="F139" i="1" l="1"/>
  <c r="F140" i="1" l="1"/>
  <c r="F141" i="1" l="1"/>
  <c r="F142" i="1" l="1"/>
  <c r="F143" i="1" l="1"/>
  <c r="F144" i="1" l="1"/>
  <c r="F145" i="1" l="1"/>
  <c r="F146" i="1" l="1"/>
  <c r="F147" i="1" l="1"/>
  <c r="F148" i="1" l="1"/>
  <c r="F149" i="1" l="1"/>
  <c r="F150" i="1" l="1"/>
  <c r="F151" i="1" l="1"/>
  <c r="F152" i="1" l="1"/>
  <c r="G154" i="1" s="1"/>
  <c r="G158" i="1" s="1"/>
</calcChain>
</file>

<file path=xl/sharedStrings.xml><?xml version="1.0" encoding="utf-8"?>
<sst xmlns="http://schemas.openxmlformats.org/spreadsheetml/2006/main" count="155" uniqueCount="34">
  <si>
    <t>GUADALAJARA DE BUGA, JUNIO 20 DE 2023</t>
  </si>
  <si>
    <t>HONORABLE JUEZ PRIMERO CIVIL MUNICIPAL</t>
  </si>
  <si>
    <t>E.S.D.</t>
  </si>
  <si>
    <r>
      <rPr>
        <b/>
        <u val="double"/>
        <sz val="10"/>
        <rFont val="Arial"/>
        <family val="2"/>
      </rPr>
      <t>ASUNTO</t>
    </r>
    <r>
      <rPr>
        <b/>
        <sz val="10"/>
        <rFont val="Arial"/>
        <family val="2"/>
      </rPr>
      <t>:  LIQUIDACION A MAYO 31 DE 2023 DELPROCESO EJECUTIVO RADICADO 2018-00478-00, SOLICITANDO SU REVISION Y APROBACION Y SE AUTORICE LA CONTINUIDAD DEL PROCESO.</t>
    </r>
  </si>
  <si>
    <t>LIQUIDACION PROCESO EJECUTIVO 2018-00478-00 A MAYO 31 DE 2023</t>
  </si>
  <si>
    <t>CREDITO</t>
  </si>
  <si>
    <t>VENCIMIENTO</t>
  </si>
  <si>
    <t>FECHA PAGO DEUDA</t>
  </si>
  <si>
    <t>DIAS DE MORA</t>
  </si>
  <si>
    <t>AÑO</t>
  </si>
  <si>
    <t>MES</t>
  </si>
  <si>
    <t>PERIODO</t>
  </si>
  <si>
    <t>INTERES DE MORA</t>
  </si>
  <si>
    <t>DIAS MORA</t>
  </si>
  <si>
    <t xml:space="preserve">VALOR INTERES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</si>
  <si>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</si>
  <si>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</si>
  <si>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</si>
  <si>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</si>
  <si>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</si>
  <si>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</si>
  <si>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</si>
  <si>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</si>
  <si>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</si>
  <si>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</si>
  <si>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</si>
  <si>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</si>
  <si>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Agosto </t>
  </si>
  <si>
    <t>TOTAL INTERESES DE MORA A MAYO 31 DE 2023</t>
  </si>
  <si>
    <t>CAPITAL DEMANDADO RESPALDADO CON PAGARE</t>
  </si>
  <si>
    <t>TOTAL CAPITAL MAS INTERESES MAYO 31 DE 2023</t>
  </si>
  <si>
    <t>LESLIE MABEL MORALES SANCHEZ</t>
  </si>
  <si>
    <t>CC 38,872,993 DE BUGA</t>
  </si>
  <si>
    <t>DEMANDANTE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</si>
</sst>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&quot;$&quot;\ * #,##0.00_ ;_ &quot;$&quot;\ * \-#,##0.00_ ;_ &quot;$&quot;\ * &quot;-&quot;??_ ;_ @_ "/>
    <numFmt numFmtId="165" formatCode="_ &quot;$&quot;\ * #,##0_ ;_ &quot;$&quot;\ * \-#,##0_ ;_ &quot;$&quot;\ * &quot;-&quot;??_ ;_ @_ "/>
    <numFmt numFmtId="166" formatCode="dd\-mmm\-yyyy"/>
    <numFmt numFmtId="167" formatCode="_ * #,##0.00_ ;_ * \-#,##0.00_ ;_ * &quot;-&quot;??_ ;_ @_ "/>
    <numFmt numFmtId="168" formatCode="_ * #,##0_ ;_ * \-#,##0_ ;_ * &quot;-&quot;??_ ;_ @_ 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 val="double"/>
      <sz val="10"/>
      <name val="Arial"/>
      <family val="2"/>
    </font>
    <font>
      <b/>
      <sz val="16"/>
      <name val="Arial"/>
      <family val="2"/>
    </font>
    <font>
      <b/>
      <sz val="10"/>
      <name val="Verdana"/>
      <family val="2"/>
    </font>
    <font>
      <b/>
      <u val="doubleAccounting"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5" fillId="3" borderId="7" xfId="0" applyFont="1" applyFill="1" applyBorder="1" applyAlignment="1" applyProtection="1">
      <alignment horizontal="center"/>
      <protection hidden="1"/>
    </xf>
    <xf numFmtId="0" fontId="5" fillId="3" borderId="0" xfId="0" applyFont="1" applyFill="1" applyAlignment="1" applyProtection="1">
      <alignment horizontal="center"/>
      <protection hidden="1"/>
    </xf>
    <xf numFmtId="165" fontId="5" fillId="3" borderId="8" xfId="2" applyNumberFormat="1" applyFont="1" applyFill="1" applyBorder="1" applyProtection="1">
      <protection locked="0" hidden="1"/>
    </xf>
    <xf numFmtId="0" fontId="5" fillId="3" borderId="7" xfId="0" applyFont="1" applyFill="1" applyBorder="1" applyProtection="1">
      <protection hidden="1"/>
    </xf>
    <xf numFmtId="166" fontId="5" fillId="3" borderId="0" xfId="0" applyNumberFormat="1" applyFont="1" applyFill="1" applyProtection="1">
      <protection hidden="1"/>
    </xf>
    <xf numFmtId="0" fontId="5" fillId="3" borderId="0" xfId="0" applyFont="1" applyFill="1" applyProtection="1">
      <protection hidden="1"/>
    </xf>
    <xf numFmtId="0" fontId="5" fillId="3" borderId="9" xfId="0" applyFont="1" applyFill="1" applyBorder="1" applyProtection="1">
      <protection hidden="1"/>
    </xf>
    <xf numFmtId="166" fontId="5" fillId="4" borderId="8" xfId="0" applyNumberFormat="1" applyFont="1" applyFill="1" applyBorder="1" applyAlignment="1" applyProtection="1">
      <alignment horizontal="center"/>
      <protection locked="0" hidden="1"/>
    </xf>
    <xf numFmtId="0" fontId="5" fillId="3" borderId="7" xfId="0" applyFont="1" applyFill="1" applyBorder="1" applyAlignment="1" applyProtection="1">
      <alignment horizontal="center"/>
      <protection hidden="1"/>
    </xf>
    <xf numFmtId="0" fontId="5" fillId="3" borderId="0" xfId="0" applyFont="1" applyFill="1" applyAlignment="1" applyProtection="1">
      <alignment horizontal="center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5" fillId="3" borderId="10" xfId="0" applyFont="1" applyFill="1" applyBorder="1" applyAlignment="1" applyProtection="1">
      <alignment horizontal="center"/>
      <protection hidden="1"/>
    </xf>
    <xf numFmtId="166" fontId="5" fillId="3" borderId="8" xfId="0" applyNumberFormat="1" applyFont="1" applyFill="1" applyBorder="1" applyAlignment="1" applyProtection="1">
      <alignment horizontal="center"/>
      <protection locked="0" hidden="1"/>
    </xf>
    <xf numFmtId="168" fontId="5" fillId="3" borderId="11" xfId="1" applyNumberFormat="1" applyFont="1" applyFill="1" applyBorder="1" applyProtection="1">
      <protection hidden="1"/>
    </xf>
    <xf numFmtId="49" fontId="5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13" xfId="0" applyFont="1" applyFill="1" applyBorder="1" applyAlignment="1" applyProtection="1">
      <alignment horizontal="center" vertical="center"/>
      <protection hidden="1"/>
    </xf>
    <xf numFmtId="0" fontId="5" fillId="3" borderId="14" xfId="0" applyFont="1" applyFill="1" applyBorder="1" applyProtection="1">
      <protection hidden="1"/>
    </xf>
    <xf numFmtId="166" fontId="5" fillId="3" borderId="14" xfId="0" applyNumberFormat="1" applyFont="1" applyFill="1" applyBorder="1" applyProtection="1">
      <protection hidden="1"/>
    </xf>
    <xf numFmtId="10" fontId="5" fillId="3" borderId="14" xfId="3" applyNumberFormat="1" applyFont="1" applyFill="1" applyBorder="1" applyAlignment="1" applyProtection="1">
      <alignment horizontal="center"/>
      <protection hidden="1"/>
    </xf>
    <xf numFmtId="168" fontId="5" fillId="3" borderId="14" xfId="1" applyNumberFormat="1" applyFont="1" applyFill="1" applyBorder="1" applyProtection="1">
      <protection hidden="1"/>
    </xf>
    <xf numFmtId="165" fontId="5" fillId="3" borderId="15" xfId="0" applyNumberFormat="1" applyFont="1" applyFill="1" applyBorder="1" applyProtection="1">
      <protection hidden="1"/>
    </xf>
    <xf numFmtId="0" fontId="5" fillId="3" borderId="16" xfId="0" applyFont="1" applyFill="1" applyBorder="1" applyProtection="1">
      <protection hidden="1"/>
    </xf>
    <xf numFmtId="166" fontId="5" fillId="3" borderId="16" xfId="0" applyNumberFormat="1" applyFont="1" applyFill="1" applyBorder="1" applyProtection="1">
      <protection hidden="1"/>
    </xf>
    <xf numFmtId="10" fontId="5" fillId="3" borderId="16" xfId="3" applyNumberFormat="1" applyFont="1" applyFill="1" applyBorder="1" applyAlignment="1" applyProtection="1">
      <alignment horizontal="center"/>
      <protection hidden="1"/>
    </xf>
    <xf numFmtId="168" fontId="5" fillId="3" borderId="16" xfId="1" applyNumberFormat="1" applyFont="1" applyFill="1" applyBorder="1" applyProtection="1">
      <protection hidden="1"/>
    </xf>
    <xf numFmtId="165" fontId="5" fillId="3" borderId="17" xfId="0" applyNumberFormat="1" applyFont="1" applyFill="1" applyBorder="1" applyProtection="1">
      <protection hidden="1"/>
    </xf>
    <xf numFmtId="0" fontId="5" fillId="3" borderId="18" xfId="0" applyFont="1" applyFill="1" applyBorder="1" applyAlignment="1" applyProtection="1">
      <alignment horizontal="center" vertical="center"/>
      <protection hidden="1"/>
    </xf>
    <xf numFmtId="0" fontId="5" fillId="3" borderId="19" xfId="0" applyFont="1" applyFill="1" applyBorder="1" applyAlignment="1" applyProtection="1">
      <alignment horizontal="center" vertical="center"/>
      <protection hidden="1"/>
    </xf>
    <xf numFmtId="0" fontId="5" fillId="3" borderId="20" xfId="0" applyFont="1" applyFill="1" applyBorder="1" applyAlignment="1" applyProtection="1">
      <alignment horizontal="center" vertical="center"/>
      <protection hidden="1"/>
    </xf>
    <xf numFmtId="165" fontId="5" fillId="3" borderId="16" xfId="0" applyNumberFormat="1" applyFont="1" applyFill="1" applyBorder="1" applyProtection="1">
      <protection hidden="1"/>
    </xf>
    <xf numFmtId="0" fontId="5" fillId="3" borderId="21" xfId="0" applyFont="1" applyFill="1" applyBorder="1" applyAlignment="1" applyProtection="1">
      <alignment horizontal="center" vertical="center"/>
      <protection hidden="1"/>
    </xf>
    <xf numFmtId="0" fontId="5" fillId="3" borderId="14" xfId="0" applyFont="1" applyFill="1" applyBorder="1" applyAlignment="1" applyProtection="1">
      <alignment horizontal="center" vertical="center"/>
      <protection hidden="1"/>
    </xf>
    <xf numFmtId="0" fontId="5" fillId="3" borderId="16" xfId="0" applyFont="1" applyFill="1" applyBorder="1" applyAlignment="1" applyProtection="1">
      <alignment horizontal="center" vertical="center"/>
      <protection hidden="1"/>
    </xf>
    <xf numFmtId="10" fontId="5" fillId="4" borderId="16" xfId="0" applyNumberFormat="1" applyFont="1" applyFill="1" applyBorder="1" applyAlignment="1" applyProtection="1">
      <alignment horizontal="center"/>
      <protection hidden="1"/>
    </xf>
    <xf numFmtId="166" fontId="5" fillId="3" borderId="16" xfId="0" applyNumberFormat="1" applyFont="1" applyFill="1" applyBorder="1" applyAlignment="1" applyProtection="1">
      <alignment horizontal="right"/>
      <protection hidden="1"/>
    </xf>
    <xf numFmtId="165" fontId="6" fillId="3" borderId="16" xfId="0" applyNumberFormat="1" applyFont="1" applyFill="1" applyBorder="1" applyProtection="1">
      <protection hidden="1"/>
    </xf>
    <xf numFmtId="0" fontId="5" fillId="3" borderId="16" xfId="0" applyFont="1" applyFill="1" applyBorder="1" applyAlignment="1" applyProtection="1">
      <alignment horizontal="center" vertical="center"/>
      <protection hidden="1"/>
    </xf>
    <xf numFmtId="0" fontId="5" fillId="3" borderId="22" xfId="0" applyFont="1" applyFill="1" applyBorder="1" applyAlignment="1" applyProtection="1">
      <alignment horizontal="center" vertical="center"/>
      <protection hidden="1"/>
    </xf>
    <xf numFmtId="0" fontId="5" fillId="3" borderId="23" xfId="0" applyFont="1" applyFill="1" applyBorder="1" applyAlignment="1" applyProtection="1">
      <alignment horizontal="center" vertical="center"/>
      <protection hidden="1"/>
    </xf>
    <xf numFmtId="0" fontId="5" fillId="3" borderId="24" xfId="0" applyFont="1" applyFill="1" applyBorder="1" applyAlignment="1" applyProtection="1">
      <alignment horizontal="center" vertical="center"/>
      <protection hidden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quidacion%20credito%2047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es"/>
      <sheetName val="Histórico Usura"/>
      <sheetName val="GT_Custom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64"/>
  <sheetViews>
    <sheetView tabSelected="1" topLeftCell="A142" zoomScale="115" zoomScaleNormal="115" zoomScalePageLayoutView="115" workbookViewId="0">
      <selection activeCell="L157" sqref="L157"/>
    </sheetView>
  </sheetViews>
  <sheetFormatPr baseColWidth="10" defaultColWidth="10.85546875" defaultRowHeight="12.75" x14ac:dyDescent="0.2"/>
  <cols>
    <col min="1" max="1" width="2.7109375" style="2" customWidth="1"/>
    <col min="2" max="2" width="10.85546875" style="1"/>
    <col min="3" max="4" width="15.28515625" style="1" customWidth="1"/>
    <col min="5" max="5" width="23" style="1" customWidth="1"/>
    <col min="6" max="6" width="14.42578125" style="1" customWidth="1"/>
    <col min="7" max="7" width="18.85546875" style="1" customWidth="1"/>
    <col min="8" max="16384" width="10.85546875" style="2"/>
  </cols>
  <sheetData>
    <row r="1" spans="2:7" x14ac:dyDescent="0.2">
      <c r="B1" s="1" t="s">
        <v>0</v>
      </c>
    </row>
    <row r="3" spans="2:7" x14ac:dyDescent="0.2">
      <c r="B3" s="1" t="s">
        <v>1</v>
      </c>
    </row>
    <row r="4" spans="2:7" x14ac:dyDescent="0.2">
      <c r="B4" s="1" t="s">
        <v>2</v>
      </c>
    </row>
    <row r="6" spans="2:7" ht="18.75" customHeight="1" x14ac:dyDescent="0.2">
      <c r="B6" s="3" t="s">
        <v>3</v>
      </c>
      <c r="C6" s="3"/>
      <c r="D6" s="3"/>
      <c r="E6" s="3"/>
      <c r="F6" s="3"/>
      <c r="G6" s="3"/>
    </row>
    <row r="7" spans="2:7" x14ac:dyDescent="0.2">
      <c r="B7" s="3"/>
      <c r="C7" s="3"/>
      <c r="D7" s="3"/>
      <c r="E7" s="3"/>
      <c r="F7" s="3"/>
      <c r="G7" s="3"/>
    </row>
    <row r="9" spans="2:7" ht="13.5" thickBot="1" x14ac:dyDescent="0.25"/>
    <row r="10" spans="2:7" ht="36" customHeight="1" thickBot="1" x14ac:dyDescent="0.25">
      <c r="B10" s="4" t="s">
        <v>4</v>
      </c>
      <c r="C10" s="5"/>
      <c r="D10" s="5"/>
      <c r="E10" s="5"/>
      <c r="F10" s="5"/>
      <c r="G10" s="6"/>
    </row>
    <row r="11" spans="2:7" ht="4.7" customHeight="1" thickTop="1" thickBot="1" x14ac:dyDescent="0.25">
      <c r="B11" s="7"/>
      <c r="C11" s="8"/>
      <c r="D11" s="8"/>
      <c r="E11" s="8"/>
      <c r="F11" s="8"/>
      <c r="G11" s="9"/>
    </row>
    <row r="12" spans="2:7" ht="13.5" thickBot="1" x14ac:dyDescent="0.25">
      <c r="B12" s="10" t="s">
        <v>5</v>
      </c>
      <c r="C12" s="11"/>
      <c r="D12" s="11"/>
      <c r="E12" s="11"/>
      <c r="F12" s="11"/>
      <c r="G12" s="12">
        <v>2000000</v>
      </c>
    </row>
    <row r="13" spans="2:7" ht="6.95" customHeight="1" thickBot="1" x14ac:dyDescent="0.25">
      <c r="B13" s="13"/>
      <c r="C13" s="14"/>
      <c r="D13" s="14"/>
      <c r="E13" s="15"/>
      <c r="F13" s="15"/>
      <c r="G13" s="16"/>
    </row>
    <row r="14" spans="2:7" ht="15" customHeight="1" thickBot="1" x14ac:dyDescent="0.25">
      <c r="B14" s="10" t="s">
        <v>6</v>
      </c>
      <c r="C14" s="11"/>
      <c r="D14" s="11"/>
      <c r="E14" s="11"/>
      <c r="F14" s="11"/>
      <c r="G14" s="17">
        <v>43197</v>
      </c>
    </row>
    <row r="15" spans="2:7" ht="5.0999999999999996" customHeight="1" thickBot="1" x14ac:dyDescent="0.25">
      <c r="B15" s="18"/>
      <c r="C15" s="19"/>
      <c r="D15" s="19"/>
      <c r="E15" s="19"/>
      <c r="F15" s="19"/>
      <c r="G15" s="19"/>
    </row>
    <row r="16" spans="2:7" ht="14.1" customHeight="1" thickBot="1" x14ac:dyDescent="0.25">
      <c r="B16" s="10" t="s">
        <v>7</v>
      </c>
      <c r="C16" s="20"/>
      <c r="D16" s="20"/>
      <c r="E16" s="20"/>
      <c r="F16" s="21"/>
      <c r="G16" s="22">
        <v>45076</v>
      </c>
    </row>
    <row r="17" spans="2:7" ht="13.5" thickBot="1" x14ac:dyDescent="0.25">
      <c r="B17" s="10" t="s">
        <v>8</v>
      </c>
      <c r="C17" s="11"/>
      <c r="D17" s="11"/>
      <c r="E17" s="11"/>
      <c r="F17" s="11"/>
      <c r="G17" s="23">
        <f>G16-G14</f>
        <v>1879</v>
      </c>
    </row>
    <row r="18" spans="2:7" ht="25.5" customHeight="1" thickTop="1" thickBot="1" x14ac:dyDescent="0.25">
      <c r="B18" s="24" t="s">
        <v>9</v>
      </c>
      <c r="C18" s="24" t="s">
        <v>10</v>
      </c>
      <c r="D18" s="24" t="s">
        <v>11</v>
      </c>
      <c r="E18" s="24" t="s">
        <v>12</v>
      </c>
      <c r="F18" s="24" t="s">
        <v>13</v>
      </c>
      <c r="G18" s="24" t="s">
        <v>14</v>
      </c>
    </row>
    <row r="19" spans="2:7" ht="12.75" hidden="1" customHeight="1" x14ac:dyDescent="0.2">
      <c r="B19" s="25">
        <v>2008</v>
      </c>
      <c r="C19" s="26" t="s">
        <v>15</v>
      </c>
      <c r="D19" s="27">
        <v>39478</v>
      </c>
      <c r="E19" s="28">
        <v>0.32750000000000001</v>
      </c>
      <c r="F19" s="29">
        <f>IF(D19&lt;$G$14,0,IF(D19&gt;$G$16,($G$16-$G$14),(D19-$G$14)))</f>
        <v>0</v>
      </c>
      <c r="G19" s="30"/>
    </row>
    <row r="20" spans="2:7" ht="12.75" hidden="1" customHeight="1" x14ac:dyDescent="0.2">
      <c r="B20" s="25"/>
      <c r="C20" s="31" t="s">
        <v>16</v>
      </c>
      <c r="D20" s="32">
        <v>39507</v>
      </c>
      <c r="E20" s="33">
        <v>0.32750000000000001</v>
      </c>
      <c r="F20" s="34">
        <f>IF(D20&lt;$G$14,0,IF(D20&gt;$G$16,($G$16-$G$14),(D20-$G$14)))-SUM($F$19:F19)</f>
        <v>0</v>
      </c>
      <c r="G20" s="35"/>
    </row>
    <row r="21" spans="2:7" ht="12.75" hidden="1" customHeight="1" x14ac:dyDescent="0.2">
      <c r="B21" s="25"/>
      <c r="C21" s="31" t="s">
        <v>17</v>
      </c>
      <c r="D21" s="32">
        <v>39538</v>
      </c>
      <c r="E21" s="33">
        <v>0.32750000000000001</v>
      </c>
      <c r="F21" s="34">
        <f>IF(D21&lt;$G$14,0,IF(D21&gt;$G$16,($G$16-$G$14),(D21-$G$14)))-SUM($F$19:F20)</f>
        <v>0</v>
      </c>
      <c r="G21" s="35">
        <f>ROUND(+$G$12*(E21/365)*(SUM(F19:F21)),-3)</f>
        <v>0</v>
      </c>
    </row>
    <row r="22" spans="2:7" ht="12.75" hidden="1" customHeight="1" x14ac:dyDescent="0.2">
      <c r="B22" s="25"/>
      <c r="C22" s="31" t="s">
        <v>18</v>
      </c>
      <c r="D22" s="32">
        <v>39568</v>
      </c>
      <c r="E22" s="33">
        <v>0.32879999999999998</v>
      </c>
      <c r="F22" s="34">
        <f>IF(D22&lt;$G$14,0,IF(D22&gt;$G$16,($G$16-$G$14),(D22-$G$14)))-SUM($F$19:F21)</f>
        <v>0</v>
      </c>
      <c r="G22" s="35"/>
    </row>
    <row r="23" spans="2:7" ht="12.75" hidden="1" customHeight="1" x14ac:dyDescent="0.2">
      <c r="B23" s="25"/>
      <c r="C23" s="31" t="s">
        <v>19</v>
      </c>
      <c r="D23" s="32">
        <v>39599</v>
      </c>
      <c r="E23" s="33">
        <v>0.32879999999999998</v>
      </c>
      <c r="F23" s="34">
        <f>IF(D23&lt;$G$14,0,IF(D23&gt;$G$16,($G$16-$G$14),(D23-$G$14)))-SUM($F$19:F22)</f>
        <v>0</v>
      </c>
      <c r="G23" s="35"/>
    </row>
    <row r="24" spans="2:7" ht="12.75" hidden="1" customHeight="1" x14ac:dyDescent="0.2">
      <c r="B24" s="25"/>
      <c r="C24" s="31" t="s">
        <v>20</v>
      </c>
      <c r="D24" s="32">
        <v>39629</v>
      </c>
      <c r="E24" s="33">
        <v>0.32879999999999998</v>
      </c>
      <c r="F24" s="34">
        <f>IF(D24&lt;$G$14,0,IF(D24&gt;$G$16,($G$16-$G$14),(D24-$G$14)))-SUM($F$19:F23)</f>
        <v>0</v>
      </c>
      <c r="G24" s="35">
        <f>ROUND(+$G$12*(E24/365)*(SUM(F22:F24)),-3)</f>
        <v>0</v>
      </c>
    </row>
    <row r="25" spans="2:7" ht="12.75" hidden="1" customHeight="1" x14ac:dyDescent="0.2">
      <c r="B25" s="25"/>
      <c r="C25" s="31" t="s">
        <v>21</v>
      </c>
      <c r="D25" s="32">
        <v>39660</v>
      </c>
      <c r="E25" s="33">
        <v>0.32269999999999999</v>
      </c>
      <c r="F25" s="34">
        <f>IF(D25&lt;$G$14,0,IF(D25&gt;$G$16,($G$16-$G$14),(D25-$G$14)))-SUM($F$19:F24)</f>
        <v>0</v>
      </c>
      <c r="G25" s="35"/>
    </row>
    <row r="26" spans="2:7" ht="12.75" hidden="1" customHeight="1" x14ac:dyDescent="0.2">
      <c r="B26" s="25"/>
      <c r="C26" s="31" t="s">
        <v>22</v>
      </c>
      <c r="D26" s="32">
        <v>39691</v>
      </c>
      <c r="E26" s="33">
        <v>0.32269999999999999</v>
      </c>
      <c r="F26" s="34">
        <f>IF(D26&lt;$G$14,0,IF(D26&gt;$G$16,($G$16-$G$14),(D26-$G$14)))-SUM($F$19:F25)</f>
        <v>0</v>
      </c>
      <c r="G26" s="35"/>
    </row>
    <row r="27" spans="2:7" ht="12.75" hidden="1" customHeight="1" x14ac:dyDescent="0.2">
      <c r="B27" s="25"/>
      <c r="C27" s="31" t="s">
        <v>23</v>
      </c>
      <c r="D27" s="32">
        <v>39721</v>
      </c>
      <c r="E27" s="33">
        <v>0.32269999999999999</v>
      </c>
      <c r="F27" s="34">
        <f>IF(D27&lt;$G$14,0,IF(D27&gt;$G$16,($G$16-$G$14),(D27-$G$14)))-SUM($F$19:F26)</f>
        <v>0</v>
      </c>
      <c r="G27" s="35">
        <f>ROUND(+$G$12*(E27/365)*(SUM(F25:F27)),-3)</f>
        <v>0</v>
      </c>
    </row>
    <row r="28" spans="2:7" ht="12.75" hidden="1" customHeight="1" x14ac:dyDescent="0.2">
      <c r="B28" s="25"/>
      <c r="C28" s="31" t="s">
        <v>24</v>
      </c>
      <c r="D28" s="32">
        <v>39752</v>
      </c>
      <c r="E28" s="33">
        <v>0.31530000000000002</v>
      </c>
      <c r="F28" s="34">
        <f>IF(D28&lt;$G$14,0,IF(D28&gt;$G$16,($G$16-$G$14),(D28-$G$14)))-SUM($F$19:F27)</f>
        <v>0</v>
      </c>
      <c r="G28" s="35"/>
    </row>
    <row r="29" spans="2:7" ht="12.75" hidden="1" customHeight="1" x14ac:dyDescent="0.2">
      <c r="B29" s="25"/>
      <c r="C29" s="31" t="s">
        <v>25</v>
      </c>
      <c r="D29" s="32">
        <v>39782</v>
      </c>
      <c r="E29" s="33">
        <v>0.31530000000000002</v>
      </c>
      <c r="F29" s="34">
        <f>IF(D29&lt;$G$14,0,IF(D29&gt;$G$16,($G$16-$G$14),(D29-$G$14)))-SUM($F$19:F28)</f>
        <v>0</v>
      </c>
      <c r="G29" s="35"/>
    </row>
    <row r="30" spans="2:7" ht="12.75" hidden="1" customHeight="1" x14ac:dyDescent="0.2">
      <c r="B30" s="36"/>
      <c r="C30" s="31" t="s">
        <v>26</v>
      </c>
      <c r="D30" s="32">
        <v>39813</v>
      </c>
      <c r="E30" s="33">
        <v>0.31530000000000002</v>
      </c>
      <c r="F30" s="34">
        <f>IF(D30&lt;$G$14,0,IF(D30&gt;$G$16,($G$16-$G$14),(D30-$G$14)))-SUM($F$19:F29)</f>
        <v>0</v>
      </c>
      <c r="G30" s="35">
        <f>ROUND(+$G$12*(E30/365)*(SUM(F28:F30)),-3)</f>
        <v>0</v>
      </c>
    </row>
    <row r="31" spans="2:7" ht="12.75" hidden="1" customHeight="1" x14ac:dyDescent="0.2">
      <c r="B31" s="37">
        <v>2009</v>
      </c>
      <c r="C31" s="31" t="s">
        <v>15</v>
      </c>
      <c r="D31" s="32">
        <v>39844</v>
      </c>
      <c r="E31" s="33">
        <v>0.30709999999999998</v>
      </c>
      <c r="F31" s="34">
        <f>IF(D31&lt;$G$14,0,IF(D31&gt;$G$16,($G$16-$G$14),(D31-$G$14)))-SUM($F$19:F30)</f>
        <v>0</v>
      </c>
      <c r="G31" s="35"/>
    </row>
    <row r="32" spans="2:7" ht="12.75" hidden="1" customHeight="1" x14ac:dyDescent="0.2">
      <c r="B32" s="25"/>
      <c r="C32" s="31" t="s">
        <v>16</v>
      </c>
      <c r="D32" s="32">
        <v>39872</v>
      </c>
      <c r="E32" s="33">
        <v>0.30709999999999998</v>
      </c>
      <c r="F32" s="34">
        <f>IF(D32&lt;$G$14,0,IF(D32&gt;$G$16,($G$16-$G$14),(D32-$G$14)))-SUM($F$19:F31)</f>
        <v>0</v>
      </c>
      <c r="G32" s="35"/>
    </row>
    <row r="33" spans="2:7" ht="12.75" hidden="1" customHeight="1" x14ac:dyDescent="0.2">
      <c r="B33" s="25"/>
      <c r="C33" s="31" t="s">
        <v>17</v>
      </c>
      <c r="D33" s="32">
        <v>39903</v>
      </c>
      <c r="E33" s="33">
        <v>0.30709999999999998</v>
      </c>
      <c r="F33" s="34">
        <f>IF(D33&lt;$G$14,0,IF(D33&gt;$G$16,($G$16-$G$14),(D33-$G$14)))-SUM($F$19:F32)</f>
        <v>0</v>
      </c>
      <c r="G33" s="35">
        <f>ROUND(+$G$12*(E33/365)*(SUM(F31:F33)),-3)</f>
        <v>0</v>
      </c>
    </row>
    <row r="34" spans="2:7" ht="12.75" hidden="1" customHeight="1" x14ac:dyDescent="0.2">
      <c r="B34" s="25"/>
      <c r="C34" s="31" t="s">
        <v>18</v>
      </c>
      <c r="D34" s="32">
        <v>39933</v>
      </c>
      <c r="E34" s="33">
        <v>0.30420000000000003</v>
      </c>
      <c r="F34" s="34">
        <f>IF(D34&lt;$G$14,0,IF(D34&gt;$G$16,($G$16-$G$14),(D34-$G$14)))-SUM($F$19:F33)</f>
        <v>0</v>
      </c>
      <c r="G34" s="35"/>
    </row>
    <row r="35" spans="2:7" ht="12.75" hidden="1" customHeight="1" x14ac:dyDescent="0.2">
      <c r="B35" s="25"/>
      <c r="C35" s="31" t="s">
        <v>19</v>
      </c>
      <c r="D35" s="32">
        <v>39964</v>
      </c>
      <c r="E35" s="33">
        <v>0.30420000000000003</v>
      </c>
      <c r="F35" s="34">
        <f>IF(D35&lt;$G$14,0,IF(D35&gt;$G$16,($G$16-$G$14),(D35-$G$14)))-SUM($F$19:F34)</f>
        <v>0</v>
      </c>
      <c r="G35" s="35"/>
    </row>
    <row r="36" spans="2:7" ht="12.75" hidden="1" customHeight="1" x14ac:dyDescent="0.2">
      <c r="B36" s="25"/>
      <c r="C36" s="31" t="s">
        <v>20</v>
      </c>
      <c r="D36" s="32">
        <v>39994</v>
      </c>
      <c r="E36" s="33">
        <v>0.30420000000000003</v>
      </c>
      <c r="F36" s="34">
        <f>IF(D36&lt;$G$14,0,IF(D36&gt;$G$16,($G$16-$G$14),(D36-$G$14)))-SUM($F$19:F35)</f>
        <v>0</v>
      </c>
      <c r="G36" s="35">
        <f>ROUND(+$G$12*(E36/365)*(SUM(F34:F36)),-3)</f>
        <v>0</v>
      </c>
    </row>
    <row r="37" spans="2:7" ht="12.75" hidden="1" customHeight="1" x14ac:dyDescent="0.2">
      <c r="B37" s="25"/>
      <c r="C37" s="31" t="s">
        <v>21</v>
      </c>
      <c r="D37" s="32">
        <v>40025</v>
      </c>
      <c r="E37" s="33">
        <v>0.27979999999999999</v>
      </c>
      <c r="F37" s="34">
        <f>IF(D37&lt;$G$14,0,IF(D37&gt;$G$16,($G$16-$G$14),(D37-$G$14)))-SUM($F$19:F36)</f>
        <v>0</v>
      </c>
      <c r="G37" s="35"/>
    </row>
    <row r="38" spans="2:7" ht="12.75" hidden="1" customHeight="1" x14ac:dyDescent="0.2">
      <c r="B38" s="25"/>
      <c r="C38" s="31" t="s">
        <v>22</v>
      </c>
      <c r="D38" s="32">
        <v>40056</v>
      </c>
      <c r="E38" s="33">
        <v>0.27979999999999999</v>
      </c>
      <c r="F38" s="34">
        <f>IF(D38&lt;$G$14,0,IF(D38&gt;$G$16,($G$16-$G$14),(D38-$G$14)))-SUM($F$19:F37)</f>
        <v>0</v>
      </c>
      <c r="G38" s="35"/>
    </row>
    <row r="39" spans="2:7" ht="12.75" hidden="1" customHeight="1" x14ac:dyDescent="0.2">
      <c r="B39" s="25"/>
      <c r="C39" s="31" t="s">
        <v>23</v>
      </c>
      <c r="D39" s="32">
        <v>40086</v>
      </c>
      <c r="E39" s="33">
        <v>0.27979999999999999</v>
      </c>
      <c r="F39" s="34">
        <f>IF(D39&lt;$G$14,0,IF(D39&gt;$G$16,($G$16-$G$14),(D39-$G$14)))-SUM($F$19:F38)</f>
        <v>0</v>
      </c>
      <c r="G39" s="35">
        <f>ROUND(+$G$12*(E39/365)*(SUM(F37:F39)),-3)</f>
        <v>0</v>
      </c>
    </row>
    <row r="40" spans="2:7" ht="12.75" hidden="1" customHeight="1" x14ac:dyDescent="0.2">
      <c r="B40" s="25"/>
      <c r="C40" s="31" t="s">
        <v>24</v>
      </c>
      <c r="D40" s="32">
        <v>40117</v>
      </c>
      <c r="E40" s="33">
        <v>0.25919999999999999</v>
      </c>
      <c r="F40" s="34">
        <f>IF(D40&lt;$G$14,0,IF(D40&gt;$G$16,($G$16-$G$14),(D40-$G$14)))-SUM($F$19:F39)</f>
        <v>0</v>
      </c>
      <c r="G40" s="35"/>
    </row>
    <row r="41" spans="2:7" ht="12.75" hidden="1" customHeight="1" x14ac:dyDescent="0.2">
      <c r="B41" s="25"/>
      <c r="C41" s="31" t="s">
        <v>25</v>
      </c>
      <c r="D41" s="32">
        <v>40147</v>
      </c>
      <c r="E41" s="33">
        <v>0.25919999999999999</v>
      </c>
      <c r="F41" s="34">
        <f>IF(D41&lt;$G$14,0,IF(D41&gt;$G$16,($G$16-$G$14),(D41-$G$14)))-SUM($F$19:F40)</f>
        <v>0</v>
      </c>
      <c r="G41" s="35"/>
    </row>
    <row r="42" spans="2:7" ht="12.75" hidden="1" customHeight="1" x14ac:dyDescent="0.2">
      <c r="B42" s="36"/>
      <c r="C42" s="31" t="s">
        <v>26</v>
      </c>
      <c r="D42" s="32">
        <v>40178</v>
      </c>
      <c r="E42" s="33">
        <v>0.25919999999999999</v>
      </c>
      <c r="F42" s="34">
        <f>IF(D42&lt;$G$14,0,IF(D42&gt;$G$16,($G$16-$G$14),(D42-$G$14)))-SUM($F$19:F41)</f>
        <v>0</v>
      </c>
      <c r="G42" s="35">
        <f>ROUND(+$G$12*(E42/365)*(SUM(F40:F42)),-3)</f>
        <v>0</v>
      </c>
    </row>
    <row r="43" spans="2:7" ht="12.75" hidden="1" customHeight="1" x14ac:dyDescent="0.2">
      <c r="B43" s="37">
        <v>2010</v>
      </c>
      <c r="C43" s="31" t="s">
        <v>15</v>
      </c>
      <c r="D43" s="32">
        <v>40209</v>
      </c>
      <c r="E43" s="33">
        <v>0.24210000000000001</v>
      </c>
      <c r="F43" s="34">
        <f>IF(D43&lt;$G$14,0,IF(D43&gt;$G$16,($G$16-$G$14),(D43-$G$14)))-SUM($F$19:F42)</f>
        <v>0</v>
      </c>
      <c r="G43" s="35"/>
    </row>
    <row r="44" spans="2:7" ht="12.75" hidden="1" customHeight="1" x14ac:dyDescent="0.2">
      <c r="B44" s="25"/>
      <c r="C44" s="31" t="s">
        <v>16</v>
      </c>
      <c r="D44" s="32">
        <v>40237</v>
      </c>
      <c r="E44" s="33">
        <v>0.24210000000000001</v>
      </c>
      <c r="F44" s="34">
        <f>IF(D44&lt;$G$14,0,IF(D44&gt;$G$16,($G$16-$G$14),(D44-$G$14)))-SUM($F$19:F43)</f>
        <v>0</v>
      </c>
      <c r="G44" s="35"/>
    </row>
    <row r="45" spans="2:7" ht="12.75" hidden="1" customHeight="1" x14ac:dyDescent="0.2">
      <c r="B45" s="25"/>
      <c r="C45" s="31" t="s">
        <v>17</v>
      </c>
      <c r="D45" s="32">
        <v>40268</v>
      </c>
      <c r="E45" s="33">
        <v>0.24210000000000001</v>
      </c>
      <c r="F45" s="34">
        <f>IF(D45&lt;$G$14,0,IF(D45&gt;$G$16,($G$16-$G$14),(D45-$G$14)))-SUM($F$19:F44)</f>
        <v>0</v>
      </c>
      <c r="G45" s="35">
        <f>ROUND(+$G$12*(E45/365)*(SUM(F43:F45)),-3)</f>
        <v>0</v>
      </c>
    </row>
    <row r="46" spans="2:7" ht="12.75" hidden="1" customHeight="1" x14ac:dyDescent="0.2">
      <c r="B46" s="25"/>
      <c r="C46" s="31" t="s">
        <v>18</v>
      </c>
      <c r="D46" s="32">
        <v>40298</v>
      </c>
      <c r="E46" s="33">
        <v>0.22969999999999999</v>
      </c>
      <c r="F46" s="34">
        <f>IF(D46&lt;$G$14,0,IF(D46&gt;$G$16,($G$16-$G$14),(D46-$G$14)))-SUM($F$19:F45)</f>
        <v>0</v>
      </c>
      <c r="G46" s="35"/>
    </row>
    <row r="47" spans="2:7" ht="12.75" hidden="1" customHeight="1" x14ac:dyDescent="0.2">
      <c r="B47" s="25"/>
      <c r="C47" s="31" t="s">
        <v>19</v>
      </c>
      <c r="D47" s="32">
        <v>40329</v>
      </c>
      <c r="E47" s="33">
        <v>0.22969999999999999</v>
      </c>
      <c r="F47" s="34">
        <f>IF(D47&lt;$G$14,0,IF(D47&gt;$G$16,($G$16-$G$14),(D47-$G$14)))-SUM($F$19:F46)</f>
        <v>0</v>
      </c>
      <c r="G47" s="35"/>
    </row>
    <row r="48" spans="2:7" ht="12.75" hidden="1" customHeight="1" x14ac:dyDescent="0.2">
      <c r="B48" s="25"/>
      <c r="C48" s="31" t="s">
        <v>20</v>
      </c>
      <c r="D48" s="32">
        <v>40359</v>
      </c>
      <c r="E48" s="33">
        <v>0.22969999999999999</v>
      </c>
      <c r="F48" s="34">
        <f>IF(D48&lt;$G$14,0,IF(D48&gt;$G$16,($G$16-$G$14),(D48-$G$14)))-SUM($F$19:F47)</f>
        <v>0</v>
      </c>
      <c r="G48" s="35">
        <f>ROUND(+$G$12*(E48/365)*(SUM(F46:F48)),-3)</f>
        <v>0</v>
      </c>
    </row>
    <row r="49" spans="2:7" ht="12.75" hidden="1" customHeight="1" x14ac:dyDescent="0.2">
      <c r="B49" s="25"/>
      <c r="C49" s="31" t="s">
        <v>21</v>
      </c>
      <c r="D49" s="32">
        <v>40390</v>
      </c>
      <c r="E49" s="33">
        <v>0.22409999999999999</v>
      </c>
      <c r="F49" s="34">
        <f>IF(D49&lt;$G$14,0,IF(D49&gt;$G$16,($G$16-$G$14),(D49-$G$14)))-SUM($F$19:F48)</f>
        <v>0</v>
      </c>
      <c r="G49" s="35"/>
    </row>
    <row r="50" spans="2:7" ht="12.75" hidden="1" customHeight="1" x14ac:dyDescent="0.2">
      <c r="B50" s="25"/>
      <c r="C50" s="31" t="s">
        <v>22</v>
      </c>
      <c r="D50" s="32">
        <v>40421</v>
      </c>
      <c r="E50" s="33">
        <v>0.22409999999999999</v>
      </c>
      <c r="F50" s="34">
        <f>IF(D50&lt;$G$14,0,IF(D50&gt;$G$16,($G$16-$G$14),(D50-$G$14)))-SUM($F$19:F49)</f>
        <v>0</v>
      </c>
      <c r="G50" s="35"/>
    </row>
    <row r="51" spans="2:7" ht="12.75" hidden="1" customHeight="1" x14ac:dyDescent="0.2">
      <c r="B51" s="25"/>
      <c r="C51" s="31" t="s">
        <v>23</v>
      </c>
      <c r="D51" s="32">
        <v>40451</v>
      </c>
      <c r="E51" s="33">
        <v>0.22409999999999999</v>
      </c>
      <c r="F51" s="34">
        <f>IF(D51&lt;$G$14,0,IF(D51&gt;$G$16,($G$16-$G$14),(D51-$G$14)))-SUM($F$19:F50)</f>
        <v>0</v>
      </c>
      <c r="G51" s="35">
        <f>ROUND(+$G$12*(E51/365)*(SUM(F49:F51)),-3)</f>
        <v>0</v>
      </c>
    </row>
    <row r="52" spans="2:7" ht="12.75" hidden="1" customHeight="1" x14ac:dyDescent="0.2">
      <c r="B52" s="25"/>
      <c r="C52" s="31" t="s">
        <v>24</v>
      </c>
      <c r="D52" s="32">
        <v>40482</v>
      </c>
      <c r="E52" s="33">
        <v>0.2132</v>
      </c>
      <c r="F52" s="34">
        <f>IF(D52&lt;$G$14,0,IF(D52&gt;$G$16,($G$16-$G$14),(D52-$G$14)))-SUM($F$19:F51)</f>
        <v>0</v>
      </c>
      <c r="G52" s="35"/>
    </row>
    <row r="53" spans="2:7" ht="12.75" hidden="1" customHeight="1" x14ac:dyDescent="0.2">
      <c r="B53" s="25"/>
      <c r="C53" s="31" t="s">
        <v>25</v>
      </c>
      <c r="D53" s="32">
        <v>40512</v>
      </c>
      <c r="E53" s="33">
        <v>0.2132</v>
      </c>
      <c r="F53" s="34">
        <f>IF(D53&lt;$G$14,0,IF(D53&gt;$G$16,($G$16-$G$14),(D53-$G$14)))-SUM($F$19:F52)</f>
        <v>0</v>
      </c>
      <c r="G53" s="35"/>
    </row>
    <row r="54" spans="2:7" ht="12.75" hidden="1" customHeight="1" x14ac:dyDescent="0.2">
      <c r="B54" s="36"/>
      <c r="C54" s="31" t="s">
        <v>26</v>
      </c>
      <c r="D54" s="32">
        <v>40543</v>
      </c>
      <c r="E54" s="33">
        <v>0.2132</v>
      </c>
      <c r="F54" s="34">
        <f>IF(D54&lt;$G$14,0,IF(D54&gt;$G$16,($G$16-$G$14),(D54-$G$14)))-SUM($F$19:F53)</f>
        <v>0</v>
      </c>
      <c r="G54" s="35">
        <f>ROUND(+$G$12*(E54/365)*(SUM(F52:F54)),-3)</f>
        <v>0</v>
      </c>
    </row>
    <row r="55" spans="2:7" ht="12.75" hidden="1" customHeight="1" x14ac:dyDescent="0.2">
      <c r="B55" s="37">
        <v>2011</v>
      </c>
      <c r="C55" s="31" t="s">
        <v>15</v>
      </c>
      <c r="D55" s="32">
        <v>40574</v>
      </c>
      <c r="E55" s="33">
        <v>0.23419999999999999</v>
      </c>
      <c r="F55" s="34">
        <f>IF(D55&lt;$G$14,0,IF(D55&gt;$G$16,($G$16-$G$14),(D55-$G$14)))-SUM($F$19:F54)</f>
        <v>0</v>
      </c>
      <c r="G55" s="35"/>
    </row>
    <row r="56" spans="2:7" ht="12.75" hidden="1" customHeight="1" x14ac:dyDescent="0.2">
      <c r="B56" s="25"/>
      <c r="C56" s="31" t="s">
        <v>16</v>
      </c>
      <c r="D56" s="32">
        <v>40602</v>
      </c>
      <c r="E56" s="33">
        <v>0.23419999999999999</v>
      </c>
      <c r="F56" s="34">
        <f>IF(D56&lt;$G$14,0,IF(D56&gt;$G$16,($G$16-$G$14),(D56-$G$14)))-SUM($F$19:F55)</f>
        <v>0</v>
      </c>
      <c r="G56" s="35"/>
    </row>
    <row r="57" spans="2:7" ht="12.75" hidden="1" customHeight="1" x14ac:dyDescent="0.2">
      <c r="B57" s="25"/>
      <c r="C57" s="31" t="s">
        <v>17</v>
      </c>
      <c r="D57" s="32">
        <v>40633</v>
      </c>
      <c r="E57" s="33">
        <v>0.23419999999999999</v>
      </c>
      <c r="F57" s="34">
        <f>IF(D57&lt;$G$14,0,IF(D57&gt;$G$16,($G$16-$G$14),(D57-$G$14)))-SUM($F$19:F56)</f>
        <v>0</v>
      </c>
      <c r="G57" s="35">
        <f>ROUND(+$G$12*(E57/365)*(SUM(F55:F57)),-3)</f>
        <v>0</v>
      </c>
    </row>
    <row r="58" spans="2:7" ht="12.75" hidden="1" customHeight="1" x14ac:dyDescent="0.2">
      <c r="B58" s="25"/>
      <c r="C58" s="31" t="s">
        <v>18</v>
      </c>
      <c r="D58" s="32">
        <v>40663</v>
      </c>
      <c r="E58" s="33">
        <v>0.26540000000000002</v>
      </c>
      <c r="F58" s="34">
        <f>IF(D58&lt;$G$14,0,IF(D58&gt;$G$16,($G$16-$G$14),(D58-$G$14)))-SUM($F$19:F57)</f>
        <v>0</v>
      </c>
      <c r="G58" s="35"/>
    </row>
    <row r="59" spans="2:7" ht="12.75" hidden="1" customHeight="1" x14ac:dyDescent="0.2">
      <c r="B59" s="25"/>
      <c r="C59" s="31" t="s">
        <v>19</v>
      </c>
      <c r="D59" s="32">
        <v>40694</v>
      </c>
      <c r="E59" s="33">
        <v>0.26540000000000002</v>
      </c>
      <c r="F59" s="34">
        <f>IF(D59&lt;$G$14,0,IF(D59&gt;$G$16,($G$16-$G$14),(D59-$G$14)))-SUM($F$19:F58)</f>
        <v>0</v>
      </c>
      <c r="G59" s="35"/>
    </row>
    <row r="60" spans="2:7" ht="12.75" hidden="1" customHeight="1" x14ac:dyDescent="0.2">
      <c r="B60" s="25"/>
      <c r="C60" s="31" t="s">
        <v>20</v>
      </c>
      <c r="D60" s="32">
        <v>40724</v>
      </c>
      <c r="E60" s="33">
        <v>0.26540000000000002</v>
      </c>
      <c r="F60" s="34">
        <f>IF(D60&lt;$G$14,0,IF(D60&gt;$G$16,($G$16-$G$14),(D60-$G$14)))-SUM($F$19:F59)</f>
        <v>0</v>
      </c>
      <c r="G60" s="35">
        <f>ROUND(+$G$12*(E60/365)*(SUM(F58:F60)),-3)</f>
        <v>0</v>
      </c>
    </row>
    <row r="61" spans="2:7" ht="12.75" hidden="1" customHeight="1" x14ac:dyDescent="0.2">
      <c r="B61" s="25"/>
      <c r="C61" s="31" t="s">
        <v>21</v>
      </c>
      <c r="D61" s="32">
        <v>40755</v>
      </c>
      <c r="E61" s="33">
        <v>0.27950000000000003</v>
      </c>
      <c r="F61" s="34">
        <f>IF(D61&lt;$G$14,0,IF(D61&gt;$G$16,($G$16-$G$14),(D61-$G$14)))-SUM($F$19:F60)</f>
        <v>0</v>
      </c>
      <c r="G61" s="35"/>
    </row>
    <row r="62" spans="2:7" ht="12.75" hidden="1" customHeight="1" x14ac:dyDescent="0.2">
      <c r="B62" s="25"/>
      <c r="C62" s="31" t="s">
        <v>22</v>
      </c>
      <c r="D62" s="32">
        <v>40786</v>
      </c>
      <c r="E62" s="33">
        <v>0.27950000000000003</v>
      </c>
      <c r="F62" s="34">
        <f>IF(D62&lt;$G$14,0,IF(D62&gt;$G$16,($G$16-$G$14),(D62-$G$14)))-SUM($F$19:F61)</f>
        <v>0</v>
      </c>
      <c r="G62" s="35"/>
    </row>
    <row r="63" spans="2:7" ht="12.75" hidden="1" customHeight="1" x14ac:dyDescent="0.2">
      <c r="B63" s="25"/>
      <c r="C63" s="31" t="s">
        <v>23</v>
      </c>
      <c r="D63" s="32">
        <v>40816</v>
      </c>
      <c r="E63" s="33">
        <v>0.27950000000000003</v>
      </c>
      <c r="F63" s="34">
        <f>IF(D63&lt;$G$14,0,IF(D63&gt;$G$16,($G$16-$G$14),(D63-$G$14)))-SUM($F$19:F62)</f>
        <v>0</v>
      </c>
      <c r="G63" s="35">
        <f>ROUND(+$G$12*(E63/365)*(SUM(F61:F63)),-3)</f>
        <v>0</v>
      </c>
    </row>
    <row r="64" spans="2:7" ht="12.75" hidden="1" customHeight="1" x14ac:dyDescent="0.2">
      <c r="B64" s="25"/>
      <c r="C64" s="31" t="s">
        <v>24</v>
      </c>
      <c r="D64" s="32">
        <v>40847</v>
      </c>
      <c r="E64" s="33">
        <v>0.29089999999999999</v>
      </c>
      <c r="F64" s="34">
        <f>IF(D64&lt;$G$14,0,IF(D64&gt;$G$16,($G$16-$G$14),(D64-$G$14)))-SUM($F$19:F63)</f>
        <v>0</v>
      </c>
      <c r="G64" s="35"/>
    </row>
    <row r="65" spans="2:7" ht="12.75" hidden="1" customHeight="1" x14ac:dyDescent="0.2">
      <c r="B65" s="25"/>
      <c r="C65" s="31" t="s">
        <v>25</v>
      </c>
      <c r="D65" s="32">
        <v>40877</v>
      </c>
      <c r="E65" s="33">
        <v>0.29089999999999999</v>
      </c>
      <c r="F65" s="34">
        <f>IF(D65&lt;$G$14,0,IF(D65&gt;$G$16,($G$16-$G$14),(D65-$G$14)))-SUM($F$19:F64)</f>
        <v>0</v>
      </c>
      <c r="G65" s="35"/>
    </row>
    <row r="66" spans="2:7" ht="12.75" hidden="1" customHeight="1" x14ac:dyDescent="0.2">
      <c r="B66" s="36"/>
      <c r="C66" s="31" t="s">
        <v>26</v>
      </c>
      <c r="D66" s="32">
        <v>40908</v>
      </c>
      <c r="E66" s="33">
        <v>0.29089999999999999</v>
      </c>
      <c r="F66" s="34">
        <f>IF(D66&lt;$G$14,0,IF(D66&gt;$G$16,($G$16-$G$14),(D66-$G$14)))-SUM($F$19:F65)</f>
        <v>0</v>
      </c>
      <c r="G66" s="35">
        <f>ROUND(+$G$12*(E66/365)*(SUM(F64:F66)),-3)</f>
        <v>0</v>
      </c>
    </row>
    <row r="67" spans="2:7" ht="12.75" hidden="1" customHeight="1" x14ac:dyDescent="0.2">
      <c r="B67" s="37">
        <v>2012</v>
      </c>
      <c r="C67" s="31" t="s">
        <v>15</v>
      </c>
      <c r="D67" s="32">
        <v>40939</v>
      </c>
      <c r="E67" s="33">
        <v>0.29880000000000001</v>
      </c>
      <c r="F67" s="34">
        <f>IF(D67&lt;$G$14,0,IF(D67&gt;$G$16,($G$16-$G$14),(D67-$G$14)))-SUM($F$19:F66)</f>
        <v>0</v>
      </c>
      <c r="G67" s="35"/>
    </row>
    <row r="68" spans="2:7" ht="12.75" hidden="1" customHeight="1" x14ac:dyDescent="0.2">
      <c r="B68" s="25"/>
      <c r="C68" s="31" t="s">
        <v>16</v>
      </c>
      <c r="D68" s="32">
        <v>40968</v>
      </c>
      <c r="E68" s="33">
        <v>0.29880000000000001</v>
      </c>
      <c r="F68" s="34">
        <f>IF(D68&lt;$G$14,0,IF(D68&gt;$G$16,($G$16-$G$14),(D68-$G$14)))-SUM($F$19:F67)</f>
        <v>0</v>
      </c>
      <c r="G68" s="35"/>
    </row>
    <row r="69" spans="2:7" ht="12.75" hidden="1" customHeight="1" x14ac:dyDescent="0.2">
      <c r="B69" s="25"/>
      <c r="C69" s="31" t="s">
        <v>17</v>
      </c>
      <c r="D69" s="32">
        <v>40999</v>
      </c>
      <c r="E69" s="33">
        <v>0.29880000000000001</v>
      </c>
      <c r="F69" s="34">
        <f>IF(D69&lt;$G$14,0,IF(D69&gt;$G$16,($G$16-$G$14),(D69-$G$14)))-SUM($F$19:F68)</f>
        <v>0</v>
      </c>
      <c r="G69" s="35">
        <f>ROUND(+$G$12*(E69/366)*(SUM(F67:F69)),-3)</f>
        <v>0</v>
      </c>
    </row>
    <row r="70" spans="2:7" ht="12.75" hidden="1" customHeight="1" x14ac:dyDescent="0.2">
      <c r="B70" s="25"/>
      <c r="C70" s="31" t="s">
        <v>18</v>
      </c>
      <c r="D70" s="32">
        <v>41029</v>
      </c>
      <c r="E70" s="33">
        <v>0.30780000000000002</v>
      </c>
      <c r="F70" s="34">
        <f>IF(D70&lt;$G$14,0,IF(D70&gt;$G$16,($G$16-$G$14),(D70-$G$14)))-SUM($F$19:F69)</f>
        <v>0</v>
      </c>
      <c r="G70" s="35"/>
    </row>
    <row r="71" spans="2:7" ht="12.75" hidden="1" customHeight="1" x14ac:dyDescent="0.2">
      <c r="B71" s="25"/>
      <c r="C71" s="31" t="s">
        <v>19</v>
      </c>
      <c r="D71" s="32">
        <v>41060</v>
      </c>
      <c r="E71" s="33">
        <v>0.30780000000000002</v>
      </c>
      <c r="F71" s="34">
        <f>IF(D71&lt;$G$14,0,IF(D71&gt;$G$16,($G$16-$G$14),(D71-$G$14)))-SUM($F$19:F70)</f>
        <v>0</v>
      </c>
      <c r="G71" s="35"/>
    </row>
    <row r="72" spans="2:7" ht="12.75" hidden="1" customHeight="1" x14ac:dyDescent="0.2">
      <c r="B72" s="25"/>
      <c r="C72" s="31" t="s">
        <v>20</v>
      </c>
      <c r="D72" s="32">
        <v>41090</v>
      </c>
      <c r="E72" s="33">
        <v>0.30780000000000002</v>
      </c>
      <c r="F72" s="34">
        <f>IF(D72&lt;$G$14,0,IF(D72&gt;$G$16,($G$16-$G$14),(D72-$G$14)))-SUM($F$19:F71)</f>
        <v>0</v>
      </c>
      <c r="G72" s="35">
        <f>ROUND(+$G$12*(E72/366)*(SUM(F70:F72)),-3)</f>
        <v>0</v>
      </c>
    </row>
    <row r="73" spans="2:7" ht="12.75" hidden="1" customHeight="1" x14ac:dyDescent="0.2">
      <c r="B73" s="25"/>
      <c r="C73" s="31" t="s">
        <v>21</v>
      </c>
      <c r="D73" s="32">
        <v>41121</v>
      </c>
      <c r="E73" s="33">
        <v>0.31290000000000001</v>
      </c>
      <c r="F73" s="34">
        <f>IF(D73&lt;$G$14,0,IF(D73&gt;$G$16,($G$16-$G$14),(D73-$G$14)))-SUM($F$19:F72)</f>
        <v>0</v>
      </c>
      <c r="G73" s="35"/>
    </row>
    <row r="74" spans="2:7" ht="12.75" hidden="1" customHeight="1" x14ac:dyDescent="0.2">
      <c r="B74" s="25"/>
      <c r="C74" s="31" t="s">
        <v>22</v>
      </c>
      <c r="D74" s="32">
        <v>41152</v>
      </c>
      <c r="E74" s="33">
        <v>0.31290000000000001</v>
      </c>
      <c r="F74" s="34">
        <f>IF(D74&lt;$G$14,0,IF(D74&gt;$G$16,($G$16-$G$14),(D74-$G$14)))-SUM($F$19:F73)</f>
        <v>0</v>
      </c>
      <c r="G74" s="35"/>
    </row>
    <row r="75" spans="2:7" ht="12.75" hidden="1" customHeight="1" x14ac:dyDescent="0.2">
      <c r="B75" s="25"/>
      <c r="C75" s="31" t="s">
        <v>23</v>
      </c>
      <c r="D75" s="32">
        <v>41182</v>
      </c>
      <c r="E75" s="33">
        <v>0.31290000000000001</v>
      </c>
      <c r="F75" s="34">
        <f>IF(D75&lt;$G$14,0,IF(D75&gt;$G$16,($G$16-$G$14),(D75-$G$14)))-SUM($F$19:F74)</f>
        <v>0</v>
      </c>
      <c r="G75" s="35">
        <f>ROUND(+$G$12*(E75/366)*(SUM(F73:F75)),-3)</f>
        <v>0</v>
      </c>
    </row>
    <row r="76" spans="2:7" ht="12.75" hidden="1" customHeight="1" x14ac:dyDescent="0.2">
      <c r="B76" s="25"/>
      <c r="C76" s="31" t="s">
        <v>24</v>
      </c>
      <c r="D76" s="32">
        <v>41213</v>
      </c>
      <c r="E76" s="33">
        <v>0.31340000000000001</v>
      </c>
      <c r="F76" s="34">
        <f>IF(D76&lt;$G$14,0,IF(D76&gt;$G$16,($G$16-$G$14),(D76-$G$14)))-SUM($F$19:F75)</f>
        <v>0</v>
      </c>
      <c r="G76" s="35"/>
    </row>
    <row r="77" spans="2:7" ht="12.75" hidden="1" customHeight="1" x14ac:dyDescent="0.2">
      <c r="B77" s="25"/>
      <c r="C77" s="31" t="s">
        <v>25</v>
      </c>
      <c r="D77" s="32">
        <v>41243</v>
      </c>
      <c r="E77" s="33">
        <v>0.31340000000000001</v>
      </c>
      <c r="F77" s="34">
        <f>IF(D77&lt;$G$14,0,IF(D77&gt;$G$16,($G$16-$G$14),(D77-$G$14)))-SUM($F$19:F76)</f>
        <v>0</v>
      </c>
      <c r="G77" s="35"/>
    </row>
    <row r="78" spans="2:7" ht="12.75" hidden="1" customHeight="1" x14ac:dyDescent="0.2">
      <c r="B78" s="36"/>
      <c r="C78" s="31" t="s">
        <v>26</v>
      </c>
      <c r="D78" s="32">
        <v>41274</v>
      </c>
      <c r="E78" s="33">
        <v>0.31340000000000001</v>
      </c>
      <c r="F78" s="34">
        <f>IF(D78&lt;$G$14,0,IF(D78&gt;$G$16,($G$16-$G$14),(D78-$G$14)))-SUM($F$19:F77)</f>
        <v>0</v>
      </c>
      <c r="G78" s="35">
        <f>ROUND(+$G$12*(E78/366)*(SUM(F76:F78)),-3)</f>
        <v>0</v>
      </c>
    </row>
    <row r="79" spans="2:7" ht="12.75" hidden="1" customHeight="1" x14ac:dyDescent="0.2">
      <c r="B79" s="38">
        <v>2013</v>
      </c>
      <c r="C79" s="31" t="s">
        <v>15</v>
      </c>
      <c r="D79" s="32">
        <v>41305</v>
      </c>
      <c r="E79" s="33">
        <v>0.31130000000000002</v>
      </c>
      <c r="F79" s="34">
        <f>IF(D79&lt;$G$14,0,IF(D79&gt;$G$16,($G$16-$G$14),(D79-$G$14)))-SUM($F$19:F78)</f>
        <v>0</v>
      </c>
      <c r="G79" s="39"/>
    </row>
    <row r="80" spans="2:7" ht="12.75" hidden="1" customHeight="1" x14ac:dyDescent="0.2">
      <c r="B80" s="40"/>
      <c r="C80" s="31" t="s">
        <v>16</v>
      </c>
      <c r="D80" s="32">
        <v>41333</v>
      </c>
      <c r="E80" s="33">
        <v>0.31130000000000002</v>
      </c>
      <c r="F80" s="34">
        <f>IF(D80&lt;$G$14,0,IF(D80&gt;$G$16,($G$16-$G$14),(D80-$G$14)))-SUM($F$19:F79)</f>
        <v>0</v>
      </c>
      <c r="G80" s="39"/>
    </row>
    <row r="81" spans="2:7" ht="12.75" hidden="1" customHeight="1" x14ac:dyDescent="0.2">
      <c r="B81" s="40"/>
      <c r="C81" s="31" t="s">
        <v>17</v>
      </c>
      <c r="D81" s="32">
        <v>41364</v>
      </c>
      <c r="E81" s="33">
        <v>0.31130000000000002</v>
      </c>
      <c r="F81" s="34">
        <f>IF(D81&lt;$G$14,0,IF(D81&gt;$G$16,($G$16-$G$14),(D81-$G$14)))-SUM($F$19:F80)</f>
        <v>0</v>
      </c>
      <c r="G81" s="39">
        <f>ROUND(+$G$12*(E81/365)*(SUM(F79:F81)),-3)</f>
        <v>0</v>
      </c>
    </row>
    <row r="82" spans="2:7" ht="12.75" hidden="1" customHeight="1" x14ac:dyDescent="0.2">
      <c r="B82" s="40"/>
      <c r="C82" s="31" t="s">
        <v>18</v>
      </c>
      <c r="D82" s="32">
        <v>41394</v>
      </c>
      <c r="E82" s="33">
        <v>0.3125</v>
      </c>
      <c r="F82" s="34">
        <f>IF(D82&lt;$G$14,0,IF(D82&gt;$G$16,($G$16-$G$14),(D82-$G$14)))-SUM($F$19:F81)</f>
        <v>0</v>
      </c>
      <c r="G82" s="39"/>
    </row>
    <row r="83" spans="2:7" ht="12.75" hidden="1" customHeight="1" x14ac:dyDescent="0.2">
      <c r="B83" s="40"/>
      <c r="C83" s="31" t="s">
        <v>19</v>
      </c>
      <c r="D83" s="32">
        <v>41425</v>
      </c>
      <c r="E83" s="33">
        <v>0.3125</v>
      </c>
      <c r="F83" s="34">
        <f>IF(D83&lt;$G$14,0,IF(D83&gt;$G$16,($G$16-$G$14),(D83-$G$14)))-SUM($F$19:F82)</f>
        <v>0</v>
      </c>
      <c r="G83" s="39"/>
    </row>
    <row r="84" spans="2:7" ht="12.75" hidden="1" customHeight="1" x14ac:dyDescent="0.2">
      <c r="B84" s="40"/>
      <c r="C84" s="31" t="s">
        <v>20</v>
      </c>
      <c r="D84" s="32">
        <v>41455</v>
      </c>
      <c r="E84" s="33">
        <v>0.3125</v>
      </c>
      <c r="F84" s="34">
        <f>IF(D84&lt;$G$14,0,IF(D84&gt;$G$16,($G$16-$G$14),(D84-$G$14)))-SUM($F$19:F83)</f>
        <v>0</v>
      </c>
      <c r="G84" s="39">
        <f>ROUND(+$G$12*(E84/365)*(SUM(F82:F84)),-3)</f>
        <v>0</v>
      </c>
    </row>
    <row r="85" spans="2:7" ht="12.75" hidden="1" customHeight="1" x14ac:dyDescent="0.2">
      <c r="B85" s="40"/>
      <c r="C85" s="31" t="s">
        <v>21</v>
      </c>
      <c r="D85" s="32">
        <v>41486</v>
      </c>
      <c r="E85" s="33">
        <v>0.30509999999999998</v>
      </c>
      <c r="F85" s="34">
        <f>IF(D85&lt;$G$14,0,IF(D85&gt;$G$16,($G$16-$G$14),(D85-$G$14)))-SUM($F$19:F84)</f>
        <v>0</v>
      </c>
      <c r="G85" s="39"/>
    </row>
    <row r="86" spans="2:7" ht="12.75" hidden="1" customHeight="1" x14ac:dyDescent="0.2">
      <c r="B86" s="40"/>
      <c r="C86" s="31" t="s">
        <v>27</v>
      </c>
      <c r="D86" s="32">
        <v>41517</v>
      </c>
      <c r="E86" s="33">
        <v>0.30509999999999998</v>
      </c>
      <c r="F86" s="34">
        <f>IF(D86&lt;$G$14,0,IF(D86&gt;$G$16,($G$16-$G$14),(D86-$G$14)))-SUM($F$19:F85)</f>
        <v>0</v>
      </c>
      <c r="G86" s="39"/>
    </row>
    <row r="87" spans="2:7" ht="12.75" hidden="1" customHeight="1" x14ac:dyDescent="0.2">
      <c r="B87" s="40"/>
      <c r="C87" s="31" t="s">
        <v>23</v>
      </c>
      <c r="D87" s="32">
        <v>41547</v>
      </c>
      <c r="E87" s="33">
        <v>0.30509999999999998</v>
      </c>
      <c r="F87" s="34">
        <f>IF(D87&lt;$G$14,0,IF(D87&gt;$G$16,($G$16-$G$14),(D87-$G$14)))-SUM($F$19:F86)</f>
        <v>0</v>
      </c>
      <c r="G87" s="39">
        <f>ROUND(+$G$12*(E87/365)*(SUM(F85:F87)),-3)</f>
        <v>0</v>
      </c>
    </row>
    <row r="88" spans="2:7" ht="12.75" hidden="1" customHeight="1" x14ac:dyDescent="0.2">
      <c r="B88" s="40"/>
      <c r="C88" s="31" t="s">
        <v>24</v>
      </c>
      <c r="D88" s="32">
        <v>41578</v>
      </c>
      <c r="E88" s="33">
        <v>0.29780000000000001</v>
      </c>
      <c r="F88" s="34">
        <f>IF(D88&lt;$G$14,0,IF(D88&gt;$G$16,($G$16-$G$14),(D88-$G$14)))-SUM($F$19:F87)</f>
        <v>0</v>
      </c>
      <c r="G88" s="39"/>
    </row>
    <row r="89" spans="2:7" ht="12.75" hidden="1" customHeight="1" x14ac:dyDescent="0.2">
      <c r="B89" s="40"/>
      <c r="C89" s="31" t="s">
        <v>25</v>
      </c>
      <c r="D89" s="32">
        <v>41608</v>
      </c>
      <c r="E89" s="33">
        <v>0.29780000000000001</v>
      </c>
      <c r="F89" s="34">
        <f>IF(D89&lt;$G$14,0,IF(D89&gt;$G$16,($G$16-$G$14),(D89-$G$14)))-SUM($F$19:F88)</f>
        <v>0</v>
      </c>
      <c r="G89" s="39"/>
    </row>
    <row r="90" spans="2:7" ht="12.75" hidden="1" customHeight="1" x14ac:dyDescent="0.2">
      <c r="B90" s="41"/>
      <c r="C90" s="31" t="s">
        <v>26</v>
      </c>
      <c r="D90" s="32">
        <v>41639</v>
      </c>
      <c r="E90" s="33">
        <v>0.29780000000000001</v>
      </c>
      <c r="F90" s="34">
        <f>IF(D90&lt;$G$14,0,IF(D90&gt;$G$16,($G$16-$G$14),(D90-$G$14)))-SUM($F$19:F89)</f>
        <v>0</v>
      </c>
      <c r="G90" s="39">
        <f>ROUND(+$G$12*(E90/365)*(SUM(F88:F90)),-3)</f>
        <v>0</v>
      </c>
    </row>
    <row r="91" spans="2:7" ht="13.5" thickTop="1" x14ac:dyDescent="0.2">
      <c r="B91" s="42">
        <v>2018</v>
      </c>
      <c r="C91" s="31" t="s">
        <v>18</v>
      </c>
      <c r="D91" s="32">
        <v>43220</v>
      </c>
      <c r="E91" s="33">
        <v>0.30720000000000003</v>
      </c>
      <c r="F91" s="34">
        <f>IF(D91&lt;$G$14,0,IF(D91&gt;$G$16,($G$16-$G$14),(D91-$G$14)))-SUM($F$19:F90)</f>
        <v>23</v>
      </c>
      <c r="G91" s="39">
        <v>39000</v>
      </c>
    </row>
    <row r="92" spans="2:7" x14ac:dyDescent="0.2">
      <c r="B92" s="42"/>
      <c r="C92" s="31" t="s">
        <v>19</v>
      </c>
      <c r="D92" s="32">
        <v>43251</v>
      </c>
      <c r="E92" s="33">
        <v>0.30659999999999998</v>
      </c>
      <c r="F92" s="34">
        <f>IF(D92&lt;$G$14,0,IF(D92&gt;$G$16,($G$16-$G$14),(D92-$G$14)))-SUM($F$19:F91)</f>
        <v>31</v>
      </c>
      <c r="G92" s="39">
        <v>52000</v>
      </c>
    </row>
    <row r="93" spans="2:7" x14ac:dyDescent="0.2">
      <c r="B93" s="42"/>
      <c r="C93" s="31" t="s">
        <v>20</v>
      </c>
      <c r="D93" s="32">
        <v>43281</v>
      </c>
      <c r="E93" s="33">
        <v>0.30420000000000003</v>
      </c>
      <c r="F93" s="34">
        <f>IF(D93&lt;$G$14,0,IF(D93&gt;$G$16,($G$16-$G$14),(D93-$G$14)))-SUM($F$19:F92)</f>
        <v>30</v>
      </c>
      <c r="G93" s="39">
        <v>50000</v>
      </c>
    </row>
    <row r="94" spans="2:7" x14ac:dyDescent="0.2">
      <c r="B94" s="42"/>
      <c r="C94" s="31" t="s">
        <v>21</v>
      </c>
      <c r="D94" s="32">
        <v>43312</v>
      </c>
      <c r="E94" s="33">
        <v>0.30044999999999999</v>
      </c>
      <c r="F94" s="34">
        <f>IF(D94&lt;$G$14,0,IF(D94&gt;$G$16,($G$16-$G$14),(D94-$G$14)))-SUM($F$19:F93)</f>
        <v>31</v>
      </c>
      <c r="G94" s="39">
        <v>51000</v>
      </c>
    </row>
    <row r="95" spans="2:7" x14ac:dyDescent="0.2">
      <c r="B95" s="42"/>
      <c r="C95" s="31" t="s">
        <v>27</v>
      </c>
      <c r="D95" s="32">
        <v>43343</v>
      </c>
      <c r="E95" s="43">
        <v>0.29909999999999998</v>
      </c>
      <c r="F95" s="34">
        <f>IF(D95&lt;$G$14,0,IF(D95&gt;$G$16,($G$16-$G$14),(D95-$G$14)))-SUM($F$19:F94)</f>
        <v>31</v>
      </c>
      <c r="G95" s="39">
        <v>51000</v>
      </c>
    </row>
    <row r="96" spans="2:7" x14ac:dyDescent="0.2">
      <c r="B96" s="42"/>
      <c r="C96" s="31" t="s">
        <v>23</v>
      </c>
      <c r="D96" s="32">
        <v>43373</v>
      </c>
      <c r="E96" s="33">
        <v>0.29715000000000003</v>
      </c>
      <c r="F96" s="34">
        <f>IF(D96&lt;$G$14,0,IF(D96&gt;$G$16,($G$16-$G$14),(D96-$G$14)))-SUM($F$19:F95)</f>
        <v>30</v>
      </c>
      <c r="G96" s="39">
        <v>49000</v>
      </c>
    </row>
    <row r="97" spans="2:7" x14ac:dyDescent="0.2">
      <c r="B97" s="42"/>
      <c r="C97" s="31" t="s">
        <v>24</v>
      </c>
      <c r="D97" s="32">
        <v>43404</v>
      </c>
      <c r="E97" s="33">
        <v>0.29449999999999998</v>
      </c>
      <c r="F97" s="34">
        <f>IF(D97&lt;$G$14,0,IF(D97&gt;$G$16,($G$16-$G$14),(D97-$G$14)))-SUM($F$19:F96)</f>
        <v>31</v>
      </c>
      <c r="G97" s="39">
        <v>50000</v>
      </c>
    </row>
    <row r="98" spans="2:7" x14ac:dyDescent="0.2">
      <c r="B98" s="42"/>
      <c r="C98" s="31" t="s">
        <v>25</v>
      </c>
      <c r="D98" s="32">
        <v>43434</v>
      </c>
      <c r="E98" s="33">
        <v>0.29239999999999999</v>
      </c>
      <c r="F98" s="34">
        <f>IF(D98&lt;$G$14,0,IF(D98&gt;$G$16,($G$16-$G$14),(D98-$G$14)))-SUM($F$19:F97)</f>
        <v>30</v>
      </c>
      <c r="G98" s="39">
        <v>48000</v>
      </c>
    </row>
    <row r="99" spans="2:7" x14ac:dyDescent="0.2">
      <c r="B99" s="42"/>
      <c r="C99" s="31" t="s">
        <v>26</v>
      </c>
      <c r="D99" s="32">
        <v>43465</v>
      </c>
      <c r="E99" s="33">
        <v>0.29099999999999998</v>
      </c>
      <c r="F99" s="34">
        <f>IF(D99&lt;$G$14,0,IF(D99&gt;$G$16,($G$16-$G$14),(D99-$G$14)))-SUM($F$19:F98)</f>
        <v>31</v>
      </c>
      <c r="G99" s="39">
        <v>49000</v>
      </c>
    </row>
    <row r="100" spans="2:7" x14ac:dyDescent="0.2">
      <c r="B100" s="42">
        <v>2019</v>
      </c>
      <c r="C100" s="31" t="s">
        <v>15</v>
      </c>
      <c r="D100" s="32">
        <v>43496</v>
      </c>
      <c r="E100" s="33">
        <v>0.28739999999999999</v>
      </c>
      <c r="F100" s="34">
        <f>IF(D100&lt;$G$14,0,IF(D100&gt;$G$16,($G$16-$G$14),(D100-$G$14)))-SUM($F$19:F99)</f>
        <v>31</v>
      </c>
      <c r="G100" s="39">
        <v>49000</v>
      </c>
    </row>
    <row r="101" spans="2:7" x14ac:dyDescent="0.2">
      <c r="B101" s="42"/>
      <c r="C101" s="31" t="s">
        <v>16</v>
      </c>
      <c r="D101" s="32">
        <v>43524</v>
      </c>
      <c r="E101" s="33">
        <v>0.29549999999999998</v>
      </c>
      <c r="F101" s="34">
        <f>IF(D101&lt;$G$14,0,IF(D101&gt;$G$16,($G$16-$G$14),(D101-$G$14)))-SUM($F$19:F100)</f>
        <v>28</v>
      </c>
      <c r="G101" s="39">
        <v>45000</v>
      </c>
    </row>
    <row r="102" spans="2:7" x14ac:dyDescent="0.2">
      <c r="B102" s="42"/>
      <c r="C102" s="31" t="s">
        <v>17</v>
      </c>
      <c r="D102" s="32">
        <v>43555</v>
      </c>
      <c r="E102" s="33">
        <v>0.29060000000000002</v>
      </c>
      <c r="F102" s="34">
        <f>IF(D102&lt;$G$14,0,IF(D102&gt;$G$16,($G$16-$G$14),(D102-$G$14)))-SUM($F$19:F101)</f>
        <v>31</v>
      </c>
      <c r="G102" s="39">
        <v>49000</v>
      </c>
    </row>
    <row r="103" spans="2:7" x14ac:dyDescent="0.2">
      <c r="B103" s="42"/>
      <c r="C103" s="31" t="s">
        <v>18</v>
      </c>
      <c r="D103" s="32">
        <v>43585</v>
      </c>
      <c r="E103" s="33">
        <v>0.2898</v>
      </c>
      <c r="F103" s="34">
        <f>IF(D103&lt;$G$14,0,IF(D103&gt;$G$16,($G$16-$G$14),(D103-$G$14)))-SUM($F$19:F102)</f>
        <v>30</v>
      </c>
      <c r="G103" s="39">
        <v>48000</v>
      </c>
    </row>
    <row r="104" spans="2:7" x14ac:dyDescent="0.2">
      <c r="B104" s="42"/>
      <c r="C104" s="31" t="s">
        <v>19</v>
      </c>
      <c r="D104" s="32">
        <v>43616</v>
      </c>
      <c r="E104" s="33">
        <v>0.29010000000000002</v>
      </c>
      <c r="F104" s="34">
        <f>IF(D104&lt;$G$14,0,IF(D104&gt;$G$16,($G$16-$G$14),(D104-$G$14)))-SUM($F$19:F103)</f>
        <v>31</v>
      </c>
      <c r="G104" s="39">
        <v>49000</v>
      </c>
    </row>
    <row r="105" spans="2:7" x14ac:dyDescent="0.2">
      <c r="B105" s="42"/>
      <c r="C105" s="31" t="s">
        <v>20</v>
      </c>
      <c r="D105" s="32">
        <v>43646</v>
      </c>
      <c r="E105" s="33">
        <v>0.28949999999999998</v>
      </c>
      <c r="F105" s="34">
        <f>IF(D105&lt;$G$14,0,IF(D105&gt;$G$16,($G$16-$G$14),(D105-$G$14)))-SUM($F$19:F104)</f>
        <v>30</v>
      </c>
      <c r="G105" s="39">
        <v>47000</v>
      </c>
    </row>
    <row r="106" spans="2:7" x14ac:dyDescent="0.2">
      <c r="B106" s="42"/>
      <c r="C106" s="31" t="s">
        <v>21</v>
      </c>
      <c r="D106" s="32">
        <v>43677</v>
      </c>
      <c r="E106" s="33">
        <v>0.28920000000000001</v>
      </c>
      <c r="F106" s="34">
        <f>IF(D106&lt;$G$14,0,IF(D106&gt;$G$16,($G$16-$G$14),(D106-$G$14)))-SUM($F$19:F105)</f>
        <v>31</v>
      </c>
      <c r="G106" s="39">
        <v>49000</v>
      </c>
    </row>
    <row r="107" spans="2:7" x14ac:dyDescent="0.2">
      <c r="B107" s="42"/>
      <c r="C107" s="31" t="s">
        <v>27</v>
      </c>
      <c r="D107" s="32">
        <v>43708</v>
      </c>
      <c r="E107" s="43">
        <v>0.2898</v>
      </c>
      <c r="F107" s="34">
        <f>IF(D107&lt;$G$14,0,IF(D107&gt;$G$16,($G$16-$G$14),(D107-$G$14)))-SUM($F$19:F106)</f>
        <v>31</v>
      </c>
      <c r="G107" s="39">
        <v>49000</v>
      </c>
    </row>
    <row r="108" spans="2:7" x14ac:dyDescent="0.2">
      <c r="B108" s="42"/>
      <c r="C108" s="31" t="s">
        <v>23</v>
      </c>
      <c r="D108" s="32">
        <v>43738</v>
      </c>
      <c r="E108" s="33">
        <v>0.2898</v>
      </c>
      <c r="F108" s="34">
        <f>IF(D108&lt;$G$14,0,IF(D108&gt;$G$16,($G$16-$G$14),(D108-$G$14)))-SUM($F$19:F107)</f>
        <v>30</v>
      </c>
      <c r="G108" s="39">
        <v>48000</v>
      </c>
    </row>
    <row r="109" spans="2:7" x14ac:dyDescent="0.2">
      <c r="B109" s="42"/>
      <c r="C109" s="31" t="s">
        <v>24</v>
      </c>
      <c r="D109" s="32">
        <v>43769</v>
      </c>
      <c r="E109" s="33">
        <v>0.28649999999999998</v>
      </c>
      <c r="F109" s="34">
        <f>IF(D109&lt;$G$14,0,IF(D109&gt;$G$16,($G$16-$G$14),(D109-$G$14)))-SUM($F$19:F108)</f>
        <v>31</v>
      </c>
      <c r="G109" s="39">
        <v>49000</v>
      </c>
    </row>
    <row r="110" spans="2:7" x14ac:dyDescent="0.2">
      <c r="B110" s="42"/>
      <c r="C110" s="31" t="s">
        <v>25</v>
      </c>
      <c r="D110" s="32">
        <v>43799</v>
      </c>
      <c r="E110" s="33">
        <v>0.28549999999999998</v>
      </c>
      <c r="F110" s="34">
        <f>IF(D110&lt;$G$14,0,IF(D110&gt;$G$16,($G$16-$G$14),(D110-$G$14)))-SUM($F$19:F109)</f>
        <v>30</v>
      </c>
      <c r="G110" s="39">
        <v>47000</v>
      </c>
    </row>
    <row r="111" spans="2:7" x14ac:dyDescent="0.2">
      <c r="B111" s="42"/>
      <c r="C111" s="31" t="s">
        <v>26</v>
      </c>
      <c r="D111" s="32">
        <v>43830</v>
      </c>
      <c r="E111" s="33">
        <v>0.28370000000000001</v>
      </c>
      <c r="F111" s="34">
        <f>IF(D111&lt;$G$14,0,IF(D111&gt;$G$16,($G$16-$G$14),(D111-$G$14)))-SUM($F$19:F110)</f>
        <v>31</v>
      </c>
      <c r="G111" s="39">
        <v>48000</v>
      </c>
    </row>
    <row r="112" spans="2:7" x14ac:dyDescent="0.2">
      <c r="B112" s="42">
        <v>2020</v>
      </c>
      <c r="C112" s="31" t="s">
        <v>15</v>
      </c>
      <c r="D112" s="32">
        <v>43861</v>
      </c>
      <c r="E112" s="33">
        <v>0.28160000000000002</v>
      </c>
      <c r="F112" s="34">
        <f>IF(D112&lt;$G$14,0,IF(D112&gt;$G$16,($G$16-$G$14),(D112-$G$14)))-SUM($F$19:F111)</f>
        <v>31</v>
      </c>
      <c r="G112" s="39">
        <v>48000</v>
      </c>
    </row>
    <row r="113" spans="2:7" x14ac:dyDescent="0.2">
      <c r="B113" s="42"/>
      <c r="C113" s="31" t="s">
        <v>16</v>
      </c>
      <c r="D113" s="32">
        <v>43890</v>
      </c>
      <c r="E113" s="33">
        <v>0.28589999999999999</v>
      </c>
      <c r="F113" s="34">
        <f>IF(D113&lt;$G$14,0,IF(D113&gt;$G$16,($G$16-$G$14),(D113-$G$14)))-SUM($F$19:F112)</f>
        <v>29</v>
      </c>
      <c r="G113" s="39">
        <v>45000</v>
      </c>
    </row>
    <row r="114" spans="2:7" x14ac:dyDescent="0.2">
      <c r="B114" s="42"/>
      <c r="C114" s="31" t="s">
        <v>17</v>
      </c>
      <c r="D114" s="32">
        <v>43921</v>
      </c>
      <c r="E114" s="33">
        <v>0.2843</v>
      </c>
      <c r="F114" s="34">
        <f>IF(D114&lt;$G$14,0,IF(D114&gt;$G$16,($G$16-$G$14),(D114-$G$14)))-SUM($F$19:F113)</f>
        <v>31</v>
      </c>
      <c r="G114" s="39">
        <v>48000</v>
      </c>
    </row>
    <row r="115" spans="2:7" x14ac:dyDescent="0.2">
      <c r="B115" s="42"/>
      <c r="C115" s="31" t="s">
        <v>18</v>
      </c>
      <c r="D115" s="32">
        <v>43951</v>
      </c>
      <c r="E115" s="33">
        <v>0.28039999999999998</v>
      </c>
      <c r="F115" s="34">
        <f>IF(D115&lt;$G$14,0,IF(D115&gt;$G$16,($G$16-$G$14),(D115-$G$14)))-SUM($F$19:F114)</f>
        <v>30</v>
      </c>
      <c r="G115" s="39">
        <v>46000</v>
      </c>
    </row>
    <row r="116" spans="2:7" x14ac:dyDescent="0.2">
      <c r="B116" s="42"/>
      <c r="C116" s="31" t="s">
        <v>19</v>
      </c>
      <c r="D116" s="32">
        <v>43982</v>
      </c>
      <c r="E116" s="33">
        <v>0.27289999999999998</v>
      </c>
      <c r="F116" s="34">
        <f>IF(D116&lt;$G$14,0,IF(D116&gt;$G$16,($G$16-$G$14),(D116-$G$14)))-SUM($F$19:F115)</f>
        <v>31</v>
      </c>
      <c r="G116" s="39">
        <v>46000</v>
      </c>
    </row>
    <row r="117" spans="2:7" x14ac:dyDescent="0.2">
      <c r="B117" s="42"/>
      <c r="C117" s="31" t="s">
        <v>20</v>
      </c>
      <c r="D117" s="32">
        <v>44012</v>
      </c>
      <c r="E117" s="33">
        <v>0.27179999999999999</v>
      </c>
      <c r="F117" s="34">
        <f>IF(D117&lt;$G$14,0,IF(D117&gt;$G$16,($G$16-$G$14),(D117-$G$14)))-SUM($F$19:F116)</f>
        <v>30</v>
      </c>
      <c r="G117" s="39">
        <v>45000</v>
      </c>
    </row>
    <row r="118" spans="2:7" x14ac:dyDescent="0.2">
      <c r="B118" s="42"/>
      <c r="C118" s="31" t="s">
        <v>21</v>
      </c>
      <c r="D118" s="32">
        <v>44043</v>
      </c>
      <c r="E118" s="33">
        <v>0.27179999999999999</v>
      </c>
      <c r="F118" s="34">
        <f>IF(D118&lt;$G$14,0,IF(D118&gt;$G$16,($G$16-$G$14),(D118-$G$14)))-SUM($F$19:F117)</f>
        <v>31</v>
      </c>
      <c r="G118" s="39">
        <v>46000</v>
      </c>
    </row>
    <row r="119" spans="2:7" x14ac:dyDescent="0.2">
      <c r="B119" s="42"/>
      <c r="C119" s="31" t="s">
        <v>27</v>
      </c>
      <c r="D119" s="32">
        <v>44074</v>
      </c>
      <c r="E119" s="43">
        <v>0.27439999999999998</v>
      </c>
      <c r="F119" s="34">
        <f>IF(D119&lt;$G$14,0,IF(D119&gt;$G$16,($G$16-$G$14),(D119-$G$14)))-SUM($F$19:F118)</f>
        <v>31</v>
      </c>
      <c r="G119" s="39">
        <v>47000</v>
      </c>
    </row>
    <row r="120" spans="2:7" x14ac:dyDescent="0.2">
      <c r="B120" s="42"/>
      <c r="C120" s="31" t="s">
        <v>23</v>
      </c>
      <c r="D120" s="32">
        <v>44104</v>
      </c>
      <c r="E120" s="33">
        <v>0.27529999999999999</v>
      </c>
      <c r="F120" s="34">
        <f>IF(D120&lt;$G$14,0,IF(D120&gt;$G$16,($G$16-$G$14),(D120-$G$14)))-SUM($F$19:F119)</f>
        <v>30</v>
      </c>
      <c r="G120" s="39">
        <v>45000</v>
      </c>
    </row>
    <row r="121" spans="2:7" x14ac:dyDescent="0.2">
      <c r="B121" s="42"/>
      <c r="C121" s="31" t="s">
        <v>24</v>
      </c>
      <c r="D121" s="32">
        <v>44135</v>
      </c>
      <c r="E121" s="33">
        <v>0.27139999999999997</v>
      </c>
      <c r="F121" s="34">
        <f>IF(D121&lt;$G$14,0,IF(D121&gt;$G$16,($G$16-$G$14),(D121-$G$14)))-SUM($F$19:F120)</f>
        <v>31</v>
      </c>
      <c r="G121" s="39">
        <v>46000</v>
      </c>
    </row>
    <row r="122" spans="2:7" x14ac:dyDescent="0.2">
      <c r="B122" s="42"/>
      <c r="C122" s="31" t="s">
        <v>25</v>
      </c>
      <c r="D122" s="32">
        <v>44165</v>
      </c>
      <c r="E122" s="33">
        <v>0.2676</v>
      </c>
      <c r="F122" s="34">
        <f>IF(D122&lt;$G$14,0,IF(D122&gt;$G$16,($G$16-$G$14),(D122-$G$14)))-SUM($F$19:F121)</f>
        <v>30</v>
      </c>
      <c r="G122" s="39">
        <v>44000</v>
      </c>
    </row>
    <row r="123" spans="2:7" x14ac:dyDescent="0.2">
      <c r="B123" s="42"/>
      <c r="C123" s="31" t="s">
        <v>26</v>
      </c>
      <c r="D123" s="32">
        <v>44196</v>
      </c>
      <c r="E123" s="33">
        <v>0.26190000000000002</v>
      </c>
      <c r="F123" s="34">
        <f>IF(D123&lt;$G$14,0,IF(D123&gt;$G$16,($G$16-$G$14),(D123-$G$14)))-SUM($F$19:F122)</f>
        <v>31</v>
      </c>
      <c r="G123" s="39">
        <v>44000</v>
      </c>
    </row>
    <row r="124" spans="2:7" x14ac:dyDescent="0.2">
      <c r="B124" s="38">
        <v>2021</v>
      </c>
      <c r="C124" s="31" t="s">
        <v>15</v>
      </c>
      <c r="D124" s="32">
        <v>44227</v>
      </c>
      <c r="E124" s="33">
        <v>0.25979999999999998</v>
      </c>
      <c r="F124" s="34">
        <f>IF(D124&lt;$G$14,0,IF(D124&gt;$G$16,($G$16-$G$14),(D124-$G$14)))-SUM($F$19:F123)</f>
        <v>31</v>
      </c>
      <c r="G124" s="39">
        <v>44000</v>
      </c>
    </row>
    <row r="125" spans="2:7" x14ac:dyDescent="0.2">
      <c r="B125" s="40"/>
      <c r="C125" s="31" t="s">
        <v>16</v>
      </c>
      <c r="D125" s="44">
        <v>44255</v>
      </c>
      <c r="E125" s="33">
        <v>0.2631</v>
      </c>
      <c r="F125" s="34">
        <f>IF(D125&lt;$G$14,0,IF(D125&gt;$G$16,($G$16-$G$14),(D125-$G$14)))-SUM($F$19:F124)</f>
        <v>28</v>
      </c>
      <c r="G125" s="39">
        <v>40000</v>
      </c>
    </row>
    <row r="126" spans="2:7" x14ac:dyDescent="0.2">
      <c r="B126" s="40"/>
      <c r="C126" s="31" t="s">
        <v>17</v>
      </c>
      <c r="D126" s="32">
        <v>44286</v>
      </c>
      <c r="E126" s="33">
        <v>0.26114999999999999</v>
      </c>
      <c r="F126" s="34">
        <f>IF(D126&lt;$G$14,0,IF(D126&gt;$G$16,($G$16-$G$14),(D126-$G$14)))-SUM($F$19:F125)</f>
        <v>31</v>
      </c>
      <c r="G126" s="39">
        <v>44000</v>
      </c>
    </row>
    <row r="127" spans="2:7" x14ac:dyDescent="0.2">
      <c r="B127" s="40"/>
      <c r="C127" s="31" t="s">
        <v>18</v>
      </c>
      <c r="D127" s="32">
        <v>44316</v>
      </c>
      <c r="E127" s="33">
        <v>0.25964999999999999</v>
      </c>
      <c r="F127" s="34">
        <f>IF(D127&lt;$G$14,0,IF(D127&gt;$G$16,($G$16-$G$14),(D127-$G$14)))-SUM($F$19:F126)</f>
        <v>30</v>
      </c>
      <c r="G127" s="39">
        <v>43000</v>
      </c>
    </row>
    <row r="128" spans="2:7" x14ac:dyDescent="0.2">
      <c r="B128" s="40"/>
      <c r="C128" s="31" t="s">
        <v>19</v>
      </c>
      <c r="D128" s="32">
        <v>44347</v>
      </c>
      <c r="E128" s="33">
        <v>0.25829999999999997</v>
      </c>
      <c r="F128" s="34">
        <f>IF(D128&lt;$G$14,0,IF(D128&gt;$G$16,($G$16-$G$14),(D128-$G$14)))-SUM($F$19:F127)</f>
        <v>31</v>
      </c>
      <c r="G128" s="39">
        <v>44000</v>
      </c>
    </row>
    <row r="129" spans="2:7" x14ac:dyDescent="0.2">
      <c r="B129" s="40"/>
      <c r="C129" s="31" t="s">
        <v>20</v>
      </c>
      <c r="D129" s="32">
        <v>44377</v>
      </c>
      <c r="E129" s="33">
        <v>0.25814999999999999</v>
      </c>
      <c r="F129" s="34">
        <f>IF(D129&lt;$G$14,0,IF(D129&gt;$G$16,($G$16-$G$14),(D129-$G$14)))-SUM($F$19:F128)</f>
        <v>30</v>
      </c>
      <c r="G129" s="39">
        <v>42000</v>
      </c>
    </row>
    <row r="130" spans="2:7" x14ac:dyDescent="0.2">
      <c r="B130" s="40"/>
      <c r="C130" s="31" t="s">
        <v>21</v>
      </c>
      <c r="D130" s="32">
        <v>44408</v>
      </c>
      <c r="E130" s="33">
        <v>0.25770000000000004</v>
      </c>
      <c r="F130" s="34">
        <f>IF(D130&lt;$G$14,0,IF(D130&gt;$G$16,($G$16-$G$14),(D130-$G$14)))-SUM($F$19:F129)</f>
        <v>31</v>
      </c>
      <c r="G130" s="39">
        <v>44000</v>
      </c>
    </row>
    <row r="131" spans="2:7" x14ac:dyDescent="0.2">
      <c r="B131" s="40"/>
      <c r="C131" s="31" t="s">
        <v>27</v>
      </c>
      <c r="D131" s="32">
        <v>44439</v>
      </c>
      <c r="E131" s="33">
        <v>0.2586</v>
      </c>
      <c r="F131" s="34">
        <f>IF(D131&lt;$G$14,0,IF(D131&gt;$G$16,($G$16-$G$14),(D131-$G$14)))-SUM($F$19:F130)</f>
        <v>31</v>
      </c>
      <c r="G131" s="39">
        <v>44000</v>
      </c>
    </row>
    <row r="132" spans="2:7" x14ac:dyDescent="0.2">
      <c r="B132" s="40"/>
      <c r="C132" s="31" t="s">
        <v>23</v>
      </c>
      <c r="D132" s="32">
        <v>44469</v>
      </c>
      <c r="E132" s="33">
        <v>0.25785000000000002</v>
      </c>
      <c r="F132" s="34">
        <f>IF(D132&lt;$G$14,0,IF(D132&gt;$G$16,($G$16-$G$14),(D132-$G$14)))-SUM($F$19:F131)</f>
        <v>30</v>
      </c>
      <c r="G132" s="39">
        <v>42000</v>
      </c>
    </row>
    <row r="133" spans="2:7" x14ac:dyDescent="0.2">
      <c r="B133" s="40"/>
      <c r="C133" s="31" t="s">
        <v>24</v>
      </c>
      <c r="D133" s="32">
        <v>44500</v>
      </c>
      <c r="E133" s="33">
        <v>0.25619999999999998</v>
      </c>
      <c r="F133" s="34">
        <f>IF(D133&lt;$G$14,0,IF(D133&gt;$G$16,($G$16-$G$14),(D133-$G$14)))-SUM($F$19:F132)</f>
        <v>31</v>
      </c>
      <c r="G133" s="39">
        <v>44000</v>
      </c>
    </row>
    <row r="134" spans="2:7" x14ac:dyDescent="0.2">
      <c r="B134" s="40"/>
      <c r="C134" s="31" t="s">
        <v>25</v>
      </c>
      <c r="D134" s="32">
        <v>44530</v>
      </c>
      <c r="E134" s="33">
        <v>0.25905</v>
      </c>
      <c r="F134" s="34">
        <f>IF(D134&lt;$G$14,0,IF(D134&gt;$G$16,($G$16-$G$14),(D134-$G$14)))-SUM($F$19:F133)</f>
        <v>30</v>
      </c>
      <c r="G134" s="39">
        <v>43000</v>
      </c>
    </row>
    <row r="135" spans="2:7" x14ac:dyDescent="0.2">
      <c r="B135" s="41"/>
      <c r="C135" s="31" t="s">
        <v>26</v>
      </c>
      <c r="D135" s="32">
        <v>44561</v>
      </c>
      <c r="E135" s="33">
        <v>0.26190000000000002</v>
      </c>
      <c r="F135" s="34">
        <f>IF(D135&lt;$G$14,0,IF(D135&gt;$G$16,($G$16-$G$14),(D135-$G$14)))-SUM($F$19:F134)</f>
        <v>31</v>
      </c>
      <c r="G135" s="39">
        <v>44000</v>
      </c>
    </row>
    <row r="136" spans="2:7" x14ac:dyDescent="0.2">
      <c r="B136" s="38">
        <v>2022</v>
      </c>
      <c r="C136" s="31" t="s">
        <v>15</v>
      </c>
      <c r="D136" s="32">
        <v>44592</v>
      </c>
      <c r="E136" s="33">
        <v>0.26490000000000002</v>
      </c>
      <c r="F136" s="34">
        <f>IF(D136&lt;$G$14,0,IF(D136&gt;$G$16,($G$16-$G$14),(D136-$G$14)))-SUM($F$19:F135)</f>
        <v>31</v>
      </c>
      <c r="G136" s="39">
        <v>45000</v>
      </c>
    </row>
    <row r="137" spans="2:7" x14ac:dyDescent="0.2">
      <c r="B137" s="40"/>
      <c r="C137" s="31" t="s">
        <v>16</v>
      </c>
      <c r="D137" s="44">
        <v>44620</v>
      </c>
      <c r="E137" s="33">
        <v>0.27449999999999997</v>
      </c>
      <c r="F137" s="34">
        <f>IF(D137&lt;$G$14,0,IF(D137&gt;$G$16,($G$16-$G$14),(D137-$G$14)))-SUM($F$19:F136)</f>
        <v>28</v>
      </c>
      <c r="G137" s="39">
        <v>42000</v>
      </c>
    </row>
    <row r="138" spans="2:7" x14ac:dyDescent="0.2">
      <c r="B138" s="40"/>
      <c r="C138" s="31" t="s">
        <v>17</v>
      </c>
      <c r="D138" s="32">
        <v>44651</v>
      </c>
      <c r="E138" s="33">
        <v>0.27705000000000002</v>
      </c>
      <c r="F138" s="34">
        <f>IF(D138&lt;$G$14,0,IF(D138&gt;$G$16,($G$16-$G$14),(D138-$G$14)))-SUM($F$19:F137)</f>
        <v>31</v>
      </c>
      <c r="G138" s="39">
        <v>47000</v>
      </c>
    </row>
    <row r="139" spans="2:7" x14ac:dyDescent="0.2">
      <c r="B139" s="40"/>
      <c r="C139" s="31" t="s">
        <v>18</v>
      </c>
      <c r="D139" s="32">
        <v>44681</v>
      </c>
      <c r="E139" s="33">
        <v>0.28575</v>
      </c>
      <c r="F139" s="34">
        <f>IF(D139&lt;$G$14,0,IF(D139&gt;$G$16,($G$16-$G$14),(D139-$G$14)))-SUM($F$19:F138)</f>
        <v>30</v>
      </c>
      <c r="G139" s="39">
        <v>47000</v>
      </c>
    </row>
    <row r="140" spans="2:7" x14ac:dyDescent="0.2">
      <c r="B140" s="40"/>
      <c r="C140" s="31" t="s">
        <v>19</v>
      </c>
      <c r="D140" s="32">
        <v>44712</v>
      </c>
      <c r="E140" s="33">
        <v>0.29564999999999997</v>
      </c>
      <c r="F140" s="34">
        <f>IF(D140&lt;$G$14,0,IF(D140&gt;$G$16,($G$16-$G$14),(D140-$G$14)))-SUM($F$19:F139)</f>
        <v>31</v>
      </c>
      <c r="G140" s="39">
        <v>50000</v>
      </c>
    </row>
    <row r="141" spans="2:7" x14ac:dyDescent="0.2">
      <c r="B141" s="40"/>
      <c r="C141" s="31" t="s">
        <v>20</v>
      </c>
      <c r="D141" s="32">
        <v>44742</v>
      </c>
      <c r="E141" s="33">
        <v>0.30599999999999999</v>
      </c>
      <c r="F141" s="34">
        <f>IF(D141&lt;$G$14,0,IF(D141&gt;$G$16,($G$16-$G$14),(D141-$G$14)))-SUM($F$19:F140)</f>
        <v>30</v>
      </c>
      <c r="G141" s="39">
        <v>50000</v>
      </c>
    </row>
    <row r="142" spans="2:7" x14ac:dyDescent="0.2">
      <c r="B142" s="40"/>
      <c r="C142" s="31" t="s">
        <v>21</v>
      </c>
      <c r="D142" s="32">
        <v>44773</v>
      </c>
      <c r="E142" s="33">
        <v>0.31919999999999998</v>
      </c>
      <c r="F142" s="34">
        <f>IF(D142&lt;$G$14,0,IF(D142&gt;$G$16,($G$16-$G$14),(D142-$G$14)))-SUM($F$19:F141)</f>
        <v>31</v>
      </c>
      <c r="G142" s="39">
        <v>54000</v>
      </c>
    </row>
    <row r="143" spans="2:7" x14ac:dyDescent="0.2">
      <c r="B143" s="40"/>
      <c r="C143" s="31" t="s">
        <v>27</v>
      </c>
      <c r="D143" s="32">
        <v>44804</v>
      </c>
      <c r="E143" s="33">
        <v>0.33315</v>
      </c>
      <c r="F143" s="34">
        <f>IF(D143&lt;$G$14,0,IF(D143&gt;$G$16,($G$16-$G$14),(D143-$G$14)))-SUM($F$19:F142)</f>
        <v>31</v>
      </c>
      <c r="G143" s="39">
        <v>57000</v>
      </c>
    </row>
    <row r="144" spans="2:7" x14ac:dyDescent="0.2">
      <c r="B144" s="40"/>
      <c r="C144" s="31" t="s">
        <v>23</v>
      </c>
      <c r="D144" s="32">
        <v>44834</v>
      </c>
      <c r="E144" s="33">
        <v>0.35249999999999998</v>
      </c>
      <c r="F144" s="34">
        <f>IF(D144&lt;$G$14,0,IF(D144&gt;$G$16,($G$16-$G$14),(D144-$G$14)))-SUM($F$19:F143)</f>
        <v>30</v>
      </c>
      <c r="G144" s="39">
        <v>58000</v>
      </c>
    </row>
    <row r="145" spans="2:7" x14ac:dyDescent="0.2">
      <c r="B145" s="40"/>
      <c r="C145" s="31" t="s">
        <v>24</v>
      </c>
      <c r="D145" s="32">
        <v>44865</v>
      </c>
      <c r="E145" s="33">
        <v>0.36915000000000003</v>
      </c>
      <c r="F145" s="34">
        <f>IF(D145&lt;$G$14,0,IF(D145&gt;$G$16,($G$16-$G$14),(D145-$G$14)))-SUM($F$19:F144)</f>
        <v>31</v>
      </c>
      <c r="G145" s="39">
        <v>63000</v>
      </c>
    </row>
    <row r="146" spans="2:7" x14ac:dyDescent="0.2">
      <c r="B146" s="40"/>
      <c r="C146" s="31" t="s">
        <v>25</v>
      </c>
      <c r="D146" s="32">
        <v>44895</v>
      </c>
      <c r="E146" s="33">
        <v>0.38669999999999993</v>
      </c>
      <c r="F146" s="34">
        <f>IF(D146&lt;$G$14,0,IF(D146&gt;$G$16,($G$16-$G$14),(D146-$G$14)))-SUM($F$19:F145)</f>
        <v>30</v>
      </c>
      <c r="G146" s="39">
        <v>64000</v>
      </c>
    </row>
    <row r="147" spans="2:7" x14ac:dyDescent="0.2">
      <c r="B147" s="41"/>
      <c r="C147" s="31" t="s">
        <v>26</v>
      </c>
      <c r="D147" s="32">
        <v>44926</v>
      </c>
      <c r="E147" s="33">
        <v>0.41459999999999997</v>
      </c>
      <c r="F147" s="34">
        <f>IF(D147&lt;$G$14,0,IF(D147&gt;$G$16,($G$16-$G$14),(D147-$G$14)))-SUM($F$19:F146)</f>
        <v>31</v>
      </c>
      <c r="G147" s="39">
        <v>70000</v>
      </c>
    </row>
    <row r="148" spans="2:7" x14ac:dyDescent="0.2">
      <c r="B148" s="38">
        <v>2023</v>
      </c>
      <c r="C148" s="31" t="s">
        <v>15</v>
      </c>
      <c r="D148" s="32">
        <v>44957</v>
      </c>
      <c r="E148" s="33">
        <v>0.43259999999999998</v>
      </c>
      <c r="F148" s="34">
        <f>IF(D148&lt;$G$14,0,IF(D148&gt;$G$16,($G$16-$G$14),(D148-$G$14)))-SUM($F$19:F147)</f>
        <v>31</v>
      </c>
      <c r="G148" s="39">
        <v>73000</v>
      </c>
    </row>
    <row r="149" spans="2:7" x14ac:dyDescent="0.2">
      <c r="B149" s="40"/>
      <c r="C149" s="31" t="s">
        <v>16</v>
      </c>
      <c r="D149" s="44">
        <v>44985</v>
      </c>
      <c r="E149" s="33">
        <v>0.45269999999999999</v>
      </c>
      <c r="F149" s="34">
        <f>IF(D149&lt;$G$14,0,IF(D149&gt;$G$16,($G$16-$G$14),(D149-$G$14)))-SUM($F$19:F148)</f>
        <v>28</v>
      </c>
      <c r="G149" s="39">
        <v>69000</v>
      </c>
    </row>
    <row r="150" spans="2:7" x14ac:dyDescent="0.2">
      <c r="B150" s="40"/>
      <c r="C150" s="31" t="s">
        <v>17</v>
      </c>
      <c r="D150" s="32">
        <v>45016</v>
      </c>
      <c r="E150" s="33">
        <v>0.46260000000000001</v>
      </c>
      <c r="F150" s="34">
        <f>IF(D150&lt;$G$14,0,IF(D150&gt;$G$16,($G$16-$G$14),(D150-$G$14)))-SUM($F$19:F149)</f>
        <v>31</v>
      </c>
      <c r="G150" s="39">
        <v>79000</v>
      </c>
    </row>
    <row r="151" spans="2:7" x14ac:dyDescent="0.2">
      <c r="B151" s="40"/>
      <c r="C151" s="31" t="s">
        <v>18</v>
      </c>
      <c r="D151" s="32">
        <v>45046</v>
      </c>
      <c r="E151" s="33">
        <v>0.47084999999999999</v>
      </c>
      <c r="F151" s="34">
        <f>IF(D151&lt;$G$14,0,IF(D151&gt;$G$16,($G$16-$G$14),(D151-$G$14)))-SUM($F$19:F150)</f>
        <v>30</v>
      </c>
      <c r="G151" s="39">
        <v>77000</v>
      </c>
    </row>
    <row r="152" spans="2:7" ht="15" x14ac:dyDescent="0.35">
      <c r="B152" s="41"/>
      <c r="C152" s="31" t="s">
        <v>19</v>
      </c>
      <c r="D152" s="32">
        <v>45077</v>
      </c>
      <c r="E152" s="33">
        <v>0.45405000000000006</v>
      </c>
      <c r="F152" s="34">
        <f>IF(D152&lt;$G$14,0,IF(D152&gt;$G$16,($G$16-$G$14),(D152-$G$14)))-SUM($F$19:F151)</f>
        <v>30</v>
      </c>
      <c r="G152" s="45">
        <v>75000</v>
      </c>
    </row>
    <row r="153" spans="2:7" x14ac:dyDescent="0.2">
      <c r="B153" s="46"/>
      <c r="C153" s="31"/>
      <c r="D153" s="32"/>
      <c r="E153" s="33"/>
      <c r="F153" s="34"/>
      <c r="G153" s="39"/>
    </row>
    <row r="154" spans="2:7" x14ac:dyDescent="0.2">
      <c r="B154" s="46"/>
      <c r="C154" s="31"/>
      <c r="D154" s="32"/>
      <c r="E154" s="33"/>
      <c r="F154" s="34"/>
      <c r="G154" s="39">
        <f>SUM(G91:G153)</f>
        <v>3104000</v>
      </c>
    </row>
    <row r="155" spans="2:7" x14ac:dyDescent="0.2">
      <c r="B155" s="47" t="s">
        <v>28</v>
      </c>
      <c r="C155" s="48"/>
      <c r="D155" s="48"/>
      <c r="E155" s="48"/>
      <c r="F155" s="49"/>
      <c r="G155" s="39"/>
    </row>
    <row r="156" spans="2:7" ht="15" x14ac:dyDescent="0.35">
      <c r="B156" s="47" t="s">
        <v>29</v>
      </c>
      <c r="C156" s="48"/>
      <c r="D156" s="48"/>
      <c r="E156" s="48"/>
      <c r="F156" s="49"/>
      <c r="G156" s="45">
        <v>2000000</v>
      </c>
    </row>
    <row r="157" spans="2:7" x14ac:dyDescent="0.2">
      <c r="B157" s="46"/>
      <c r="C157" s="31"/>
      <c r="D157" s="32"/>
      <c r="E157" s="33"/>
      <c r="F157" s="34"/>
      <c r="G157" s="39"/>
    </row>
    <row r="158" spans="2:7" ht="15" x14ac:dyDescent="0.35">
      <c r="B158" s="47" t="s">
        <v>30</v>
      </c>
      <c r="C158" s="48"/>
      <c r="D158" s="48"/>
      <c r="E158" s="48"/>
      <c r="F158" s="49"/>
      <c r="G158" s="45">
        <f>SUM(G154:G156)</f>
        <v>5104000</v>
      </c>
    </row>
    <row r="162" spans="2:2" x14ac:dyDescent="0.2">
      <c r="B162" s="1" t="s">
        <v>31</v>
      </c>
    </row>
    <row r="163" spans="2:2" x14ac:dyDescent="0.2">
      <c r="B163" s="1" t="s">
        <v>32</v>
      </c>
    </row>
    <row r="164" spans="2:2" x14ac:dyDescent="0.2">
      <c r="B164" s="1" t="s">
        <v>33</v>
      </c>
    </row>
  </sheetData>
  <sheetProtection selectLockedCells="1"/>
  <mergeCells count="21">
    <mergeCell ref="B155:F155"/>
    <mergeCell ref="B156:F156"/>
    <mergeCell ref="B158:F158"/>
    <mergeCell ref="B91:B99"/>
    <mergeCell ref="B100:B111"/>
    <mergeCell ref="B112:B123"/>
    <mergeCell ref="B124:B135"/>
    <mergeCell ref="B136:B147"/>
    <mergeCell ref="B148:B152"/>
    <mergeCell ref="B19:B30"/>
    <mergeCell ref="B31:B42"/>
    <mergeCell ref="B43:B54"/>
    <mergeCell ref="B55:B66"/>
    <mergeCell ref="B67:B78"/>
    <mergeCell ref="B79:B90"/>
    <mergeCell ref="B6:G7"/>
    <mergeCell ref="B10:G10"/>
    <mergeCell ref="B12:F12"/>
    <mergeCell ref="B14:F14"/>
    <mergeCell ref="B16:F16"/>
    <mergeCell ref="B17:F17"/>
  </mergeCells>
  <dataValidations count="2">
    <dataValidation type="date" allowBlank="1" showInputMessage="1" showErrorMessage="1" errorTitle="Entrada no válida." error="Digite únicamente datos tipo fecha (99-99-99) en éste campo." sqref="G15">
      <formula1>32874</formula1>
      <formula2>44196</formula2>
    </dataValidation>
    <dataValidation type="custom" allowBlank="1" showInputMessage="1" showErrorMessage="1" errorTitle="Entrada no válida." error="Digite únicamente datos númericos en éste campo." sqref="G12 E96:E106 E108:E118 E120:E154 E157 E19:E94">
      <formula1>ISNUMBER(E12)</formula1>
    </dataValidation>
  </dataValidations>
  <pageMargins left="0" right="0" top="0.74803149606299213" bottom="0.74803149606299213" header="0.31496062992125984" footer="0.31496062992125984"/>
  <pageSetup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Intereses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2023-06-20T21:22:48Z</dcterms:created>
  <dcterms:modified xsi:type="dcterms:W3CDTF">2023-06-20T21:24:43Z</dcterms:modified>
</cp:coreProperties>
</file>