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9"/>
  <workbookPr/>
  <mc:AlternateContent xmlns:mc="http://schemas.openxmlformats.org/markup-compatibility/2006">
    <mc:Choice Requires="x15">
      <x15ac:absPath xmlns:x15ac="http://schemas.microsoft.com/office/spreadsheetml/2010/11/ac" url="C:\Users\MARIA DEL SOCORRO\Downloads\"/>
    </mc:Choice>
  </mc:AlternateContent>
  <xr:revisionPtr revIDLastSave="0" documentId="13_ncr:1_{69B12149-D533-494C-888C-1FEF885355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QUIDACION FABIO ANDRES MONSAL" sheetId="1" r:id="rId1"/>
  </sheets>
  <definedNames>
    <definedName name="INTCONVPLANOMINAL">#REF!</definedName>
    <definedName name="INTMORACONVNOMIN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1" l="1"/>
  <c r="K44" i="1"/>
  <c r="J12" i="1"/>
  <c r="J13" i="1" s="1"/>
  <c r="J14" i="1" s="1"/>
  <c r="J15" i="1" s="1"/>
  <c r="J16" i="1" s="1"/>
  <c r="J17" i="1" s="1"/>
  <c r="J18" i="1" s="1"/>
  <c r="J19" i="1" s="1"/>
  <c r="J20" i="1" l="1"/>
  <c r="K20" i="1" l="1"/>
  <c r="J21" i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l="1"/>
  <c r="K33" i="1"/>
  <c r="K25" i="1"/>
  <c r="K28" i="1"/>
  <c r="J35" i="1" l="1"/>
  <c r="K34" i="1"/>
  <c r="K31" i="1"/>
  <c r="J36" i="1" l="1"/>
  <c r="K35" i="1"/>
  <c r="J37" i="1" l="1"/>
  <c r="K36" i="1"/>
  <c r="J38" i="1" l="1"/>
  <c r="K37" i="1"/>
  <c r="J39" i="1" l="1"/>
  <c r="K38" i="1"/>
  <c r="J40" i="1" l="1"/>
  <c r="K39" i="1"/>
  <c r="J41" i="1" l="1"/>
  <c r="K40" i="1"/>
  <c r="J42" i="1" l="1"/>
  <c r="K41" i="1"/>
  <c r="J43" i="1" l="1"/>
  <c r="K42" i="1"/>
  <c r="J45" i="1" l="1"/>
  <c r="K43" i="1"/>
  <c r="K11" i="1"/>
  <c r="J47" i="1" l="1"/>
  <c r="K45" i="1"/>
  <c r="K12" i="1"/>
  <c r="K13" i="1" l="1"/>
  <c r="K14" i="1" l="1"/>
  <c r="K15" i="1" l="1"/>
  <c r="K16" i="1" l="1"/>
  <c r="K17" i="1" l="1"/>
  <c r="K18" i="1" l="1"/>
  <c r="K19" i="1" l="1"/>
  <c r="K21" i="1" l="1"/>
  <c r="K22" i="1" l="1"/>
  <c r="K23" i="1" l="1"/>
  <c r="K24" i="1" l="1"/>
  <c r="K26" i="1" l="1"/>
  <c r="K27" i="1" l="1"/>
  <c r="K29" i="1" l="1"/>
  <c r="K30" i="1" l="1"/>
  <c r="K32" i="1" l="1"/>
  <c r="K47" i="1" s="1"/>
  <c r="J48" i="1" l="1"/>
</calcChain>
</file>

<file path=xl/sharedStrings.xml><?xml version="1.0" encoding="utf-8"?>
<sst xmlns="http://schemas.openxmlformats.org/spreadsheetml/2006/main" count="31" uniqueCount="31">
  <si>
    <t>LIQUIDACION DEL CREDITO</t>
  </si>
  <si>
    <t>LIQUIDADO HOY</t>
  </si>
  <si>
    <t xml:space="preserve">CAPITAL </t>
  </si>
  <si>
    <t>PROCESO</t>
  </si>
  <si>
    <t>RADICACION</t>
  </si>
  <si>
    <t>DIA</t>
  </si>
  <si>
    <t>MES</t>
  </si>
  <si>
    <t>AÑO</t>
  </si>
  <si>
    <t>277</t>
  </si>
  <si>
    <t>DEMANDANTE</t>
  </si>
  <si>
    <t>DEMANDADO</t>
  </si>
  <si>
    <t>COOPSERVIANDINA</t>
  </si>
  <si>
    <t>VIRGELINA GOMEZ DE DELGADO.</t>
  </si>
  <si>
    <t>Resoluc.</t>
  </si>
  <si>
    <t>Fecha</t>
  </si>
  <si>
    <t>Desde</t>
  </si>
  <si>
    <t>Hasta</t>
  </si>
  <si>
    <t>Bancario</t>
  </si>
  <si>
    <t>Nominal anual mv</t>
  </si>
  <si>
    <t>Tasa</t>
  </si>
  <si>
    <t>X 1,5 Veces</t>
  </si>
  <si>
    <t>DIAS</t>
  </si>
  <si>
    <t>Capital</t>
  </si>
  <si>
    <t xml:space="preserve">Interés a </t>
  </si>
  <si>
    <t>Corriente</t>
  </si>
  <si>
    <t>Mensual</t>
  </si>
  <si>
    <t>En Mora</t>
  </si>
  <si>
    <t>Pagar</t>
  </si>
  <si>
    <t>3'/09/2019</t>
  </si>
  <si>
    <t>29/0572020</t>
  </si>
  <si>
    <t>TOTAL             * CAPITAL + INTERESES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</si>
</sst>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 &quot;* #,##0.00_);_(&quot;$ &quot;* \(#,##0.00\);_(&quot;$ &quot;* \-??_);_(@_)"/>
    <numFmt numFmtId="165" formatCode="_(\$* #,##0_);_(\$* \(#,##0\);_(\$* \-??_);_(@_)"/>
    <numFmt numFmtId="166" formatCode="_(* #,##0.00_);_(* \(#,##0.00\);_(* \-??_);_(@_)"/>
    <numFmt numFmtId="167" formatCode="0.000"/>
    <numFmt numFmtId="168" formatCode="_(\$* #,##0.00_);_(\$* \(#,##0.00\);_(\$* \-??_);_(@_)"/>
  </numFmts>
  <fonts count="11"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Tempus Sans ITC"/>
      <family val="5"/>
    </font>
    <font>
      <sz val="8"/>
      <name val="Tempus Sans ITC"/>
      <family val="5"/>
    </font>
    <font>
      <b/>
      <sz val="8"/>
      <name val="Times New Roman"/>
      <family val="1"/>
    </font>
    <font>
      <b/>
      <u/>
      <sz val="8"/>
      <name val="Times New Roman Tur"/>
      <family val="1"/>
      <charset val="162"/>
    </font>
    <font>
      <b/>
      <sz val="8"/>
      <name val="Times New Roman Tur"/>
    </font>
    <font>
      <sz val="8"/>
      <name val="Times New Roman Tur"/>
      <family val="1"/>
      <charset val="16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9" fontId="1" fillId="0" borderId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0" fontId="2" fillId="0" borderId="5" xfId="2" applyNumberFormat="1" applyFont="1" applyFill="1" applyBorder="1" applyAlignment="1" applyProtection="1">
      <alignment horizontal="center"/>
    </xf>
    <xf numFmtId="10" fontId="3" fillId="0" borderId="5" xfId="0" applyNumberFormat="1" applyFont="1" applyBorder="1" applyAlignment="1">
      <alignment horizontal="center"/>
    </xf>
    <xf numFmtId="10" fontId="3" fillId="0" borderId="5" xfId="2" applyNumberFormat="1" applyFont="1" applyFill="1" applyBorder="1" applyAlignment="1" applyProtection="1">
      <alignment horizontal="center"/>
    </xf>
    <xf numFmtId="1" fontId="2" fillId="0" borderId="5" xfId="2" applyNumberFormat="1" applyFont="1" applyFill="1" applyBorder="1" applyAlignment="1" applyProtection="1">
      <alignment horizontal="center"/>
    </xf>
    <xf numFmtId="165" fontId="6" fillId="0" borderId="6" xfId="1" applyNumberFormat="1" applyFont="1" applyFill="1" applyBorder="1" applyAlignment="1" applyProtection="1">
      <alignment horizontal="center"/>
    </xf>
    <xf numFmtId="164" fontId="2" fillId="0" borderId="6" xfId="1" applyFont="1" applyFill="1" applyBorder="1" applyAlignment="1" applyProtection="1">
      <alignment horizontal="center"/>
    </xf>
    <xf numFmtId="166" fontId="3" fillId="0" borderId="0" xfId="0" applyNumberFormat="1" applyFont="1"/>
    <xf numFmtId="0" fontId="9" fillId="0" borderId="0" xfId="0" applyFont="1" applyAlignment="1">
      <alignment horizontal="center"/>
    </xf>
    <xf numFmtId="3" fontId="3" fillId="0" borderId="0" xfId="0" applyNumberFormat="1" applyFont="1"/>
    <xf numFmtId="0" fontId="8" fillId="0" borderId="0" xfId="0" applyFont="1" applyAlignment="1">
      <alignment horizontal="center"/>
    </xf>
    <xf numFmtId="1" fontId="3" fillId="0" borderId="0" xfId="0" applyNumberFormat="1" applyFont="1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3" xfId="1" applyFont="1" applyFill="1" applyBorder="1" applyAlignment="1" applyProtection="1">
      <alignment horizontal="center"/>
    </xf>
    <xf numFmtId="0" fontId="4" fillId="0" borderId="3" xfId="0" applyFont="1" applyBorder="1" applyAlignment="1">
      <alignment horizontal="center"/>
    </xf>
    <xf numFmtId="165" fontId="5" fillId="0" borderId="3" xfId="1" applyNumberFormat="1" applyFont="1" applyFill="1" applyBorder="1" applyAlignment="1" applyProtection="1">
      <alignment horizontal="center"/>
    </xf>
    <xf numFmtId="164" fontId="5" fillId="0" borderId="3" xfId="1" applyFont="1" applyFill="1" applyBorder="1" applyAlignment="1" applyProtection="1">
      <alignment horizontal="center"/>
    </xf>
    <xf numFmtId="0" fontId="5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8" fontId="7" fillId="0" borderId="8" xfId="1" applyNumberFormat="1" applyFont="1" applyFill="1" applyBorder="1" applyAlignment="1" applyProtection="1">
      <alignment horizontal="center"/>
    </xf>
    <xf numFmtId="0" fontId="8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638175</xdr:colOff>
          <xdr:row>2</xdr:row>
          <xdr:rowOff>0</xdr:rowOff>
        </xdr:from>
        <xdr:to>
          <xdr:col>14</xdr:col>
          <xdr:colOff>647700</xdr:colOff>
          <xdr:row>3</xdr:row>
          <xdr:rowOff>0</xdr:rowOff>
        </xdr:to>
        <xdr:sp macro="" textlink="">
          <xdr:nvSpPr>
            <xdr:cNvPr id="1025" name="Picture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workbookViewId="0">
      <selection activeCell="G8" sqref="G8:K8"/>
    </sheetView>
  </sheetViews>
  <sheetFormatPr defaultColWidth="11.42578125" defaultRowHeight="11.25"/>
  <cols>
    <col min="1" max="1" width="4.5703125" style="2" customWidth="1"/>
    <col min="2" max="4" width="8.7109375" style="2" customWidth="1"/>
    <col min="5" max="5" width="6.5703125" style="2" customWidth="1"/>
    <col min="6" max="6" width="8.28515625" style="2" customWidth="1"/>
    <col min="7" max="7" width="5.5703125" style="2" customWidth="1"/>
    <col min="8" max="8" width="5.85546875" style="2" customWidth="1"/>
    <col min="9" max="9" width="3.85546875" style="22" customWidth="1"/>
    <col min="10" max="10" width="11" style="2" customWidth="1"/>
    <col min="11" max="11" width="14" style="2" customWidth="1"/>
    <col min="12" max="12" width="4.140625" style="2" customWidth="1"/>
    <col min="13" max="13" width="5" style="2" customWidth="1"/>
    <col min="14" max="16384" width="11.42578125" style="2"/>
  </cols>
  <sheetData>
    <row r="1" spans="1:12" ht="12" thickBot="1"/>
    <row r="2" spans="1:12" ht="12" thickTop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1"/>
    </row>
    <row r="3" spans="1:12" ht="12.75" thickBot="1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1"/>
    </row>
    <row r="4" spans="1:12" ht="13.5" thickTop="1" thickBot="1">
      <c r="A4" s="25" t="s">
        <v>1</v>
      </c>
      <c r="B4" s="25"/>
      <c r="C4" s="25"/>
      <c r="D4" s="26" t="s">
        <v>2</v>
      </c>
      <c r="E4" s="26"/>
      <c r="F4" s="26"/>
      <c r="G4" s="26" t="s">
        <v>3</v>
      </c>
      <c r="H4" s="26"/>
      <c r="I4" s="26"/>
      <c r="J4" s="26" t="s">
        <v>4</v>
      </c>
      <c r="K4" s="26"/>
      <c r="L4" s="1"/>
    </row>
    <row r="5" spans="1:12" ht="13.5" thickTop="1" thickBot="1">
      <c r="A5" s="3" t="s">
        <v>5</v>
      </c>
      <c r="B5" s="3" t="s">
        <v>6</v>
      </c>
      <c r="C5" s="3" t="s">
        <v>7</v>
      </c>
      <c r="D5" s="26"/>
      <c r="E5" s="26"/>
      <c r="F5" s="26"/>
      <c r="G5" s="26"/>
      <c r="H5" s="26"/>
      <c r="I5" s="26"/>
      <c r="J5" s="26"/>
      <c r="K5" s="26"/>
      <c r="L5" s="1"/>
    </row>
    <row r="6" spans="1:12" ht="13.5" thickTop="1" thickBot="1">
      <c r="A6" s="4">
        <v>22</v>
      </c>
      <c r="B6" s="4">
        <v>4</v>
      </c>
      <c r="C6" s="4">
        <v>2022</v>
      </c>
      <c r="D6" s="27">
        <v>5180400</v>
      </c>
      <c r="E6" s="27"/>
      <c r="F6" s="27"/>
      <c r="G6" s="28"/>
      <c r="H6" s="28"/>
      <c r="I6" s="28"/>
      <c r="J6" s="5">
        <v>2020</v>
      </c>
      <c r="K6" s="6" t="s">
        <v>8</v>
      </c>
      <c r="L6" s="1"/>
    </row>
    <row r="7" spans="1:12" ht="13.5" thickTop="1" thickBot="1">
      <c r="A7" s="26" t="s">
        <v>9</v>
      </c>
      <c r="B7" s="26"/>
      <c r="C7" s="26"/>
      <c r="D7" s="26"/>
      <c r="E7" s="26"/>
      <c r="F7" s="26"/>
      <c r="G7" s="25" t="s">
        <v>10</v>
      </c>
      <c r="H7" s="25"/>
      <c r="I7" s="25"/>
      <c r="J7" s="25"/>
      <c r="K7" s="25"/>
      <c r="L7" s="1"/>
    </row>
    <row r="8" spans="1:12" ht="13.5" thickTop="1" thickBot="1">
      <c r="A8" s="29" t="s">
        <v>11</v>
      </c>
      <c r="B8" s="29"/>
      <c r="C8" s="29"/>
      <c r="D8" s="29"/>
      <c r="E8" s="29"/>
      <c r="F8" s="29"/>
      <c r="G8" s="28" t="s">
        <v>12</v>
      </c>
      <c r="H8" s="28"/>
      <c r="I8" s="28"/>
      <c r="J8" s="28"/>
      <c r="K8" s="28"/>
      <c r="L8" s="1"/>
    </row>
    <row r="9" spans="1:12" ht="12.75" customHeight="1" thickTop="1" thickBot="1">
      <c r="A9" s="36" t="s">
        <v>13</v>
      </c>
      <c r="B9" s="36" t="s">
        <v>14</v>
      </c>
      <c r="C9" s="36" t="s">
        <v>15</v>
      </c>
      <c r="D9" s="36" t="s">
        <v>16</v>
      </c>
      <c r="E9" s="7" t="s">
        <v>17</v>
      </c>
      <c r="F9" s="37" t="s">
        <v>18</v>
      </c>
      <c r="G9" s="7" t="s">
        <v>19</v>
      </c>
      <c r="H9" s="37" t="s">
        <v>20</v>
      </c>
      <c r="I9" s="31" t="s">
        <v>21</v>
      </c>
      <c r="J9" s="7" t="s">
        <v>22</v>
      </c>
      <c r="K9" s="7" t="s">
        <v>23</v>
      </c>
      <c r="L9" s="8"/>
    </row>
    <row r="10" spans="1:12" ht="12.75" thickTop="1" thickBot="1">
      <c r="A10" s="36"/>
      <c r="B10" s="36"/>
      <c r="C10" s="36"/>
      <c r="D10" s="36"/>
      <c r="E10" s="7" t="s">
        <v>24</v>
      </c>
      <c r="F10" s="37"/>
      <c r="G10" s="7" t="s">
        <v>25</v>
      </c>
      <c r="H10" s="37"/>
      <c r="I10" s="31"/>
      <c r="J10" s="7" t="s">
        <v>26</v>
      </c>
      <c r="K10" s="7" t="s">
        <v>27</v>
      </c>
      <c r="L10" s="9"/>
    </row>
    <row r="11" spans="1:12" ht="12" thickTop="1">
      <c r="A11" s="10">
        <v>574</v>
      </c>
      <c r="B11" s="11">
        <v>43585</v>
      </c>
      <c r="C11" s="11">
        <v>43586</v>
      </c>
      <c r="D11" s="11">
        <v>43615</v>
      </c>
      <c r="E11" s="12">
        <v>0.19339999999999999</v>
      </c>
      <c r="F11" s="13">
        <v>0.17810000000000001</v>
      </c>
      <c r="G11" s="14">
        <v>1.4800000000000001E-2</v>
      </c>
      <c r="H11" s="14">
        <v>2.2200000000000001E-2</v>
      </c>
      <c r="I11" s="15">
        <v>30</v>
      </c>
      <c r="J11" s="16">
        <v>5180400</v>
      </c>
      <c r="K11" s="17">
        <f t="shared" ref="K11:K32" si="0">MMULT(J11,H11)/30*I11</f>
        <v>115004.88</v>
      </c>
    </row>
    <row r="12" spans="1:12">
      <c r="A12" s="10">
        <v>697</v>
      </c>
      <c r="B12" s="11">
        <v>43615</v>
      </c>
      <c r="C12" s="11">
        <v>43617</v>
      </c>
      <c r="D12" s="11">
        <v>43646</v>
      </c>
      <c r="E12" s="12">
        <v>0.193</v>
      </c>
      <c r="F12" s="13">
        <v>0.17780000000000001</v>
      </c>
      <c r="G12" s="14">
        <v>1.4800000000000001E-2</v>
      </c>
      <c r="H12" s="14">
        <v>2.23E-2</v>
      </c>
      <c r="I12" s="15">
        <v>30</v>
      </c>
      <c r="J12" s="16">
        <f t="shared" ref="J12:J19" si="1">J11</f>
        <v>5180400</v>
      </c>
      <c r="K12" s="17">
        <f t="shared" si="0"/>
        <v>115522.92</v>
      </c>
    </row>
    <row r="13" spans="1:12">
      <c r="A13" s="10">
        <v>829</v>
      </c>
      <c r="B13" s="11">
        <v>43644</v>
      </c>
      <c r="C13" s="11">
        <v>43647</v>
      </c>
      <c r="D13" s="11">
        <v>43676</v>
      </c>
      <c r="E13" s="12">
        <v>0.1928</v>
      </c>
      <c r="F13" s="13">
        <v>0.17760000000000001</v>
      </c>
      <c r="G13" s="14">
        <v>1.4800000000000001E-2</v>
      </c>
      <c r="H13" s="14">
        <v>2.2200000000000001E-2</v>
      </c>
      <c r="I13" s="15">
        <v>30</v>
      </c>
      <c r="J13" s="16">
        <f t="shared" si="1"/>
        <v>5180400</v>
      </c>
      <c r="K13" s="17">
        <f>MMULT(J13,H13)/30*I13</f>
        <v>115004.88</v>
      </c>
    </row>
    <row r="14" spans="1:12">
      <c r="A14" s="10">
        <v>1018</v>
      </c>
      <c r="B14" s="11">
        <v>43677</v>
      </c>
      <c r="C14" s="11">
        <v>43678</v>
      </c>
      <c r="D14" s="11">
        <v>43707</v>
      </c>
      <c r="E14" s="12">
        <v>0.19320000000000001</v>
      </c>
      <c r="F14" s="13">
        <v>0.1779</v>
      </c>
      <c r="G14" s="14">
        <v>1.4800000000000001E-2</v>
      </c>
      <c r="H14" s="14">
        <v>2.2200000000000001E-2</v>
      </c>
      <c r="I14" s="15">
        <v>30</v>
      </c>
      <c r="J14" s="16">
        <f t="shared" si="1"/>
        <v>5180400</v>
      </c>
      <c r="K14" s="17">
        <f t="shared" si="0"/>
        <v>115004.88</v>
      </c>
    </row>
    <row r="15" spans="1:12">
      <c r="A15" s="10">
        <v>1145</v>
      </c>
      <c r="B15" s="11">
        <v>43707</v>
      </c>
      <c r="C15" s="11">
        <v>43709</v>
      </c>
      <c r="D15" s="11">
        <v>43738</v>
      </c>
      <c r="E15" s="12">
        <v>0.19320000000000001</v>
      </c>
      <c r="F15" s="13">
        <v>0.1779</v>
      </c>
      <c r="G15" s="14">
        <v>1.4800000000000001E-2</v>
      </c>
      <c r="H15" s="14">
        <v>2.2200000000000001E-2</v>
      </c>
      <c r="I15" s="15">
        <v>30</v>
      </c>
      <c r="J15" s="16">
        <f t="shared" si="1"/>
        <v>5180400</v>
      </c>
      <c r="K15" s="17">
        <f t="shared" si="0"/>
        <v>115004.88</v>
      </c>
    </row>
    <row r="16" spans="1:12">
      <c r="A16" s="10">
        <v>1293</v>
      </c>
      <c r="B16" s="11" t="s">
        <v>28</v>
      </c>
      <c r="C16" s="11">
        <v>43739</v>
      </c>
      <c r="D16" s="11">
        <v>43768</v>
      </c>
      <c r="E16" s="12">
        <v>0.191</v>
      </c>
      <c r="F16" s="13">
        <v>0.1764</v>
      </c>
      <c r="G16" s="14">
        <v>1.47E-2</v>
      </c>
      <c r="H16" s="14">
        <v>2.1999999999999999E-2</v>
      </c>
      <c r="I16" s="15">
        <v>30</v>
      </c>
      <c r="J16" s="16">
        <f t="shared" si="1"/>
        <v>5180400</v>
      </c>
      <c r="K16" s="17">
        <f t="shared" si="0"/>
        <v>113968.79999999999</v>
      </c>
    </row>
    <row r="17" spans="1:16">
      <c r="A17" s="10">
        <v>1474</v>
      </c>
      <c r="B17" s="11">
        <v>43768</v>
      </c>
      <c r="C17" s="11">
        <v>43770</v>
      </c>
      <c r="D17" s="11">
        <v>43799</v>
      </c>
      <c r="E17" s="12">
        <v>0.1903</v>
      </c>
      <c r="F17" s="13">
        <v>0.17549999999999999</v>
      </c>
      <c r="G17" s="14">
        <v>1.46E-2</v>
      </c>
      <c r="H17" s="14">
        <v>2.1899999999999999E-2</v>
      </c>
      <c r="I17" s="15">
        <v>30</v>
      </c>
      <c r="J17" s="16">
        <f t="shared" si="1"/>
        <v>5180400</v>
      </c>
      <c r="K17" s="17">
        <f t="shared" si="0"/>
        <v>113450.76</v>
      </c>
    </row>
    <row r="18" spans="1:16">
      <c r="A18" s="10">
        <v>1603</v>
      </c>
      <c r="B18" s="11">
        <v>43798</v>
      </c>
      <c r="C18" s="11">
        <v>43800</v>
      </c>
      <c r="D18" s="11">
        <v>43829</v>
      </c>
      <c r="E18" s="12">
        <v>0.18909999999999999</v>
      </c>
      <c r="F18" s="13">
        <v>0.17399999999999999</v>
      </c>
      <c r="G18" s="14">
        <v>1.4500000000000001E-2</v>
      </c>
      <c r="H18" s="14">
        <v>2.1700000000000001E-2</v>
      </c>
      <c r="I18" s="15">
        <v>30</v>
      </c>
      <c r="J18" s="16">
        <f t="shared" si="1"/>
        <v>5180400</v>
      </c>
      <c r="K18" s="17">
        <f>MMULT(J18,H18)/30*I18</f>
        <v>112414.68000000001</v>
      </c>
    </row>
    <row r="19" spans="1:16">
      <c r="A19" s="10">
        <v>1768</v>
      </c>
      <c r="B19" s="11">
        <v>43826</v>
      </c>
      <c r="C19" s="11">
        <v>43831</v>
      </c>
      <c r="D19" s="11">
        <v>43860</v>
      </c>
      <c r="E19" s="12">
        <v>0.18770000000000001</v>
      </c>
      <c r="F19" s="13">
        <v>0.17280000000000001</v>
      </c>
      <c r="G19" s="14">
        <v>1.44E-2</v>
      </c>
      <c r="H19" s="14">
        <v>2.1600000000000001E-2</v>
      </c>
      <c r="I19" s="15">
        <v>30</v>
      </c>
      <c r="J19" s="16">
        <f t="shared" si="1"/>
        <v>5180400</v>
      </c>
      <c r="K19" s="17">
        <f t="shared" si="0"/>
        <v>111896.64</v>
      </c>
    </row>
    <row r="20" spans="1:16">
      <c r="A20" s="10">
        <v>94</v>
      </c>
      <c r="B20" s="11">
        <v>43860</v>
      </c>
      <c r="C20" s="11">
        <v>43862</v>
      </c>
      <c r="D20" s="11">
        <v>43889</v>
      </c>
      <c r="E20" s="12">
        <v>0.19059999999999999</v>
      </c>
      <c r="F20" s="13">
        <v>0.1757</v>
      </c>
      <c r="G20" s="14">
        <v>1.46E-2</v>
      </c>
      <c r="H20" s="14">
        <v>2.1899999999999999E-2</v>
      </c>
      <c r="I20" s="15">
        <v>28</v>
      </c>
      <c r="J20" s="16">
        <f>J19</f>
        <v>5180400</v>
      </c>
      <c r="K20" s="17">
        <f t="shared" ref="K20" si="2">MMULT(J20,H20)/30*I20</f>
        <v>105887.376</v>
      </c>
    </row>
    <row r="21" spans="1:16">
      <c r="A21" s="10">
        <v>205</v>
      </c>
      <c r="B21" s="11">
        <v>43888</v>
      </c>
      <c r="C21" s="11">
        <v>43891</v>
      </c>
      <c r="D21" s="11">
        <v>43920</v>
      </c>
      <c r="E21" s="12">
        <v>0.1895</v>
      </c>
      <c r="F21" s="13">
        <v>0.17469999999999999</v>
      </c>
      <c r="G21" s="14">
        <v>1.46E-2</v>
      </c>
      <c r="H21" s="14">
        <v>2.1899999999999999E-2</v>
      </c>
      <c r="I21" s="15">
        <v>30</v>
      </c>
      <c r="J21" s="16">
        <f t="shared" ref="J21:J43" si="3">J20</f>
        <v>5180400</v>
      </c>
      <c r="K21" s="17">
        <f t="shared" si="0"/>
        <v>113450.76</v>
      </c>
    </row>
    <row r="22" spans="1:16">
      <c r="A22" s="10">
        <v>351</v>
      </c>
      <c r="B22" s="11">
        <v>43917</v>
      </c>
      <c r="C22" s="11">
        <v>43922</v>
      </c>
      <c r="D22" s="11">
        <v>43951</v>
      </c>
      <c r="E22" s="12">
        <v>0.18690000000000001</v>
      </c>
      <c r="F22" s="13">
        <v>0.17280000000000001</v>
      </c>
      <c r="G22" s="14">
        <v>1.44E-2</v>
      </c>
      <c r="H22" s="14">
        <v>2.1600000000000001E-2</v>
      </c>
      <c r="I22" s="15">
        <v>30</v>
      </c>
      <c r="J22" s="16">
        <f t="shared" si="3"/>
        <v>5180400</v>
      </c>
      <c r="K22" s="17">
        <f t="shared" si="0"/>
        <v>111896.64</v>
      </c>
    </row>
    <row r="23" spans="1:16">
      <c r="A23" s="10">
        <v>437</v>
      </c>
      <c r="B23" s="11">
        <v>43951</v>
      </c>
      <c r="C23" s="11">
        <v>43952</v>
      </c>
      <c r="D23" s="11">
        <v>43981</v>
      </c>
      <c r="E23" s="12">
        <v>0.18190000000000001</v>
      </c>
      <c r="F23" s="13">
        <v>0.16800000000000001</v>
      </c>
      <c r="G23" s="14">
        <v>1.4E-2</v>
      </c>
      <c r="H23" s="14">
        <v>2.1000000000000001E-2</v>
      </c>
      <c r="I23" s="15">
        <v>30</v>
      </c>
      <c r="J23" s="16">
        <f t="shared" si="3"/>
        <v>5180400</v>
      </c>
      <c r="K23" s="17">
        <f t="shared" si="0"/>
        <v>108788.40000000001</v>
      </c>
    </row>
    <row r="24" spans="1:16">
      <c r="A24" s="10">
        <v>505</v>
      </c>
      <c r="B24" s="11" t="s">
        <v>29</v>
      </c>
      <c r="C24" s="11">
        <v>43983</v>
      </c>
      <c r="D24" s="11">
        <v>44012</v>
      </c>
      <c r="E24" s="12">
        <v>0.1812</v>
      </c>
      <c r="F24" s="13">
        <v>0.16800000000000001</v>
      </c>
      <c r="G24" s="14">
        <v>1.4E-2</v>
      </c>
      <c r="H24" s="14">
        <v>2.1000000000000001E-2</v>
      </c>
      <c r="I24" s="15">
        <v>30</v>
      </c>
      <c r="J24" s="16">
        <f t="shared" si="3"/>
        <v>5180400</v>
      </c>
      <c r="K24" s="17">
        <f t="shared" si="0"/>
        <v>108788.40000000001</v>
      </c>
    </row>
    <row r="25" spans="1:16">
      <c r="A25" s="10">
        <v>605</v>
      </c>
      <c r="B25" s="11">
        <v>44012</v>
      </c>
      <c r="C25" s="11">
        <v>44013</v>
      </c>
      <c r="D25" s="11">
        <v>44042</v>
      </c>
      <c r="E25" s="12">
        <v>0.1812</v>
      </c>
      <c r="F25" s="13">
        <v>0.16800000000000001</v>
      </c>
      <c r="G25" s="14">
        <v>1.4E-2</v>
      </c>
      <c r="H25" s="14">
        <v>2.1000000000000001E-2</v>
      </c>
      <c r="I25" s="15">
        <v>30</v>
      </c>
      <c r="J25" s="16">
        <f t="shared" si="3"/>
        <v>5180400</v>
      </c>
      <c r="K25" s="17">
        <f>MMULT(J25,H25)/30*I25</f>
        <v>108788.40000000001</v>
      </c>
    </row>
    <row r="26" spans="1:16">
      <c r="A26" s="10">
        <v>685</v>
      </c>
      <c r="B26" s="11">
        <v>44042</v>
      </c>
      <c r="C26" s="11">
        <v>44044</v>
      </c>
      <c r="D26" s="11">
        <v>44073</v>
      </c>
      <c r="E26" s="12">
        <v>0.18290000000000001</v>
      </c>
      <c r="F26" s="13">
        <v>0.1691</v>
      </c>
      <c r="G26" s="14">
        <v>1.41E-2</v>
      </c>
      <c r="H26" s="14">
        <v>2.1100000000000001E-2</v>
      </c>
      <c r="I26" s="15">
        <v>30</v>
      </c>
      <c r="J26" s="16">
        <f t="shared" si="3"/>
        <v>5180400</v>
      </c>
      <c r="K26" s="17">
        <f t="shared" si="0"/>
        <v>109306.44</v>
      </c>
      <c r="P26" s="18"/>
    </row>
    <row r="27" spans="1:16">
      <c r="A27" s="10">
        <v>769</v>
      </c>
      <c r="B27" s="11">
        <v>44071</v>
      </c>
      <c r="C27" s="11">
        <v>44075</v>
      </c>
      <c r="D27" s="11">
        <v>44104</v>
      </c>
      <c r="E27" s="12">
        <v>0.1835</v>
      </c>
      <c r="F27" s="13">
        <v>0.16969999999999999</v>
      </c>
      <c r="G27" s="14">
        <v>1.41E-2</v>
      </c>
      <c r="H27" s="14">
        <v>2.12E-2</v>
      </c>
      <c r="I27" s="15">
        <v>30</v>
      </c>
      <c r="J27" s="16">
        <f t="shared" si="3"/>
        <v>5180400</v>
      </c>
      <c r="K27" s="17">
        <f t="shared" si="0"/>
        <v>109824.48</v>
      </c>
      <c r="P27" s="18"/>
    </row>
    <row r="28" spans="1:16">
      <c r="A28" s="10">
        <v>869</v>
      </c>
      <c r="B28" s="11">
        <v>44104</v>
      </c>
      <c r="C28" s="11">
        <v>44105</v>
      </c>
      <c r="D28" s="11">
        <v>44134</v>
      </c>
      <c r="E28" s="12">
        <v>0.18090000000000001</v>
      </c>
      <c r="F28" s="13">
        <v>0.1668</v>
      </c>
      <c r="G28" s="14">
        <v>1.3899999999999999E-2</v>
      </c>
      <c r="H28" s="14">
        <v>2.0799999999999999E-2</v>
      </c>
      <c r="I28" s="15">
        <v>30</v>
      </c>
      <c r="J28" s="16">
        <f t="shared" si="3"/>
        <v>5180400</v>
      </c>
      <c r="K28" s="17">
        <f t="shared" ref="K28" si="4">MMULT(J28,H28)/30*I28</f>
        <v>107752.31999999999</v>
      </c>
      <c r="P28" s="18"/>
    </row>
    <row r="29" spans="1:16">
      <c r="A29" s="10">
        <v>947</v>
      </c>
      <c r="B29" s="11">
        <v>44134</v>
      </c>
      <c r="C29" s="11">
        <v>44136</v>
      </c>
      <c r="D29" s="11">
        <v>44165</v>
      </c>
      <c r="E29" s="12">
        <v>0.1784</v>
      </c>
      <c r="F29" s="13">
        <v>0.1656</v>
      </c>
      <c r="G29" s="14">
        <v>1.38E-2</v>
      </c>
      <c r="H29" s="14">
        <v>2.07E-2</v>
      </c>
      <c r="I29" s="15">
        <v>30</v>
      </c>
      <c r="J29" s="16">
        <f t="shared" si="3"/>
        <v>5180400</v>
      </c>
      <c r="K29" s="17">
        <f t="shared" si="0"/>
        <v>107234.28</v>
      </c>
      <c r="P29" s="18"/>
    </row>
    <row r="30" spans="1:16">
      <c r="A30" s="10">
        <v>1034</v>
      </c>
      <c r="B30" s="11">
        <v>44161</v>
      </c>
      <c r="C30" s="11">
        <v>44166</v>
      </c>
      <c r="D30" s="11">
        <v>44195</v>
      </c>
      <c r="E30" s="12">
        <v>0.17460000000000001</v>
      </c>
      <c r="F30" s="13">
        <v>0.16200000000000001</v>
      </c>
      <c r="G30" s="14">
        <v>1.35E-2</v>
      </c>
      <c r="H30" s="14">
        <v>2.0199999999999999E-2</v>
      </c>
      <c r="I30" s="15">
        <v>30</v>
      </c>
      <c r="J30" s="16">
        <f t="shared" si="3"/>
        <v>5180400</v>
      </c>
      <c r="K30" s="17">
        <f t="shared" si="0"/>
        <v>104644.08</v>
      </c>
      <c r="P30" s="18"/>
    </row>
    <row r="31" spans="1:16">
      <c r="A31" s="10">
        <v>1215</v>
      </c>
      <c r="B31" s="11">
        <v>44195</v>
      </c>
      <c r="C31" s="11">
        <v>44197</v>
      </c>
      <c r="D31" s="11">
        <v>44226</v>
      </c>
      <c r="E31" s="12">
        <v>0.17319999999999999</v>
      </c>
      <c r="F31" s="13">
        <v>0.1608</v>
      </c>
      <c r="G31" s="14">
        <v>1.34E-2</v>
      </c>
      <c r="H31" s="14">
        <v>2.01E-2</v>
      </c>
      <c r="I31" s="15">
        <v>30</v>
      </c>
      <c r="J31" s="16">
        <f t="shared" si="3"/>
        <v>5180400</v>
      </c>
      <c r="K31" s="17">
        <f t="shared" ref="K31" si="5">MMULT(J31,H31)/30*I31</f>
        <v>104126.04</v>
      </c>
      <c r="P31" s="18"/>
    </row>
    <row r="32" spans="1:16">
      <c r="A32" s="10">
        <v>64</v>
      </c>
      <c r="B32" s="11">
        <v>44225</v>
      </c>
      <c r="C32" s="11">
        <v>44228</v>
      </c>
      <c r="D32" s="11">
        <v>44255</v>
      </c>
      <c r="E32" s="12">
        <v>0.1754</v>
      </c>
      <c r="F32" s="13">
        <v>0.16320000000000001</v>
      </c>
      <c r="G32" s="14">
        <v>1.3599999999999999E-2</v>
      </c>
      <c r="H32" s="14">
        <v>2.0400000000000001E-2</v>
      </c>
      <c r="I32" s="15">
        <v>28</v>
      </c>
      <c r="J32" s="16">
        <f t="shared" si="3"/>
        <v>5180400</v>
      </c>
      <c r="K32" s="17">
        <f t="shared" si="0"/>
        <v>98634.816000000006</v>
      </c>
      <c r="P32" s="18"/>
    </row>
    <row r="33" spans="1:16">
      <c r="A33" s="10">
        <v>161</v>
      </c>
      <c r="B33" s="11">
        <v>44253</v>
      </c>
      <c r="C33" s="11">
        <v>44256</v>
      </c>
      <c r="D33" s="11">
        <v>44285</v>
      </c>
      <c r="E33" s="12">
        <v>0.1741</v>
      </c>
      <c r="F33" s="13">
        <v>0.16220000000000001</v>
      </c>
      <c r="G33" s="14">
        <v>1.35E-2</v>
      </c>
      <c r="H33" s="14">
        <v>2.01E-2</v>
      </c>
      <c r="I33" s="15">
        <v>30</v>
      </c>
      <c r="J33" s="16">
        <f t="shared" si="3"/>
        <v>5180400</v>
      </c>
      <c r="K33" s="17">
        <f t="shared" ref="K33:K45" si="6">MMULT(J33,H33)/30*I33</f>
        <v>104126.04</v>
      </c>
      <c r="P33" s="18"/>
    </row>
    <row r="34" spans="1:16">
      <c r="A34" s="10">
        <v>305</v>
      </c>
      <c r="B34" s="11">
        <v>44286</v>
      </c>
      <c r="C34" s="11">
        <v>44287</v>
      </c>
      <c r="D34" s="11">
        <v>44316</v>
      </c>
      <c r="E34" s="12">
        <v>0.1731</v>
      </c>
      <c r="F34" s="13">
        <v>0.16070000000000001</v>
      </c>
      <c r="G34" s="14">
        <v>1.3299999999999999E-2</v>
      </c>
      <c r="H34" s="14">
        <v>0.02</v>
      </c>
      <c r="I34" s="15">
        <v>30</v>
      </c>
      <c r="J34" s="16">
        <f t="shared" si="3"/>
        <v>5180400</v>
      </c>
      <c r="K34" s="17">
        <f t="shared" si="6"/>
        <v>103608</v>
      </c>
      <c r="P34" s="18"/>
    </row>
    <row r="35" spans="1:16">
      <c r="A35" s="10">
        <v>407</v>
      </c>
      <c r="B35" s="11">
        <v>44316</v>
      </c>
      <c r="C35" s="11">
        <v>44317</v>
      </c>
      <c r="D35" s="11">
        <v>44346</v>
      </c>
      <c r="E35" s="12">
        <v>0.17219999999999999</v>
      </c>
      <c r="F35" s="13">
        <v>0.15989999999999999</v>
      </c>
      <c r="G35" s="14">
        <v>1.3299999999999999E-2</v>
      </c>
      <c r="H35" s="14">
        <v>0.02</v>
      </c>
      <c r="I35" s="15">
        <v>30</v>
      </c>
      <c r="J35" s="16">
        <f t="shared" si="3"/>
        <v>5180400</v>
      </c>
      <c r="K35" s="17">
        <f t="shared" si="6"/>
        <v>103608</v>
      </c>
      <c r="P35" s="18"/>
    </row>
    <row r="36" spans="1:16">
      <c r="A36" s="10">
        <v>509</v>
      </c>
      <c r="B36" s="11">
        <v>44344</v>
      </c>
      <c r="C36" s="11">
        <v>44348</v>
      </c>
      <c r="D36" s="11">
        <v>44377</v>
      </c>
      <c r="E36" s="12">
        <v>0.1721</v>
      </c>
      <c r="F36" s="13">
        <v>0.15989999999999999</v>
      </c>
      <c r="G36" s="14">
        <v>1.3299999999999999E-2</v>
      </c>
      <c r="H36" s="14">
        <v>0.02</v>
      </c>
      <c r="I36" s="15">
        <v>30</v>
      </c>
      <c r="J36" s="16">
        <f t="shared" si="3"/>
        <v>5180400</v>
      </c>
      <c r="K36" s="17">
        <f t="shared" si="6"/>
        <v>103608</v>
      </c>
      <c r="P36" s="18"/>
    </row>
    <row r="37" spans="1:16">
      <c r="A37" s="10">
        <v>622</v>
      </c>
      <c r="B37" s="11">
        <v>44377</v>
      </c>
      <c r="C37" s="11">
        <v>44378</v>
      </c>
      <c r="D37" s="11">
        <v>44407</v>
      </c>
      <c r="E37" s="12">
        <v>0.17180000000000001</v>
      </c>
      <c r="F37" s="13">
        <v>0.15959999999999999</v>
      </c>
      <c r="G37" s="14">
        <v>1.3299999999999999E-2</v>
      </c>
      <c r="H37" s="14">
        <v>0.02</v>
      </c>
      <c r="I37" s="15">
        <v>30</v>
      </c>
      <c r="J37" s="16">
        <f t="shared" si="3"/>
        <v>5180400</v>
      </c>
      <c r="K37" s="17">
        <f t="shared" si="6"/>
        <v>103608</v>
      </c>
      <c r="P37" s="18"/>
    </row>
    <row r="38" spans="1:16">
      <c r="A38" s="10">
        <v>804</v>
      </c>
      <c r="B38" s="11">
        <v>44407</v>
      </c>
      <c r="C38" s="11">
        <v>44409</v>
      </c>
      <c r="D38" s="11">
        <v>44438</v>
      </c>
      <c r="E38" s="12">
        <v>0.1724</v>
      </c>
      <c r="F38" s="13">
        <v>0.16009999999999999</v>
      </c>
      <c r="G38" s="14">
        <v>1.3299999999999999E-2</v>
      </c>
      <c r="H38" s="14">
        <v>0.02</v>
      </c>
      <c r="I38" s="15">
        <v>30</v>
      </c>
      <c r="J38" s="16">
        <f t="shared" si="3"/>
        <v>5180400</v>
      </c>
      <c r="K38" s="17">
        <f t="shared" si="6"/>
        <v>103608</v>
      </c>
      <c r="P38" s="18"/>
    </row>
    <row r="39" spans="1:16">
      <c r="A39" s="10">
        <v>931</v>
      </c>
      <c r="B39" s="11">
        <v>44438</v>
      </c>
      <c r="C39" s="11">
        <v>44440</v>
      </c>
      <c r="D39" s="11">
        <v>44469</v>
      </c>
      <c r="E39" s="12">
        <v>0.1719</v>
      </c>
      <c r="F39" s="13">
        <v>0.15959999999999999</v>
      </c>
      <c r="G39" s="14">
        <v>1.3299999999999999E-2</v>
      </c>
      <c r="H39" s="14">
        <v>1.9900000000000001E-2</v>
      </c>
      <c r="I39" s="15">
        <v>30</v>
      </c>
      <c r="J39" s="16">
        <f t="shared" si="3"/>
        <v>5180400</v>
      </c>
      <c r="K39" s="17">
        <f t="shared" si="6"/>
        <v>103089.96</v>
      </c>
      <c r="P39" s="18"/>
    </row>
    <row r="40" spans="1:16">
      <c r="A40" s="10">
        <v>1095</v>
      </c>
      <c r="B40" s="11">
        <v>44469</v>
      </c>
      <c r="C40" s="11">
        <v>44470</v>
      </c>
      <c r="D40" s="11">
        <v>44499</v>
      </c>
      <c r="E40" s="12">
        <v>0.17080000000000001</v>
      </c>
      <c r="F40" s="13">
        <v>0.15870000000000001</v>
      </c>
      <c r="G40" s="14">
        <v>1.32E-2</v>
      </c>
      <c r="H40" s="14">
        <v>1.9800000000000002E-2</v>
      </c>
      <c r="I40" s="15">
        <v>30</v>
      </c>
      <c r="J40" s="16">
        <f t="shared" si="3"/>
        <v>5180400</v>
      </c>
      <c r="K40" s="17">
        <f t="shared" si="6"/>
        <v>102571.92000000001</v>
      </c>
      <c r="P40" s="18"/>
    </row>
    <row r="41" spans="1:16">
      <c r="A41" s="10">
        <v>1259</v>
      </c>
      <c r="B41" s="11">
        <v>44498</v>
      </c>
      <c r="C41" s="11">
        <v>44501</v>
      </c>
      <c r="D41" s="11">
        <v>44530</v>
      </c>
      <c r="E41" s="12">
        <v>0.17269999999999999</v>
      </c>
      <c r="F41" s="13">
        <v>0.16039999999999999</v>
      </c>
      <c r="G41" s="14">
        <v>1.34E-2</v>
      </c>
      <c r="H41" s="14">
        <v>2.01E-2</v>
      </c>
      <c r="I41" s="15">
        <v>30</v>
      </c>
      <c r="J41" s="16">
        <f t="shared" si="3"/>
        <v>5180400</v>
      </c>
      <c r="K41" s="17">
        <f t="shared" si="6"/>
        <v>104126.04</v>
      </c>
      <c r="P41" s="18"/>
    </row>
    <row r="42" spans="1:16">
      <c r="A42" s="10">
        <v>1405</v>
      </c>
      <c r="B42" s="11">
        <v>44530</v>
      </c>
      <c r="C42" s="11">
        <v>44531</v>
      </c>
      <c r="D42" s="11">
        <v>44560</v>
      </c>
      <c r="E42" s="12">
        <v>0.17460000000000001</v>
      </c>
      <c r="F42" s="13">
        <v>0.16200000000000001</v>
      </c>
      <c r="G42" s="14">
        <v>1.35E-2</v>
      </c>
      <c r="H42" s="14">
        <v>2.0400000000000001E-2</v>
      </c>
      <c r="I42" s="15">
        <v>30</v>
      </c>
      <c r="J42" s="16">
        <f t="shared" si="3"/>
        <v>5180400</v>
      </c>
      <c r="K42" s="17">
        <f t="shared" si="6"/>
        <v>105680.16</v>
      </c>
      <c r="P42" s="18"/>
    </row>
    <row r="43" spans="1:16">
      <c r="A43" s="10">
        <v>1597</v>
      </c>
      <c r="B43" s="11">
        <v>44560</v>
      </c>
      <c r="C43" s="11">
        <v>44562</v>
      </c>
      <c r="D43" s="11">
        <v>44591</v>
      </c>
      <c r="E43" s="12">
        <v>0.17660000000000001</v>
      </c>
      <c r="F43" s="13">
        <v>0.16370000000000001</v>
      </c>
      <c r="G43" s="14">
        <v>1.3599999999999999E-2</v>
      </c>
      <c r="H43" s="14">
        <v>2.0400000000000001E-2</v>
      </c>
      <c r="I43" s="15">
        <v>30</v>
      </c>
      <c r="J43" s="16">
        <f t="shared" si="3"/>
        <v>5180400</v>
      </c>
      <c r="K43" s="17">
        <f t="shared" si="6"/>
        <v>105680.16</v>
      </c>
      <c r="P43" s="18"/>
    </row>
    <row r="44" spans="1:16">
      <c r="A44" s="10">
        <v>143</v>
      </c>
      <c r="B44" s="11">
        <v>44589</v>
      </c>
      <c r="C44" s="11">
        <v>44593</v>
      </c>
      <c r="D44" s="11">
        <v>44620</v>
      </c>
      <c r="E44" s="12">
        <v>0.183</v>
      </c>
      <c r="F44" s="13">
        <v>0.16919999999999999</v>
      </c>
      <c r="G44" s="14">
        <v>1.41E-2</v>
      </c>
      <c r="H44" s="14">
        <v>2.1100000000000001E-2</v>
      </c>
      <c r="I44" s="15">
        <v>28</v>
      </c>
      <c r="J44" s="16">
        <v>5180400</v>
      </c>
      <c r="K44" s="17">
        <f>MMULT(J44,H44)/30*I44</f>
        <v>102019.34400000001</v>
      </c>
      <c r="P44" s="18"/>
    </row>
    <row r="45" spans="1:16">
      <c r="A45" s="10">
        <v>256</v>
      </c>
      <c r="B45" s="11">
        <v>44617</v>
      </c>
      <c r="C45" s="11">
        <v>44621</v>
      </c>
      <c r="D45" s="11">
        <v>44642</v>
      </c>
      <c r="E45" s="12">
        <v>0.1847</v>
      </c>
      <c r="F45" s="13">
        <v>0.1704</v>
      </c>
      <c r="G45" s="14">
        <v>1.4200000000000001E-2</v>
      </c>
      <c r="H45" s="14">
        <v>2.1299999999999999E-2</v>
      </c>
      <c r="I45" s="15">
        <v>30</v>
      </c>
      <c r="J45" s="16">
        <f>J43</f>
        <v>5180400</v>
      </c>
      <c r="K45" s="17">
        <f t="shared" si="6"/>
        <v>110342.52</v>
      </c>
      <c r="P45" s="18"/>
    </row>
    <row r="46" spans="1:16">
      <c r="A46" s="10">
        <v>382</v>
      </c>
      <c r="B46" s="11">
        <v>44651</v>
      </c>
      <c r="C46" s="11">
        <v>44652</v>
      </c>
      <c r="D46" s="11">
        <v>44673</v>
      </c>
      <c r="E46" s="12">
        <v>0.1905</v>
      </c>
      <c r="F46" s="13">
        <v>0.1704</v>
      </c>
      <c r="G46" s="14">
        <v>1.46E-2</v>
      </c>
      <c r="H46" s="14">
        <v>2.1899999999999999E-2</v>
      </c>
      <c r="I46" s="15">
        <v>22</v>
      </c>
      <c r="J46" s="16">
        <v>5180400</v>
      </c>
      <c r="K46" s="17">
        <f>MMULT(J46,H46)/30*I46</f>
        <v>83197.224000000002</v>
      </c>
      <c r="P46" s="18"/>
    </row>
    <row r="47" spans="1:16" ht="12">
      <c r="A47" s="32"/>
      <c r="B47" s="32"/>
      <c r="C47" s="32"/>
      <c r="D47" s="32"/>
      <c r="E47" s="32"/>
      <c r="F47" s="32"/>
      <c r="G47" s="32"/>
      <c r="H47" s="32"/>
      <c r="I47" s="32"/>
      <c r="J47" s="16">
        <f>J45</f>
        <v>5180400</v>
      </c>
      <c r="K47" s="17">
        <f>SUM(K11:K46)</f>
        <v>3865269.12</v>
      </c>
    </row>
    <row r="48" spans="1:16" ht="12">
      <c r="A48" s="33" t="s">
        <v>30</v>
      </c>
      <c r="B48" s="33"/>
      <c r="C48" s="33"/>
      <c r="D48" s="33"/>
      <c r="E48" s="33"/>
      <c r="F48" s="33"/>
      <c r="G48" s="33"/>
      <c r="H48" s="33"/>
      <c r="I48" s="33"/>
      <c r="J48" s="34">
        <f>SUM(J47,K47)</f>
        <v>9045669.120000001</v>
      </c>
      <c r="K48" s="34"/>
    </row>
    <row r="49" spans="1:18" ht="12" thickBo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8" ht="12" thickTop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R50" s="20"/>
    </row>
    <row r="51" spans="1:18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21"/>
    </row>
    <row r="53" spans="1:18">
      <c r="P53" s="18"/>
    </row>
    <row r="54" spans="1:18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</row>
    <row r="55" spans="1:18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</row>
    <row r="56" spans="1:18" ht="12.75">
      <c r="B56"/>
      <c r="C56"/>
      <c r="D56"/>
      <c r="E56"/>
      <c r="F56"/>
      <c r="G56"/>
      <c r="H56"/>
      <c r="I56"/>
    </row>
    <row r="57" spans="1:18" ht="12.75">
      <c r="B57"/>
      <c r="C57"/>
      <c r="D57"/>
      <c r="E57"/>
      <c r="F57"/>
      <c r="G57"/>
      <c r="H57"/>
      <c r="I57"/>
    </row>
    <row r="58" spans="1:18" ht="12.75">
      <c r="B58"/>
      <c r="C58"/>
      <c r="D58"/>
      <c r="E58"/>
      <c r="F58"/>
      <c r="G58"/>
      <c r="H58"/>
      <c r="I58"/>
    </row>
    <row r="59" spans="1:18" ht="12.75">
      <c r="B59"/>
      <c r="C59"/>
      <c r="D59"/>
      <c r="E59"/>
      <c r="F59"/>
      <c r="G59"/>
      <c r="H59"/>
      <c r="I59"/>
    </row>
    <row r="60" spans="1:18" ht="12.75">
      <c r="B60"/>
      <c r="C60"/>
      <c r="D60"/>
      <c r="E60"/>
      <c r="F60"/>
      <c r="G60"/>
      <c r="H60"/>
      <c r="I60"/>
    </row>
    <row r="61" spans="1:18" ht="12.75">
      <c r="B61"/>
      <c r="C61"/>
      <c r="D61"/>
      <c r="E61"/>
      <c r="F61"/>
      <c r="G61"/>
      <c r="H61"/>
      <c r="I61"/>
    </row>
    <row r="62" spans="1:18" ht="12.75">
      <c r="B62"/>
      <c r="C62"/>
      <c r="D62"/>
      <c r="E62"/>
      <c r="F62"/>
      <c r="G62"/>
      <c r="H62"/>
      <c r="I62"/>
    </row>
    <row r="63" spans="1:18" ht="12.75">
      <c r="B63"/>
      <c r="C63"/>
      <c r="D63"/>
      <c r="E63"/>
      <c r="F63"/>
      <c r="G63"/>
      <c r="H63"/>
      <c r="I63"/>
    </row>
    <row r="64" spans="1:18" ht="12.75">
      <c r="B64"/>
      <c r="C64"/>
      <c r="D64"/>
      <c r="E64"/>
      <c r="F64"/>
      <c r="G64"/>
      <c r="H64"/>
      <c r="I64"/>
    </row>
  </sheetData>
  <sheetProtection selectLockedCells="1" selectUnlockedCells="1"/>
  <mergeCells count="25">
    <mergeCell ref="A55:K55"/>
    <mergeCell ref="I9:I10"/>
    <mergeCell ref="A47:I47"/>
    <mergeCell ref="A48:I48"/>
    <mergeCell ref="J48:K48"/>
    <mergeCell ref="A49:K49"/>
    <mergeCell ref="A54:K54"/>
    <mergeCell ref="A9:A10"/>
    <mergeCell ref="B9:B10"/>
    <mergeCell ref="C9:C10"/>
    <mergeCell ref="D9:D10"/>
    <mergeCell ref="F9:F10"/>
    <mergeCell ref="H9:H10"/>
    <mergeCell ref="D6:F6"/>
    <mergeCell ref="G6:I6"/>
    <mergeCell ref="A7:F7"/>
    <mergeCell ref="G7:K7"/>
    <mergeCell ref="A8:F8"/>
    <mergeCell ref="G8:K8"/>
    <mergeCell ref="A2:K2"/>
    <mergeCell ref="A3:K3"/>
    <mergeCell ref="A4:C4"/>
    <mergeCell ref="D4:F5"/>
    <mergeCell ref="G4:I5"/>
    <mergeCell ref="J4:K5"/>
  </mergeCells>
  <pageMargins left="0.7" right="0.7" top="0.75" bottom="0.75" header="0.51180555555555551" footer="0.51180555555555551"/>
  <pageSetup firstPageNumber="0" orientation="portrait" horizontalDpi="360" verticalDpi="36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 sizeWithCells="1">
              <from>
                <xdr:col>14</xdr:col>
                <xdr:colOff>638175</xdr:colOff>
                <xdr:row>2</xdr:row>
                <xdr:rowOff>0</xdr:rowOff>
              </from>
              <to>
                <xdr:col>14</xdr:col>
                <xdr:colOff>647700</xdr:colOff>
                <xdr:row>3</xdr:row>
                <xdr:rowOff>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B27566B2C10F43B8F30140A20E7A2A" ma:contentTypeVersion="19" ma:contentTypeDescription="Crear nuevo documento." ma:contentTypeScope="" ma:versionID="d47ec8405c8b0191123e8a8b731c01ba">
  <xsd:schema xmlns:xsd="http://www.w3.org/2001/XMLSchema" xmlns:xs="http://www.w3.org/2001/XMLSchema" xmlns:p="http://schemas.microsoft.com/office/2006/metadata/properties" xmlns:ns2="25c70f08-c3fb-46fe-a0c7-304f4da99640" xmlns:ns3="7712edbf-87cc-4dcc-8f6e-d790e9ccfaaf" targetNamespace="http://schemas.microsoft.com/office/2006/metadata/properties" ma:root="true" ma:fieldsID="93a9d2ab3ea13f0eaa1dd02921f97d12" ns2:_="" ns3:_="">
    <xsd:import namespace="25c70f08-c3fb-46fe-a0c7-304f4da99640"/>
    <xsd:import namespace="7712edbf-87cc-4dcc-8f6e-d790e9ccf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70f08-c3fb-46fe-a0c7-304f4da996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2edbf-87cc-4dcc-8f6e-d790e9ccfa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3e1cc2-ba6b-417b-9d33-1dc23cc5c89f}" ma:internalName="TaxCatchAll" ma:showField="CatchAllData" ma:web="7712edbf-87cc-4dcc-8f6e-d790e9ccf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2edbf-87cc-4dcc-8f6e-d790e9ccfaaf" xsi:nil="true"/>
    <lcf76f155ced4ddcb4097134ff3c332f xmlns="25c70f08-c3fb-46fe-a0c7-304f4da996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F80442-9128-4B74-9698-32A693402BD3}"/>
</file>

<file path=customXml/itemProps2.xml><?xml version="1.0" encoding="utf-8"?>
<ds:datastoreItem xmlns:ds="http://schemas.openxmlformats.org/officeDocument/2006/customXml" ds:itemID="{94EA533F-1D55-4A15-8B1E-66589CDFC297}"/>
</file>

<file path=customXml/itemProps3.xml><?xml version="1.0" encoding="utf-8"?>
<ds:datastoreItem xmlns:ds="http://schemas.openxmlformats.org/officeDocument/2006/customXml" ds:itemID="{31299005-93C6-47D6-B077-FFAF8F9F6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Buitrago</dc:creator>
  <cp:keywords/>
  <dc:description/>
  <cp:lastModifiedBy>Carlos Andres Coqueco Guastar</cp:lastModifiedBy>
  <cp:revision/>
  <dcterms:created xsi:type="dcterms:W3CDTF">2021-03-16T18:05:36Z</dcterms:created>
  <dcterms:modified xsi:type="dcterms:W3CDTF">2022-08-11T20:22:16Z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0x0101000DB27566B2C10F43B8F30140A20E7A2A</vt:lpwstr>
  </property>
  <property fmtid="{D5CDD505-2E9C-101B-9397-08002B2CF9AE}" pid="3" name="MediaServiceImageTags">
    <vt:lpwstr/>
  </property>
</Properties>
</file>