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ocuments\Clientes\Elvira Ramirez de Veloza\"/>
    </mc:Choice>
  </mc:AlternateContent>
  <xr:revisionPtr revIDLastSave="0" documentId="8_{D4C324DD-8890-4C10-A557-7EA861F66A5F}" xr6:coauthVersionLast="47" xr6:coauthVersionMax="47" xr10:uidLastSave="{00000000-0000-0000-0000-000000000000}"/>
  <bookViews>
    <workbookView xWindow="-108" yWindow="-108" windowWidth="23256" windowHeight="12456" xr2:uid="{EB2CE540-E361-4C40-BE0C-194D754409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M15" i="1"/>
  <c r="M4" i="1"/>
  <c r="F11" i="1"/>
  <c r="F4" i="1"/>
  <c r="T69" i="1"/>
  <c r="T5" i="1"/>
  <c r="T6" i="1"/>
  <c r="T7" i="1"/>
  <c r="T8" i="1"/>
  <c r="T9" i="1"/>
  <c r="T10" i="1"/>
  <c r="T11" i="1"/>
  <c r="T12" i="1"/>
  <c r="T13" i="1"/>
  <c r="T14" i="1"/>
  <c r="T15" i="1"/>
  <c r="T4" i="1"/>
  <c r="M5" i="1"/>
  <c r="M6" i="1"/>
  <c r="M7" i="1"/>
  <c r="M8" i="1"/>
  <c r="M9" i="1"/>
  <c r="M10" i="1"/>
  <c r="F5" i="1"/>
  <c r="F6" i="1"/>
  <c r="T21" i="1"/>
  <c r="T25" i="1"/>
  <c r="T49" i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S24" i="1"/>
  <c r="T24" i="1" s="1"/>
  <c r="S23" i="1"/>
  <c r="T23" i="1" s="1"/>
  <c r="S22" i="1"/>
  <c r="T22" i="1" s="1"/>
  <c r="S21" i="1"/>
  <c r="S20" i="1"/>
  <c r="T20" i="1" s="1"/>
  <c r="S19" i="1"/>
  <c r="T19" i="1" s="1"/>
  <c r="S18" i="1"/>
  <c r="T18" i="1" s="1"/>
  <c r="S17" i="1"/>
  <c r="T17" i="1" s="1"/>
  <c r="S16" i="1"/>
  <c r="T16" i="1" s="1"/>
  <c r="S15" i="1"/>
  <c r="S14" i="1"/>
  <c r="S13" i="1"/>
  <c r="S12" i="1"/>
  <c r="S11" i="1"/>
  <c r="S10" i="1"/>
  <c r="S9" i="1"/>
  <c r="S8" i="1"/>
  <c r="S7" i="1"/>
  <c r="S6" i="1"/>
  <c r="S5" i="1"/>
  <c r="S4" i="1"/>
  <c r="L72" i="1"/>
  <c r="L71" i="1"/>
  <c r="L70" i="1"/>
  <c r="L69" i="1"/>
  <c r="T68" i="1" l="1"/>
  <c r="T70" i="1" s="1"/>
  <c r="L10" i="1" l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9" i="1"/>
  <c r="L8" i="1"/>
  <c r="L7" i="1"/>
  <c r="L6" i="1"/>
  <c r="L5" i="1"/>
  <c r="L4" i="1"/>
  <c r="E15" i="1"/>
  <c r="E6" i="1"/>
  <c r="E14" i="1"/>
  <c r="E13" i="1"/>
  <c r="E12" i="1"/>
  <c r="E11" i="1"/>
  <c r="E5" i="1"/>
  <c r="E4" i="1"/>
  <c r="F7" i="1" l="1"/>
  <c r="F8" i="1" s="1"/>
  <c r="F10" i="1" s="1"/>
  <c r="M11" i="1"/>
  <c r="M12" i="1" s="1"/>
  <c r="F13" i="1" l="1"/>
  <c r="F14" i="1"/>
  <c r="F12" i="1"/>
  <c r="F16" i="1" l="1"/>
  <c r="F17" i="1" s="1"/>
  <c r="F19" i="1" s="1"/>
  <c r="M13" i="1" s="1"/>
  <c r="M14" i="1" s="1"/>
  <c r="M19" i="1" l="1"/>
  <c r="M16" i="1"/>
  <c r="M17" i="1"/>
  <c r="M18" i="1"/>
  <c r="M74" i="1"/>
  <c r="P78" i="1" s="1"/>
  <c r="M22" i="1"/>
  <c r="M30" i="1"/>
  <c r="M38" i="1"/>
  <c r="M46" i="1"/>
  <c r="M54" i="1"/>
  <c r="M62" i="1"/>
  <c r="M70" i="1"/>
  <c r="M67" i="1"/>
  <c r="M28" i="1"/>
  <c r="M23" i="1"/>
  <c r="M31" i="1"/>
  <c r="M39" i="1"/>
  <c r="M47" i="1"/>
  <c r="M55" i="1"/>
  <c r="M63" i="1"/>
  <c r="M71" i="1"/>
  <c r="M27" i="1"/>
  <c r="M51" i="1"/>
  <c r="M44" i="1"/>
  <c r="M29" i="1"/>
  <c r="M61" i="1"/>
  <c r="M24" i="1"/>
  <c r="M32" i="1"/>
  <c r="M40" i="1"/>
  <c r="M48" i="1"/>
  <c r="M56" i="1"/>
  <c r="M64" i="1"/>
  <c r="M72" i="1"/>
  <c r="M35" i="1"/>
  <c r="M36" i="1"/>
  <c r="M45" i="1"/>
  <c r="M25" i="1"/>
  <c r="M33" i="1"/>
  <c r="M41" i="1"/>
  <c r="M49" i="1"/>
  <c r="M57" i="1"/>
  <c r="M65" i="1"/>
  <c r="M43" i="1"/>
  <c r="M60" i="1"/>
  <c r="M21" i="1"/>
  <c r="M69" i="1"/>
  <c r="M26" i="1"/>
  <c r="M34" i="1"/>
  <c r="M42" i="1"/>
  <c r="M50" i="1"/>
  <c r="M58" i="1"/>
  <c r="M66" i="1"/>
  <c r="M59" i="1"/>
  <c r="M20" i="1"/>
  <c r="M68" i="1"/>
  <c r="M37" i="1"/>
  <c r="M53" i="1"/>
  <c r="M52" i="1"/>
  <c r="M73" i="1" l="1"/>
  <c r="P79" i="1" s="1"/>
  <c r="P80" i="1" s="1"/>
  <c r="M75" i="1" l="1"/>
</calcChain>
</file>

<file path=xl/sharedStrings.xml><?xml version="1.0" encoding="utf-8"?>
<sst xmlns="http://schemas.openxmlformats.org/spreadsheetml/2006/main" count="181" uniqueCount="34">
  <si>
    <t xml:space="preserve">VALOR INICIAL CAPITAL </t>
  </si>
  <si>
    <t>AÑO</t>
  </si>
  <si>
    <t>MES</t>
  </si>
  <si>
    <t xml:space="preserve">DIAS </t>
  </si>
  <si>
    <t xml:space="preserve">TASA CORRIENTE </t>
  </si>
  <si>
    <t xml:space="preserve">TASA MORA </t>
  </si>
  <si>
    <t>VALOR INTERES MORATORIO</t>
  </si>
  <si>
    <t xml:space="preserve">AGOSTO </t>
  </si>
  <si>
    <t>SEPTIEMBRE</t>
  </si>
  <si>
    <t>OCTUBRE</t>
  </si>
  <si>
    <t xml:space="preserve">NOVIEMBRE </t>
  </si>
  <si>
    <t xml:space="preserve">DICIEMBRE </t>
  </si>
  <si>
    <t>ENERO</t>
  </si>
  <si>
    <t>FEBRERO</t>
  </si>
  <si>
    <t xml:space="preserve">MARZO </t>
  </si>
  <si>
    <t xml:space="preserve">ABRIL </t>
  </si>
  <si>
    <t xml:space="preserve">MAYO </t>
  </si>
  <si>
    <t>JUNIO</t>
  </si>
  <si>
    <t>JULIO</t>
  </si>
  <si>
    <t>TOTAL  INTERESES</t>
  </si>
  <si>
    <t>TOTAL  CAPITAL</t>
  </si>
  <si>
    <t>TOTAL DEUDA</t>
  </si>
  <si>
    <t>NOVIEMBRE</t>
  </si>
  <si>
    <t>Total %</t>
  </si>
  <si>
    <t>Total deuda</t>
  </si>
  <si>
    <t>Abono</t>
  </si>
  <si>
    <t>Saldo</t>
  </si>
  <si>
    <t>MARZO</t>
  </si>
  <si>
    <t>Saldo deudor</t>
  </si>
  <si>
    <t>LIQUIDACION LETRA JUNIO 30/2017</t>
  </si>
  <si>
    <t>LIQUIDACION LETRA JULIO 30/2017</t>
  </si>
  <si>
    <t>LIQUIDACION AGOSTO 30/2017</t>
  </si>
  <si>
    <t>Capital</t>
  </si>
  <si>
    <t>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</si>
</sst>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4" fillId="0" borderId="7" xfId="1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/>
    <xf numFmtId="0" fontId="6" fillId="0" borderId="9" xfId="0" applyFont="1" applyBorder="1"/>
    <xf numFmtId="164" fontId="0" fillId="0" borderId="9" xfId="1" applyNumberFormat="1" applyFont="1" applyBorder="1"/>
    <xf numFmtId="0" fontId="0" fillId="0" borderId="10" xfId="0" applyBorder="1"/>
    <xf numFmtId="0" fontId="0" fillId="0" borderId="11" xfId="0" applyBorder="1"/>
    <xf numFmtId="164" fontId="7" fillId="0" borderId="9" xfId="0" applyNumberFormat="1" applyFont="1" applyBorder="1"/>
    <xf numFmtId="164" fontId="7" fillId="0" borderId="15" xfId="0" applyNumberFormat="1" applyFont="1" applyBorder="1"/>
    <xf numFmtId="164" fontId="8" fillId="0" borderId="15" xfId="0" applyNumberFormat="1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0" fillId="0" borderId="16" xfId="0" applyBorder="1"/>
    <xf numFmtId="0" fontId="6" fillId="0" borderId="16" xfId="0" applyFont="1" applyBorder="1"/>
    <xf numFmtId="164" fontId="0" fillId="0" borderId="0" xfId="0" applyNumberFormat="1"/>
    <xf numFmtId="16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3D0E-D331-487D-9077-AD4673BC91F3}">
  <dimension ref="A1:T80"/>
  <sheetViews>
    <sheetView tabSelected="1" topLeftCell="G1" workbookViewId="0">
      <selection activeCell="M18" sqref="M18"/>
    </sheetView>
  </sheetViews>
  <sheetFormatPr baseColWidth="10" defaultRowHeight="14.4" x14ac:dyDescent="0.3"/>
  <cols>
    <col min="6" max="6" width="15.33203125" bestFit="1" customWidth="1"/>
    <col min="13" max="13" width="15.33203125" bestFit="1" customWidth="1"/>
    <col min="16" max="16" width="12.44140625" bestFit="1" customWidth="1"/>
    <col min="20" max="20" width="15.33203125" bestFit="1" customWidth="1"/>
  </cols>
  <sheetData>
    <row r="1" spans="1:20" ht="17.399999999999999" thickBot="1" x14ac:dyDescent="0.35">
      <c r="A1" s="18" t="s">
        <v>29</v>
      </c>
      <c r="B1" s="19"/>
      <c r="C1" s="19"/>
      <c r="D1" s="19"/>
      <c r="E1" s="19"/>
      <c r="F1" s="20"/>
      <c r="H1" s="18" t="s">
        <v>30</v>
      </c>
      <c r="I1" s="19"/>
      <c r="J1" s="19"/>
      <c r="K1" s="19"/>
      <c r="L1" s="19"/>
      <c r="M1" s="20"/>
      <c r="O1" s="18" t="s">
        <v>31</v>
      </c>
      <c r="P1" s="19"/>
      <c r="Q1" s="19"/>
      <c r="R1" s="19"/>
      <c r="S1" s="19"/>
      <c r="T1" s="20"/>
    </row>
    <row r="2" spans="1:20" ht="16.2" thickBot="1" x14ac:dyDescent="0.35">
      <c r="A2" s="21" t="s">
        <v>0</v>
      </c>
      <c r="B2" s="22"/>
      <c r="C2" s="22"/>
      <c r="D2" s="22"/>
      <c r="E2" s="23"/>
      <c r="F2" s="1">
        <v>10000000</v>
      </c>
      <c r="H2" s="21" t="s">
        <v>0</v>
      </c>
      <c r="I2" s="22"/>
      <c r="J2" s="22"/>
      <c r="K2" s="22"/>
      <c r="L2" s="23"/>
      <c r="M2" s="1">
        <v>10000000</v>
      </c>
      <c r="O2" s="21" t="s">
        <v>0</v>
      </c>
      <c r="P2" s="22"/>
      <c r="Q2" s="22"/>
      <c r="R2" s="22"/>
      <c r="S2" s="23"/>
      <c r="T2" s="1">
        <v>10000000</v>
      </c>
    </row>
    <row r="3" spans="1:20" ht="39.6" x14ac:dyDescent="0.3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H3" s="2" t="s">
        <v>1</v>
      </c>
      <c r="I3" s="2" t="s">
        <v>2</v>
      </c>
      <c r="J3" s="2" t="s">
        <v>3</v>
      </c>
      <c r="K3" s="3" t="s">
        <v>4</v>
      </c>
      <c r="L3" s="3" t="s">
        <v>5</v>
      </c>
      <c r="M3" s="3" t="s">
        <v>6</v>
      </c>
      <c r="O3" s="2" t="s">
        <v>1</v>
      </c>
      <c r="P3" s="2" t="s">
        <v>2</v>
      </c>
      <c r="Q3" s="2" t="s">
        <v>3</v>
      </c>
      <c r="R3" s="3" t="s">
        <v>4</v>
      </c>
      <c r="S3" s="3" t="s">
        <v>5</v>
      </c>
      <c r="T3" s="3" t="s">
        <v>6</v>
      </c>
    </row>
    <row r="4" spans="1:20" x14ac:dyDescent="0.3">
      <c r="A4" s="4">
        <v>2016</v>
      </c>
      <c r="B4" s="5" t="s">
        <v>8</v>
      </c>
      <c r="C4" s="4">
        <v>11</v>
      </c>
      <c r="D4" s="4">
        <v>1.77</v>
      </c>
      <c r="E4" s="4">
        <f t="shared" ref="E4:E15" si="0">D4*1.5</f>
        <v>2.6550000000000002</v>
      </c>
      <c r="F4" s="6">
        <f>(F$2*D4*C4/30)/100</f>
        <v>64900</v>
      </c>
      <c r="H4" s="4">
        <v>2016</v>
      </c>
      <c r="I4" s="5" t="s">
        <v>8</v>
      </c>
      <c r="J4" s="4">
        <v>11</v>
      </c>
      <c r="K4" s="4">
        <v>1.77</v>
      </c>
      <c r="L4" s="4">
        <f t="shared" ref="L4:L68" si="1">K4*1.5</f>
        <v>2.6550000000000002</v>
      </c>
      <c r="M4" s="6">
        <f>(M$2*K4*J4/30)/100</f>
        <v>64900</v>
      </c>
      <c r="O4" s="4">
        <v>2016</v>
      </c>
      <c r="P4" s="5" t="s">
        <v>8</v>
      </c>
      <c r="Q4" s="4">
        <v>11</v>
      </c>
      <c r="R4" s="4">
        <v>1.77</v>
      </c>
      <c r="S4" s="4">
        <f t="shared" ref="S4:S9" si="2">R4*1.5</f>
        <v>2.6550000000000002</v>
      </c>
      <c r="T4" s="6">
        <f>(T$2*R4*Q4/30)/100</f>
        <v>64900</v>
      </c>
    </row>
    <row r="5" spans="1:20" x14ac:dyDescent="0.3">
      <c r="A5" s="4">
        <v>2016</v>
      </c>
      <c r="B5" s="5" t="s">
        <v>9</v>
      </c>
      <c r="C5" s="4">
        <v>31</v>
      </c>
      <c r="D5" s="4">
        <v>1.83</v>
      </c>
      <c r="E5" s="4">
        <f t="shared" si="0"/>
        <v>2.7450000000000001</v>
      </c>
      <c r="F5" s="6">
        <f t="shared" ref="F5:F6" si="3">(F$2*D5*C5/30)/100</f>
        <v>189100</v>
      </c>
      <c r="H5" s="4">
        <v>2016</v>
      </c>
      <c r="I5" s="5" t="s">
        <v>9</v>
      </c>
      <c r="J5" s="4">
        <v>31</v>
      </c>
      <c r="K5" s="4">
        <v>1.83</v>
      </c>
      <c r="L5" s="4">
        <f t="shared" si="1"/>
        <v>2.7450000000000001</v>
      </c>
      <c r="M5" s="6">
        <f t="shared" ref="M5:M10" si="4">(M$2*K5*J5/30)/100</f>
        <v>189100</v>
      </c>
      <c r="O5" s="4">
        <v>2016</v>
      </c>
      <c r="P5" s="5" t="s">
        <v>9</v>
      </c>
      <c r="Q5" s="4">
        <v>31</v>
      </c>
      <c r="R5" s="4">
        <v>1.83</v>
      </c>
      <c r="S5" s="4">
        <f t="shared" si="2"/>
        <v>2.7450000000000001</v>
      </c>
      <c r="T5" s="6">
        <f t="shared" ref="T5:T15" si="5">(T$2*R5*Q5/30)/100</f>
        <v>189100</v>
      </c>
    </row>
    <row r="6" spans="1:20" x14ac:dyDescent="0.3">
      <c r="A6" s="4">
        <v>2016</v>
      </c>
      <c r="B6" s="5" t="s">
        <v>22</v>
      </c>
      <c r="C6" s="4">
        <v>9</v>
      </c>
      <c r="D6" s="4">
        <v>1.83</v>
      </c>
      <c r="E6" s="4">
        <f t="shared" si="0"/>
        <v>2.7450000000000001</v>
      </c>
      <c r="F6" s="6">
        <f t="shared" si="3"/>
        <v>54900</v>
      </c>
      <c r="H6" s="4">
        <v>2016</v>
      </c>
      <c r="I6" s="5" t="s">
        <v>10</v>
      </c>
      <c r="J6" s="4">
        <v>30</v>
      </c>
      <c r="K6" s="4">
        <v>1.83</v>
      </c>
      <c r="L6" s="4">
        <f t="shared" si="1"/>
        <v>2.7450000000000001</v>
      </c>
      <c r="M6" s="6">
        <f t="shared" si="4"/>
        <v>183000</v>
      </c>
      <c r="O6" s="4">
        <v>2016</v>
      </c>
      <c r="P6" s="5" t="s">
        <v>10</v>
      </c>
      <c r="Q6" s="4">
        <v>30</v>
      </c>
      <c r="R6" s="4">
        <v>1.83</v>
      </c>
      <c r="S6" s="4">
        <f t="shared" si="2"/>
        <v>2.7450000000000001</v>
      </c>
      <c r="T6" s="6">
        <f t="shared" si="5"/>
        <v>183000</v>
      </c>
    </row>
    <row r="7" spans="1:20" x14ac:dyDescent="0.3">
      <c r="A7" s="4"/>
      <c r="B7" s="5"/>
      <c r="C7" s="4"/>
      <c r="D7" s="4"/>
      <c r="E7" s="4" t="s">
        <v>23</v>
      </c>
      <c r="F7" s="6">
        <f>F4+F5+F6</f>
        <v>308900</v>
      </c>
      <c r="H7" s="4">
        <v>2016</v>
      </c>
      <c r="I7" s="5" t="s">
        <v>11</v>
      </c>
      <c r="J7" s="4">
        <v>31</v>
      </c>
      <c r="K7" s="4">
        <v>1.83</v>
      </c>
      <c r="L7" s="4">
        <f t="shared" si="1"/>
        <v>2.7450000000000001</v>
      </c>
      <c r="M7" s="6">
        <f t="shared" si="4"/>
        <v>189100</v>
      </c>
      <c r="O7" s="4">
        <v>2016</v>
      </c>
      <c r="P7" s="5" t="s">
        <v>11</v>
      </c>
      <c r="Q7" s="4">
        <v>31</v>
      </c>
      <c r="R7" s="4">
        <v>1.83</v>
      </c>
      <c r="S7" s="4">
        <f t="shared" si="2"/>
        <v>2.7450000000000001</v>
      </c>
      <c r="T7" s="6">
        <f t="shared" si="5"/>
        <v>189100</v>
      </c>
    </row>
    <row r="8" spans="1:20" x14ac:dyDescent="0.3">
      <c r="A8" s="4"/>
      <c r="B8" s="5"/>
      <c r="C8" s="4"/>
      <c r="D8" s="4"/>
      <c r="E8" s="4" t="s">
        <v>24</v>
      </c>
      <c r="F8" s="6">
        <f>F2+F7</f>
        <v>10308900</v>
      </c>
      <c r="H8" s="4">
        <v>2017</v>
      </c>
      <c r="I8" s="5" t="s">
        <v>12</v>
      </c>
      <c r="J8" s="4">
        <v>31</v>
      </c>
      <c r="K8" s="4">
        <v>1.86</v>
      </c>
      <c r="L8" s="4">
        <f t="shared" si="1"/>
        <v>2.79</v>
      </c>
      <c r="M8" s="6">
        <f t="shared" si="4"/>
        <v>192200</v>
      </c>
      <c r="O8" s="4">
        <v>2017</v>
      </c>
      <c r="P8" s="5" t="s">
        <v>12</v>
      </c>
      <c r="Q8" s="4">
        <v>31</v>
      </c>
      <c r="R8" s="4">
        <v>1.86</v>
      </c>
      <c r="S8" s="4">
        <f t="shared" si="2"/>
        <v>2.79</v>
      </c>
      <c r="T8" s="6">
        <f t="shared" si="5"/>
        <v>192200</v>
      </c>
    </row>
    <row r="9" spans="1:20" x14ac:dyDescent="0.3">
      <c r="A9" s="4"/>
      <c r="B9" s="5"/>
      <c r="C9" s="4"/>
      <c r="D9" s="4"/>
      <c r="E9" s="4" t="s">
        <v>25</v>
      </c>
      <c r="F9" s="6">
        <v>10000000</v>
      </c>
      <c r="H9" s="4">
        <v>2017</v>
      </c>
      <c r="I9" s="5" t="s">
        <v>13</v>
      </c>
      <c r="J9" s="4">
        <v>29</v>
      </c>
      <c r="K9" s="4">
        <v>1.86</v>
      </c>
      <c r="L9" s="4">
        <f t="shared" si="1"/>
        <v>2.79</v>
      </c>
      <c r="M9" s="6">
        <f t="shared" si="4"/>
        <v>179800</v>
      </c>
      <c r="O9" s="4">
        <v>2017</v>
      </c>
      <c r="P9" s="5" t="s">
        <v>13</v>
      </c>
      <c r="Q9" s="4">
        <v>29</v>
      </c>
      <c r="R9" s="4">
        <v>1.86</v>
      </c>
      <c r="S9" s="4">
        <f t="shared" si="2"/>
        <v>2.79</v>
      </c>
      <c r="T9" s="6">
        <f t="shared" si="5"/>
        <v>179800</v>
      </c>
    </row>
    <row r="10" spans="1:20" x14ac:dyDescent="0.3">
      <c r="A10" s="4"/>
      <c r="B10" s="5"/>
      <c r="C10" s="4"/>
      <c r="D10" s="4"/>
      <c r="E10" s="12" t="s">
        <v>26</v>
      </c>
      <c r="F10" s="13">
        <f>F8-F9</f>
        <v>308900</v>
      </c>
      <c r="H10" s="4">
        <v>2017</v>
      </c>
      <c r="I10" s="5" t="s">
        <v>27</v>
      </c>
      <c r="J10" s="4">
        <v>17</v>
      </c>
      <c r="K10" s="4">
        <v>1.86</v>
      </c>
      <c r="L10" s="4">
        <f t="shared" si="1"/>
        <v>2.79</v>
      </c>
      <c r="M10" s="6">
        <f t="shared" si="4"/>
        <v>105400</v>
      </c>
      <c r="O10" s="4">
        <v>2017</v>
      </c>
      <c r="P10" s="5" t="s">
        <v>14</v>
      </c>
      <c r="Q10" s="4">
        <v>31</v>
      </c>
      <c r="R10" s="4">
        <v>1.86</v>
      </c>
      <c r="S10" s="4">
        <f t="shared" ref="S10:S67" si="6">R10*1.5</f>
        <v>2.79</v>
      </c>
      <c r="T10" s="6">
        <f t="shared" si="5"/>
        <v>192200</v>
      </c>
    </row>
    <row r="11" spans="1:20" x14ac:dyDescent="0.3">
      <c r="A11" s="4">
        <v>2016</v>
      </c>
      <c r="B11" s="5" t="s">
        <v>10</v>
      </c>
      <c r="C11" s="4">
        <v>30</v>
      </c>
      <c r="D11" s="4">
        <v>1.83</v>
      </c>
      <c r="E11" s="4">
        <f t="shared" si="0"/>
        <v>2.7450000000000001</v>
      </c>
      <c r="F11" s="6">
        <f>(F$10*D11*C11/30)/100</f>
        <v>5652.87</v>
      </c>
      <c r="H11" s="4"/>
      <c r="I11" s="5"/>
      <c r="J11" s="4"/>
      <c r="K11" s="4"/>
      <c r="L11" s="4" t="s">
        <v>23</v>
      </c>
      <c r="M11" s="6">
        <f>M4+M5+M6+M7+M8+M9+M10</f>
        <v>1103500</v>
      </c>
      <c r="O11" s="4">
        <v>2017</v>
      </c>
      <c r="P11" s="5" t="s">
        <v>15</v>
      </c>
      <c r="Q11" s="4">
        <v>30</v>
      </c>
      <c r="R11" s="4">
        <v>1.86</v>
      </c>
      <c r="S11" s="4">
        <f t="shared" si="6"/>
        <v>2.79</v>
      </c>
      <c r="T11" s="6">
        <f t="shared" si="5"/>
        <v>186000</v>
      </c>
    </row>
    <row r="12" spans="1:20" x14ac:dyDescent="0.3">
      <c r="A12" s="4">
        <v>2016</v>
      </c>
      <c r="B12" s="5" t="s">
        <v>11</v>
      </c>
      <c r="C12" s="4">
        <v>31</v>
      </c>
      <c r="D12" s="4">
        <v>1.83</v>
      </c>
      <c r="E12" s="4">
        <f t="shared" si="0"/>
        <v>2.7450000000000001</v>
      </c>
      <c r="F12" s="6">
        <f t="shared" ref="F12:F15" si="7">(F$10*D12*C12/30)/100</f>
        <v>5841.299</v>
      </c>
      <c r="H12" s="4"/>
      <c r="I12" s="5"/>
      <c r="J12" s="4"/>
      <c r="K12" s="4"/>
      <c r="L12" s="4" t="s">
        <v>24</v>
      </c>
      <c r="M12" s="6">
        <f>M11+M2</f>
        <v>11103500</v>
      </c>
      <c r="O12" s="4">
        <v>2017</v>
      </c>
      <c r="P12" s="5" t="s">
        <v>16</v>
      </c>
      <c r="Q12" s="4">
        <v>31</v>
      </c>
      <c r="R12" s="4">
        <v>1.86</v>
      </c>
      <c r="S12" s="4">
        <f t="shared" si="6"/>
        <v>2.79</v>
      </c>
      <c r="T12" s="6">
        <f t="shared" si="5"/>
        <v>192200</v>
      </c>
    </row>
    <row r="13" spans="1:20" x14ac:dyDescent="0.3">
      <c r="A13" s="4">
        <v>2017</v>
      </c>
      <c r="B13" s="5" t="s">
        <v>12</v>
      </c>
      <c r="C13" s="4">
        <v>31</v>
      </c>
      <c r="D13" s="4">
        <v>1.86</v>
      </c>
      <c r="E13" s="4">
        <f t="shared" si="0"/>
        <v>2.79</v>
      </c>
      <c r="F13" s="6">
        <f t="shared" si="7"/>
        <v>5937.0580000000009</v>
      </c>
      <c r="H13" s="4"/>
      <c r="I13" s="5"/>
      <c r="J13" s="4"/>
      <c r="K13" s="4"/>
      <c r="L13" s="4" t="s">
        <v>25</v>
      </c>
      <c r="M13" s="6">
        <f>F19</f>
        <v>9664858.9450000003</v>
      </c>
      <c r="O13" s="4">
        <v>2017</v>
      </c>
      <c r="P13" s="5" t="s">
        <v>17</v>
      </c>
      <c r="Q13" s="4">
        <v>30</v>
      </c>
      <c r="R13" s="4">
        <v>1.86</v>
      </c>
      <c r="S13" s="4">
        <f t="shared" si="6"/>
        <v>2.79</v>
      </c>
      <c r="T13" s="6">
        <f t="shared" si="5"/>
        <v>186000</v>
      </c>
    </row>
    <row r="14" spans="1:20" x14ac:dyDescent="0.3">
      <c r="A14" s="4">
        <v>2017</v>
      </c>
      <c r="B14" s="5" t="s">
        <v>13</v>
      </c>
      <c r="C14" s="4">
        <v>29</v>
      </c>
      <c r="D14" s="4">
        <v>1.86</v>
      </c>
      <c r="E14" s="4">
        <f t="shared" si="0"/>
        <v>2.79</v>
      </c>
      <c r="F14" s="6">
        <f t="shared" si="7"/>
        <v>5554.0219999999999</v>
      </c>
      <c r="H14" s="4"/>
      <c r="I14" s="5"/>
      <c r="J14" s="4"/>
      <c r="K14" s="4"/>
      <c r="L14" s="4" t="s">
        <v>26</v>
      </c>
      <c r="M14" s="13">
        <f>M12-M13</f>
        <v>1438641.0549999997</v>
      </c>
      <c r="O14" s="4">
        <v>2017</v>
      </c>
      <c r="P14" s="5" t="s">
        <v>18</v>
      </c>
      <c r="Q14" s="4">
        <v>31</v>
      </c>
      <c r="R14" s="4">
        <v>1.83</v>
      </c>
      <c r="S14" s="4">
        <f t="shared" si="6"/>
        <v>2.7450000000000001</v>
      </c>
      <c r="T14" s="6">
        <f t="shared" si="5"/>
        <v>189100</v>
      </c>
    </row>
    <row r="15" spans="1:20" x14ac:dyDescent="0.3">
      <c r="A15" s="4">
        <v>2017</v>
      </c>
      <c r="B15" s="5" t="s">
        <v>27</v>
      </c>
      <c r="C15" s="4">
        <v>17</v>
      </c>
      <c r="D15" s="4">
        <v>1.86</v>
      </c>
      <c r="E15" s="4">
        <f t="shared" si="0"/>
        <v>2.79</v>
      </c>
      <c r="F15" s="6">
        <f>(F$10*D15*C15/30)/100</f>
        <v>3255.8059999999996</v>
      </c>
      <c r="H15" s="4">
        <v>2017</v>
      </c>
      <c r="I15" s="5" t="s">
        <v>14</v>
      </c>
      <c r="J15" s="4">
        <v>14</v>
      </c>
      <c r="K15" s="4">
        <v>1.86</v>
      </c>
      <c r="L15" s="4">
        <f t="shared" si="1"/>
        <v>2.79</v>
      </c>
      <c r="M15" s="6">
        <f>(M$14*K15*J15/30)/100</f>
        <v>12487.404357399999</v>
      </c>
      <c r="O15" s="4">
        <v>2017</v>
      </c>
      <c r="P15" s="5" t="s">
        <v>7</v>
      </c>
      <c r="Q15" s="4">
        <v>31</v>
      </c>
      <c r="R15" s="4">
        <v>1.83</v>
      </c>
      <c r="S15" s="4">
        <f t="shared" si="6"/>
        <v>2.7450000000000001</v>
      </c>
      <c r="T15" s="6">
        <f t="shared" si="5"/>
        <v>189100</v>
      </c>
    </row>
    <row r="16" spans="1:20" x14ac:dyDescent="0.3">
      <c r="A16" s="4"/>
      <c r="B16" s="5"/>
      <c r="C16" s="4"/>
      <c r="D16" s="4"/>
      <c r="E16" s="4" t="s">
        <v>23</v>
      </c>
      <c r="F16" s="6">
        <f>F11+F12+F13+F14+F15</f>
        <v>26241.055</v>
      </c>
      <c r="H16" s="4">
        <v>2017</v>
      </c>
      <c r="I16" s="5" t="s">
        <v>15</v>
      </c>
      <c r="J16" s="4">
        <v>30</v>
      </c>
      <c r="K16" s="4">
        <v>1.86</v>
      </c>
      <c r="L16" s="4">
        <f t="shared" si="1"/>
        <v>2.79</v>
      </c>
      <c r="M16" s="6">
        <f t="shared" ref="M16:M18" si="8">(M$14*K16*J16/30)/100</f>
        <v>26758.723622999998</v>
      </c>
      <c r="O16" s="4">
        <v>2017</v>
      </c>
      <c r="P16" s="5" t="s">
        <v>8</v>
      </c>
      <c r="Q16" s="4">
        <v>30</v>
      </c>
      <c r="R16" s="4">
        <v>1.83</v>
      </c>
      <c r="S16" s="4">
        <f t="shared" si="6"/>
        <v>2.7450000000000001</v>
      </c>
      <c r="T16" s="6">
        <f>(T$2*S16*Q16/30)/100</f>
        <v>274500</v>
      </c>
    </row>
    <row r="17" spans="1:20" x14ac:dyDescent="0.3">
      <c r="A17" s="4"/>
      <c r="B17" s="5"/>
      <c r="C17" s="4"/>
      <c r="D17" s="4"/>
      <c r="E17" s="4" t="s">
        <v>24</v>
      </c>
      <c r="F17" s="6">
        <f>F16+F10</f>
        <v>335141.05499999999</v>
      </c>
      <c r="H17" s="4">
        <v>2017</v>
      </c>
      <c r="I17" s="5" t="s">
        <v>16</v>
      </c>
      <c r="J17" s="4">
        <v>31</v>
      </c>
      <c r="K17" s="4">
        <v>1.86</v>
      </c>
      <c r="L17" s="4">
        <f t="shared" si="1"/>
        <v>2.79</v>
      </c>
      <c r="M17" s="6">
        <f t="shared" si="8"/>
        <v>27650.681077099998</v>
      </c>
      <c r="O17" s="4">
        <v>2017</v>
      </c>
      <c r="P17" s="5" t="s">
        <v>9</v>
      </c>
      <c r="Q17" s="4">
        <v>31</v>
      </c>
      <c r="R17" s="4">
        <v>1.79</v>
      </c>
      <c r="S17" s="4">
        <f t="shared" si="6"/>
        <v>2.6850000000000001</v>
      </c>
      <c r="T17" s="6">
        <f t="shared" ref="T17:T67" si="9">(T$2*S17*Q17/30)/100</f>
        <v>277450</v>
      </c>
    </row>
    <row r="18" spans="1:20" x14ac:dyDescent="0.3">
      <c r="A18" s="4"/>
      <c r="B18" s="5"/>
      <c r="C18" s="4"/>
      <c r="D18" s="4"/>
      <c r="E18" s="4" t="s">
        <v>25</v>
      </c>
      <c r="F18" s="6">
        <v>10000000</v>
      </c>
      <c r="H18" s="4">
        <v>2017</v>
      </c>
      <c r="I18" s="5" t="s">
        <v>17</v>
      </c>
      <c r="J18" s="4">
        <v>30</v>
      </c>
      <c r="K18" s="4">
        <v>1.86</v>
      </c>
      <c r="L18" s="4">
        <f t="shared" si="1"/>
        <v>2.79</v>
      </c>
      <c r="M18" s="6">
        <f t="shared" si="8"/>
        <v>26758.723622999998</v>
      </c>
      <c r="O18" s="4">
        <v>2017</v>
      </c>
      <c r="P18" s="5" t="s">
        <v>10</v>
      </c>
      <c r="Q18" s="4">
        <v>30</v>
      </c>
      <c r="R18" s="4">
        <v>1.76</v>
      </c>
      <c r="S18" s="4">
        <f t="shared" si="6"/>
        <v>2.64</v>
      </c>
      <c r="T18" s="6">
        <f t="shared" si="9"/>
        <v>264000</v>
      </c>
    </row>
    <row r="19" spans="1:20" x14ac:dyDescent="0.3">
      <c r="A19" s="4"/>
      <c r="B19" s="5"/>
      <c r="C19" s="4"/>
      <c r="D19" s="4"/>
      <c r="E19" s="4" t="s">
        <v>28</v>
      </c>
      <c r="F19" s="6">
        <f>F18-F17</f>
        <v>9664858.9450000003</v>
      </c>
      <c r="H19" s="4">
        <v>2017</v>
      </c>
      <c r="I19" s="5" t="s">
        <v>18</v>
      </c>
      <c r="J19" s="4">
        <v>31</v>
      </c>
      <c r="K19" s="4">
        <v>1.83</v>
      </c>
      <c r="L19" s="4">
        <f t="shared" si="1"/>
        <v>2.7450000000000001</v>
      </c>
      <c r="M19" s="6">
        <f>(M$14*L19*J19/30)/100</f>
        <v>40807.053525074989</v>
      </c>
      <c r="O19" s="4">
        <v>2017</v>
      </c>
      <c r="P19" s="5" t="s">
        <v>11</v>
      </c>
      <c r="Q19" s="4">
        <v>31</v>
      </c>
      <c r="R19" s="4">
        <v>1.73</v>
      </c>
      <c r="S19" s="4">
        <f t="shared" si="6"/>
        <v>2.5949999999999998</v>
      </c>
      <c r="T19" s="6">
        <f t="shared" si="9"/>
        <v>268149.99999999994</v>
      </c>
    </row>
    <row r="20" spans="1:20" x14ac:dyDescent="0.3">
      <c r="H20" s="4">
        <v>2017</v>
      </c>
      <c r="I20" s="5" t="s">
        <v>7</v>
      </c>
      <c r="J20" s="4">
        <v>31</v>
      </c>
      <c r="K20" s="4">
        <v>1.83</v>
      </c>
      <c r="L20" s="4">
        <f t="shared" si="1"/>
        <v>2.7450000000000001</v>
      </c>
      <c r="M20" s="6">
        <f t="shared" ref="M20:M72" si="10">(M$14*L20*J20/30)/100</f>
        <v>40807.053525074989</v>
      </c>
      <c r="O20" s="4">
        <v>2018</v>
      </c>
      <c r="P20" s="5" t="s">
        <v>12</v>
      </c>
      <c r="Q20" s="4">
        <v>31</v>
      </c>
      <c r="R20" s="4">
        <v>1.72</v>
      </c>
      <c r="S20" s="4">
        <f t="shared" si="6"/>
        <v>2.58</v>
      </c>
      <c r="T20" s="6">
        <f t="shared" si="9"/>
        <v>266600</v>
      </c>
    </row>
    <row r="21" spans="1:20" x14ac:dyDescent="0.3">
      <c r="H21" s="4">
        <v>2017</v>
      </c>
      <c r="I21" s="5" t="s">
        <v>8</v>
      </c>
      <c r="J21" s="4">
        <v>30</v>
      </c>
      <c r="K21" s="4">
        <v>1.83</v>
      </c>
      <c r="L21" s="4">
        <f t="shared" si="1"/>
        <v>2.7450000000000001</v>
      </c>
      <c r="M21" s="6">
        <f t="shared" si="10"/>
        <v>39490.696959749992</v>
      </c>
      <c r="O21" s="4">
        <v>2018</v>
      </c>
      <c r="P21" s="5" t="s">
        <v>13</v>
      </c>
      <c r="Q21" s="4">
        <v>28</v>
      </c>
      <c r="R21" s="4">
        <v>1.75</v>
      </c>
      <c r="S21" s="4">
        <f t="shared" si="6"/>
        <v>2.625</v>
      </c>
      <c r="T21" s="6">
        <f t="shared" si="9"/>
        <v>245000</v>
      </c>
    </row>
    <row r="22" spans="1:20" x14ac:dyDescent="0.3">
      <c r="H22" s="4">
        <v>2017</v>
      </c>
      <c r="I22" s="5" t="s">
        <v>9</v>
      </c>
      <c r="J22" s="4">
        <v>31</v>
      </c>
      <c r="K22" s="4">
        <v>1.79</v>
      </c>
      <c r="L22" s="4">
        <f t="shared" si="1"/>
        <v>2.6850000000000001</v>
      </c>
      <c r="M22" s="6">
        <f t="shared" si="10"/>
        <v>39915.096070974992</v>
      </c>
      <c r="O22" s="4">
        <v>2018</v>
      </c>
      <c r="P22" s="5" t="s">
        <v>14</v>
      </c>
      <c r="Q22" s="4">
        <v>31</v>
      </c>
      <c r="R22" s="4">
        <v>1.72</v>
      </c>
      <c r="S22" s="4">
        <f t="shared" si="6"/>
        <v>2.58</v>
      </c>
      <c r="T22" s="6">
        <f t="shared" si="9"/>
        <v>266600</v>
      </c>
    </row>
    <row r="23" spans="1:20" x14ac:dyDescent="0.3">
      <c r="H23" s="4">
        <v>2017</v>
      </c>
      <c r="I23" s="5" t="s">
        <v>10</v>
      </c>
      <c r="J23" s="4">
        <v>30</v>
      </c>
      <c r="K23" s="4">
        <v>1.76</v>
      </c>
      <c r="L23" s="4">
        <f t="shared" si="1"/>
        <v>2.64</v>
      </c>
      <c r="M23" s="6">
        <f t="shared" si="10"/>
        <v>37980.123851999997</v>
      </c>
      <c r="O23" s="4">
        <v>2018</v>
      </c>
      <c r="P23" s="5" t="s">
        <v>15</v>
      </c>
      <c r="Q23" s="4">
        <v>30</v>
      </c>
      <c r="R23" s="4">
        <v>1.7</v>
      </c>
      <c r="S23" s="4">
        <f t="shared" si="6"/>
        <v>2.5499999999999998</v>
      </c>
      <c r="T23" s="6">
        <f t="shared" si="9"/>
        <v>255000</v>
      </c>
    </row>
    <row r="24" spans="1:20" x14ac:dyDescent="0.3">
      <c r="H24" s="4">
        <v>2017</v>
      </c>
      <c r="I24" s="5" t="s">
        <v>11</v>
      </c>
      <c r="J24" s="4">
        <v>31</v>
      </c>
      <c r="K24" s="4">
        <v>1.73</v>
      </c>
      <c r="L24" s="4">
        <f t="shared" si="1"/>
        <v>2.5949999999999998</v>
      </c>
      <c r="M24" s="6">
        <f t="shared" si="10"/>
        <v>38577.159889824987</v>
      </c>
      <c r="O24" s="4">
        <v>2018</v>
      </c>
      <c r="P24" s="5" t="s">
        <v>16</v>
      </c>
      <c r="Q24" s="4">
        <v>31</v>
      </c>
      <c r="R24" s="4">
        <v>1.7</v>
      </c>
      <c r="S24" s="4">
        <f t="shared" si="6"/>
        <v>2.5499999999999998</v>
      </c>
      <c r="T24" s="6">
        <f t="shared" si="9"/>
        <v>263500</v>
      </c>
    </row>
    <row r="25" spans="1:20" x14ac:dyDescent="0.3">
      <c r="H25" s="4">
        <v>2018</v>
      </c>
      <c r="I25" s="5" t="s">
        <v>12</v>
      </c>
      <c r="J25" s="4">
        <v>31</v>
      </c>
      <c r="K25" s="4">
        <v>1.72</v>
      </c>
      <c r="L25" s="4">
        <f t="shared" si="1"/>
        <v>2.58</v>
      </c>
      <c r="M25" s="6">
        <f t="shared" si="10"/>
        <v>38354.170526299997</v>
      </c>
      <c r="O25" s="4">
        <v>2018</v>
      </c>
      <c r="P25" s="5" t="s">
        <v>17</v>
      </c>
      <c r="Q25" s="4">
        <v>30</v>
      </c>
      <c r="R25" s="4">
        <v>1.69</v>
      </c>
      <c r="S25" s="4">
        <f t="shared" si="6"/>
        <v>2.5350000000000001</v>
      </c>
      <c r="T25" s="6">
        <f t="shared" si="9"/>
        <v>253500</v>
      </c>
    </row>
    <row r="26" spans="1:20" x14ac:dyDescent="0.3">
      <c r="H26" s="4">
        <v>2018</v>
      </c>
      <c r="I26" s="5" t="s">
        <v>13</v>
      </c>
      <c r="J26" s="4">
        <v>28</v>
      </c>
      <c r="K26" s="4">
        <v>1.75</v>
      </c>
      <c r="L26" s="4">
        <f t="shared" si="1"/>
        <v>2.625</v>
      </c>
      <c r="M26" s="6">
        <f t="shared" si="10"/>
        <v>35246.705847499987</v>
      </c>
      <c r="O26" s="4">
        <v>2018</v>
      </c>
      <c r="P26" s="5" t="s">
        <v>18</v>
      </c>
      <c r="Q26" s="4">
        <v>31</v>
      </c>
      <c r="R26" s="4">
        <v>1.66</v>
      </c>
      <c r="S26" s="4">
        <f t="shared" si="6"/>
        <v>2.4899999999999998</v>
      </c>
      <c r="T26" s="6">
        <f t="shared" si="9"/>
        <v>257299.99999999997</v>
      </c>
    </row>
    <row r="27" spans="1:20" x14ac:dyDescent="0.3">
      <c r="H27" s="4">
        <v>2018</v>
      </c>
      <c r="I27" s="5" t="s">
        <v>14</v>
      </c>
      <c r="J27" s="4">
        <v>31</v>
      </c>
      <c r="K27" s="4">
        <v>1.72</v>
      </c>
      <c r="L27" s="4">
        <f t="shared" si="1"/>
        <v>2.58</v>
      </c>
      <c r="M27" s="6">
        <f t="shared" si="10"/>
        <v>38354.170526299997</v>
      </c>
      <c r="O27" s="4">
        <v>2018</v>
      </c>
      <c r="P27" s="5" t="s">
        <v>7</v>
      </c>
      <c r="Q27" s="4">
        <v>31</v>
      </c>
      <c r="R27" s="4">
        <v>1.66</v>
      </c>
      <c r="S27" s="4">
        <f t="shared" si="6"/>
        <v>2.4899999999999998</v>
      </c>
      <c r="T27" s="6">
        <f t="shared" si="9"/>
        <v>257299.99999999997</v>
      </c>
    </row>
    <row r="28" spans="1:20" x14ac:dyDescent="0.3">
      <c r="H28" s="4">
        <v>2018</v>
      </c>
      <c r="I28" s="5" t="s">
        <v>15</v>
      </c>
      <c r="J28" s="4">
        <v>30</v>
      </c>
      <c r="K28" s="4">
        <v>1.7</v>
      </c>
      <c r="L28" s="4">
        <f t="shared" si="1"/>
        <v>2.5499999999999998</v>
      </c>
      <c r="M28" s="6">
        <f t="shared" si="10"/>
        <v>36685.346902499994</v>
      </c>
      <c r="O28" s="4">
        <v>2018</v>
      </c>
      <c r="P28" s="5" t="s">
        <v>8</v>
      </c>
      <c r="Q28" s="4">
        <v>30</v>
      </c>
      <c r="R28" s="4">
        <v>1.65</v>
      </c>
      <c r="S28" s="4">
        <f t="shared" si="6"/>
        <v>2.4749999999999996</v>
      </c>
      <c r="T28" s="6">
        <f t="shared" si="9"/>
        <v>247499.99999999997</v>
      </c>
    </row>
    <row r="29" spans="1:20" x14ac:dyDescent="0.3">
      <c r="H29" s="4">
        <v>2018</v>
      </c>
      <c r="I29" s="5" t="s">
        <v>16</v>
      </c>
      <c r="J29" s="4">
        <v>31</v>
      </c>
      <c r="K29" s="4">
        <v>1.7</v>
      </c>
      <c r="L29" s="4">
        <f t="shared" si="1"/>
        <v>2.5499999999999998</v>
      </c>
      <c r="M29" s="6">
        <f t="shared" si="10"/>
        <v>37908.191799249995</v>
      </c>
      <c r="O29" s="4">
        <v>2018</v>
      </c>
      <c r="P29" s="5" t="s">
        <v>9</v>
      </c>
      <c r="Q29" s="4">
        <v>31</v>
      </c>
      <c r="R29" s="4">
        <v>1.63</v>
      </c>
      <c r="S29" s="4">
        <f t="shared" si="6"/>
        <v>2.4449999999999998</v>
      </c>
      <c r="T29" s="6">
        <f t="shared" si="9"/>
        <v>252650</v>
      </c>
    </row>
    <row r="30" spans="1:20" x14ac:dyDescent="0.3">
      <c r="H30" s="4">
        <v>2018</v>
      </c>
      <c r="I30" s="5" t="s">
        <v>17</v>
      </c>
      <c r="J30" s="4">
        <v>30</v>
      </c>
      <c r="K30" s="4">
        <v>1.69</v>
      </c>
      <c r="L30" s="4">
        <f t="shared" si="1"/>
        <v>2.5350000000000001</v>
      </c>
      <c r="M30" s="6">
        <f t="shared" si="10"/>
        <v>36469.550744249995</v>
      </c>
      <c r="O30" s="4">
        <v>2018</v>
      </c>
      <c r="P30" s="5" t="s">
        <v>10</v>
      </c>
      <c r="Q30" s="4">
        <v>30</v>
      </c>
      <c r="R30" s="4">
        <v>1.62</v>
      </c>
      <c r="S30" s="4">
        <f t="shared" si="6"/>
        <v>2.4300000000000002</v>
      </c>
      <c r="T30" s="6">
        <f t="shared" si="9"/>
        <v>243000</v>
      </c>
    </row>
    <row r="31" spans="1:20" x14ac:dyDescent="0.3">
      <c r="H31" s="4">
        <v>2018</v>
      </c>
      <c r="I31" s="5" t="s">
        <v>18</v>
      </c>
      <c r="J31" s="4">
        <v>31</v>
      </c>
      <c r="K31" s="4">
        <v>1.66</v>
      </c>
      <c r="L31" s="4">
        <f t="shared" si="1"/>
        <v>2.4899999999999998</v>
      </c>
      <c r="M31" s="6">
        <f t="shared" si="10"/>
        <v>37016.234345149991</v>
      </c>
      <c r="O31" s="4">
        <v>2018</v>
      </c>
      <c r="P31" s="5" t="s">
        <v>11</v>
      </c>
      <c r="Q31" s="4">
        <v>31</v>
      </c>
      <c r="R31" s="4">
        <v>1.61</v>
      </c>
      <c r="S31" s="4">
        <f t="shared" si="6"/>
        <v>2.415</v>
      </c>
      <c r="T31" s="6">
        <f t="shared" si="9"/>
        <v>249550</v>
      </c>
    </row>
    <row r="32" spans="1:20" x14ac:dyDescent="0.3">
      <c r="H32" s="4">
        <v>2018</v>
      </c>
      <c r="I32" s="5" t="s">
        <v>7</v>
      </c>
      <c r="J32" s="4">
        <v>31</v>
      </c>
      <c r="K32" s="4">
        <v>1.66</v>
      </c>
      <c r="L32" s="4">
        <f t="shared" si="1"/>
        <v>2.4899999999999998</v>
      </c>
      <c r="M32" s="6">
        <f t="shared" si="10"/>
        <v>37016.234345149991</v>
      </c>
      <c r="O32" s="4">
        <v>2019</v>
      </c>
      <c r="P32" s="5" t="s">
        <v>12</v>
      </c>
      <c r="Q32" s="4">
        <v>31</v>
      </c>
      <c r="R32" s="4">
        <v>1.59</v>
      </c>
      <c r="S32" s="4">
        <f t="shared" si="6"/>
        <v>2.3850000000000002</v>
      </c>
      <c r="T32" s="6">
        <f t="shared" si="9"/>
        <v>246450.00000000003</v>
      </c>
    </row>
    <row r="33" spans="8:20" x14ac:dyDescent="0.3">
      <c r="H33" s="4">
        <v>2018</v>
      </c>
      <c r="I33" s="5" t="s">
        <v>8</v>
      </c>
      <c r="J33" s="4">
        <v>30</v>
      </c>
      <c r="K33" s="4">
        <v>1.65</v>
      </c>
      <c r="L33" s="4">
        <f t="shared" si="1"/>
        <v>2.4749999999999996</v>
      </c>
      <c r="M33" s="6">
        <f t="shared" si="10"/>
        <v>35606.36611124999</v>
      </c>
      <c r="O33" s="4">
        <v>2019</v>
      </c>
      <c r="P33" s="5" t="s">
        <v>13</v>
      </c>
      <c r="Q33" s="4">
        <v>28</v>
      </c>
      <c r="R33" s="4">
        <v>1.59</v>
      </c>
      <c r="S33" s="4">
        <f t="shared" si="6"/>
        <v>2.3850000000000002</v>
      </c>
      <c r="T33" s="6">
        <f t="shared" si="9"/>
        <v>222600.00000000003</v>
      </c>
    </row>
    <row r="34" spans="8:20" x14ac:dyDescent="0.3">
      <c r="H34" s="4">
        <v>2018</v>
      </c>
      <c r="I34" s="5" t="s">
        <v>9</v>
      </c>
      <c r="J34" s="4">
        <v>31</v>
      </c>
      <c r="K34" s="4">
        <v>1.63</v>
      </c>
      <c r="L34" s="4">
        <f t="shared" si="1"/>
        <v>2.4449999999999998</v>
      </c>
      <c r="M34" s="6">
        <f t="shared" si="10"/>
        <v>36347.266254574984</v>
      </c>
      <c r="O34" s="4">
        <v>2019</v>
      </c>
      <c r="P34" s="5" t="s">
        <v>14</v>
      </c>
      <c r="Q34" s="4">
        <v>31</v>
      </c>
      <c r="R34" s="4">
        <v>1.59</v>
      </c>
      <c r="S34" s="4">
        <f t="shared" si="6"/>
        <v>2.3850000000000002</v>
      </c>
      <c r="T34" s="6">
        <f t="shared" si="9"/>
        <v>246450.00000000003</v>
      </c>
    </row>
    <row r="35" spans="8:20" x14ac:dyDescent="0.3">
      <c r="H35" s="4">
        <v>2018</v>
      </c>
      <c r="I35" s="5" t="s">
        <v>10</v>
      </c>
      <c r="J35" s="4">
        <v>30</v>
      </c>
      <c r="K35" s="4">
        <v>1.62</v>
      </c>
      <c r="L35" s="4">
        <f t="shared" si="1"/>
        <v>2.4300000000000002</v>
      </c>
      <c r="M35" s="6">
        <f t="shared" si="10"/>
        <v>34958.9776365</v>
      </c>
      <c r="O35" s="4">
        <v>2019</v>
      </c>
      <c r="P35" s="5" t="s">
        <v>15</v>
      </c>
      <c r="Q35" s="4">
        <v>30</v>
      </c>
      <c r="R35" s="4">
        <v>1.61</v>
      </c>
      <c r="S35" s="4">
        <f t="shared" si="6"/>
        <v>2.415</v>
      </c>
      <c r="T35" s="6">
        <f t="shared" si="9"/>
        <v>241500</v>
      </c>
    </row>
    <row r="36" spans="8:20" x14ac:dyDescent="0.3">
      <c r="H36" s="4">
        <v>2018</v>
      </c>
      <c r="I36" s="5" t="s">
        <v>11</v>
      </c>
      <c r="J36" s="4">
        <v>31</v>
      </c>
      <c r="K36" s="4">
        <v>1.61</v>
      </c>
      <c r="L36" s="4">
        <f t="shared" si="1"/>
        <v>2.415</v>
      </c>
      <c r="M36" s="6">
        <f t="shared" si="10"/>
        <v>35901.28752752499</v>
      </c>
      <c r="O36" s="4">
        <v>2019</v>
      </c>
      <c r="P36" s="5" t="s">
        <v>16</v>
      </c>
      <c r="Q36" s="4">
        <v>31</v>
      </c>
      <c r="R36" s="4">
        <v>1.61</v>
      </c>
      <c r="S36" s="4">
        <f t="shared" si="6"/>
        <v>2.415</v>
      </c>
      <c r="T36" s="6">
        <f t="shared" si="9"/>
        <v>249550</v>
      </c>
    </row>
    <row r="37" spans="8:20" x14ac:dyDescent="0.3">
      <c r="H37" s="4">
        <v>2019</v>
      </c>
      <c r="I37" s="5" t="s">
        <v>12</v>
      </c>
      <c r="J37" s="4">
        <v>31</v>
      </c>
      <c r="K37" s="4">
        <v>1.59</v>
      </c>
      <c r="L37" s="4">
        <f t="shared" si="1"/>
        <v>2.3850000000000002</v>
      </c>
      <c r="M37" s="6">
        <f t="shared" si="10"/>
        <v>35455.308800474995</v>
      </c>
      <c r="O37" s="4">
        <v>2019</v>
      </c>
      <c r="P37" s="5" t="s">
        <v>17</v>
      </c>
      <c r="Q37" s="4">
        <v>30</v>
      </c>
      <c r="R37" s="4">
        <v>1.6</v>
      </c>
      <c r="S37" s="4">
        <f t="shared" si="6"/>
        <v>2.4000000000000004</v>
      </c>
      <c r="T37" s="6">
        <f t="shared" si="9"/>
        <v>240000.00000000003</v>
      </c>
    </row>
    <row r="38" spans="8:20" x14ac:dyDescent="0.3">
      <c r="H38" s="4">
        <v>2019</v>
      </c>
      <c r="I38" s="5" t="s">
        <v>13</v>
      </c>
      <c r="J38" s="4">
        <v>28</v>
      </c>
      <c r="K38" s="4">
        <v>1.59</v>
      </c>
      <c r="L38" s="4">
        <f t="shared" si="1"/>
        <v>2.3850000000000002</v>
      </c>
      <c r="M38" s="6">
        <f t="shared" si="10"/>
        <v>32024.149884299994</v>
      </c>
      <c r="O38" s="4">
        <v>2019</v>
      </c>
      <c r="P38" s="5" t="s">
        <v>18</v>
      </c>
      <c r="Q38" s="4">
        <v>31</v>
      </c>
      <c r="R38" s="4">
        <v>1.6</v>
      </c>
      <c r="S38" s="4">
        <f t="shared" si="6"/>
        <v>2.4000000000000004</v>
      </c>
      <c r="T38" s="6">
        <f t="shared" si="9"/>
        <v>248000.00000000003</v>
      </c>
    </row>
    <row r="39" spans="8:20" x14ac:dyDescent="0.3">
      <c r="H39" s="4">
        <v>2019</v>
      </c>
      <c r="I39" s="5" t="s">
        <v>14</v>
      </c>
      <c r="J39" s="4">
        <v>31</v>
      </c>
      <c r="K39" s="4">
        <v>1.59</v>
      </c>
      <c r="L39" s="4">
        <f t="shared" si="1"/>
        <v>2.3850000000000002</v>
      </c>
      <c r="M39" s="6">
        <f t="shared" si="10"/>
        <v>35455.308800474995</v>
      </c>
      <c r="O39" s="4">
        <v>2019</v>
      </c>
      <c r="P39" s="5" t="s">
        <v>7</v>
      </c>
      <c r="Q39" s="4">
        <v>31</v>
      </c>
      <c r="R39" s="4">
        <v>1.61</v>
      </c>
      <c r="S39" s="4">
        <f t="shared" si="6"/>
        <v>2.415</v>
      </c>
      <c r="T39" s="6">
        <f t="shared" si="9"/>
        <v>249550</v>
      </c>
    </row>
    <row r="40" spans="8:20" x14ac:dyDescent="0.3">
      <c r="H40" s="4">
        <v>2019</v>
      </c>
      <c r="I40" s="5" t="s">
        <v>15</v>
      </c>
      <c r="J40" s="4">
        <v>30</v>
      </c>
      <c r="K40" s="4">
        <v>1.61</v>
      </c>
      <c r="L40" s="4">
        <f t="shared" si="1"/>
        <v>2.415</v>
      </c>
      <c r="M40" s="6">
        <f t="shared" si="10"/>
        <v>34743.181478249993</v>
      </c>
      <c r="O40" s="4">
        <v>2019</v>
      </c>
      <c r="P40" s="5" t="s">
        <v>8</v>
      </c>
      <c r="Q40" s="4">
        <v>30</v>
      </c>
      <c r="R40" s="4">
        <v>1.61</v>
      </c>
      <c r="S40" s="4">
        <f t="shared" si="6"/>
        <v>2.415</v>
      </c>
      <c r="T40" s="6">
        <f t="shared" si="9"/>
        <v>241500</v>
      </c>
    </row>
    <row r="41" spans="8:20" x14ac:dyDescent="0.3">
      <c r="H41" s="4">
        <v>2019</v>
      </c>
      <c r="I41" s="5" t="s">
        <v>16</v>
      </c>
      <c r="J41" s="4">
        <v>31</v>
      </c>
      <c r="K41" s="4">
        <v>1.61</v>
      </c>
      <c r="L41" s="4">
        <f t="shared" si="1"/>
        <v>2.415</v>
      </c>
      <c r="M41" s="6">
        <f t="shared" si="10"/>
        <v>35901.28752752499</v>
      </c>
      <c r="O41" s="4">
        <v>2019</v>
      </c>
      <c r="P41" s="5" t="s">
        <v>9</v>
      </c>
      <c r="Q41" s="4">
        <v>31</v>
      </c>
      <c r="R41" s="4">
        <v>1.59</v>
      </c>
      <c r="S41" s="4">
        <f t="shared" si="6"/>
        <v>2.3850000000000002</v>
      </c>
      <c r="T41" s="6">
        <f t="shared" si="9"/>
        <v>246450.00000000003</v>
      </c>
    </row>
    <row r="42" spans="8:20" x14ac:dyDescent="0.3">
      <c r="H42" s="4">
        <v>2019</v>
      </c>
      <c r="I42" s="5" t="s">
        <v>17</v>
      </c>
      <c r="J42" s="4">
        <v>30</v>
      </c>
      <c r="K42" s="4">
        <v>1.6</v>
      </c>
      <c r="L42" s="4">
        <f t="shared" si="1"/>
        <v>2.4000000000000004</v>
      </c>
      <c r="M42" s="6">
        <f t="shared" si="10"/>
        <v>34527.385319999994</v>
      </c>
      <c r="O42" s="4">
        <v>2019</v>
      </c>
      <c r="P42" s="5" t="s">
        <v>10</v>
      </c>
      <c r="Q42" s="4">
        <v>30</v>
      </c>
      <c r="R42" s="4">
        <v>1.58</v>
      </c>
      <c r="S42" s="4">
        <f t="shared" si="6"/>
        <v>2.37</v>
      </c>
      <c r="T42" s="6">
        <f t="shared" si="9"/>
        <v>237000</v>
      </c>
    </row>
    <row r="43" spans="8:20" x14ac:dyDescent="0.3">
      <c r="H43" s="4">
        <v>2019</v>
      </c>
      <c r="I43" s="5" t="s">
        <v>18</v>
      </c>
      <c r="J43" s="4">
        <v>31</v>
      </c>
      <c r="K43" s="4">
        <v>1.6</v>
      </c>
      <c r="L43" s="4">
        <f t="shared" si="1"/>
        <v>2.4000000000000004</v>
      </c>
      <c r="M43" s="6">
        <f t="shared" si="10"/>
        <v>35678.298163999993</v>
      </c>
      <c r="O43" s="4">
        <v>2019</v>
      </c>
      <c r="P43" s="5" t="s">
        <v>11</v>
      </c>
      <c r="Q43" s="4">
        <v>31</v>
      </c>
      <c r="R43" s="4">
        <v>1.57</v>
      </c>
      <c r="S43" s="4">
        <f t="shared" si="6"/>
        <v>2.355</v>
      </c>
      <c r="T43" s="6">
        <f t="shared" si="9"/>
        <v>243350</v>
      </c>
    </row>
    <row r="44" spans="8:20" x14ac:dyDescent="0.3">
      <c r="H44" s="4">
        <v>2019</v>
      </c>
      <c r="I44" s="5" t="s">
        <v>7</v>
      </c>
      <c r="J44" s="4">
        <v>31</v>
      </c>
      <c r="K44" s="4">
        <v>1.61</v>
      </c>
      <c r="L44" s="4">
        <f t="shared" si="1"/>
        <v>2.415</v>
      </c>
      <c r="M44" s="6">
        <f t="shared" si="10"/>
        <v>35901.28752752499</v>
      </c>
      <c r="O44" s="4">
        <v>2020</v>
      </c>
      <c r="P44" s="5" t="s">
        <v>12</v>
      </c>
      <c r="Q44" s="4">
        <v>31</v>
      </c>
      <c r="R44" s="4">
        <v>1.56</v>
      </c>
      <c r="S44" s="4">
        <f t="shared" si="6"/>
        <v>2.34</v>
      </c>
      <c r="T44" s="6">
        <f t="shared" si="9"/>
        <v>241800</v>
      </c>
    </row>
    <row r="45" spans="8:20" x14ac:dyDescent="0.3">
      <c r="H45" s="4">
        <v>2019</v>
      </c>
      <c r="I45" s="5" t="s">
        <v>8</v>
      </c>
      <c r="J45" s="4">
        <v>30</v>
      </c>
      <c r="K45" s="4">
        <v>1.61</v>
      </c>
      <c r="L45" s="4">
        <f t="shared" si="1"/>
        <v>2.415</v>
      </c>
      <c r="M45" s="6">
        <f t="shared" si="10"/>
        <v>34743.181478249993</v>
      </c>
      <c r="O45" s="4">
        <v>2020</v>
      </c>
      <c r="P45" s="5" t="s">
        <v>13</v>
      </c>
      <c r="Q45" s="4">
        <v>28</v>
      </c>
      <c r="R45" s="4">
        <v>1.58</v>
      </c>
      <c r="S45" s="4">
        <f t="shared" si="6"/>
        <v>2.37</v>
      </c>
      <c r="T45" s="6">
        <f t="shared" si="9"/>
        <v>221200</v>
      </c>
    </row>
    <row r="46" spans="8:20" x14ac:dyDescent="0.3">
      <c r="H46" s="4">
        <v>2019</v>
      </c>
      <c r="I46" s="5" t="s">
        <v>9</v>
      </c>
      <c r="J46" s="4">
        <v>31</v>
      </c>
      <c r="K46" s="4">
        <v>1.59</v>
      </c>
      <c r="L46" s="4">
        <f t="shared" si="1"/>
        <v>2.3850000000000002</v>
      </c>
      <c r="M46" s="6">
        <f t="shared" si="10"/>
        <v>35455.308800474995</v>
      </c>
      <c r="O46" s="4">
        <v>2020</v>
      </c>
      <c r="P46" s="5" t="s">
        <v>14</v>
      </c>
      <c r="Q46" s="4">
        <v>31</v>
      </c>
      <c r="R46" s="7">
        <v>1.57</v>
      </c>
      <c r="S46" s="8">
        <f t="shared" si="6"/>
        <v>2.355</v>
      </c>
      <c r="T46" s="6">
        <f t="shared" si="9"/>
        <v>243350</v>
      </c>
    </row>
    <row r="47" spans="8:20" x14ac:dyDescent="0.3">
      <c r="H47" s="4">
        <v>2019</v>
      </c>
      <c r="I47" s="5" t="s">
        <v>10</v>
      </c>
      <c r="J47" s="4">
        <v>30</v>
      </c>
      <c r="K47" s="4">
        <v>1.58</v>
      </c>
      <c r="L47" s="4">
        <f t="shared" si="1"/>
        <v>2.37</v>
      </c>
      <c r="M47" s="6">
        <f t="shared" si="10"/>
        <v>34095.793003499995</v>
      </c>
      <c r="O47" s="4">
        <v>2020</v>
      </c>
      <c r="P47" s="5" t="s">
        <v>15</v>
      </c>
      <c r="Q47" s="4">
        <v>30</v>
      </c>
      <c r="R47" s="7">
        <v>1.55</v>
      </c>
      <c r="S47" s="8">
        <f t="shared" si="6"/>
        <v>2.3250000000000002</v>
      </c>
      <c r="T47" s="6">
        <f t="shared" si="9"/>
        <v>232500</v>
      </c>
    </row>
    <row r="48" spans="8:20" x14ac:dyDescent="0.3">
      <c r="H48" s="4">
        <v>2019</v>
      </c>
      <c r="I48" s="5" t="s">
        <v>11</v>
      </c>
      <c r="J48" s="4">
        <v>31</v>
      </c>
      <c r="K48" s="4">
        <v>1.57</v>
      </c>
      <c r="L48" s="4">
        <f t="shared" si="1"/>
        <v>2.355</v>
      </c>
      <c r="M48" s="6">
        <f t="shared" si="10"/>
        <v>35009.330073424993</v>
      </c>
      <c r="O48" s="4">
        <v>2020</v>
      </c>
      <c r="P48" s="5" t="s">
        <v>16</v>
      </c>
      <c r="Q48" s="4">
        <v>31</v>
      </c>
      <c r="R48" s="7">
        <v>1.51</v>
      </c>
      <c r="S48" s="8">
        <f t="shared" si="6"/>
        <v>2.2650000000000001</v>
      </c>
      <c r="T48" s="6">
        <f t="shared" si="9"/>
        <v>234050</v>
      </c>
    </row>
    <row r="49" spans="8:20" x14ac:dyDescent="0.3">
      <c r="H49" s="4">
        <v>2020</v>
      </c>
      <c r="I49" s="5" t="s">
        <v>12</v>
      </c>
      <c r="J49" s="4">
        <v>31</v>
      </c>
      <c r="K49" s="4">
        <v>1.56</v>
      </c>
      <c r="L49" s="4">
        <f t="shared" si="1"/>
        <v>2.34</v>
      </c>
      <c r="M49" s="6">
        <f t="shared" si="10"/>
        <v>34786.340709899989</v>
      </c>
      <c r="O49" s="4">
        <v>2020</v>
      </c>
      <c r="P49" s="5" t="s">
        <v>17</v>
      </c>
      <c r="Q49" s="4">
        <v>30</v>
      </c>
      <c r="R49" s="7">
        <v>1.51</v>
      </c>
      <c r="S49" s="8">
        <f t="shared" si="6"/>
        <v>2.2650000000000001</v>
      </c>
      <c r="T49" s="6">
        <f t="shared" si="9"/>
        <v>226500</v>
      </c>
    </row>
    <row r="50" spans="8:20" x14ac:dyDescent="0.3">
      <c r="H50" s="4">
        <v>2020</v>
      </c>
      <c r="I50" s="5" t="s">
        <v>13</v>
      </c>
      <c r="J50" s="4">
        <v>28</v>
      </c>
      <c r="K50" s="4">
        <v>1.58</v>
      </c>
      <c r="L50" s="4">
        <f t="shared" si="1"/>
        <v>2.37</v>
      </c>
      <c r="M50" s="6">
        <f t="shared" si="10"/>
        <v>31822.740136599994</v>
      </c>
      <c r="O50" s="4">
        <v>2020</v>
      </c>
      <c r="P50" s="5" t="s">
        <v>18</v>
      </c>
      <c r="Q50" s="4">
        <v>31</v>
      </c>
      <c r="R50" s="7">
        <v>1.51</v>
      </c>
      <c r="S50" s="8">
        <f t="shared" si="6"/>
        <v>2.2650000000000001</v>
      </c>
      <c r="T50" s="6">
        <f t="shared" si="9"/>
        <v>234050</v>
      </c>
    </row>
    <row r="51" spans="8:20" x14ac:dyDescent="0.3">
      <c r="H51" s="4">
        <v>2020</v>
      </c>
      <c r="I51" s="5" t="s">
        <v>14</v>
      </c>
      <c r="J51" s="4">
        <v>31</v>
      </c>
      <c r="K51" s="7">
        <v>1.57</v>
      </c>
      <c r="L51" s="8">
        <f t="shared" si="1"/>
        <v>2.355</v>
      </c>
      <c r="M51" s="6">
        <f t="shared" si="10"/>
        <v>35009.330073424993</v>
      </c>
      <c r="O51" s="4">
        <v>2020</v>
      </c>
      <c r="P51" s="5" t="s">
        <v>7</v>
      </c>
      <c r="Q51" s="4">
        <v>31</v>
      </c>
      <c r="R51" s="4">
        <v>1.52</v>
      </c>
      <c r="S51" s="4">
        <f t="shared" si="6"/>
        <v>2.2800000000000002</v>
      </c>
      <c r="T51" s="6">
        <f t="shared" si="9"/>
        <v>235600.00000000003</v>
      </c>
    </row>
    <row r="52" spans="8:20" x14ac:dyDescent="0.3">
      <c r="H52" s="4">
        <v>2020</v>
      </c>
      <c r="I52" s="5" t="s">
        <v>15</v>
      </c>
      <c r="J52" s="4">
        <v>30</v>
      </c>
      <c r="K52" s="7">
        <v>1.55</v>
      </c>
      <c r="L52" s="8">
        <f t="shared" si="1"/>
        <v>2.3250000000000002</v>
      </c>
      <c r="M52" s="6">
        <f t="shared" si="10"/>
        <v>33448.40452874999</v>
      </c>
      <c r="O52" s="4">
        <v>2020</v>
      </c>
      <c r="P52" s="5" t="s">
        <v>8</v>
      </c>
      <c r="Q52" s="4">
        <v>30</v>
      </c>
      <c r="R52" s="4">
        <v>1.52</v>
      </c>
      <c r="S52" s="4">
        <f t="shared" si="6"/>
        <v>2.2800000000000002</v>
      </c>
      <c r="T52" s="6">
        <f t="shared" si="9"/>
        <v>228000.00000000003</v>
      </c>
    </row>
    <row r="53" spans="8:20" x14ac:dyDescent="0.3">
      <c r="H53" s="4">
        <v>2020</v>
      </c>
      <c r="I53" s="5" t="s">
        <v>16</v>
      </c>
      <c r="J53" s="4">
        <v>31</v>
      </c>
      <c r="K53" s="7">
        <v>1.51</v>
      </c>
      <c r="L53" s="8">
        <f t="shared" si="1"/>
        <v>2.2650000000000001</v>
      </c>
      <c r="M53" s="6">
        <f t="shared" si="10"/>
        <v>33671.393892274995</v>
      </c>
      <c r="O53" s="4">
        <v>2020</v>
      </c>
      <c r="P53" s="5" t="s">
        <v>9</v>
      </c>
      <c r="Q53" s="4">
        <v>31</v>
      </c>
      <c r="R53" s="4">
        <v>1.5</v>
      </c>
      <c r="S53" s="4">
        <f t="shared" si="6"/>
        <v>2.25</v>
      </c>
      <c r="T53" s="6">
        <f t="shared" si="9"/>
        <v>232500</v>
      </c>
    </row>
    <row r="54" spans="8:20" x14ac:dyDescent="0.3">
      <c r="H54" s="4">
        <v>2020</v>
      </c>
      <c r="I54" s="5" t="s">
        <v>17</v>
      </c>
      <c r="J54" s="4">
        <v>30</v>
      </c>
      <c r="K54" s="7">
        <v>1.51</v>
      </c>
      <c r="L54" s="8">
        <f t="shared" si="1"/>
        <v>2.2650000000000001</v>
      </c>
      <c r="M54" s="6">
        <f t="shared" si="10"/>
        <v>32585.219895749997</v>
      </c>
      <c r="O54" s="4">
        <v>2020</v>
      </c>
      <c r="P54" s="5" t="s">
        <v>10</v>
      </c>
      <c r="Q54" s="4">
        <v>30</v>
      </c>
      <c r="R54" s="4">
        <v>1.48</v>
      </c>
      <c r="S54" s="4">
        <f t="shared" si="6"/>
        <v>2.2199999999999998</v>
      </c>
      <c r="T54" s="6">
        <f t="shared" si="9"/>
        <v>221999.99999999997</v>
      </c>
    </row>
    <row r="55" spans="8:20" x14ac:dyDescent="0.3">
      <c r="H55" s="4">
        <v>2020</v>
      </c>
      <c r="I55" s="5" t="s">
        <v>18</v>
      </c>
      <c r="J55" s="4">
        <v>31</v>
      </c>
      <c r="K55" s="7">
        <v>1.51</v>
      </c>
      <c r="L55" s="8">
        <f t="shared" si="1"/>
        <v>2.2650000000000001</v>
      </c>
      <c r="M55" s="6">
        <f t="shared" si="10"/>
        <v>33671.393892274995</v>
      </c>
      <c r="O55" s="4">
        <v>2020</v>
      </c>
      <c r="P55" s="5" t="s">
        <v>11</v>
      </c>
      <c r="Q55" s="4">
        <v>31</v>
      </c>
      <c r="R55" s="4">
        <v>1.45</v>
      </c>
      <c r="S55" s="4">
        <f t="shared" si="6"/>
        <v>2.1749999999999998</v>
      </c>
      <c r="T55" s="6">
        <f t="shared" si="9"/>
        <v>224750</v>
      </c>
    </row>
    <row r="56" spans="8:20" x14ac:dyDescent="0.3">
      <c r="H56" s="4">
        <v>2020</v>
      </c>
      <c r="I56" s="5" t="s">
        <v>7</v>
      </c>
      <c r="J56" s="4">
        <v>31</v>
      </c>
      <c r="K56" s="4">
        <v>1.52</v>
      </c>
      <c r="L56" s="4">
        <f t="shared" si="1"/>
        <v>2.2800000000000002</v>
      </c>
      <c r="M56" s="6">
        <f t="shared" si="10"/>
        <v>33894.383255799999</v>
      </c>
      <c r="O56" s="4">
        <v>2021</v>
      </c>
      <c r="P56" s="5" t="s">
        <v>12</v>
      </c>
      <c r="Q56" s="4">
        <v>31</v>
      </c>
      <c r="R56" s="4">
        <v>1.44</v>
      </c>
      <c r="S56" s="4">
        <f t="shared" si="6"/>
        <v>2.16</v>
      </c>
      <c r="T56" s="6">
        <f t="shared" si="9"/>
        <v>223200</v>
      </c>
    </row>
    <row r="57" spans="8:20" x14ac:dyDescent="0.3">
      <c r="H57" s="4">
        <v>2020</v>
      </c>
      <c r="I57" s="5" t="s">
        <v>8</v>
      </c>
      <c r="J57" s="4">
        <v>30</v>
      </c>
      <c r="K57" s="4">
        <v>1.52</v>
      </c>
      <c r="L57" s="4">
        <f t="shared" si="1"/>
        <v>2.2800000000000002</v>
      </c>
      <c r="M57" s="6">
        <f t="shared" si="10"/>
        <v>32801.016054</v>
      </c>
      <c r="O57" s="4">
        <v>2021</v>
      </c>
      <c r="P57" s="5" t="s">
        <v>13</v>
      </c>
      <c r="Q57" s="4">
        <v>28</v>
      </c>
      <c r="R57" s="4">
        <v>1.35</v>
      </c>
      <c r="S57" s="4">
        <f t="shared" si="6"/>
        <v>2.0250000000000004</v>
      </c>
      <c r="T57" s="6">
        <f t="shared" si="9"/>
        <v>189000.00000000003</v>
      </c>
    </row>
    <row r="58" spans="8:20" x14ac:dyDescent="0.3">
      <c r="H58" s="4">
        <v>2020</v>
      </c>
      <c r="I58" s="5" t="s">
        <v>9</v>
      </c>
      <c r="J58" s="4">
        <v>31</v>
      </c>
      <c r="K58" s="4">
        <v>1.5</v>
      </c>
      <c r="L58" s="4">
        <f t="shared" si="1"/>
        <v>2.25</v>
      </c>
      <c r="M58" s="6">
        <f t="shared" si="10"/>
        <v>33448.40452874999</v>
      </c>
      <c r="O58" s="4">
        <v>2021</v>
      </c>
      <c r="P58" s="5" t="s">
        <v>14</v>
      </c>
      <c r="Q58" s="4">
        <v>31</v>
      </c>
      <c r="R58" s="4">
        <v>1.34</v>
      </c>
      <c r="S58" s="4">
        <f t="shared" si="6"/>
        <v>2.0100000000000002</v>
      </c>
      <c r="T58" s="6">
        <f t="shared" si="9"/>
        <v>207700.00000000003</v>
      </c>
    </row>
    <row r="59" spans="8:20" x14ac:dyDescent="0.3">
      <c r="H59" s="4">
        <v>2020</v>
      </c>
      <c r="I59" s="5" t="s">
        <v>10</v>
      </c>
      <c r="J59" s="4">
        <v>30</v>
      </c>
      <c r="K59" s="4">
        <v>1.48</v>
      </c>
      <c r="L59" s="4">
        <f t="shared" si="1"/>
        <v>2.2199999999999998</v>
      </c>
      <c r="M59" s="6">
        <f t="shared" si="10"/>
        <v>31937.831420999988</v>
      </c>
      <c r="O59" s="4">
        <v>2021</v>
      </c>
      <c r="P59" s="5" t="s">
        <v>15</v>
      </c>
      <c r="Q59" s="4">
        <v>30</v>
      </c>
      <c r="R59" s="4">
        <v>1.33</v>
      </c>
      <c r="S59" s="4">
        <f t="shared" si="6"/>
        <v>1.9950000000000001</v>
      </c>
      <c r="T59" s="6">
        <f t="shared" si="9"/>
        <v>199500</v>
      </c>
    </row>
    <row r="60" spans="8:20" x14ac:dyDescent="0.3">
      <c r="H60" s="4">
        <v>2020</v>
      </c>
      <c r="I60" s="5" t="s">
        <v>11</v>
      </c>
      <c r="J60" s="4">
        <v>31</v>
      </c>
      <c r="K60" s="4">
        <v>1.45</v>
      </c>
      <c r="L60" s="4">
        <f t="shared" si="1"/>
        <v>2.1749999999999998</v>
      </c>
      <c r="M60" s="6">
        <f t="shared" si="10"/>
        <v>32333.457711124993</v>
      </c>
      <c r="O60" s="4">
        <v>2021</v>
      </c>
      <c r="P60" s="5" t="s">
        <v>16</v>
      </c>
      <c r="Q60" s="4">
        <v>31</v>
      </c>
      <c r="R60" s="4">
        <v>1.32</v>
      </c>
      <c r="S60" s="4">
        <f t="shared" si="6"/>
        <v>1.98</v>
      </c>
      <c r="T60" s="6">
        <f t="shared" si="9"/>
        <v>204600</v>
      </c>
    </row>
    <row r="61" spans="8:20" x14ac:dyDescent="0.3">
      <c r="H61" s="4">
        <v>2021</v>
      </c>
      <c r="I61" s="5" t="s">
        <v>12</v>
      </c>
      <c r="J61" s="4">
        <v>31</v>
      </c>
      <c r="K61" s="4">
        <v>1.44</v>
      </c>
      <c r="L61" s="4">
        <f t="shared" si="1"/>
        <v>2.16</v>
      </c>
      <c r="M61" s="6">
        <f t="shared" si="10"/>
        <v>32110.468347599995</v>
      </c>
      <c r="O61" s="4">
        <v>2021</v>
      </c>
      <c r="P61" s="5" t="s">
        <v>17</v>
      </c>
      <c r="Q61" s="4">
        <v>30</v>
      </c>
      <c r="R61" s="4">
        <v>1.32</v>
      </c>
      <c r="S61" s="4">
        <f t="shared" si="6"/>
        <v>1.98</v>
      </c>
      <c r="T61" s="6">
        <f t="shared" si="9"/>
        <v>198000</v>
      </c>
    </row>
    <row r="62" spans="8:20" x14ac:dyDescent="0.3">
      <c r="H62" s="4">
        <v>2021</v>
      </c>
      <c r="I62" s="5" t="s">
        <v>13</v>
      </c>
      <c r="J62" s="4">
        <v>28</v>
      </c>
      <c r="K62" s="4">
        <v>1.35</v>
      </c>
      <c r="L62" s="4">
        <f t="shared" si="1"/>
        <v>2.0250000000000004</v>
      </c>
      <c r="M62" s="6">
        <f t="shared" si="10"/>
        <v>27190.3159395</v>
      </c>
      <c r="O62" s="4">
        <v>2021</v>
      </c>
      <c r="P62" s="5" t="s">
        <v>18</v>
      </c>
      <c r="Q62" s="4">
        <v>31</v>
      </c>
      <c r="R62" s="4">
        <v>1.32</v>
      </c>
      <c r="S62" s="4">
        <f t="shared" si="6"/>
        <v>1.98</v>
      </c>
      <c r="T62" s="6">
        <f t="shared" si="9"/>
        <v>204600</v>
      </c>
    </row>
    <row r="63" spans="8:20" x14ac:dyDescent="0.3">
      <c r="H63" s="4">
        <v>2021</v>
      </c>
      <c r="I63" s="5" t="s">
        <v>14</v>
      </c>
      <c r="J63" s="4">
        <v>31</v>
      </c>
      <c r="K63" s="4">
        <v>1.34</v>
      </c>
      <c r="L63" s="4">
        <f t="shared" si="1"/>
        <v>2.0100000000000002</v>
      </c>
      <c r="M63" s="6">
        <f t="shared" si="10"/>
        <v>29880.574712349997</v>
      </c>
      <c r="O63" s="4">
        <v>2021</v>
      </c>
      <c r="P63" s="5" t="s">
        <v>7</v>
      </c>
      <c r="Q63" s="4">
        <v>31</v>
      </c>
      <c r="R63" s="4">
        <v>1.32</v>
      </c>
      <c r="S63" s="4">
        <f t="shared" si="6"/>
        <v>1.98</v>
      </c>
      <c r="T63" s="6">
        <f t="shared" si="9"/>
        <v>204600</v>
      </c>
    </row>
    <row r="64" spans="8:20" x14ac:dyDescent="0.3">
      <c r="H64" s="4">
        <v>2021</v>
      </c>
      <c r="I64" s="5" t="s">
        <v>15</v>
      </c>
      <c r="J64" s="4">
        <v>30</v>
      </c>
      <c r="K64" s="4">
        <v>1.33</v>
      </c>
      <c r="L64" s="4">
        <f t="shared" si="1"/>
        <v>1.9950000000000001</v>
      </c>
      <c r="M64" s="6">
        <f t="shared" si="10"/>
        <v>28700.889047249992</v>
      </c>
      <c r="O64" s="4">
        <v>2021</v>
      </c>
      <c r="P64" s="15" t="s">
        <v>8</v>
      </c>
      <c r="Q64" s="14">
        <v>30</v>
      </c>
      <c r="R64" s="4">
        <v>1.32</v>
      </c>
      <c r="S64" s="4">
        <f t="shared" si="6"/>
        <v>1.98</v>
      </c>
      <c r="T64" s="6">
        <f t="shared" si="9"/>
        <v>198000</v>
      </c>
    </row>
    <row r="65" spans="8:20" x14ac:dyDescent="0.3">
      <c r="H65" s="4">
        <v>2021</v>
      </c>
      <c r="I65" s="5" t="s">
        <v>16</v>
      </c>
      <c r="J65" s="4">
        <v>31</v>
      </c>
      <c r="K65" s="4">
        <v>1.32</v>
      </c>
      <c r="L65" s="4">
        <f t="shared" si="1"/>
        <v>1.98</v>
      </c>
      <c r="M65" s="6">
        <f t="shared" si="10"/>
        <v>29434.595985299995</v>
      </c>
      <c r="O65" s="4">
        <v>2021</v>
      </c>
      <c r="P65" s="5" t="s">
        <v>9</v>
      </c>
      <c r="Q65" s="4">
        <v>31</v>
      </c>
      <c r="R65" s="4">
        <v>1.31</v>
      </c>
      <c r="S65" s="4">
        <f t="shared" si="6"/>
        <v>1.9650000000000001</v>
      </c>
      <c r="T65" s="6">
        <f t="shared" si="9"/>
        <v>203050</v>
      </c>
    </row>
    <row r="66" spans="8:20" x14ac:dyDescent="0.3">
      <c r="H66" s="4">
        <v>2021</v>
      </c>
      <c r="I66" s="5" t="s">
        <v>17</v>
      </c>
      <c r="J66" s="4">
        <v>30</v>
      </c>
      <c r="K66" s="4">
        <v>1.32</v>
      </c>
      <c r="L66" s="4">
        <f t="shared" si="1"/>
        <v>1.98</v>
      </c>
      <c r="M66" s="6">
        <f t="shared" si="10"/>
        <v>28485.092888999996</v>
      </c>
      <c r="O66" s="4">
        <v>2021</v>
      </c>
      <c r="P66" s="5" t="s">
        <v>10</v>
      </c>
      <c r="Q66" s="4">
        <v>30</v>
      </c>
      <c r="R66" s="4">
        <v>1.32</v>
      </c>
      <c r="S66" s="4">
        <f t="shared" si="6"/>
        <v>1.98</v>
      </c>
      <c r="T66" s="6">
        <f t="shared" si="9"/>
        <v>198000</v>
      </c>
    </row>
    <row r="67" spans="8:20" x14ac:dyDescent="0.3">
      <c r="H67" s="4">
        <v>2021</v>
      </c>
      <c r="I67" s="5" t="s">
        <v>18</v>
      </c>
      <c r="J67" s="4">
        <v>31</v>
      </c>
      <c r="K67" s="4">
        <v>1.32</v>
      </c>
      <c r="L67" s="4">
        <f t="shared" si="1"/>
        <v>1.98</v>
      </c>
      <c r="M67" s="6">
        <f t="shared" si="10"/>
        <v>29434.595985299995</v>
      </c>
      <c r="O67" s="4">
        <v>2021</v>
      </c>
      <c r="P67" s="5" t="s">
        <v>11</v>
      </c>
      <c r="Q67" s="4">
        <v>7</v>
      </c>
      <c r="R67" s="4">
        <v>1.34</v>
      </c>
      <c r="S67" s="4">
        <f t="shared" si="6"/>
        <v>2.0100000000000002</v>
      </c>
      <c r="T67" s="6">
        <f t="shared" si="9"/>
        <v>46900.000000000007</v>
      </c>
    </row>
    <row r="68" spans="8:20" ht="15.6" x14ac:dyDescent="0.3">
      <c r="H68" s="4">
        <v>2021</v>
      </c>
      <c r="I68" s="5" t="s">
        <v>7</v>
      </c>
      <c r="J68" s="4">
        <v>31</v>
      </c>
      <c r="K68" s="4">
        <v>1.32</v>
      </c>
      <c r="L68" s="4">
        <f t="shared" si="1"/>
        <v>1.98</v>
      </c>
      <c r="M68" s="6">
        <f t="shared" si="10"/>
        <v>29434.595985299995</v>
      </c>
      <c r="O68" s="24" t="s">
        <v>19</v>
      </c>
      <c r="P68" s="24"/>
      <c r="Q68" s="24"/>
      <c r="R68" s="24"/>
      <c r="S68" s="24"/>
      <c r="T68" s="9">
        <f>SUM(T10:T67)</f>
        <v>13242050</v>
      </c>
    </row>
    <row r="69" spans="8:20" ht="16.2" thickBot="1" x14ac:dyDescent="0.35">
      <c r="H69" s="4">
        <v>2021</v>
      </c>
      <c r="I69" s="15" t="s">
        <v>8</v>
      </c>
      <c r="J69" s="14">
        <v>30</v>
      </c>
      <c r="K69" s="4">
        <v>1.32</v>
      </c>
      <c r="L69" s="4">
        <f t="shared" ref="L69:L72" si="11">K69*1.5</f>
        <v>1.98</v>
      </c>
      <c r="M69" s="6">
        <f t="shared" si="10"/>
        <v>28485.092888999996</v>
      </c>
      <c r="O69" s="25" t="s">
        <v>20</v>
      </c>
      <c r="P69" s="26"/>
      <c r="Q69" s="26"/>
      <c r="R69" s="26"/>
      <c r="S69" s="27"/>
      <c r="T69" s="10">
        <f>T2</f>
        <v>10000000</v>
      </c>
    </row>
    <row r="70" spans="8:20" ht="16.2" thickBot="1" x14ac:dyDescent="0.35">
      <c r="H70" s="4">
        <v>2021</v>
      </c>
      <c r="I70" s="5" t="s">
        <v>9</v>
      </c>
      <c r="J70" s="4">
        <v>31</v>
      </c>
      <c r="K70" s="4">
        <v>1.31</v>
      </c>
      <c r="L70" s="4">
        <f t="shared" si="11"/>
        <v>1.9650000000000001</v>
      </c>
      <c r="M70" s="6">
        <f t="shared" si="10"/>
        <v>29211.60662177499</v>
      </c>
      <c r="O70" s="25" t="s">
        <v>21</v>
      </c>
      <c r="P70" s="26"/>
      <c r="Q70" s="26"/>
      <c r="R70" s="26"/>
      <c r="S70" s="27"/>
      <c r="T70" s="11">
        <f>T68+T69</f>
        <v>23242050</v>
      </c>
    </row>
    <row r="71" spans="8:20" x14ac:dyDescent="0.3">
      <c r="H71" s="4">
        <v>2021</v>
      </c>
      <c r="I71" s="5" t="s">
        <v>10</v>
      </c>
      <c r="J71" s="4">
        <v>30</v>
      </c>
      <c r="K71" s="4">
        <v>1.32</v>
      </c>
      <c r="L71" s="4">
        <f t="shared" si="11"/>
        <v>1.98</v>
      </c>
      <c r="M71" s="6">
        <f t="shared" si="10"/>
        <v>28485.092888999996</v>
      </c>
    </row>
    <row r="72" spans="8:20" x14ac:dyDescent="0.3">
      <c r="H72" s="4">
        <v>2021</v>
      </c>
      <c r="I72" s="5" t="s">
        <v>11</v>
      </c>
      <c r="J72" s="4">
        <v>7</v>
      </c>
      <c r="K72" s="4">
        <v>1.34</v>
      </c>
      <c r="L72" s="4">
        <f t="shared" si="11"/>
        <v>2.0100000000000002</v>
      </c>
      <c r="M72" s="6">
        <f t="shared" si="10"/>
        <v>6747.2265479500002</v>
      </c>
    </row>
    <row r="73" spans="8:20" ht="15.6" x14ac:dyDescent="0.3">
      <c r="H73" s="24" t="s">
        <v>19</v>
      </c>
      <c r="I73" s="24"/>
      <c r="J73" s="24"/>
      <c r="K73" s="24"/>
      <c r="L73" s="24"/>
      <c r="M73" s="9">
        <f>SUM(M15:M72)</f>
        <v>1917097.1038666244</v>
      </c>
    </row>
    <row r="74" spans="8:20" ht="16.2" thickBot="1" x14ac:dyDescent="0.35">
      <c r="H74" s="25" t="s">
        <v>20</v>
      </c>
      <c r="I74" s="26"/>
      <c r="J74" s="26"/>
      <c r="K74" s="26"/>
      <c r="L74" s="27"/>
      <c r="M74" s="10">
        <f>M14</f>
        <v>1438641.0549999997</v>
      </c>
    </row>
    <row r="75" spans="8:20" ht="16.2" thickBot="1" x14ac:dyDescent="0.35">
      <c r="H75" s="25" t="s">
        <v>21</v>
      </c>
      <c r="I75" s="26"/>
      <c r="J75" s="26"/>
      <c r="K75" s="26"/>
      <c r="L75" s="27"/>
      <c r="M75" s="11">
        <f>M73+M74</f>
        <v>3355738.1588666243</v>
      </c>
    </row>
    <row r="78" spans="8:20" x14ac:dyDescent="0.3">
      <c r="O78" t="s">
        <v>32</v>
      </c>
      <c r="P78" s="17">
        <f>M74+T69</f>
        <v>11438641.055</v>
      </c>
    </row>
    <row r="79" spans="8:20" x14ac:dyDescent="0.3">
      <c r="O79" t="s">
        <v>33</v>
      </c>
      <c r="P79" s="16">
        <f>M73+T68</f>
        <v>15159147.103866624</v>
      </c>
    </row>
    <row r="80" spans="8:20" x14ac:dyDescent="0.3">
      <c r="P80" s="17">
        <f>P78+P79</f>
        <v>26597788.158866622</v>
      </c>
    </row>
  </sheetData>
  <mergeCells count="12">
    <mergeCell ref="H74:L74"/>
    <mergeCell ref="H75:L75"/>
    <mergeCell ref="O1:T1"/>
    <mergeCell ref="O2:S2"/>
    <mergeCell ref="O68:S68"/>
    <mergeCell ref="O69:S69"/>
    <mergeCell ref="O70:S70"/>
    <mergeCell ref="A1:F1"/>
    <mergeCell ref="A2:E2"/>
    <mergeCell ref="H1:M1"/>
    <mergeCell ref="H2:L2"/>
    <mergeCell ref="H73:L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2021-12-07T22:05:16Z</dcterms:created>
  <dcterms:modified xsi:type="dcterms:W3CDTF">2022-09-19T20:32:57Z</dcterms:modified>
</cp:coreProperties>
</file>