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04"/>
  <workbookPr/>
  <mc:AlternateContent xmlns:mc="http://schemas.openxmlformats.org/markup-compatibility/2006">
    <mc:Choice Requires="x15">
      <x15ac:absPath xmlns:x15ac="http://schemas.microsoft.com/office/spreadsheetml/2010/11/ac" url="E:\Documents\AVALUOS PERSONALES 2022\1. MARQUETALIA\"/>
    </mc:Choice>
  </mc:AlternateContent>
  <xr:revisionPtr revIDLastSave="0" documentId="11_E27D4DC17E929FA2D00730FE15D454D9C5650746" xr6:coauthVersionLast="47" xr6:coauthVersionMax="47" xr10:uidLastSave="{00000000-0000-0000-0000-000000000000}"/>
  <bookViews>
    <workbookView xWindow="0" yWindow="0" windowWidth="20490" windowHeight="7155" firstSheet="3" activeTab="3" xr2:uid="{00000000-000D-0000-FFFF-FFFF00000000}"/>
  </bookViews>
  <sheets>
    <sheet name="BOVINOS" sheetId="1" r:id="rId1"/>
    <sheet name="EQUINOS" sheetId="2" r:id="rId2"/>
    <sheet name="OVINOS" sheetId="3" state="hidden" r:id="rId3"/>
    <sheet name="OVINOS." sheetId="4" r:id="rId4"/>
    <sheet name="RESUMEN DE VALORES" sheetId="5" r:id="rId5"/>
    <sheet name="Hoja1" sheetId="6" state="hidden" r:id="rId6"/>
  </sheets>
  <externalReferences>
    <externalReference r:id="rId7"/>
    <externalReference r:id="rId8"/>
  </externalReferences>
  <definedNames>
    <definedName name="_xlnm._FilterDatabase" localSheetId="0" hidden="1">BOVINOS!$A$3:$AT$511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6" i="4" l="1"/>
  <c r="R55" i="4"/>
  <c r="R63" i="4"/>
  <c r="J69" i="4"/>
  <c r="H511" i="1" l="1"/>
  <c r="N30" i="5" l="1"/>
  <c r="N29" i="5"/>
  <c r="N28" i="5"/>
  <c r="N31" i="5" l="1"/>
  <c r="R9" i="4" l="1"/>
  <c r="R16" i="4"/>
  <c r="R23" i="4"/>
  <c r="R30" i="4"/>
  <c r="L38" i="4"/>
  <c r="L69" i="4" s="1"/>
  <c r="R38" i="4" l="1"/>
  <c r="O69" i="4" s="1"/>
  <c r="N26" i="5"/>
  <c r="I21" i="2"/>
  <c r="N25" i="5" s="1"/>
  <c r="AO24" i="1"/>
  <c r="AO510" i="1"/>
  <c r="AO480" i="1"/>
  <c r="AO508" i="1"/>
  <c r="AO501" i="1"/>
  <c r="AO500" i="1"/>
  <c r="AO499" i="1"/>
  <c r="AO498" i="1"/>
  <c r="AO497" i="1"/>
  <c r="AO496" i="1"/>
  <c r="AO495" i="1"/>
  <c r="AO479" i="1"/>
  <c r="AO476" i="1"/>
  <c r="AO475" i="1"/>
  <c r="AO474" i="1"/>
  <c r="AO473" i="1"/>
  <c r="AO472" i="1"/>
  <c r="AO471" i="1"/>
  <c r="AO470" i="1"/>
  <c r="AO469" i="1"/>
  <c r="AO468" i="1"/>
  <c r="AO467" i="1"/>
  <c r="AO466" i="1"/>
  <c r="AO465" i="1"/>
  <c r="AO464" i="1"/>
  <c r="AO463" i="1"/>
  <c r="AO460" i="1"/>
  <c r="AO448" i="1"/>
  <c r="AO447" i="1"/>
  <c r="AO445" i="1"/>
  <c r="AO444" i="1"/>
  <c r="AO443" i="1"/>
  <c r="AO434" i="1"/>
  <c r="AO433" i="1"/>
  <c r="AO432" i="1"/>
  <c r="AO431" i="1"/>
  <c r="AO430" i="1"/>
  <c r="AO429" i="1"/>
  <c r="AO427" i="1"/>
  <c r="AO426" i="1"/>
  <c r="AO425" i="1"/>
  <c r="AO424" i="1"/>
  <c r="AO423" i="1"/>
  <c r="AO422" i="1"/>
  <c r="AO421" i="1"/>
  <c r="AO420" i="1"/>
  <c r="AO419" i="1"/>
  <c r="AO418" i="1"/>
  <c r="AO417" i="1"/>
  <c r="AO416" i="1"/>
  <c r="AO415" i="1"/>
  <c r="AO414" i="1"/>
  <c r="AO413" i="1"/>
  <c r="AO412" i="1"/>
  <c r="AO411" i="1"/>
  <c r="AO410" i="1"/>
  <c r="AO409" i="1"/>
  <c r="AO408" i="1"/>
  <c r="AO407" i="1"/>
  <c r="AO406" i="1"/>
  <c r="AO364" i="1"/>
  <c r="AO363" i="1"/>
  <c r="AO362" i="1"/>
  <c r="AO361" i="1"/>
  <c r="AO360" i="1"/>
  <c r="AO359" i="1"/>
  <c r="AO358" i="1"/>
  <c r="AO357" i="1"/>
  <c r="AO356" i="1"/>
  <c r="AO355" i="1"/>
  <c r="AO354" i="1"/>
  <c r="AO353" i="1"/>
  <c r="AO352" i="1"/>
  <c r="AO351" i="1"/>
  <c r="AO350" i="1"/>
  <c r="AO349" i="1"/>
  <c r="AO348" i="1"/>
  <c r="AO347" i="1"/>
  <c r="AO345" i="1"/>
  <c r="AO344" i="1"/>
  <c r="AO343" i="1"/>
  <c r="AO342" i="1"/>
  <c r="AO341" i="1"/>
  <c r="AO340" i="1"/>
  <c r="AO339" i="1"/>
  <c r="AO338" i="1"/>
  <c r="AO337" i="1"/>
  <c r="AO336" i="1"/>
  <c r="AO335" i="1"/>
  <c r="AO334" i="1"/>
  <c r="AO333" i="1"/>
  <c r="AO332" i="1"/>
  <c r="AO314" i="1"/>
  <c r="AO313" i="1"/>
  <c r="AO312" i="1"/>
  <c r="AO311" i="1"/>
  <c r="AO310" i="1"/>
  <c r="AO309" i="1"/>
  <c r="AO308" i="1"/>
  <c r="AO307" i="1"/>
  <c r="AO306" i="1"/>
  <c r="AO305" i="1"/>
  <c r="AO304" i="1"/>
  <c r="AO303" i="1"/>
  <c r="AO301" i="1"/>
  <c r="AO300" i="1"/>
  <c r="AO299" i="1"/>
  <c r="AO298" i="1"/>
  <c r="AO297" i="1"/>
  <c r="AO270" i="1"/>
  <c r="AO269" i="1"/>
  <c r="AO268" i="1"/>
  <c r="AO267" i="1"/>
  <c r="AO266" i="1"/>
  <c r="AO265" i="1"/>
  <c r="AO264" i="1"/>
  <c r="AO263" i="1"/>
  <c r="AO262" i="1"/>
  <c r="AO261" i="1"/>
  <c r="AO259" i="1"/>
  <c r="AO258" i="1"/>
  <c r="AO257" i="1"/>
  <c r="AO256" i="1"/>
  <c r="AO255" i="1"/>
  <c r="AO254" i="1"/>
  <c r="AO253" i="1"/>
  <c r="AO252" i="1"/>
  <c r="AO251" i="1"/>
  <c r="AO250" i="1"/>
  <c r="AO249" i="1"/>
  <c r="AO248" i="1"/>
  <c r="AO247" i="1"/>
  <c r="AO246" i="1"/>
  <c r="AO245" i="1"/>
  <c r="AO244" i="1"/>
  <c r="AO226" i="1"/>
  <c r="AO225" i="1"/>
  <c r="AO223" i="1"/>
  <c r="AO222" i="1"/>
  <c r="AO219" i="1"/>
  <c r="AO218" i="1"/>
  <c r="AO216" i="1"/>
  <c r="AO215" i="1"/>
  <c r="AO214" i="1"/>
  <c r="AO210" i="1"/>
  <c r="AO209" i="1"/>
  <c r="AO208" i="1"/>
  <c r="AO207" i="1"/>
  <c r="AO206" i="1"/>
  <c r="AO204" i="1"/>
  <c r="AO203" i="1"/>
  <c r="AO202" i="1"/>
  <c r="AO201" i="1"/>
  <c r="AO200" i="1"/>
  <c r="AO199" i="1"/>
  <c r="AO198" i="1"/>
  <c r="AO196" i="1"/>
  <c r="AO195" i="1"/>
  <c r="AO194" i="1"/>
  <c r="AO193" i="1"/>
  <c r="AO192" i="1"/>
  <c r="AO191" i="1"/>
  <c r="AO190" i="1"/>
  <c r="AO189" i="1"/>
  <c r="AO188" i="1"/>
  <c r="AO187" i="1"/>
  <c r="AO186" i="1"/>
  <c r="AO185" i="1"/>
  <c r="AO184" i="1"/>
  <c r="AO183" i="1"/>
  <c r="AO182" i="1"/>
  <c r="AO181" i="1"/>
  <c r="AO180" i="1"/>
  <c r="AO179" i="1"/>
  <c r="AO178" i="1"/>
  <c r="AO177" i="1"/>
  <c r="AO176" i="1"/>
  <c r="AO175" i="1"/>
  <c r="AO152" i="1"/>
  <c r="AO151" i="1"/>
  <c r="AO150" i="1"/>
  <c r="AO149" i="1"/>
  <c r="AO148" i="1"/>
  <c r="AO147" i="1"/>
  <c r="AO146" i="1"/>
  <c r="AO145" i="1"/>
  <c r="AO144" i="1"/>
  <c r="AO143" i="1"/>
  <c r="AO142" i="1"/>
  <c r="AO141" i="1"/>
  <c r="AO140" i="1"/>
  <c r="AO139" i="1"/>
  <c r="AO138" i="1"/>
  <c r="AO137" i="1"/>
  <c r="AO136" i="1"/>
  <c r="AO135" i="1"/>
  <c r="AO134" i="1"/>
  <c r="AO133" i="1"/>
  <c r="AO132" i="1"/>
  <c r="AO131" i="1"/>
  <c r="AO130" i="1"/>
  <c r="AO129" i="1"/>
  <c r="AO120" i="1"/>
  <c r="AO119" i="1"/>
  <c r="AO118" i="1"/>
  <c r="AO117" i="1"/>
  <c r="AO116" i="1"/>
  <c r="AO115" i="1"/>
  <c r="AO114" i="1"/>
  <c r="AO113" i="1"/>
  <c r="AO112" i="1"/>
  <c r="AO111" i="1"/>
  <c r="AO110" i="1"/>
  <c r="AO109" i="1"/>
  <c r="AO108" i="1"/>
  <c r="AO107" i="1"/>
  <c r="AO106" i="1"/>
  <c r="AO105" i="1"/>
  <c r="AO104" i="1"/>
  <c r="AO103" i="1"/>
  <c r="AO102" i="1"/>
  <c r="AO101" i="1"/>
  <c r="AO100" i="1"/>
  <c r="AO99" i="1"/>
  <c r="AO98" i="1"/>
  <c r="AO97" i="1"/>
  <c r="AO96" i="1"/>
  <c r="AO95" i="1"/>
  <c r="AO94" i="1"/>
  <c r="AO93" i="1"/>
  <c r="AO92" i="1"/>
  <c r="AO91" i="1"/>
  <c r="AO90" i="1"/>
  <c r="AO89" i="1"/>
  <c r="AO88" i="1"/>
  <c r="AO87" i="1"/>
  <c r="AO86" i="1"/>
  <c r="AO85" i="1"/>
  <c r="AO84" i="1"/>
  <c r="AO83" i="1"/>
  <c r="AO82" i="1"/>
  <c r="AO81" i="1"/>
  <c r="AO80" i="1"/>
  <c r="AO79" i="1"/>
  <c r="AO78" i="1"/>
  <c r="AO77" i="1"/>
  <c r="AO76" i="1"/>
  <c r="AO75" i="1"/>
  <c r="AO74" i="1"/>
  <c r="AO73" i="1"/>
  <c r="AO72" i="1"/>
  <c r="AO71" i="1"/>
  <c r="AO70" i="1"/>
  <c r="AO69" i="1"/>
  <c r="N27" i="5" l="1"/>
  <c r="N9" i="5"/>
  <c r="AO477" i="1"/>
  <c r="AO450" i="1"/>
  <c r="AO449" i="1"/>
  <c r="AO428" i="1"/>
  <c r="AO302" i="1"/>
  <c r="AO221" i="1"/>
  <c r="AO67" i="1"/>
  <c r="AO66" i="1"/>
  <c r="AO64" i="1"/>
  <c r="AO61" i="1"/>
  <c r="AO60" i="1"/>
  <c r="AO53" i="1"/>
  <c r="AO29" i="1"/>
  <c r="AO16" i="1"/>
  <c r="AO15" i="1"/>
  <c r="AO14" i="1"/>
  <c r="AO13" i="1"/>
  <c r="AO12" i="1"/>
  <c r="AO10" i="1"/>
  <c r="AO9" i="1"/>
  <c r="AO8" i="1"/>
  <c r="AO7" i="1"/>
  <c r="AO5" i="1"/>
  <c r="AO4" i="1"/>
  <c r="AO494" i="1"/>
  <c r="AO493" i="1"/>
  <c r="AO492" i="1"/>
  <c r="AO491" i="1"/>
  <c r="AO490" i="1"/>
  <c r="AO489" i="1"/>
  <c r="AO488" i="1"/>
  <c r="AO487" i="1"/>
  <c r="AO486" i="1"/>
  <c r="AO485" i="1"/>
  <c r="AO484" i="1"/>
  <c r="AO483" i="1"/>
  <c r="AO482" i="1"/>
  <c r="AO481" i="1"/>
  <c r="AO446" i="1"/>
  <c r="AO405" i="1"/>
  <c r="AO404" i="1"/>
  <c r="AO403" i="1"/>
  <c r="AO402" i="1"/>
  <c r="AO401" i="1"/>
  <c r="AO400" i="1"/>
  <c r="AO399" i="1"/>
  <c r="AO324" i="1"/>
  <c r="AO507" i="1"/>
  <c r="AO506" i="1"/>
  <c r="AO504" i="1"/>
  <c r="AO502" i="1"/>
  <c r="AO462" i="1"/>
  <c r="AO459" i="1"/>
  <c r="AO456" i="1"/>
  <c r="AO439" i="1"/>
  <c r="AO437" i="1"/>
  <c r="AO435" i="1"/>
  <c r="AO394" i="1"/>
  <c r="AO393" i="1"/>
  <c r="AO385" i="1"/>
  <c r="AO380" i="1"/>
  <c r="AO379" i="1"/>
  <c r="AO378" i="1"/>
  <c r="AO373" i="1"/>
  <c r="AO327" i="1"/>
  <c r="AO321" i="1"/>
  <c r="AO317" i="1"/>
  <c r="AO315" i="1"/>
  <c r="AO296" i="1"/>
  <c r="AO295" i="1"/>
  <c r="AO294" i="1"/>
  <c r="AO293" i="1"/>
  <c r="AO292" i="1"/>
  <c r="AO291" i="1"/>
  <c r="AO289" i="1"/>
  <c r="AO288" i="1"/>
  <c r="AO285" i="1"/>
  <c r="AO284" i="1"/>
  <c r="AO281" i="1"/>
  <c r="AO278" i="1"/>
  <c r="AO276" i="1"/>
  <c r="AO275" i="1"/>
  <c r="AO271" i="1"/>
  <c r="AO240" i="1"/>
  <c r="AO239" i="1"/>
  <c r="AO237" i="1"/>
  <c r="AO236" i="1"/>
  <c r="AO224" i="1"/>
  <c r="AO220" i="1"/>
  <c r="AO213" i="1"/>
  <c r="AO212" i="1"/>
  <c r="AO211" i="1"/>
  <c r="AO205" i="1"/>
  <c r="AO164" i="1"/>
  <c r="AO163" i="1"/>
  <c r="AO162" i="1"/>
  <c r="AO161" i="1"/>
  <c r="AO160" i="1"/>
  <c r="AO159" i="1"/>
  <c r="AO158" i="1"/>
  <c r="AO157" i="1"/>
  <c r="AO156" i="1"/>
  <c r="AO155" i="1"/>
  <c r="AO154" i="1"/>
  <c r="AO153" i="1"/>
  <c r="AO128" i="1"/>
  <c r="AO126" i="1"/>
  <c r="AO125" i="1"/>
  <c r="AO124" i="1"/>
  <c r="AO123" i="1"/>
  <c r="AO122" i="1"/>
  <c r="AO32" i="1"/>
  <c r="AO509" i="1"/>
  <c r="AO505" i="1"/>
  <c r="AO503" i="1"/>
  <c r="AO478" i="1"/>
  <c r="AO461" i="1"/>
  <c r="AO458" i="1"/>
  <c r="AO457" i="1"/>
  <c r="AO442" i="1"/>
  <c r="AO441" i="1"/>
  <c r="AO440" i="1"/>
  <c r="AO438" i="1"/>
  <c r="AO436" i="1"/>
  <c r="AO331" i="1"/>
  <c r="AO330" i="1"/>
  <c r="AO329" i="1"/>
  <c r="AO328" i="1"/>
  <c r="AO326" i="1"/>
  <c r="AO325" i="1"/>
  <c r="AO323" i="1"/>
  <c r="AO322" i="1"/>
  <c r="AO320" i="1"/>
  <c r="AO319" i="1"/>
  <c r="AO318" i="1"/>
  <c r="AO316" i="1"/>
  <c r="AO290" i="1"/>
  <c r="AO287" i="1"/>
  <c r="AO286" i="1"/>
  <c r="AO283" i="1"/>
  <c r="AO282" i="1"/>
  <c r="AO280" i="1"/>
  <c r="AO279" i="1"/>
  <c r="AO277" i="1"/>
  <c r="AO274" i="1"/>
  <c r="AO273" i="1"/>
  <c r="AO272" i="1"/>
  <c r="AO260" i="1"/>
  <c r="AO243" i="1"/>
  <c r="AO242" i="1"/>
  <c r="AO241" i="1"/>
  <c r="AO238" i="1"/>
  <c r="AO235" i="1"/>
  <c r="AO234" i="1"/>
  <c r="AO233" i="1"/>
  <c r="AO232" i="1"/>
  <c r="AO231" i="1"/>
  <c r="AO230" i="1"/>
  <c r="AO229" i="1"/>
  <c r="AO228" i="1"/>
  <c r="AO227" i="1"/>
  <c r="AO174" i="1"/>
  <c r="AO173" i="1"/>
  <c r="AO172" i="1"/>
  <c r="AO171" i="1"/>
  <c r="AO170" i="1"/>
  <c r="AO169" i="1"/>
  <c r="AO168" i="1"/>
  <c r="AO167" i="1"/>
  <c r="AO166" i="1"/>
  <c r="AO165" i="1"/>
  <c r="AO127" i="1"/>
  <c r="AO121" i="1"/>
  <c r="N10" i="5" s="1"/>
  <c r="AO455" i="1"/>
  <c r="AO454" i="1"/>
  <c r="AO453" i="1"/>
  <c r="AO452" i="1"/>
  <c r="AO451" i="1"/>
  <c r="AO398" i="1"/>
  <c r="AO397" i="1"/>
  <c r="AO396" i="1"/>
  <c r="AO395" i="1"/>
  <c r="AO392" i="1"/>
  <c r="AO391" i="1"/>
  <c r="AO390" i="1"/>
  <c r="AO389" i="1"/>
  <c r="AO388" i="1"/>
  <c r="AO387" i="1"/>
  <c r="AO386" i="1"/>
  <c r="AO384" i="1"/>
  <c r="AO383" i="1"/>
  <c r="AO382" i="1"/>
  <c r="AO381" i="1"/>
  <c r="AO377" i="1"/>
  <c r="AO376" i="1"/>
  <c r="AO375" i="1"/>
  <c r="AO374" i="1"/>
  <c r="AO372" i="1"/>
  <c r="AO371" i="1"/>
  <c r="AO370" i="1"/>
  <c r="AO369" i="1"/>
  <c r="AO368" i="1"/>
  <c r="AO367" i="1"/>
  <c r="AO366" i="1"/>
  <c r="AO365" i="1"/>
  <c r="AO217" i="1"/>
  <c r="AO68" i="1"/>
  <c r="AO65" i="1"/>
  <c r="AO63" i="1"/>
  <c r="AO62" i="1"/>
  <c r="AO59" i="1"/>
  <c r="AO58" i="1"/>
  <c r="AO57" i="1"/>
  <c r="AO56" i="1"/>
  <c r="AO55" i="1"/>
  <c r="AO54" i="1"/>
  <c r="AO52" i="1"/>
  <c r="AO51" i="1"/>
  <c r="AO50" i="1"/>
  <c r="AO49" i="1"/>
  <c r="AO48" i="1"/>
  <c r="AO47" i="1"/>
  <c r="AO46" i="1"/>
  <c r="AO45" i="1"/>
  <c r="AO44" i="1"/>
  <c r="AO43" i="1"/>
  <c r="AO42" i="1"/>
  <c r="AO41" i="1"/>
  <c r="AO40" i="1"/>
  <c r="AO39" i="1"/>
  <c r="AO38" i="1"/>
  <c r="AO37" i="1"/>
  <c r="AO36" i="1"/>
  <c r="AO35" i="1"/>
  <c r="AO34" i="1"/>
  <c r="AO33" i="1"/>
  <c r="AO31" i="1"/>
  <c r="AO30" i="1"/>
  <c r="AO28" i="1"/>
  <c r="AO27" i="1"/>
  <c r="AO26" i="1"/>
  <c r="AO25" i="1"/>
  <c r="AO23" i="1"/>
  <c r="AO22" i="1"/>
  <c r="AO21" i="1"/>
  <c r="AO20" i="1"/>
  <c r="AO19" i="1"/>
  <c r="AO18" i="1"/>
  <c r="AO17" i="1"/>
  <c r="AO11" i="1"/>
  <c r="AO346" i="1"/>
  <c r="N16" i="5" s="1"/>
  <c r="AO197" i="1"/>
  <c r="N12" i="5" s="1"/>
  <c r="N22" i="5" l="1"/>
  <c r="N19" i="5"/>
  <c r="N14" i="5"/>
  <c r="N20" i="5"/>
  <c r="N11" i="5"/>
  <c r="N13" i="5"/>
  <c r="N15" i="5"/>
  <c r="N17" i="5"/>
  <c r="N21" i="5"/>
  <c r="N18" i="5"/>
  <c r="N8" i="5"/>
  <c r="AO6" i="1"/>
  <c r="AO511" i="1" s="1"/>
  <c r="G10" i="6" l="1"/>
  <c r="N7" i="5"/>
  <c r="N23" i="5" s="1"/>
  <c r="G12" i="6" l="1"/>
  <c r="G13" i="6"/>
  <c r="G11" i="6"/>
  <c r="G14" i="6" l="1"/>
  <c r="N24" i="5"/>
  <c r="N33" i="5" s="1"/>
</calcChain>
</file>

<file path=xl/sharedStrings.xml><?xml version="1.0" encoding="utf-8"?>
<sst xmlns="http://schemas.openxmlformats.org/spreadsheetml/2006/main" count="2642" uniqueCount="499">
  <si>
    <t xml:space="preserve">LOTE </t>
  </si>
  <si>
    <t>N°</t>
  </si>
  <si>
    <t>GUIA</t>
  </si>
  <si>
    <t>PESO</t>
  </si>
  <si>
    <t>COLOR</t>
  </si>
  <si>
    <t>GENERO</t>
  </si>
  <si>
    <t>TATUAJE</t>
  </si>
  <si>
    <t>RAZA</t>
  </si>
  <si>
    <t>VALOR</t>
  </si>
  <si>
    <t>M 0-1</t>
  </si>
  <si>
    <t>H 0-1</t>
  </si>
  <si>
    <t xml:space="preserve">MACHO </t>
  </si>
  <si>
    <t>HEMBRA</t>
  </si>
  <si>
    <t>G</t>
  </si>
  <si>
    <t>S</t>
  </si>
  <si>
    <t>2 COPAS</t>
  </si>
  <si>
    <t>BOS INDICUS</t>
  </si>
  <si>
    <t>M 1-2</t>
  </si>
  <si>
    <t>H 1-2</t>
  </si>
  <si>
    <t>0-1 $9400</t>
  </si>
  <si>
    <t>1-2 $8450</t>
  </si>
  <si>
    <t>2--3</t>
  </si>
  <si>
    <t>MAS DE 3 $7000</t>
  </si>
  <si>
    <t>0-1 $8700</t>
  </si>
  <si>
    <t>1--2 $7300</t>
  </si>
  <si>
    <t>2--3 $7300</t>
  </si>
  <si>
    <t>MAS DE 3 $6650</t>
  </si>
  <si>
    <t>BRAHAMAN BLANCO</t>
  </si>
  <si>
    <t>BRAHAMAN ROJO</t>
  </si>
  <si>
    <t>MESTIZO</t>
  </si>
  <si>
    <t>M +3</t>
  </si>
  <si>
    <t>H 2-3</t>
  </si>
  <si>
    <t>LOTE 1</t>
  </si>
  <si>
    <t>BLANCO</t>
  </si>
  <si>
    <t>X</t>
  </si>
  <si>
    <t>100-94</t>
  </si>
  <si>
    <t>017-221</t>
  </si>
  <si>
    <t>019-521</t>
  </si>
  <si>
    <t>016-20</t>
  </si>
  <si>
    <t>LOTE 2</t>
  </si>
  <si>
    <t>012-421</t>
  </si>
  <si>
    <t>021-422</t>
  </si>
  <si>
    <t>024-521</t>
  </si>
  <si>
    <t>AMARILLA</t>
  </si>
  <si>
    <t>006-10</t>
  </si>
  <si>
    <t>031-221</t>
  </si>
  <si>
    <t>NEGRA</t>
  </si>
  <si>
    <t>046-121</t>
  </si>
  <si>
    <t>H + 3</t>
  </si>
  <si>
    <t>024</t>
  </si>
  <si>
    <t>061-20</t>
  </si>
  <si>
    <t>051-121</t>
  </si>
  <si>
    <t>020-421</t>
  </si>
  <si>
    <t>x</t>
  </si>
  <si>
    <t>058-20</t>
  </si>
  <si>
    <t>CEREZA</t>
  </si>
  <si>
    <t>001-321</t>
  </si>
  <si>
    <t>AMARILLO</t>
  </si>
  <si>
    <t>056-20</t>
  </si>
  <si>
    <t>CENIZA</t>
  </si>
  <si>
    <t>015-421</t>
  </si>
  <si>
    <t>041-321</t>
  </si>
  <si>
    <t>012-20</t>
  </si>
  <si>
    <t>004-20</t>
  </si>
  <si>
    <t>054-121</t>
  </si>
  <si>
    <t>0010-421</t>
  </si>
  <si>
    <t>010-20</t>
  </si>
  <si>
    <t>055-121</t>
  </si>
  <si>
    <t>048-920</t>
  </si>
  <si>
    <t>ROJO</t>
  </si>
  <si>
    <t>052-920</t>
  </si>
  <si>
    <t>026-521</t>
  </si>
  <si>
    <t>004-121</t>
  </si>
  <si>
    <t>011-421</t>
  </si>
  <si>
    <t>030-221</t>
  </si>
  <si>
    <t>047-920</t>
  </si>
  <si>
    <t>033-221</t>
  </si>
  <si>
    <t>002-20</t>
  </si>
  <si>
    <t>025-521</t>
  </si>
  <si>
    <t>NEGRO -BLANCO</t>
  </si>
  <si>
    <t>037-321</t>
  </si>
  <si>
    <t>023-421</t>
  </si>
  <si>
    <t>014-421</t>
  </si>
  <si>
    <t>042-421</t>
  </si>
  <si>
    <t>029-221</t>
  </si>
  <si>
    <t>NEGRO</t>
  </si>
  <si>
    <t>018-421</t>
  </si>
  <si>
    <t>027-221</t>
  </si>
  <si>
    <t>022-521</t>
  </si>
  <si>
    <t>313</t>
  </si>
  <si>
    <t>059-20</t>
  </si>
  <si>
    <t>014-20</t>
  </si>
  <si>
    <t>007-421</t>
  </si>
  <si>
    <t>AMARILLO-BLANCO</t>
  </si>
  <si>
    <t>003-321</t>
  </si>
  <si>
    <t>ROJO-CARETA</t>
  </si>
  <si>
    <t>039-321</t>
  </si>
  <si>
    <t>BLANCO-ROJO</t>
  </si>
  <si>
    <t>018-20</t>
  </si>
  <si>
    <t>008-421</t>
  </si>
  <si>
    <t>066-820</t>
  </si>
  <si>
    <t>PARDO-NEGRA</t>
  </si>
  <si>
    <t>LOTE 3</t>
  </si>
  <si>
    <t>183</t>
  </si>
  <si>
    <t>280</t>
  </si>
  <si>
    <t>131</t>
  </si>
  <si>
    <t>401</t>
  </si>
  <si>
    <t>BARCINA</t>
  </si>
  <si>
    <t>022-29</t>
  </si>
  <si>
    <t>265</t>
  </si>
  <si>
    <t>NEGRO-CHISPIADO</t>
  </si>
  <si>
    <t>387-0</t>
  </si>
  <si>
    <t>188</t>
  </si>
  <si>
    <t>331</t>
  </si>
  <si>
    <t>332</t>
  </si>
  <si>
    <t>400</t>
  </si>
  <si>
    <t>PARDO</t>
  </si>
  <si>
    <t>076</t>
  </si>
  <si>
    <t>094</t>
  </si>
  <si>
    <t>251</t>
  </si>
  <si>
    <t>206</t>
  </si>
  <si>
    <t>NEGRO-CAFÉ</t>
  </si>
  <si>
    <t>230</t>
  </si>
  <si>
    <t>393</t>
  </si>
  <si>
    <t>310</t>
  </si>
  <si>
    <t>361</t>
  </si>
  <si>
    <t>PARDO-CARETA</t>
  </si>
  <si>
    <t>198</t>
  </si>
  <si>
    <t>193</t>
  </si>
  <si>
    <t>738-12</t>
  </si>
  <si>
    <t>826-11</t>
  </si>
  <si>
    <t>BLANCO-AMARILLO</t>
  </si>
  <si>
    <t>125</t>
  </si>
  <si>
    <t>120</t>
  </si>
  <si>
    <t>111</t>
  </si>
  <si>
    <t>303</t>
  </si>
  <si>
    <t>312</t>
  </si>
  <si>
    <t>5578</t>
  </si>
  <si>
    <t>262</t>
  </si>
  <si>
    <t>402</t>
  </si>
  <si>
    <t>203</t>
  </si>
  <si>
    <t>222</t>
  </si>
  <si>
    <t>255</t>
  </si>
  <si>
    <t>079</t>
  </si>
  <si>
    <t>275</t>
  </si>
  <si>
    <t>113</t>
  </si>
  <si>
    <t>ROJINEGRO</t>
  </si>
  <si>
    <t>119</t>
  </si>
  <si>
    <t>23</t>
  </si>
  <si>
    <t>235</t>
  </si>
  <si>
    <t>LOTE 4</t>
  </si>
  <si>
    <t>69</t>
  </si>
  <si>
    <t>017</t>
  </si>
  <si>
    <t>03-6</t>
  </si>
  <si>
    <t>5708-12</t>
  </si>
  <si>
    <t>082</t>
  </si>
  <si>
    <t>88</t>
  </si>
  <si>
    <t>40</t>
  </si>
  <si>
    <t>49</t>
  </si>
  <si>
    <t>AMARILL0</t>
  </si>
  <si>
    <t>138</t>
  </si>
  <si>
    <t>121-13</t>
  </si>
  <si>
    <t>PARDA</t>
  </si>
  <si>
    <t>822</t>
  </si>
  <si>
    <t>806-5</t>
  </si>
  <si>
    <t>ROJO-BLANCO</t>
  </si>
  <si>
    <t>CAFÉ-ROJO</t>
  </si>
  <si>
    <t>LOTE 5</t>
  </si>
  <si>
    <t>04</t>
  </si>
  <si>
    <t>05</t>
  </si>
  <si>
    <t>00</t>
  </si>
  <si>
    <t>41</t>
  </si>
  <si>
    <t>070</t>
  </si>
  <si>
    <t>110</t>
  </si>
  <si>
    <t>165</t>
  </si>
  <si>
    <t>189</t>
  </si>
  <si>
    <t>384</t>
  </si>
  <si>
    <t>6098</t>
  </si>
  <si>
    <t>BARCINO</t>
  </si>
  <si>
    <t>132</t>
  </si>
  <si>
    <t>026</t>
  </si>
  <si>
    <t>AMARILLO-NEGRO</t>
  </si>
  <si>
    <t>52</t>
  </si>
  <si>
    <t>396</t>
  </si>
  <si>
    <t>325</t>
  </si>
  <si>
    <t>353</t>
  </si>
  <si>
    <t>337</t>
  </si>
  <si>
    <t>322</t>
  </si>
  <si>
    <t>335</t>
  </si>
  <si>
    <t>292</t>
  </si>
  <si>
    <t>083</t>
  </si>
  <si>
    <t>25-8</t>
  </si>
  <si>
    <t>5680-41</t>
  </si>
  <si>
    <t>227</t>
  </si>
  <si>
    <t>ROJOS</t>
  </si>
  <si>
    <t>LOTE 6</t>
  </si>
  <si>
    <t>032-20</t>
  </si>
  <si>
    <t>378</t>
  </si>
  <si>
    <t>290</t>
  </si>
  <si>
    <t>026-49</t>
  </si>
  <si>
    <t>308</t>
  </si>
  <si>
    <t>324</t>
  </si>
  <si>
    <t>TRES COLORES</t>
  </si>
  <si>
    <t>306</t>
  </si>
  <si>
    <t>0328-20</t>
  </si>
  <si>
    <t>008-20</t>
  </si>
  <si>
    <t>006-421</t>
  </si>
  <si>
    <t>020-20</t>
  </si>
  <si>
    <t>301</t>
  </si>
  <si>
    <t>1402</t>
  </si>
  <si>
    <t>390</t>
  </si>
  <si>
    <t>388</t>
  </si>
  <si>
    <t>263</t>
  </si>
  <si>
    <t>334</t>
  </si>
  <si>
    <t>044-920</t>
  </si>
  <si>
    <t>057-20</t>
  </si>
  <si>
    <t>016-521</t>
  </si>
  <si>
    <t>030-39</t>
  </si>
  <si>
    <t>320-5</t>
  </si>
  <si>
    <t>LOTE 7</t>
  </si>
  <si>
    <t>137</t>
  </si>
  <si>
    <t>636</t>
  </si>
  <si>
    <t>349</t>
  </si>
  <si>
    <t>46</t>
  </si>
  <si>
    <t>62</t>
  </si>
  <si>
    <t>356-51</t>
  </si>
  <si>
    <t>278</t>
  </si>
  <si>
    <t>363</t>
  </si>
  <si>
    <t>81</t>
  </si>
  <si>
    <t>279</t>
  </si>
  <si>
    <t>250</t>
  </si>
  <si>
    <t>377</t>
  </si>
  <si>
    <t>AMARILLO-CARETA</t>
  </si>
  <si>
    <t>330</t>
  </si>
  <si>
    <t>5574-41</t>
  </si>
  <si>
    <t>836</t>
  </si>
  <si>
    <t>027</t>
  </si>
  <si>
    <t>288</t>
  </si>
  <si>
    <t>269</t>
  </si>
  <si>
    <t>117</t>
  </si>
  <si>
    <t>267</t>
  </si>
  <si>
    <t>10-71</t>
  </si>
  <si>
    <t>888-8</t>
  </si>
  <si>
    <t>CENIZO</t>
  </si>
  <si>
    <t>LOTE 8</t>
  </si>
  <si>
    <t>130</t>
  </si>
  <si>
    <t>274</t>
  </si>
  <si>
    <t>286</t>
  </si>
  <si>
    <t>225</t>
  </si>
  <si>
    <t>086</t>
  </si>
  <si>
    <t>231</t>
  </si>
  <si>
    <t>345</t>
  </si>
  <si>
    <t>201</t>
  </si>
  <si>
    <t>367</t>
  </si>
  <si>
    <t>237</t>
  </si>
  <si>
    <t>339</t>
  </si>
  <si>
    <t>84</t>
  </si>
  <si>
    <t>336</t>
  </si>
  <si>
    <t>PINTARACHA</t>
  </si>
  <si>
    <t>90</t>
  </si>
  <si>
    <t>247</t>
  </si>
  <si>
    <t>221</t>
  </si>
  <si>
    <t>122</t>
  </si>
  <si>
    <t>184</t>
  </si>
  <si>
    <t>152</t>
  </si>
  <si>
    <t>282</t>
  </si>
  <si>
    <t>214</t>
  </si>
  <si>
    <t>264</t>
  </si>
  <si>
    <t>861</t>
  </si>
  <si>
    <t>192</t>
  </si>
  <si>
    <t>48</t>
  </si>
  <si>
    <t>LOTE 9</t>
  </si>
  <si>
    <t>293</t>
  </si>
  <si>
    <t>350</t>
  </si>
  <si>
    <t>518-12</t>
  </si>
  <si>
    <t>244</t>
  </si>
  <si>
    <t>220</t>
  </si>
  <si>
    <t>55</t>
  </si>
  <si>
    <t>254</t>
  </si>
  <si>
    <t>260</t>
  </si>
  <si>
    <t>259</t>
  </si>
  <si>
    <t>319</t>
  </si>
  <si>
    <t>212</t>
  </si>
  <si>
    <t>246</t>
  </si>
  <si>
    <t>346</t>
  </si>
  <si>
    <t>285</t>
  </si>
  <si>
    <t>407</t>
  </si>
  <si>
    <t>338</t>
  </si>
  <si>
    <t>358</t>
  </si>
  <si>
    <t>348</t>
  </si>
  <si>
    <t>37</t>
  </si>
  <si>
    <t>LOTE 10</t>
  </si>
  <si>
    <t>039</t>
  </si>
  <si>
    <t>123</t>
  </si>
  <si>
    <t>045</t>
  </si>
  <si>
    <t>202</t>
  </si>
  <si>
    <t>914-49</t>
  </si>
  <si>
    <t>351</t>
  </si>
  <si>
    <t>196</t>
  </si>
  <si>
    <t>86</t>
  </si>
  <si>
    <t>5862-12</t>
  </si>
  <si>
    <t>379-51</t>
  </si>
  <si>
    <t>102</t>
  </si>
  <si>
    <t>009-19</t>
  </si>
  <si>
    <t>126</t>
  </si>
  <si>
    <t>29</t>
  </si>
  <si>
    <t>497-5</t>
  </si>
  <si>
    <t>364</t>
  </si>
  <si>
    <t>226</t>
  </si>
  <si>
    <t>248</t>
  </si>
  <si>
    <t>BLANCO AMARILLO</t>
  </si>
  <si>
    <t>284</t>
  </si>
  <si>
    <t>5730-12</t>
  </si>
  <si>
    <t>180</t>
  </si>
  <si>
    <t>232</t>
  </si>
  <si>
    <t>021</t>
  </si>
  <si>
    <t>239</t>
  </si>
  <si>
    <t>249</t>
  </si>
  <si>
    <t>343</t>
  </si>
  <si>
    <t>224</t>
  </si>
  <si>
    <t>307</t>
  </si>
  <si>
    <t>256</t>
  </si>
  <si>
    <t>97</t>
  </si>
  <si>
    <t>342</t>
  </si>
  <si>
    <t>82</t>
  </si>
  <si>
    <t>NEGRO- ROJIZO</t>
  </si>
  <si>
    <t>121</t>
  </si>
  <si>
    <t>074-720</t>
  </si>
  <si>
    <t>071-721</t>
  </si>
  <si>
    <t>050-920</t>
  </si>
  <si>
    <t>073-721</t>
  </si>
  <si>
    <t>072-721</t>
  </si>
  <si>
    <t>BLANCO/NEGRO</t>
  </si>
  <si>
    <t>045-121</t>
  </si>
  <si>
    <t>005-121</t>
  </si>
  <si>
    <t>067</t>
  </si>
  <si>
    <t>077-121</t>
  </si>
  <si>
    <t>AMARILLO/BLANCO</t>
  </si>
  <si>
    <t>079-920</t>
  </si>
  <si>
    <t>043-421</t>
  </si>
  <si>
    <t>0401-321</t>
  </si>
  <si>
    <t>034-201</t>
  </si>
  <si>
    <t>064-821</t>
  </si>
  <si>
    <t>062-20</t>
  </si>
  <si>
    <t>058-821</t>
  </si>
  <si>
    <t>068-721</t>
  </si>
  <si>
    <t>036-221</t>
  </si>
  <si>
    <t>076-721</t>
  </si>
  <si>
    <t>NEGRO/BLANCO</t>
  </si>
  <si>
    <t>078-921</t>
  </si>
  <si>
    <t>057-821</t>
  </si>
  <si>
    <t>065-221</t>
  </si>
  <si>
    <t>060-20</t>
  </si>
  <si>
    <t>032-221</t>
  </si>
  <si>
    <t>056-121</t>
  </si>
  <si>
    <t>053-321</t>
  </si>
  <si>
    <t>076-82</t>
  </si>
  <si>
    <t>075-921</t>
  </si>
  <si>
    <t>069-921</t>
  </si>
  <si>
    <t>BLANCO/AMARILLO</t>
  </si>
  <si>
    <t>049-121</t>
  </si>
  <si>
    <t>063-221</t>
  </si>
  <si>
    <t>LOTE 11</t>
  </si>
  <si>
    <t>47</t>
  </si>
  <si>
    <t>39</t>
  </si>
  <si>
    <t>43</t>
  </si>
  <si>
    <t>45</t>
  </si>
  <si>
    <t>LOTE 12</t>
  </si>
  <si>
    <t>101</t>
  </si>
  <si>
    <t>252</t>
  </si>
  <si>
    <t>204</t>
  </si>
  <si>
    <t>258</t>
  </si>
  <si>
    <t>291</t>
  </si>
  <si>
    <t>253</t>
  </si>
  <si>
    <t>299</t>
  </si>
  <si>
    <t>309</t>
  </si>
  <si>
    <t>081</t>
  </si>
  <si>
    <t>403</t>
  </si>
  <si>
    <t>333</t>
  </si>
  <si>
    <t>ROJO-NEGRO</t>
  </si>
  <si>
    <t>360</t>
  </si>
  <si>
    <t>78</t>
  </si>
  <si>
    <t>57</t>
  </si>
  <si>
    <t>406</t>
  </si>
  <si>
    <t>064</t>
  </si>
  <si>
    <t>344</t>
  </si>
  <si>
    <t>052</t>
  </si>
  <si>
    <t>12</t>
  </si>
  <si>
    <t>140</t>
  </si>
  <si>
    <t>305</t>
  </si>
  <si>
    <t>234</t>
  </si>
  <si>
    <t>327</t>
  </si>
  <si>
    <t>219</t>
  </si>
  <si>
    <t>83</t>
  </si>
  <si>
    <t>AMARILLO-ROJO</t>
  </si>
  <si>
    <t>141</t>
  </si>
  <si>
    <t>090</t>
  </si>
  <si>
    <t>062</t>
  </si>
  <si>
    <t>124</t>
  </si>
  <si>
    <t>PINTARACHO</t>
  </si>
  <si>
    <t>LOTE 13</t>
  </si>
  <si>
    <t>185</t>
  </si>
  <si>
    <t>002</t>
  </si>
  <si>
    <t>271</t>
  </si>
  <si>
    <t>009-421</t>
  </si>
  <si>
    <t>181</t>
  </si>
  <si>
    <t>261</t>
  </si>
  <si>
    <t>211</t>
  </si>
  <si>
    <t>028-221</t>
  </si>
  <si>
    <t>081-721</t>
  </si>
  <si>
    <t>038-321</t>
  </si>
  <si>
    <t>079-821</t>
  </si>
  <si>
    <t>090-821</t>
  </si>
  <si>
    <t>832-11</t>
  </si>
  <si>
    <t>AMARILLO/NEGRO</t>
  </si>
  <si>
    <t>LOTE 14</t>
  </si>
  <si>
    <t>115</t>
  </si>
  <si>
    <t>326-6</t>
  </si>
  <si>
    <t>097</t>
  </si>
  <si>
    <t>BLANO</t>
  </si>
  <si>
    <t>155</t>
  </si>
  <si>
    <t>316</t>
  </si>
  <si>
    <t>03</t>
  </si>
  <si>
    <t>030-02</t>
  </si>
  <si>
    <t>208</t>
  </si>
  <si>
    <t>8015</t>
  </si>
  <si>
    <t>626-6</t>
  </si>
  <si>
    <t>242-19</t>
  </si>
  <si>
    <t>008-99</t>
  </si>
  <si>
    <t>182</t>
  </si>
  <si>
    <t>59</t>
  </si>
  <si>
    <t>NEGRO/AMARILLO</t>
  </si>
  <si>
    <t>LOTE 15</t>
  </si>
  <si>
    <t>19</t>
  </si>
  <si>
    <t>21</t>
  </si>
  <si>
    <t>31</t>
  </si>
  <si>
    <t>51</t>
  </si>
  <si>
    <t>15</t>
  </si>
  <si>
    <t>13</t>
  </si>
  <si>
    <t>25</t>
  </si>
  <si>
    <t>35</t>
  </si>
  <si>
    <t>27</t>
  </si>
  <si>
    <t>17</t>
  </si>
  <si>
    <t>33</t>
  </si>
  <si>
    <t>11</t>
  </si>
  <si>
    <t>LOTE 16</t>
  </si>
  <si>
    <t>025-11</t>
  </si>
  <si>
    <t>044</t>
  </si>
  <si>
    <t>049</t>
  </si>
  <si>
    <t>022-12-10</t>
  </si>
  <si>
    <t>160</t>
  </si>
  <si>
    <t>216</t>
  </si>
  <si>
    <t>408</t>
  </si>
  <si>
    <t>040-710</t>
  </si>
  <si>
    <t>INVENTARIO Y VALORACIÓN DE GANADO EQUINO, MULAR Y ASNAL.</t>
  </si>
  <si>
    <t>CLASE DE SEMOVIENTE</t>
  </si>
  <si>
    <t>PRECIO DE ANIMALES DE LABOR</t>
  </si>
  <si>
    <t>MACHO</t>
  </si>
  <si>
    <t>LOTE # 17</t>
  </si>
  <si>
    <t>MORO MOSQUIADO</t>
  </si>
  <si>
    <t>EQUINO</t>
  </si>
  <si>
    <t>COPA 2</t>
  </si>
  <si>
    <t>C</t>
  </si>
  <si>
    <t>CASTAÑO CLARO</t>
  </si>
  <si>
    <t>CABALLO</t>
  </si>
  <si>
    <t>ROSILLO</t>
  </si>
  <si>
    <t>MM</t>
  </si>
  <si>
    <t>MULAR</t>
  </si>
  <si>
    <t>AC</t>
  </si>
  <si>
    <t>BURRO</t>
  </si>
  <si>
    <t>TOTAL</t>
  </si>
  <si>
    <t>LOTE # 18</t>
  </si>
  <si>
    <t>OVEJA PELIBUEY</t>
  </si>
  <si>
    <t>AVALUO COMERCIAL  GANADO OVINO</t>
  </si>
  <si>
    <t>VALOR KILOGRAMO EN PIE</t>
  </si>
  <si>
    <t>VALOR TOTAL</t>
  </si>
  <si>
    <t>TABLA RESUMEN POR LOTES AVALUADOS</t>
  </si>
  <si>
    <t>NRO DE LOTE</t>
  </si>
  <si>
    <t xml:space="preserve">NOMBRE </t>
  </si>
  <si>
    <t>VALOR  LOTE</t>
  </si>
  <si>
    <t>GANADO VACUNO</t>
  </si>
  <si>
    <t>SUBTOTAL 1 GANADO BOVINO</t>
  </si>
  <si>
    <t>SUBTOTA 1 PRECIO NETO</t>
  </si>
  <si>
    <t>GANADO EQUINO, MULAR Y ASNO</t>
  </si>
  <si>
    <t>GANADO  OVINO</t>
  </si>
  <si>
    <t>SUBTOTAL 2 OTROS SEMOVIENTES</t>
  </si>
  <si>
    <t>TRACTOR</t>
  </si>
  <si>
    <t>IMPLEMENTOS</t>
  </si>
  <si>
    <t>MONTURAS</t>
  </si>
  <si>
    <t>SUBTOTAL 3 MAQUINARIA Y EQUIPO, OTROS</t>
  </si>
  <si>
    <t>SUMATORIA SUBTOTATES 1+2+3</t>
  </si>
  <si>
    <t>ITEM</t>
  </si>
  <si>
    <t>PORCENTAJE</t>
  </si>
  <si>
    <t>VALORES</t>
  </si>
  <si>
    <t>Precio venta bruta ganado bovino</t>
  </si>
  <si>
    <t>(-) Comisión por venta en subasta</t>
  </si>
  <si>
    <t>(-) Merma por desplazamiento</t>
  </si>
  <si>
    <t>(-) Transporte a subasta</t>
  </si>
  <si>
    <t>PRECIO NETO DEL INVENTARIO A LIQUIDAR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</si>
</sst>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0.0%"/>
  </numFmts>
  <fonts count="30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4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24"/>
      <name val="Calibri"/>
      <family val="2"/>
      <scheme val="minor"/>
    </font>
    <font>
      <sz val="48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520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41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6" xfId="0" applyBorder="1" applyAlignment="1">
      <alignment horizontal="center"/>
    </xf>
    <xf numFmtId="0" fontId="1" fillId="0" borderId="53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/>
    </xf>
    <xf numFmtId="0" fontId="1" fillId="0" borderId="57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6" fillId="0" borderId="0" xfId="0" applyFont="1" applyAlignment="1">
      <alignment vertical="center" textRotation="90" wrapText="1"/>
    </xf>
    <xf numFmtId="0" fontId="1" fillId="0" borderId="1" xfId="0" applyFont="1" applyBorder="1" applyAlignment="1">
      <alignment vertical="center"/>
    </xf>
    <xf numFmtId="0" fontId="5" fillId="0" borderId="49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5" fillId="1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6" fontId="0" fillId="0" borderId="21" xfId="0" applyNumberFormat="1" applyBorder="1" applyAlignment="1">
      <alignment horizontal="center" vertical="center"/>
    </xf>
    <xf numFmtId="166" fontId="19" fillId="0" borderId="0" xfId="0" applyNumberFormat="1" applyFont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16" fontId="20" fillId="0" borderId="21" xfId="0" applyNumberFormat="1" applyFont="1" applyBorder="1" applyAlignment="1">
      <alignment horizontal="center" vertical="center" wrapText="1"/>
    </xf>
    <xf numFmtId="1" fontId="20" fillId="0" borderId="19" xfId="0" applyNumberFormat="1" applyFont="1" applyBorder="1" applyAlignment="1">
      <alignment horizontal="center" vertical="center" wrapText="1"/>
    </xf>
    <xf numFmtId="1" fontId="23" fillId="0" borderId="21" xfId="0" applyNumberFormat="1" applyFont="1" applyBorder="1" applyAlignment="1">
      <alignment horizontal="center" vertical="center" wrapText="1"/>
    </xf>
    <xf numFmtId="1" fontId="22" fillId="0" borderId="21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166" fontId="19" fillId="0" borderId="6" xfId="1" applyNumberFormat="1" applyFont="1" applyBorder="1" applyAlignment="1">
      <alignment horizontal="center" vertical="center"/>
    </xf>
    <xf numFmtId="166" fontId="19" fillId="0" borderId="9" xfId="1" applyNumberFormat="1" applyFont="1" applyBorder="1" applyAlignment="1">
      <alignment horizontal="center" vertical="center"/>
    </xf>
    <xf numFmtId="0" fontId="1" fillId="0" borderId="63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64" xfId="0" applyFont="1" applyBorder="1" applyAlignment="1">
      <alignment horizontal="center" vertical="center"/>
    </xf>
    <xf numFmtId="0" fontId="18" fillId="0" borderId="60" xfId="0" applyFont="1" applyBorder="1" applyAlignment="1">
      <alignment horizontal="center" vertical="center"/>
    </xf>
    <xf numFmtId="166" fontId="19" fillId="0" borderId="65" xfId="1" applyNumberFormat="1" applyFont="1" applyBorder="1" applyAlignment="1">
      <alignment horizontal="center" vertical="center"/>
    </xf>
    <xf numFmtId="166" fontId="19" fillId="0" borderId="4" xfId="1" applyNumberFormat="1" applyFont="1" applyBorder="1" applyAlignment="1">
      <alignment horizontal="center" vertical="center"/>
    </xf>
    <xf numFmtId="0" fontId="0" fillId="0" borderId="63" xfId="0" applyBorder="1" applyAlignment="1">
      <alignment horizontal="center"/>
    </xf>
    <xf numFmtId="0" fontId="0" fillId="0" borderId="57" xfId="0" applyBorder="1" applyAlignment="1">
      <alignment horizontal="center"/>
    </xf>
    <xf numFmtId="166" fontId="0" fillId="0" borderId="0" xfId="1" applyNumberFormat="1" applyFont="1" applyAlignment="1">
      <alignment horizontal="center"/>
    </xf>
    <xf numFmtId="0" fontId="1" fillId="0" borderId="64" xfId="0" applyFont="1" applyBorder="1" applyAlignment="1">
      <alignment horizontal="center"/>
    </xf>
    <xf numFmtId="0" fontId="1" fillId="0" borderId="65" xfId="0" applyFont="1" applyBorder="1" applyAlignment="1">
      <alignment horizontal="center"/>
    </xf>
    <xf numFmtId="0" fontId="1" fillId="0" borderId="6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38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166" fontId="1" fillId="0" borderId="65" xfId="1" applyNumberFormat="1" applyFont="1" applyBorder="1" applyAlignment="1">
      <alignment horizontal="center"/>
    </xf>
    <xf numFmtId="166" fontId="1" fillId="0" borderId="6" xfId="1" applyNumberFormat="1" applyFont="1" applyFill="1" applyBorder="1" applyAlignment="1">
      <alignment horizontal="center"/>
    </xf>
    <xf numFmtId="166" fontId="1" fillId="0" borderId="6" xfId="1" applyNumberFormat="1" applyFont="1" applyBorder="1" applyAlignment="1">
      <alignment horizontal="center"/>
    </xf>
    <xf numFmtId="166" fontId="1" fillId="0" borderId="9" xfId="1" applyNumberFormat="1" applyFont="1" applyBorder="1" applyAlignment="1">
      <alignment horizontal="center"/>
    </xf>
    <xf numFmtId="166" fontId="1" fillId="0" borderId="62" xfId="1" applyNumberFormat="1" applyFont="1" applyBorder="1" applyAlignment="1">
      <alignment horizontal="center"/>
    </xf>
    <xf numFmtId="0" fontId="1" fillId="0" borderId="3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166" fontId="8" fillId="0" borderId="0" xfId="1" applyNumberFormat="1" applyFont="1"/>
    <xf numFmtId="0" fontId="12" fillId="0" borderId="6" xfId="0" applyFont="1" applyBorder="1" applyAlignment="1">
      <alignment horizontal="center" vertical="center"/>
    </xf>
    <xf numFmtId="0" fontId="12" fillId="0" borderId="0" xfId="0" applyFont="1"/>
    <xf numFmtId="0" fontId="1" fillId="0" borderId="0" xfId="0" applyFont="1"/>
    <xf numFmtId="0" fontId="0" fillId="0" borderId="8" xfId="0" applyBorder="1"/>
    <xf numFmtId="0" fontId="1" fillId="0" borderId="1" xfId="0" applyFont="1" applyBorder="1"/>
    <xf numFmtId="0" fontId="1" fillId="0" borderId="21" xfId="0" applyFont="1" applyBorder="1"/>
    <xf numFmtId="0" fontId="12" fillId="0" borderId="8" xfId="0" applyFont="1" applyBorder="1"/>
    <xf numFmtId="164" fontId="0" fillId="0" borderId="0" xfId="2" applyFont="1" applyAlignment="1"/>
    <xf numFmtId="9" fontId="0" fillId="0" borderId="0" xfId="0" applyNumberFormat="1"/>
    <xf numFmtId="165" fontId="0" fillId="0" borderId="0" xfId="1" applyFont="1"/>
    <xf numFmtId="9" fontId="1" fillId="0" borderId="1" xfId="3" applyFont="1" applyBorder="1" applyAlignment="1">
      <alignment horizontal="center"/>
    </xf>
    <xf numFmtId="167" fontId="1" fillId="0" borderId="1" xfId="3" applyNumberFormat="1" applyFont="1" applyBorder="1" applyAlignment="1">
      <alignment horizontal="center"/>
    </xf>
    <xf numFmtId="10" fontId="1" fillId="0" borderId="21" xfId="3" applyNumberFormat="1" applyFont="1" applyBorder="1" applyAlignment="1">
      <alignment horizontal="center"/>
    </xf>
    <xf numFmtId="9" fontId="1" fillId="0" borderId="60" xfId="3" applyFont="1" applyBorder="1" applyAlignment="1">
      <alignment horizontal="center"/>
    </xf>
    <xf numFmtId="165" fontId="0" fillId="0" borderId="0" xfId="1" applyFont="1" applyAlignment="1">
      <alignment horizontal="center"/>
    </xf>
    <xf numFmtId="0" fontId="1" fillId="0" borderId="3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6" fillId="0" borderId="34" xfId="0" applyFont="1" applyBorder="1" applyAlignment="1">
      <alignment horizontal="center" vertical="center"/>
    </xf>
    <xf numFmtId="0" fontId="16" fillId="0" borderId="35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8" fillId="0" borderId="45" xfId="0" applyFont="1" applyBorder="1" applyAlignment="1">
      <alignment horizontal="center" vertical="center"/>
    </xf>
    <xf numFmtId="0" fontId="18" fillId="0" borderId="48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0" fontId="17" fillId="0" borderId="21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1" fontId="17" fillId="0" borderId="21" xfId="0" applyNumberFormat="1" applyFont="1" applyBorder="1" applyAlignment="1">
      <alignment horizontal="center" vertical="center" wrapText="1"/>
    </xf>
    <xf numFmtId="1" fontId="17" fillId="0" borderId="20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49" fontId="8" fillId="0" borderId="17" xfId="0" applyNumberFormat="1" applyFont="1" applyBorder="1" applyAlignment="1">
      <alignment horizontal="center" vertical="center"/>
    </xf>
    <xf numFmtId="49" fontId="8" fillId="0" borderId="10" xfId="0" applyNumberFormat="1" applyFont="1" applyBorder="1" applyAlignment="1">
      <alignment horizontal="center" vertical="center"/>
    </xf>
    <xf numFmtId="49" fontId="8" fillId="0" borderId="15" xfId="0" applyNumberFormat="1" applyFont="1" applyBorder="1" applyAlignment="1">
      <alignment horizontal="center" vertical="center"/>
    </xf>
    <xf numFmtId="49" fontId="8" fillId="0" borderId="18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8" fillId="0" borderId="11" xfId="0" applyNumberFormat="1" applyFon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/>
    </xf>
    <xf numFmtId="49" fontId="8" fillId="0" borderId="13" xfId="0" applyNumberFormat="1" applyFont="1" applyBorder="1" applyAlignment="1">
      <alignment horizontal="center" vertical="center"/>
    </xf>
    <xf numFmtId="49" fontId="8" fillId="0" borderId="14" xfId="0" applyNumberFormat="1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49" fontId="5" fillId="0" borderId="9" xfId="0" applyNumberFormat="1" applyFont="1" applyBorder="1" applyAlignment="1">
      <alignment horizontal="center" vertical="center"/>
    </xf>
    <xf numFmtId="0" fontId="10" fillId="5" borderId="37" xfId="0" applyFont="1" applyFill="1" applyBorder="1" applyAlignment="1">
      <alignment horizontal="center" vertical="center" textRotation="90" wrapText="1"/>
    </xf>
    <xf numFmtId="0" fontId="6" fillId="5" borderId="38" xfId="0" applyFont="1" applyFill="1" applyBorder="1" applyAlignment="1">
      <alignment horizontal="center" vertical="center" textRotation="90" wrapText="1"/>
    </xf>
    <xf numFmtId="0" fontId="6" fillId="5" borderId="39" xfId="0" applyFont="1" applyFill="1" applyBorder="1" applyAlignment="1">
      <alignment horizontal="center" vertical="center" textRotation="90" wrapText="1"/>
    </xf>
    <xf numFmtId="49" fontId="5" fillId="0" borderId="64" xfId="0" applyNumberFormat="1" applyFont="1" applyBorder="1" applyAlignment="1">
      <alignment horizontal="center" vertical="center"/>
    </xf>
    <xf numFmtId="49" fontId="5" fillId="0" borderId="60" xfId="0" applyNumberFormat="1" applyFont="1" applyBorder="1" applyAlignment="1">
      <alignment horizontal="center" vertical="center"/>
    </xf>
    <xf numFmtId="49" fontId="5" fillId="0" borderId="65" xfId="0" applyNumberFormat="1" applyFont="1" applyBorder="1" applyAlignment="1">
      <alignment horizontal="center" vertical="center"/>
    </xf>
    <xf numFmtId="0" fontId="6" fillId="0" borderId="64" xfId="0" applyFont="1" applyBorder="1" applyAlignment="1">
      <alignment horizontal="center" vertical="center"/>
    </xf>
    <xf numFmtId="0" fontId="6" fillId="0" borderId="60" xfId="0" applyFont="1" applyBorder="1" applyAlignment="1">
      <alignment horizontal="center" vertical="center"/>
    </xf>
    <xf numFmtId="0" fontId="6" fillId="0" borderId="65" xfId="0" applyFont="1" applyBorder="1" applyAlignment="1">
      <alignment horizontal="center" vertical="center"/>
    </xf>
    <xf numFmtId="0" fontId="5" fillId="0" borderId="64" xfId="0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/>
    </xf>
    <xf numFmtId="0" fontId="5" fillId="0" borderId="65" xfId="0" applyFont="1" applyBorder="1" applyAlignment="1">
      <alignment horizontal="center" vertical="center"/>
    </xf>
    <xf numFmtId="0" fontId="1" fillId="0" borderId="64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8" fillId="0" borderId="60" xfId="0" applyFont="1" applyBorder="1" applyAlignment="1">
      <alignment horizontal="center" vertical="center"/>
    </xf>
    <xf numFmtId="0" fontId="18" fillId="0" borderId="65" xfId="0" applyFont="1" applyBorder="1" applyAlignment="1">
      <alignment horizontal="center" vertical="center"/>
    </xf>
    <xf numFmtId="0" fontId="1" fillId="0" borderId="65" xfId="0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 textRotation="90"/>
    </xf>
    <xf numFmtId="0" fontId="10" fillId="0" borderId="35" xfId="0" applyFont="1" applyBorder="1" applyAlignment="1">
      <alignment horizontal="center" vertical="center" textRotation="90"/>
    </xf>
    <xf numFmtId="0" fontId="10" fillId="0" borderId="36" xfId="0" applyFont="1" applyBorder="1" applyAlignment="1">
      <alignment horizontal="center" vertical="center" textRotation="90"/>
    </xf>
    <xf numFmtId="0" fontId="10" fillId="3" borderId="34" xfId="0" applyFont="1" applyFill="1" applyBorder="1" applyAlignment="1">
      <alignment horizontal="center" vertical="center" textRotation="90" wrapText="1"/>
    </xf>
    <xf numFmtId="0" fontId="6" fillId="3" borderId="35" xfId="0" applyFont="1" applyFill="1" applyBorder="1" applyAlignment="1">
      <alignment horizontal="center" vertical="center" textRotation="90" wrapText="1"/>
    </xf>
    <xf numFmtId="0" fontId="6" fillId="3" borderId="36" xfId="0" applyFont="1" applyFill="1" applyBorder="1" applyAlignment="1">
      <alignment horizontal="center" vertical="center" textRotation="90" wrapText="1"/>
    </xf>
    <xf numFmtId="0" fontId="9" fillId="6" borderId="18" xfId="0" applyFont="1" applyFill="1" applyBorder="1" applyAlignment="1">
      <alignment horizontal="center" vertical="center" textRotation="90"/>
    </xf>
    <xf numFmtId="0" fontId="9" fillId="6" borderId="12" xfId="0" applyFont="1" applyFill="1" applyBorder="1" applyAlignment="1">
      <alignment horizontal="center" vertical="center" textRotation="90"/>
    </xf>
    <xf numFmtId="0" fontId="11" fillId="4" borderId="34" xfId="0" applyFont="1" applyFill="1" applyBorder="1" applyAlignment="1">
      <alignment horizontal="center" vertical="center" textRotation="90"/>
    </xf>
    <xf numFmtId="0" fontId="3" fillId="4" borderId="35" xfId="0" applyFont="1" applyFill="1" applyBorder="1" applyAlignment="1">
      <alignment horizontal="center" vertical="center" textRotation="90"/>
    </xf>
    <xf numFmtId="0" fontId="3" fillId="4" borderId="36" xfId="0" applyFont="1" applyFill="1" applyBorder="1" applyAlignment="1">
      <alignment horizontal="center" vertical="center" textRotation="90"/>
    </xf>
    <xf numFmtId="0" fontId="10" fillId="3" borderId="34" xfId="0" applyFont="1" applyFill="1" applyBorder="1" applyAlignment="1">
      <alignment horizontal="center" vertical="center" textRotation="90"/>
    </xf>
    <xf numFmtId="0" fontId="6" fillId="3" borderId="35" xfId="0" applyFont="1" applyFill="1" applyBorder="1" applyAlignment="1">
      <alignment horizontal="center" vertical="center" textRotation="90"/>
    </xf>
    <xf numFmtId="0" fontId="6" fillId="3" borderId="36" xfId="0" applyFont="1" applyFill="1" applyBorder="1" applyAlignment="1">
      <alignment horizontal="center" vertical="center" textRotation="90"/>
    </xf>
    <xf numFmtId="0" fontId="10" fillId="12" borderId="34" xfId="0" applyFont="1" applyFill="1" applyBorder="1" applyAlignment="1">
      <alignment horizontal="center" vertical="center" textRotation="90"/>
    </xf>
    <xf numFmtId="0" fontId="6" fillId="12" borderId="35" xfId="0" applyFont="1" applyFill="1" applyBorder="1" applyAlignment="1">
      <alignment horizontal="center" vertical="center" textRotation="90"/>
    </xf>
    <xf numFmtId="0" fontId="6" fillId="12" borderId="36" xfId="0" applyFont="1" applyFill="1" applyBorder="1" applyAlignment="1">
      <alignment horizontal="center" vertical="center" textRotation="90"/>
    </xf>
    <xf numFmtId="49" fontId="1" fillId="0" borderId="7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0" fillId="7" borderId="34" xfId="0" applyFont="1" applyFill="1" applyBorder="1" applyAlignment="1">
      <alignment horizontal="center" vertical="center" textRotation="90"/>
    </xf>
    <xf numFmtId="0" fontId="10" fillId="7" borderId="35" xfId="0" applyFont="1" applyFill="1" applyBorder="1" applyAlignment="1">
      <alignment horizontal="center" vertical="center" textRotation="90"/>
    </xf>
    <xf numFmtId="0" fontId="10" fillId="7" borderId="36" xfId="0" applyFont="1" applyFill="1" applyBorder="1" applyAlignment="1">
      <alignment horizontal="center" vertical="center" textRotation="90"/>
    </xf>
    <xf numFmtId="0" fontId="10" fillId="11" borderId="34" xfId="0" applyFont="1" applyFill="1" applyBorder="1" applyAlignment="1">
      <alignment horizontal="center" vertical="center" textRotation="90"/>
    </xf>
    <xf numFmtId="0" fontId="10" fillId="11" borderId="35" xfId="0" applyFont="1" applyFill="1" applyBorder="1" applyAlignment="1">
      <alignment horizontal="center" vertical="center" textRotation="90"/>
    </xf>
    <xf numFmtId="0" fontId="10" fillId="11" borderId="36" xfId="0" applyFont="1" applyFill="1" applyBorder="1" applyAlignment="1">
      <alignment horizontal="center" vertical="center" textRotation="90"/>
    </xf>
    <xf numFmtId="0" fontId="10" fillId="6" borderId="34" xfId="0" applyFont="1" applyFill="1" applyBorder="1" applyAlignment="1">
      <alignment horizontal="center" vertical="center" textRotation="90"/>
    </xf>
    <xf numFmtId="0" fontId="10" fillId="6" borderId="35" xfId="0" applyFont="1" applyFill="1" applyBorder="1" applyAlignment="1">
      <alignment horizontal="center" vertical="center" textRotation="90"/>
    </xf>
    <xf numFmtId="0" fontId="10" fillId="6" borderId="36" xfId="0" applyFont="1" applyFill="1" applyBorder="1" applyAlignment="1">
      <alignment horizontal="center" vertical="center" textRotation="90"/>
    </xf>
    <xf numFmtId="0" fontId="10" fillId="4" borderId="34" xfId="0" applyFont="1" applyFill="1" applyBorder="1" applyAlignment="1">
      <alignment horizontal="center" vertical="center" textRotation="90"/>
    </xf>
    <xf numFmtId="0" fontId="10" fillId="4" borderId="35" xfId="0" applyFont="1" applyFill="1" applyBorder="1" applyAlignment="1">
      <alignment horizontal="center" vertical="center" textRotation="90"/>
    </xf>
    <xf numFmtId="0" fontId="10" fillId="4" borderId="36" xfId="0" applyFont="1" applyFill="1" applyBorder="1" applyAlignment="1">
      <alignment horizontal="center" vertical="center" textRotation="90"/>
    </xf>
    <xf numFmtId="0" fontId="10" fillId="8" borderId="34" xfId="0" applyFont="1" applyFill="1" applyBorder="1" applyAlignment="1">
      <alignment horizontal="center" vertical="center" textRotation="90" wrapText="1"/>
    </xf>
    <xf numFmtId="0" fontId="10" fillId="8" borderId="35" xfId="0" applyFont="1" applyFill="1" applyBorder="1" applyAlignment="1">
      <alignment horizontal="center" vertical="center" textRotation="90" wrapText="1"/>
    </xf>
    <xf numFmtId="0" fontId="10" fillId="8" borderId="36" xfId="0" applyFont="1" applyFill="1" applyBorder="1" applyAlignment="1">
      <alignment horizontal="center" vertical="center" textRotation="90" wrapText="1"/>
    </xf>
    <xf numFmtId="0" fontId="13" fillId="6" borderId="34" xfId="0" applyFont="1" applyFill="1" applyBorder="1" applyAlignment="1">
      <alignment horizontal="center" vertical="center" textRotation="90"/>
    </xf>
    <xf numFmtId="0" fontId="13" fillId="6" borderId="35" xfId="0" applyFont="1" applyFill="1" applyBorder="1" applyAlignment="1">
      <alignment horizontal="center" vertical="center" textRotation="90"/>
    </xf>
    <xf numFmtId="0" fontId="13" fillId="6" borderId="36" xfId="0" applyFont="1" applyFill="1" applyBorder="1" applyAlignment="1">
      <alignment horizontal="center" vertical="center" textRotation="90"/>
    </xf>
    <xf numFmtId="49" fontId="5" fillId="0" borderId="42" xfId="0" applyNumberFormat="1" applyFont="1" applyBorder="1" applyAlignment="1">
      <alignment horizontal="center" vertical="center"/>
    </xf>
    <xf numFmtId="49" fontId="5" fillId="0" borderId="40" xfId="0" applyNumberFormat="1" applyFont="1" applyBorder="1" applyAlignment="1">
      <alignment horizontal="center" vertical="center"/>
    </xf>
    <xf numFmtId="49" fontId="5" fillId="0" borderId="50" xfId="0" applyNumberFormat="1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0" fillId="9" borderId="34" xfId="0" applyFont="1" applyFill="1" applyBorder="1" applyAlignment="1">
      <alignment horizontal="center" vertical="center" textRotation="90"/>
    </xf>
    <xf numFmtId="0" fontId="10" fillId="9" borderId="35" xfId="0" applyFont="1" applyFill="1" applyBorder="1" applyAlignment="1">
      <alignment horizontal="center" vertical="center" textRotation="90"/>
    </xf>
    <xf numFmtId="0" fontId="10" fillId="9" borderId="36" xfId="0" applyFont="1" applyFill="1" applyBorder="1" applyAlignment="1">
      <alignment horizontal="center" vertical="center" textRotation="90"/>
    </xf>
    <xf numFmtId="0" fontId="10" fillId="10" borderId="34" xfId="0" applyFont="1" applyFill="1" applyBorder="1" applyAlignment="1">
      <alignment horizontal="center" vertical="center" textRotation="90"/>
    </xf>
    <xf numFmtId="0" fontId="10" fillId="10" borderId="35" xfId="0" applyFont="1" applyFill="1" applyBorder="1" applyAlignment="1">
      <alignment horizontal="center" vertical="center" textRotation="90"/>
    </xf>
    <xf numFmtId="0" fontId="10" fillId="10" borderId="36" xfId="0" applyFont="1" applyFill="1" applyBorder="1" applyAlignment="1">
      <alignment horizontal="center" vertical="center" textRotation="90"/>
    </xf>
    <xf numFmtId="0" fontId="5" fillId="0" borderId="0" xfId="0" applyFont="1" applyAlignment="1">
      <alignment horizontal="center"/>
    </xf>
    <xf numFmtId="166" fontId="12" fillId="0" borderId="4" xfId="1" applyNumberFormat="1" applyFont="1" applyBorder="1" applyAlignment="1">
      <alignment horizontal="center" wrapText="1"/>
    </xf>
    <xf numFmtId="166" fontId="12" fillId="0" borderId="6" xfId="1" applyNumberFormat="1" applyFont="1" applyBorder="1" applyAlignment="1">
      <alignment horizontal="center" wrapText="1"/>
    </xf>
    <xf numFmtId="166" fontId="12" fillId="0" borderId="9" xfId="1" applyNumberFormat="1" applyFont="1" applyBorder="1" applyAlignment="1">
      <alignment horizontal="center" wrapText="1"/>
    </xf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0" borderId="51" xfId="0" applyFont="1" applyBorder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/>
    </xf>
    <xf numFmtId="0" fontId="1" fillId="0" borderId="59" xfId="0" applyFont="1" applyBorder="1" applyAlignment="1">
      <alignment horizontal="center"/>
    </xf>
    <xf numFmtId="0" fontId="1" fillId="0" borderId="47" xfId="0" applyFont="1" applyBorder="1" applyAlignment="1">
      <alignment horizontal="center"/>
    </xf>
    <xf numFmtId="0" fontId="1" fillId="0" borderId="45" xfId="0" applyFont="1" applyBorder="1" applyAlignment="1">
      <alignment horizontal="center"/>
    </xf>
    <xf numFmtId="0" fontId="1" fillId="0" borderId="61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8" fillId="0" borderId="37" xfId="0" applyFont="1" applyBorder="1" applyAlignment="1">
      <alignment horizontal="center" vertical="center" textRotation="90"/>
    </xf>
    <xf numFmtId="0" fontId="8" fillId="0" borderId="38" xfId="0" applyFont="1" applyBorder="1" applyAlignment="1">
      <alignment horizontal="center" vertical="center" textRotation="90"/>
    </xf>
    <xf numFmtId="0" fontId="8" fillId="0" borderId="39" xfId="0" applyFont="1" applyBorder="1" applyAlignment="1">
      <alignment horizontal="center" vertical="center" textRotation="90"/>
    </xf>
    <xf numFmtId="0" fontId="2" fillId="0" borderId="34" xfId="0" applyFont="1" applyBorder="1" applyAlignment="1">
      <alignment horizontal="center" vertical="center" textRotation="90"/>
    </xf>
    <xf numFmtId="0" fontId="2" fillId="0" borderId="35" xfId="0" applyFont="1" applyBorder="1" applyAlignment="1">
      <alignment horizontal="center" vertical="center" textRotation="90"/>
    </xf>
    <xf numFmtId="0" fontId="2" fillId="0" borderId="36" xfId="0" applyFont="1" applyBorder="1" applyAlignment="1">
      <alignment horizontal="center" vertical="center" textRotation="90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2" borderId="34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/>
    </xf>
    <xf numFmtId="0" fontId="1" fillId="2" borderId="36" xfId="0" applyFont="1" applyFill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6" fillId="3" borderId="34" xfId="0" applyFont="1" applyFill="1" applyBorder="1" applyAlignment="1">
      <alignment horizontal="center" vertical="center" textRotation="90"/>
    </xf>
    <xf numFmtId="0" fontId="1" fillId="0" borderId="30" xfId="0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166" fontId="29" fillId="0" borderId="17" xfId="1" applyNumberFormat="1" applyFont="1" applyBorder="1" applyAlignment="1">
      <alignment horizontal="center"/>
    </xf>
    <xf numFmtId="166" fontId="29" fillId="0" borderId="10" xfId="1" applyNumberFormat="1" applyFont="1" applyBorder="1" applyAlignment="1">
      <alignment horizontal="center"/>
    </xf>
    <xf numFmtId="166" fontId="29" fillId="0" borderId="15" xfId="1" applyNumberFormat="1" applyFont="1" applyBorder="1" applyAlignment="1">
      <alignment horizontal="center"/>
    </xf>
    <xf numFmtId="166" fontId="29" fillId="0" borderId="12" xfId="1" applyNumberFormat="1" applyFont="1" applyBorder="1" applyAlignment="1">
      <alignment horizontal="center"/>
    </xf>
    <xf numFmtId="166" fontId="29" fillId="0" borderId="13" xfId="1" applyNumberFormat="1" applyFont="1" applyBorder="1" applyAlignment="1">
      <alignment horizontal="center"/>
    </xf>
    <xf numFmtId="166" fontId="29" fillId="0" borderId="14" xfId="1" applyNumberFormat="1" applyFont="1" applyBorder="1" applyAlignment="1">
      <alignment horizontal="center"/>
    </xf>
    <xf numFmtId="166" fontId="8" fillId="0" borderId="17" xfId="1" applyNumberFormat="1" applyFont="1" applyBorder="1" applyAlignment="1">
      <alignment horizontal="center" vertical="center"/>
    </xf>
    <xf numFmtId="166" fontId="8" fillId="0" borderId="10" xfId="1" applyNumberFormat="1" applyFont="1" applyBorder="1" applyAlignment="1">
      <alignment horizontal="center" vertical="center"/>
    </xf>
    <xf numFmtId="166" fontId="8" fillId="0" borderId="15" xfId="1" applyNumberFormat="1" applyFont="1" applyBorder="1" applyAlignment="1">
      <alignment horizontal="center" vertical="center"/>
    </xf>
    <xf numFmtId="166" fontId="8" fillId="0" borderId="18" xfId="1" applyNumberFormat="1" applyFont="1" applyBorder="1" applyAlignment="1">
      <alignment horizontal="center" vertical="center"/>
    </xf>
    <xf numFmtId="166" fontId="8" fillId="0" borderId="0" xfId="1" applyNumberFormat="1" applyFont="1" applyBorder="1" applyAlignment="1">
      <alignment horizontal="center" vertical="center"/>
    </xf>
    <xf numFmtId="166" fontId="8" fillId="0" borderId="11" xfId="1" applyNumberFormat="1" applyFont="1" applyBorder="1" applyAlignment="1">
      <alignment horizontal="center" vertical="center"/>
    </xf>
    <xf numFmtId="166" fontId="8" fillId="0" borderId="12" xfId="1" applyNumberFormat="1" applyFont="1" applyBorder="1" applyAlignment="1">
      <alignment horizontal="center" vertical="center"/>
    </xf>
    <xf numFmtId="166" fontId="8" fillId="0" borderId="13" xfId="1" applyNumberFormat="1" applyFont="1" applyBorder="1" applyAlignment="1">
      <alignment horizontal="center" vertical="center"/>
    </xf>
    <xf numFmtId="166" fontId="8" fillId="0" borderId="14" xfId="1" applyNumberFormat="1" applyFont="1" applyBorder="1" applyAlignment="1">
      <alignment horizontal="center" vertical="center"/>
    </xf>
    <xf numFmtId="166" fontId="8" fillId="0" borderId="15" xfId="1" applyNumberFormat="1" applyFont="1" applyBorder="1" applyAlignment="1">
      <alignment horizontal="center"/>
    </xf>
    <xf numFmtId="166" fontId="8" fillId="0" borderId="11" xfId="1" applyNumberFormat="1" applyFont="1" applyBorder="1" applyAlignment="1">
      <alignment horizontal="center"/>
    </xf>
    <xf numFmtId="166" fontId="8" fillId="0" borderId="14" xfId="1" applyNumberFormat="1" applyFont="1" applyBorder="1" applyAlignment="1">
      <alignment horizontal="center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25" fillId="0" borderId="0" xfId="0" applyFont="1" applyAlignment="1">
      <alignment horizontal="center"/>
    </xf>
    <xf numFmtId="166" fontId="8" fillId="0" borderId="34" xfId="1" applyNumberFormat="1" applyFont="1" applyBorder="1" applyAlignment="1">
      <alignment horizontal="center"/>
    </xf>
    <xf numFmtId="166" fontId="8" fillId="0" borderId="35" xfId="1" applyNumberFormat="1" applyFont="1" applyBorder="1" applyAlignment="1">
      <alignment horizontal="center"/>
    </xf>
    <xf numFmtId="166" fontId="8" fillId="0" borderId="36" xfId="1" applyNumberFormat="1" applyFont="1" applyBorder="1" applyAlignment="1">
      <alignment horizontal="center"/>
    </xf>
    <xf numFmtId="0" fontId="26" fillId="14" borderId="34" xfId="0" applyFont="1" applyFill="1" applyBorder="1" applyAlignment="1">
      <alignment horizontal="center" vertical="center" textRotation="90"/>
    </xf>
    <xf numFmtId="0" fontId="26" fillId="14" borderId="35" xfId="0" applyFont="1" applyFill="1" applyBorder="1" applyAlignment="1">
      <alignment horizontal="center" vertical="center" textRotation="90"/>
    </xf>
    <xf numFmtId="0" fontId="26" fillId="14" borderId="36" xfId="0" applyFont="1" applyFill="1" applyBorder="1" applyAlignment="1">
      <alignment horizontal="center" vertical="center" textRotation="90"/>
    </xf>
    <xf numFmtId="166" fontId="8" fillId="0" borderId="34" xfId="1" applyNumberFormat="1" applyFont="1" applyBorder="1" applyAlignment="1">
      <alignment horizontal="center" wrapText="1"/>
    </xf>
    <xf numFmtId="166" fontId="8" fillId="0" borderId="35" xfId="1" applyNumberFormat="1" applyFont="1" applyBorder="1" applyAlignment="1">
      <alignment horizontal="center" wrapText="1"/>
    </xf>
    <xf numFmtId="166" fontId="8" fillId="0" borderId="36" xfId="1" applyNumberFormat="1" applyFont="1" applyBorder="1" applyAlignment="1">
      <alignment horizontal="center" wrapText="1"/>
    </xf>
    <xf numFmtId="166" fontId="8" fillId="0" borderId="34" xfId="1" applyNumberFormat="1" applyFont="1" applyBorder="1" applyAlignment="1"/>
    <xf numFmtId="166" fontId="8" fillId="0" borderId="35" xfId="1" applyNumberFormat="1" applyFont="1" applyBorder="1" applyAlignment="1"/>
    <xf numFmtId="166" fontId="8" fillId="0" borderId="36" xfId="1" applyNumberFormat="1" applyFont="1" applyBorder="1" applyAlignment="1"/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7" fillId="0" borderId="61" xfId="0" applyFont="1" applyBorder="1" applyAlignment="1">
      <alignment horizontal="center" vertical="center"/>
    </xf>
    <xf numFmtId="0" fontId="7" fillId="0" borderId="60" xfId="0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64" xfId="0" applyFont="1" applyBorder="1" applyAlignment="1">
      <alignment horizontal="center" vertical="center"/>
    </xf>
    <xf numFmtId="0" fontId="7" fillId="0" borderId="6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164" fontId="0" fillId="0" borderId="0" xfId="2" applyFont="1" applyAlignment="1">
      <alignment horizontal="center"/>
    </xf>
    <xf numFmtId="166" fontId="12" fillId="0" borderId="1" xfId="1" applyNumberFormat="1" applyFont="1" applyBorder="1" applyAlignment="1">
      <alignment horizontal="center"/>
    </xf>
    <xf numFmtId="166" fontId="12" fillId="0" borderId="6" xfId="1" applyNumberFormat="1" applyFont="1" applyBorder="1" applyAlignment="1">
      <alignment horizontal="center"/>
    </xf>
    <xf numFmtId="166" fontId="12" fillId="0" borderId="8" xfId="1" applyNumberFormat="1" applyFont="1" applyBorder="1" applyAlignment="1">
      <alignment horizontal="center"/>
    </xf>
    <xf numFmtId="166" fontId="12" fillId="0" borderId="9" xfId="1" applyNumberFormat="1" applyFont="1" applyBorder="1" applyAlignment="1">
      <alignment horizontal="center"/>
    </xf>
    <xf numFmtId="165" fontId="0" fillId="0" borderId="0" xfId="1" applyFont="1" applyAlignment="1">
      <alignment horizontal="center"/>
    </xf>
    <xf numFmtId="166" fontId="19" fillId="0" borderId="32" xfId="1" applyNumberFormat="1" applyFont="1" applyBorder="1" applyAlignment="1">
      <alignment horizontal="center"/>
    </xf>
    <xf numFmtId="166" fontId="19" fillId="0" borderId="33" xfId="1" applyNumberFormat="1" applyFont="1" applyBorder="1" applyAlignment="1">
      <alignment horizontal="center"/>
    </xf>
    <xf numFmtId="166" fontId="19" fillId="0" borderId="51" xfId="1" applyNumberFormat="1" applyFont="1" applyBorder="1" applyAlignment="1">
      <alignment horizontal="center"/>
    </xf>
    <xf numFmtId="166" fontId="12" fillId="0" borderId="60" xfId="1" applyNumberFormat="1" applyFont="1" applyBorder="1" applyAlignment="1">
      <alignment horizontal="center"/>
    </xf>
    <xf numFmtId="166" fontId="12" fillId="0" borderId="65" xfId="1" applyNumberFormat="1" applyFont="1" applyBorder="1" applyAlignment="1">
      <alignment horizontal="center"/>
    </xf>
    <xf numFmtId="0" fontId="27" fillId="0" borderId="2" xfId="0" applyFont="1" applyBorder="1" applyAlignment="1">
      <alignment horizontal="center" wrapText="1"/>
    </xf>
    <xf numFmtId="0" fontId="27" fillId="0" borderId="3" xfId="0" applyFont="1" applyBorder="1" applyAlignment="1">
      <alignment horizontal="center" wrapText="1"/>
    </xf>
    <xf numFmtId="0" fontId="28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9" fillId="0" borderId="32" xfId="0" applyFont="1" applyBorder="1" applyAlignment="1">
      <alignment horizontal="center"/>
    </xf>
    <xf numFmtId="0" fontId="19" fillId="0" borderId="33" xfId="0" applyFont="1" applyBorder="1" applyAlignment="1">
      <alignment horizontal="center"/>
    </xf>
    <xf numFmtId="0" fontId="19" fillId="0" borderId="51" xfId="0" applyFont="1" applyBorder="1" applyAlignment="1">
      <alignment horizontal="center"/>
    </xf>
    <xf numFmtId="0" fontId="19" fillId="0" borderId="64" xfId="0" applyFont="1" applyBorder="1" applyAlignment="1">
      <alignment horizontal="center"/>
    </xf>
    <xf numFmtId="0" fontId="19" fillId="0" borderId="60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19" fillId="0" borderId="8" xfId="0" applyFont="1" applyBorder="1" applyAlignment="1">
      <alignment horizontal="center"/>
    </xf>
    <xf numFmtId="166" fontId="28" fillId="0" borderId="60" xfId="0" applyNumberFormat="1" applyFont="1" applyBorder="1" applyAlignment="1">
      <alignment horizontal="center"/>
    </xf>
    <xf numFmtId="0" fontId="28" fillId="0" borderId="60" xfId="0" applyFont="1" applyBorder="1" applyAlignment="1">
      <alignment horizontal="center"/>
    </xf>
    <xf numFmtId="0" fontId="28" fillId="0" borderId="65" xfId="0" applyFont="1" applyBorder="1" applyAlignment="1">
      <alignment horizontal="center"/>
    </xf>
    <xf numFmtId="0" fontId="28" fillId="0" borderId="8" xfId="0" applyFont="1" applyBorder="1" applyAlignment="1">
      <alignment horizontal="center"/>
    </xf>
    <xf numFmtId="0" fontId="28" fillId="0" borderId="9" xfId="0" applyFont="1" applyBorder="1" applyAlignment="1">
      <alignment horizontal="center"/>
    </xf>
    <xf numFmtId="0" fontId="1" fillId="0" borderId="66" xfId="0" applyFont="1" applyBorder="1" applyAlignment="1">
      <alignment horizontal="center" wrapText="1"/>
    </xf>
    <xf numFmtId="0" fontId="1" fillId="0" borderId="31" xfId="0" applyFont="1" applyBorder="1" applyAlignment="1">
      <alignment horizontal="center" wrapText="1"/>
    </xf>
    <xf numFmtId="0" fontId="1" fillId="0" borderId="54" xfId="0" applyFont="1" applyBorder="1" applyAlignment="1">
      <alignment horizontal="center" wrapText="1"/>
    </xf>
    <xf numFmtId="0" fontId="1" fillId="0" borderId="67" xfId="0" applyFont="1" applyBorder="1" applyAlignment="1">
      <alignment horizontal="center" wrapText="1"/>
    </xf>
    <xf numFmtId="0" fontId="1" fillId="0" borderId="57" xfId="0" applyFont="1" applyBorder="1" applyAlignment="1">
      <alignment horizontal="center" wrapText="1"/>
    </xf>
    <xf numFmtId="0" fontId="1" fillId="0" borderId="61" xfId="0" applyFont="1" applyBorder="1" applyAlignment="1">
      <alignment horizontal="center" wrapText="1"/>
    </xf>
    <xf numFmtId="0" fontId="1" fillId="0" borderId="43" xfId="0" applyFont="1" applyBorder="1" applyAlignment="1">
      <alignment horizontal="center" wrapText="1"/>
    </xf>
    <xf numFmtId="0" fontId="1" fillId="0" borderId="46" xfId="0" applyFont="1" applyBorder="1" applyAlignment="1">
      <alignment horizontal="center" wrapText="1"/>
    </xf>
    <xf numFmtId="0" fontId="1" fillId="0" borderId="47" xfId="0" applyFont="1" applyBorder="1" applyAlignment="1">
      <alignment horizontal="center" wrapText="1"/>
    </xf>
    <xf numFmtId="0" fontId="1" fillId="0" borderId="64" xfId="0" applyFont="1" applyBorder="1" applyAlignment="1">
      <alignment horizontal="center" wrapText="1"/>
    </xf>
    <xf numFmtId="0" fontId="1" fillId="0" borderId="60" xfId="0" applyFont="1" applyBorder="1" applyAlignment="1">
      <alignment horizontal="center" wrapText="1"/>
    </xf>
    <xf numFmtId="0" fontId="1" fillId="0" borderId="1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7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12" fillId="0" borderId="60" xfId="0" applyFont="1" applyBorder="1" applyAlignment="1">
      <alignment horizontal="left" wrapText="1"/>
    </xf>
    <xf numFmtId="0" fontId="28" fillId="0" borderId="4" xfId="0" applyFont="1" applyBorder="1" applyAlignment="1">
      <alignment horizontal="center"/>
    </xf>
    <xf numFmtId="0" fontId="1" fillId="0" borderId="19" xfId="0" applyFont="1" applyBorder="1" applyAlignment="1">
      <alignment horizontal="center" wrapText="1"/>
    </xf>
    <xf numFmtId="0" fontId="1" fillId="0" borderId="21" xfId="0" applyFont="1" applyBorder="1" applyAlignment="1">
      <alignment horizontal="center" wrapText="1"/>
    </xf>
    <xf numFmtId="0" fontId="19" fillId="0" borderId="0" xfId="0" applyFont="1" applyAlignment="1">
      <alignment horizontal="center"/>
    </xf>
    <xf numFmtId="166" fontId="19" fillId="0" borderId="3" xfId="1" applyNumberFormat="1" applyFont="1" applyBorder="1" applyAlignment="1">
      <alignment horizontal="center"/>
    </xf>
    <xf numFmtId="166" fontId="19" fillId="0" borderId="4" xfId="1" applyNumberFormat="1" applyFont="1" applyBorder="1" applyAlignment="1">
      <alignment horizontal="center"/>
    </xf>
    <xf numFmtId="0" fontId="27" fillId="0" borderId="7" xfId="0" applyFont="1" applyBorder="1" applyAlignment="1">
      <alignment horizontal="center" wrapText="1"/>
    </xf>
    <xf numFmtId="0" fontId="27" fillId="0" borderId="8" xfId="0" applyFont="1" applyBorder="1" applyAlignment="1">
      <alignment horizontal="center" wrapText="1"/>
    </xf>
    <xf numFmtId="166" fontId="19" fillId="0" borderId="8" xfId="1" applyNumberFormat="1" applyFont="1" applyBorder="1" applyAlignment="1">
      <alignment horizontal="center"/>
    </xf>
    <xf numFmtId="166" fontId="19" fillId="0" borderId="9" xfId="1" applyNumberFormat="1" applyFont="1" applyBorder="1" applyAlignment="1">
      <alignment horizontal="center"/>
    </xf>
    <xf numFmtId="166" fontId="12" fillId="0" borderId="21" xfId="1" applyNumberFormat="1" applyFont="1" applyBorder="1" applyAlignment="1">
      <alignment horizontal="center"/>
    </xf>
    <xf numFmtId="166" fontId="12" fillId="0" borderId="20" xfId="1" applyNumberFormat="1" applyFont="1" applyBorder="1" applyAlignment="1">
      <alignment horizontal="center"/>
    </xf>
    <xf numFmtId="166" fontId="19" fillId="0" borderId="27" xfId="1" applyNumberFormat="1" applyFont="1" applyBorder="1" applyAlignment="1">
      <alignment horizontal="center"/>
    </xf>
    <xf numFmtId="166" fontId="19" fillId="0" borderId="28" xfId="1" applyNumberFormat="1" applyFont="1" applyBorder="1" applyAlignment="1">
      <alignment horizontal="center"/>
    </xf>
    <xf numFmtId="0" fontId="19" fillId="0" borderId="26" xfId="0" applyFont="1" applyBorder="1" applyAlignment="1">
      <alignment horizontal="center" wrapText="1"/>
    </xf>
    <xf numFmtId="0" fontId="19" fillId="0" borderId="27" xfId="0" applyFont="1" applyBorder="1" applyAlignment="1">
      <alignment horizontal="center" wrapText="1"/>
    </xf>
    <xf numFmtId="0" fontId="0" fillId="0" borderId="0" xfId="0" applyAlignment="1">
      <alignment horizontal="center"/>
    </xf>
    <xf numFmtId="166" fontId="0" fillId="0" borderId="18" xfId="0" applyNumberFormat="1" applyBorder="1" applyAlignment="1">
      <alignment horizontal="center"/>
    </xf>
    <xf numFmtId="166" fontId="0" fillId="0" borderId="0" xfId="0" applyNumberForma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4" xfId="0" applyFont="1" applyBorder="1" applyAlignment="1">
      <alignment horizontal="left"/>
    </xf>
    <xf numFmtId="0" fontId="1" fillId="0" borderId="60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19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37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166" fontId="1" fillId="0" borderId="60" xfId="1" applyNumberFormat="1" applyFont="1" applyBorder="1" applyAlignment="1">
      <alignment horizontal="center"/>
    </xf>
    <xf numFmtId="166" fontId="1" fillId="0" borderId="65" xfId="1" applyNumberFormat="1" applyFont="1" applyBorder="1" applyAlignment="1">
      <alignment horizontal="center"/>
    </xf>
    <xf numFmtId="166" fontId="1" fillId="0" borderId="21" xfId="1" applyNumberFormat="1" applyFont="1" applyBorder="1" applyAlignment="1">
      <alignment horizontal="center"/>
    </xf>
    <xf numFmtId="166" fontId="1" fillId="0" borderId="20" xfId="1" applyNumberFormat="1" applyFont="1" applyBorder="1" applyAlignment="1">
      <alignment horizontal="center"/>
    </xf>
    <xf numFmtId="0" fontId="19" fillId="0" borderId="26" xfId="0" applyFont="1" applyBorder="1" applyAlignment="1">
      <alignment horizontal="left"/>
    </xf>
    <xf numFmtId="0" fontId="19" fillId="0" borderId="27" xfId="0" applyFont="1" applyBorder="1" applyAlignment="1">
      <alignment horizontal="left"/>
    </xf>
    <xf numFmtId="0" fontId="19" fillId="0" borderId="28" xfId="0" applyFont="1" applyBorder="1" applyAlignment="1">
      <alignment horizontal="left"/>
    </xf>
    <xf numFmtId="166" fontId="19" fillId="0" borderId="26" xfId="0" applyNumberFormat="1" applyFont="1" applyBorder="1" applyAlignment="1">
      <alignment horizontal="center"/>
    </xf>
    <xf numFmtId="166" fontId="19" fillId="0" borderId="27" xfId="0" applyNumberFormat="1" applyFont="1" applyBorder="1" applyAlignment="1">
      <alignment horizontal="center"/>
    </xf>
    <xf numFmtId="166" fontId="19" fillId="0" borderId="28" xfId="0" applyNumberFormat="1" applyFont="1" applyBorder="1" applyAlignment="1">
      <alignment horizontal="center"/>
    </xf>
    <xf numFmtId="166" fontId="1" fillId="0" borderId="1" xfId="1" applyNumberFormat="1" applyFont="1" applyBorder="1" applyAlignment="1">
      <alignment horizontal="center"/>
    </xf>
    <xf numFmtId="166" fontId="1" fillId="0" borderId="6" xfId="1" applyNumberFormat="1" applyFont="1" applyBorder="1" applyAlignment="1">
      <alignment horizontal="center"/>
    </xf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NVENTARIO%20TRACTOR%20MASSEY%20FERGUS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INVENTARIO%20MONTURAS%20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"/>
      <sheetName val="IMPLEMENTOS"/>
      <sheetName val="Hoja1"/>
    </sheetNames>
    <sheetDataSet>
      <sheetData sheetId="0"/>
      <sheetData sheetId="1">
        <row r="3">
          <cell r="P3">
            <v>42000000</v>
          </cell>
        </row>
        <row r="4">
          <cell r="P4">
            <v>2200000</v>
          </cell>
        </row>
        <row r="5">
          <cell r="P5">
            <v>2200000</v>
          </cell>
        </row>
        <row r="6">
          <cell r="P6">
            <v>2500000</v>
          </cell>
        </row>
        <row r="7">
          <cell r="P7">
            <v>1200000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INTIVO CON PLACA"/>
      <sheetName val="REGÍSTRO FOTOGRÁFICO"/>
      <sheetName val="DEFININTIVO SIN PLACA"/>
    </sheetNames>
    <sheetDataSet>
      <sheetData sheetId="0">
        <row r="18">
          <cell r="Q18">
            <v>2550000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1048576"/>
  <sheetViews>
    <sheetView zoomScale="87" zoomScaleNormal="87" workbookViewId="0">
      <pane xSplit="1" ySplit="3" topLeftCell="U269" activePane="bottomRight" state="frozen"/>
      <selection pane="bottomRight" activeCell="AL269" sqref="AL269:AN269"/>
      <selection pane="bottomLeft" activeCell="A4" sqref="A4"/>
      <selection pane="topRight" activeCell="B1" sqref="B1"/>
    </sheetView>
  </sheetViews>
  <sheetFormatPr defaultColWidth="5" defaultRowHeight="30.75" customHeight="1"/>
  <cols>
    <col min="1" max="1" width="6.85546875" style="1" bestFit="1" customWidth="1"/>
    <col min="2" max="2" width="6.7109375" style="1" bestFit="1" customWidth="1"/>
    <col min="3" max="7" width="5" style="3"/>
    <col min="8" max="8" width="6" style="80" bestFit="1" customWidth="1"/>
    <col min="9" max="10" width="5" style="80"/>
    <col min="11" max="12" width="5" style="1"/>
    <col min="13" max="13" width="19.85546875" style="1" customWidth="1"/>
    <col min="14" max="14" width="5" style="1"/>
    <col min="15" max="15" width="2.5703125" style="1" customWidth="1"/>
    <col min="16" max="16" width="5.5703125" style="1" customWidth="1"/>
    <col min="17" max="17" width="4.5703125" style="1" customWidth="1"/>
    <col min="18" max="18" width="5" style="38"/>
    <col min="19" max="19" width="3" style="1" customWidth="1"/>
    <col min="20" max="20" width="6.28515625" style="1" customWidth="1"/>
    <col min="21" max="21" width="5.7109375" style="37" customWidth="1"/>
    <col min="22" max="22" width="5.85546875" style="1" customWidth="1"/>
    <col min="23" max="23" width="5.5703125" style="1" customWidth="1"/>
    <col min="24" max="24" width="2.85546875" style="1" customWidth="1"/>
    <col min="25" max="30" width="5" style="1"/>
    <col min="31" max="31" width="2.28515625" style="1" customWidth="1"/>
    <col min="32" max="40" width="5" style="1"/>
    <col min="41" max="41" width="26" style="1" customWidth="1"/>
    <col min="42" max="42" width="10" style="1" customWidth="1"/>
    <col min="43" max="43" width="8.85546875" style="1" customWidth="1"/>
    <col min="44" max="44" width="7.140625" style="1" customWidth="1"/>
    <col min="45" max="45" width="10" style="1" customWidth="1"/>
    <col min="46" max="16384" width="5" style="1"/>
  </cols>
  <sheetData>
    <row r="1" spans="1:45" ht="30.75" customHeight="1" thickBot="1">
      <c r="A1" s="236" t="s">
        <v>0</v>
      </c>
      <c r="B1" s="174" t="s">
        <v>1</v>
      </c>
      <c r="C1" s="177" t="s">
        <v>2</v>
      </c>
      <c r="D1" s="178"/>
      <c r="E1" s="178"/>
      <c r="F1" s="178"/>
      <c r="G1" s="179"/>
      <c r="H1" s="186" t="s">
        <v>3</v>
      </c>
      <c r="I1" s="100"/>
      <c r="J1" s="187"/>
      <c r="K1" s="165" t="s">
        <v>4</v>
      </c>
      <c r="L1" s="166"/>
      <c r="M1" s="167"/>
      <c r="N1" s="144" t="s">
        <v>5</v>
      </c>
      <c r="O1" s="145"/>
      <c r="P1" s="145"/>
      <c r="Q1" s="145"/>
      <c r="R1" s="145"/>
      <c r="S1" s="145"/>
      <c r="T1" s="145"/>
      <c r="U1" s="145"/>
      <c r="V1" s="145"/>
      <c r="W1" s="145"/>
      <c r="X1" s="146"/>
      <c r="Y1" s="147" t="s">
        <v>6</v>
      </c>
      <c r="Z1" s="148"/>
      <c r="AA1" s="148"/>
      <c r="AB1" s="148"/>
      <c r="AC1" s="148"/>
      <c r="AD1" s="148"/>
      <c r="AE1" s="149"/>
      <c r="AF1" s="142" t="s">
        <v>7</v>
      </c>
      <c r="AG1" s="143"/>
      <c r="AH1" s="143"/>
      <c r="AI1" s="143"/>
      <c r="AJ1" s="143"/>
      <c r="AK1" s="143"/>
      <c r="AL1" s="143"/>
      <c r="AM1" s="143"/>
      <c r="AN1" s="143"/>
      <c r="AO1" s="102" t="s">
        <v>8</v>
      </c>
      <c r="AP1" s="53" t="s">
        <v>9</v>
      </c>
      <c r="AQ1" s="39">
        <v>9400</v>
      </c>
      <c r="AR1" s="39" t="s">
        <v>10</v>
      </c>
      <c r="AS1" s="39">
        <v>8700</v>
      </c>
    </row>
    <row r="2" spans="1:45" ht="29.25" customHeight="1" thickBot="1">
      <c r="A2" s="237"/>
      <c r="B2" s="175"/>
      <c r="C2" s="180"/>
      <c r="D2" s="181"/>
      <c r="E2" s="181"/>
      <c r="F2" s="181"/>
      <c r="G2" s="182"/>
      <c r="H2" s="188"/>
      <c r="I2" s="101"/>
      <c r="J2" s="189"/>
      <c r="K2" s="168"/>
      <c r="L2" s="169"/>
      <c r="M2" s="170"/>
      <c r="N2" s="150" t="s">
        <v>11</v>
      </c>
      <c r="O2" s="151"/>
      <c r="P2" s="151"/>
      <c r="Q2" s="151"/>
      <c r="R2" s="151"/>
      <c r="S2" s="152"/>
      <c r="T2" s="150" t="s">
        <v>12</v>
      </c>
      <c r="U2" s="151"/>
      <c r="V2" s="151"/>
      <c r="W2" s="151"/>
      <c r="X2" s="152"/>
      <c r="Y2" s="107" t="s">
        <v>13</v>
      </c>
      <c r="Z2" s="108"/>
      <c r="AA2" s="109" t="s">
        <v>14</v>
      </c>
      <c r="AB2" s="108"/>
      <c r="AC2" s="110" t="s">
        <v>15</v>
      </c>
      <c r="AD2" s="111"/>
      <c r="AE2" s="111"/>
      <c r="AF2" s="142" t="s">
        <v>16</v>
      </c>
      <c r="AG2" s="143"/>
      <c r="AH2" s="143"/>
      <c r="AI2" s="143"/>
      <c r="AJ2" s="143"/>
      <c r="AK2" s="143"/>
      <c r="AL2" s="143"/>
      <c r="AM2" s="143"/>
      <c r="AN2" s="143"/>
      <c r="AO2" s="103"/>
      <c r="AP2" s="53" t="s">
        <v>17</v>
      </c>
      <c r="AQ2" s="39">
        <v>8450</v>
      </c>
      <c r="AR2" s="39" t="s">
        <v>18</v>
      </c>
      <c r="AS2" s="39">
        <v>7300</v>
      </c>
    </row>
    <row r="3" spans="1:45" ht="77.25" customHeight="1" thickBot="1">
      <c r="A3" s="238"/>
      <c r="B3" s="176"/>
      <c r="C3" s="183"/>
      <c r="D3" s="184"/>
      <c r="E3" s="184"/>
      <c r="F3" s="184"/>
      <c r="G3" s="185"/>
      <c r="H3" s="190"/>
      <c r="I3" s="191"/>
      <c r="J3" s="192"/>
      <c r="K3" s="171"/>
      <c r="L3" s="172"/>
      <c r="M3" s="173"/>
      <c r="N3" s="153" t="s">
        <v>19</v>
      </c>
      <c r="O3" s="154"/>
      <c r="P3" s="48" t="s">
        <v>20</v>
      </c>
      <c r="Q3" s="42" t="s">
        <v>21</v>
      </c>
      <c r="R3" s="157" t="s">
        <v>22</v>
      </c>
      <c r="S3" s="158"/>
      <c r="T3" s="49" t="s">
        <v>23</v>
      </c>
      <c r="U3" s="50" t="s">
        <v>24</v>
      </c>
      <c r="V3" s="51" t="s">
        <v>25</v>
      </c>
      <c r="W3" s="155" t="s">
        <v>26</v>
      </c>
      <c r="X3" s="156"/>
      <c r="Y3" s="107"/>
      <c r="Z3" s="108"/>
      <c r="AA3" s="109"/>
      <c r="AB3" s="108"/>
      <c r="AC3" s="110"/>
      <c r="AD3" s="111"/>
      <c r="AE3" s="111"/>
      <c r="AF3" s="196" t="s">
        <v>27</v>
      </c>
      <c r="AG3" s="197"/>
      <c r="AH3" s="198"/>
      <c r="AI3" s="199" t="s">
        <v>28</v>
      </c>
      <c r="AJ3" s="197"/>
      <c r="AK3" s="198"/>
      <c r="AL3" s="200" t="s">
        <v>29</v>
      </c>
      <c r="AM3" s="201"/>
      <c r="AN3" s="201"/>
      <c r="AO3" s="104"/>
      <c r="AP3" s="53" t="s">
        <v>30</v>
      </c>
      <c r="AQ3" s="39">
        <v>7000</v>
      </c>
      <c r="AR3" s="39" t="s">
        <v>31</v>
      </c>
      <c r="AS3" s="39">
        <v>7300</v>
      </c>
    </row>
    <row r="4" spans="1:45" s="2" customFormat="1" ht="30.75" customHeight="1">
      <c r="A4" s="211" t="s">
        <v>32</v>
      </c>
      <c r="B4" s="13">
        <v>1</v>
      </c>
      <c r="C4" s="112">
        <v>283</v>
      </c>
      <c r="D4" s="113"/>
      <c r="E4" s="113"/>
      <c r="F4" s="113"/>
      <c r="G4" s="114"/>
      <c r="H4" s="193">
        <v>420</v>
      </c>
      <c r="I4" s="194"/>
      <c r="J4" s="195"/>
      <c r="K4" s="162" t="s">
        <v>33</v>
      </c>
      <c r="L4" s="163"/>
      <c r="M4" s="164"/>
      <c r="N4" s="118"/>
      <c r="O4" s="119"/>
      <c r="P4" s="6"/>
      <c r="Q4" s="6"/>
      <c r="R4" s="135"/>
      <c r="S4" s="136"/>
      <c r="T4" s="17"/>
      <c r="U4" s="47"/>
      <c r="V4" s="6" t="s">
        <v>34</v>
      </c>
      <c r="W4" s="135"/>
      <c r="X4" s="136"/>
      <c r="Y4" s="118"/>
      <c r="Z4" s="119"/>
      <c r="AA4" s="119" t="s">
        <v>34</v>
      </c>
      <c r="AB4" s="119"/>
      <c r="AC4" s="119"/>
      <c r="AD4" s="119"/>
      <c r="AE4" s="120"/>
      <c r="AF4" s="128" t="s">
        <v>34</v>
      </c>
      <c r="AG4" s="119"/>
      <c r="AH4" s="119"/>
      <c r="AI4" s="119"/>
      <c r="AJ4" s="119"/>
      <c r="AK4" s="119"/>
      <c r="AL4" s="119"/>
      <c r="AM4" s="119"/>
      <c r="AN4" s="134"/>
      <c r="AO4" s="60">
        <f>H4*$AS$3</f>
        <v>3066000</v>
      </c>
    </row>
    <row r="5" spans="1:45" s="2" customFormat="1" ht="30.75" customHeight="1">
      <c r="A5" s="212"/>
      <c r="B5" s="14">
        <v>2</v>
      </c>
      <c r="C5" s="115">
        <v>405</v>
      </c>
      <c r="D5" s="116"/>
      <c r="E5" s="116"/>
      <c r="F5" s="116"/>
      <c r="G5" s="117"/>
      <c r="H5" s="202">
        <v>410</v>
      </c>
      <c r="I5" s="203"/>
      <c r="J5" s="204"/>
      <c r="K5" s="139" t="s">
        <v>33</v>
      </c>
      <c r="L5" s="140"/>
      <c r="M5" s="141"/>
      <c r="N5" s="126"/>
      <c r="O5" s="121"/>
      <c r="P5" s="4"/>
      <c r="Q5" s="4"/>
      <c r="R5" s="123"/>
      <c r="S5" s="124"/>
      <c r="T5" s="18"/>
      <c r="U5" s="44"/>
      <c r="V5" s="4" t="s">
        <v>34</v>
      </c>
      <c r="W5" s="123"/>
      <c r="X5" s="124"/>
      <c r="Y5" s="126"/>
      <c r="Z5" s="121"/>
      <c r="AA5" s="121" t="s">
        <v>34</v>
      </c>
      <c r="AB5" s="121"/>
      <c r="AC5" s="121"/>
      <c r="AD5" s="121"/>
      <c r="AE5" s="122"/>
      <c r="AF5" s="125" t="s">
        <v>34</v>
      </c>
      <c r="AG5" s="121"/>
      <c r="AH5" s="121"/>
      <c r="AI5" s="121"/>
      <c r="AJ5" s="121"/>
      <c r="AK5" s="121"/>
      <c r="AL5" s="121"/>
      <c r="AM5" s="121"/>
      <c r="AN5" s="127"/>
      <c r="AO5" s="54">
        <f t="shared" ref="AO5" si="0">H5*$AS$3</f>
        <v>2993000</v>
      </c>
    </row>
    <row r="6" spans="1:45" s="2" customFormat="1" ht="30.75" customHeight="1">
      <c r="A6" s="212"/>
      <c r="B6" s="14">
        <v>3</v>
      </c>
      <c r="C6" s="115" t="s">
        <v>35</v>
      </c>
      <c r="D6" s="116"/>
      <c r="E6" s="116"/>
      <c r="F6" s="116"/>
      <c r="G6" s="117"/>
      <c r="H6" s="202">
        <v>815</v>
      </c>
      <c r="I6" s="203"/>
      <c r="J6" s="204"/>
      <c r="K6" s="139" t="s">
        <v>33</v>
      </c>
      <c r="L6" s="140"/>
      <c r="M6" s="141"/>
      <c r="N6" s="126"/>
      <c r="O6" s="121"/>
      <c r="P6" s="4"/>
      <c r="Q6" s="4"/>
      <c r="R6" s="123" t="s">
        <v>34</v>
      </c>
      <c r="S6" s="124"/>
      <c r="T6" s="18"/>
      <c r="U6" s="44"/>
      <c r="V6" s="4"/>
      <c r="W6" s="123"/>
      <c r="X6" s="124"/>
      <c r="Y6" s="126" t="s">
        <v>34</v>
      </c>
      <c r="Z6" s="121"/>
      <c r="AA6" s="121"/>
      <c r="AB6" s="121"/>
      <c r="AC6" s="121"/>
      <c r="AD6" s="121"/>
      <c r="AE6" s="122"/>
      <c r="AF6" s="125" t="s">
        <v>34</v>
      </c>
      <c r="AG6" s="121"/>
      <c r="AH6" s="121"/>
      <c r="AI6" s="121"/>
      <c r="AJ6" s="121"/>
      <c r="AK6" s="121"/>
      <c r="AL6" s="121"/>
      <c r="AM6" s="121"/>
      <c r="AN6" s="127"/>
      <c r="AO6" s="54">
        <f>H6*7000</f>
        <v>5705000</v>
      </c>
    </row>
    <row r="7" spans="1:45" s="2" customFormat="1" ht="30.75" customHeight="1">
      <c r="A7" s="212"/>
      <c r="B7" s="14">
        <v>4</v>
      </c>
      <c r="C7" s="115">
        <v>376</v>
      </c>
      <c r="D7" s="116"/>
      <c r="E7" s="116"/>
      <c r="F7" s="116"/>
      <c r="G7" s="117"/>
      <c r="H7" s="202">
        <v>415</v>
      </c>
      <c r="I7" s="203"/>
      <c r="J7" s="204"/>
      <c r="K7" s="139" t="s">
        <v>33</v>
      </c>
      <c r="L7" s="140"/>
      <c r="M7" s="141"/>
      <c r="N7" s="126"/>
      <c r="O7" s="121"/>
      <c r="P7" s="4"/>
      <c r="Q7" s="4"/>
      <c r="R7" s="123"/>
      <c r="S7" s="124"/>
      <c r="T7" s="18"/>
      <c r="U7" s="44"/>
      <c r="V7" s="4" t="s">
        <v>34</v>
      </c>
      <c r="W7" s="123"/>
      <c r="X7" s="124"/>
      <c r="Y7" s="126"/>
      <c r="Z7" s="121"/>
      <c r="AA7" s="121" t="s">
        <v>34</v>
      </c>
      <c r="AB7" s="121"/>
      <c r="AC7" s="121"/>
      <c r="AD7" s="121"/>
      <c r="AE7" s="122"/>
      <c r="AF7" s="125" t="s">
        <v>34</v>
      </c>
      <c r="AG7" s="121"/>
      <c r="AH7" s="121"/>
      <c r="AI7" s="121"/>
      <c r="AJ7" s="121"/>
      <c r="AK7" s="121"/>
      <c r="AL7" s="121"/>
      <c r="AM7" s="121"/>
      <c r="AN7" s="127"/>
      <c r="AO7" s="54">
        <f t="shared" ref="AO7:AO10" si="1">H7*$AS$3</f>
        <v>3029500</v>
      </c>
    </row>
    <row r="8" spans="1:45" s="2" customFormat="1" ht="30.75" customHeight="1">
      <c r="A8" s="212"/>
      <c r="B8" s="14">
        <v>5</v>
      </c>
      <c r="C8" s="115" t="s">
        <v>36</v>
      </c>
      <c r="D8" s="116"/>
      <c r="E8" s="116"/>
      <c r="F8" s="116"/>
      <c r="G8" s="117"/>
      <c r="H8" s="202">
        <v>340</v>
      </c>
      <c r="I8" s="203"/>
      <c r="J8" s="204"/>
      <c r="K8" s="139" t="s">
        <v>33</v>
      </c>
      <c r="L8" s="140"/>
      <c r="M8" s="141"/>
      <c r="N8" s="126"/>
      <c r="O8" s="121"/>
      <c r="P8" s="4"/>
      <c r="Q8" s="4"/>
      <c r="R8" s="123"/>
      <c r="S8" s="124"/>
      <c r="T8" s="18"/>
      <c r="U8" s="44"/>
      <c r="V8" s="4" t="s">
        <v>34</v>
      </c>
      <c r="W8" s="123"/>
      <c r="X8" s="124"/>
      <c r="Y8" s="126"/>
      <c r="Z8" s="121"/>
      <c r="AA8" s="121" t="s">
        <v>34</v>
      </c>
      <c r="AB8" s="121"/>
      <c r="AC8" s="121"/>
      <c r="AD8" s="121"/>
      <c r="AE8" s="122"/>
      <c r="AF8" s="125"/>
      <c r="AG8" s="121"/>
      <c r="AH8" s="121"/>
      <c r="AI8" s="121"/>
      <c r="AJ8" s="121"/>
      <c r="AK8" s="121"/>
      <c r="AL8" s="121" t="s">
        <v>34</v>
      </c>
      <c r="AM8" s="121"/>
      <c r="AN8" s="127"/>
      <c r="AO8" s="54">
        <f t="shared" si="1"/>
        <v>2482000</v>
      </c>
    </row>
    <row r="9" spans="1:45" s="2" customFormat="1" ht="30.75" customHeight="1">
      <c r="A9" s="212"/>
      <c r="B9" s="14">
        <v>6</v>
      </c>
      <c r="C9" s="115" t="s">
        <v>37</v>
      </c>
      <c r="D9" s="116"/>
      <c r="E9" s="116"/>
      <c r="F9" s="116"/>
      <c r="G9" s="117"/>
      <c r="H9" s="202">
        <v>360</v>
      </c>
      <c r="I9" s="203"/>
      <c r="J9" s="204"/>
      <c r="K9" s="139" t="s">
        <v>33</v>
      </c>
      <c r="L9" s="140"/>
      <c r="M9" s="141"/>
      <c r="N9" s="126"/>
      <c r="O9" s="121"/>
      <c r="P9" s="4"/>
      <c r="Q9" s="4"/>
      <c r="R9" s="123"/>
      <c r="S9" s="124"/>
      <c r="T9" s="18"/>
      <c r="U9" s="44"/>
      <c r="V9" s="4" t="s">
        <v>34</v>
      </c>
      <c r="W9" s="123"/>
      <c r="X9" s="124"/>
      <c r="Y9" s="126"/>
      <c r="Z9" s="121"/>
      <c r="AA9" s="121" t="s">
        <v>34</v>
      </c>
      <c r="AB9" s="121"/>
      <c r="AC9" s="121"/>
      <c r="AD9" s="121"/>
      <c r="AE9" s="122"/>
      <c r="AF9" s="125"/>
      <c r="AG9" s="121"/>
      <c r="AH9" s="121"/>
      <c r="AI9" s="121"/>
      <c r="AJ9" s="121"/>
      <c r="AK9" s="121"/>
      <c r="AL9" s="121" t="s">
        <v>34</v>
      </c>
      <c r="AM9" s="121"/>
      <c r="AN9" s="127"/>
      <c r="AO9" s="54">
        <f t="shared" si="1"/>
        <v>2628000</v>
      </c>
    </row>
    <row r="10" spans="1:45" s="2" customFormat="1" ht="30.75" customHeight="1">
      <c r="A10" s="212"/>
      <c r="B10" s="14">
        <v>7</v>
      </c>
      <c r="C10" s="115">
        <v>317</v>
      </c>
      <c r="D10" s="116"/>
      <c r="E10" s="116"/>
      <c r="F10" s="116"/>
      <c r="G10" s="117"/>
      <c r="H10" s="202">
        <v>407</v>
      </c>
      <c r="I10" s="203"/>
      <c r="J10" s="204"/>
      <c r="K10" s="139" t="s">
        <v>33</v>
      </c>
      <c r="L10" s="140"/>
      <c r="M10" s="141"/>
      <c r="N10" s="126"/>
      <c r="O10" s="121"/>
      <c r="P10" s="4"/>
      <c r="Q10" s="4"/>
      <c r="R10" s="123"/>
      <c r="S10" s="124"/>
      <c r="T10" s="18"/>
      <c r="U10" s="44"/>
      <c r="V10" s="4" t="s">
        <v>34</v>
      </c>
      <c r="W10" s="123"/>
      <c r="X10" s="124"/>
      <c r="Y10" s="126"/>
      <c r="Z10" s="121"/>
      <c r="AA10" s="121" t="s">
        <v>34</v>
      </c>
      <c r="AB10" s="121"/>
      <c r="AC10" s="121"/>
      <c r="AD10" s="121"/>
      <c r="AE10" s="122"/>
      <c r="AF10" s="125" t="s">
        <v>34</v>
      </c>
      <c r="AG10" s="121"/>
      <c r="AH10" s="121"/>
      <c r="AI10" s="121"/>
      <c r="AJ10" s="121"/>
      <c r="AK10" s="121"/>
      <c r="AL10" s="121"/>
      <c r="AM10" s="121"/>
      <c r="AN10" s="127"/>
      <c r="AO10" s="54">
        <f t="shared" si="1"/>
        <v>2971100</v>
      </c>
    </row>
    <row r="11" spans="1:45" s="2" customFormat="1" ht="30.75" customHeight="1">
      <c r="A11" s="212"/>
      <c r="B11" s="14">
        <v>8</v>
      </c>
      <c r="C11" s="115" t="s">
        <v>38</v>
      </c>
      <c r="D11" s="116"/>
      <c r="E11" s="116"/>
      <c r="F11" s="116"/>
      <c r="G11" s="117"/>
      <c r="H11" s="202">
        <v>350</v>
      </c>
      <c r="I11" s="203"/>
      <c r="J11" s="204"/>
      <c r="K11" s="139" t="s">
        <v>33</v>
      </c>
      <c r="L11" s="140"/>
      <c r="M11" s="141"/>
      <c r="N11" s="126"/>
      <c r="O11" s="121"/>
      <c r="P11" s="4"/>
      <c r="Q11" s="4"/>
      <c r="R11" s="123"/>
      <c r="S11" s="124"/>
      <c r="T11" s="18"/>
      <c r="U11" s="44" t="s">
        <v>34</v>
      </c>
      <c r="V11" s="4"/>
      <c r="W11" s="123"/>
      <c r="X11" s="124"/>
      <c r="Y11" s="126"/>
      <c r="Z11" s="121"/>
      <c r="AA11" s="121" t="s">
        <v>34</v>
      </c>
      <c r="AB11" s="121"/>
      <c r="AC11" s="121"/>
      <c r="AD11" s="121"/>
      <c r="AE11" s="122"/>
      <c r="AF11" s="125" t="s">
        <v>34</v>
      </c>
      <c r="AG11" s="121"/>
      <c r="AH11" s="121"/>
      <c r="AI11" s="121"/>
      <c r="AJ11" s="121"/>
      <c r="AK11" s="121"/>
      <c r="AL11" s="121"/>
      <c r="AM11" s="121"/>
      <c r="AN11" s="127"/>
      <c r="AO11" s="54">
        <f>AS2*H11</f>
        <v>2555000</v>
      </c>
    </row>
    <row r="12" spans="1:45" s="2" customFormat="1" ht="30.75" customHeight="1">
      <c r="A12" s="212"/>
      <c r="B12" s="14">
        <v>9</v>
      </c>
      <c r="C12" s="115">
        <v>365</v>
      </c>
      <c r="D12" s="116"/>
      <c r="E12" s="116"/>
      <c r="F12" s="116"/>
      <c r="G12" s="117"/>
      <c r="H12" s="202">
        <v>380</v>
      </c>
      <c r="I12" s="203"/>
      <c r="J12" s="204"/>
      <c r="K12" s="139" t="s">
        <v>33</v>
      </c>
      <c r="L12" s="140"/>
      <c r="M12" s="141"/>
      <c r="N12" s="126"/>
      <c r="O12" s="121"/>
      <c r="P12" s="4"/>
      <c r="Q12" s="4"/>
      <c r="R12" s="123"/>
      <c r="S12" s="124"/>
      <c r="T12" s="18"/>
      <c r="U12" s="44"/>
      <c r="V12" s="4" t="s">
        <v>34</v>
      </c>
      <c r="W12" s="123"/>
      <c r="X12" s="124"/>
      <c r="Y12" s="126"/>
      <c r="Z12" s="121"/>
      <c r="AA12" s="121" t="s">
        <v>34</v>
      </c>
      <c r="AB12" s="121"/>
      <c r="AC12" s="121"/>
      <c r="AD12" s="121"/>
      <c r="AE12" s="122"/>
      <c r="AF12" s="125" t="s">
        <v>34</v>
      </c>
      <c r="AG12" s="121"/>
      <c r="AH12" s="121"/>
      <c r="AI12" s="121"/>
      <c r="AJ12" s="121"/>
      <c r="AK12" s="121"/>
      <c r="AL12" s="121"/>
      <c r="AM12" s="121"/>
      <c r="AN12" s="127"/>
      <c r="AO12" s="54">
        <f t="shared" ref="AO12:AO16" si="2">H12*$AS$3</f>
        <v>2774000</v>
      </c>
    </row>
    <row r="13" spans="1:45" s="2" customFormat="1" ht="30.75" customHeight="1">
      <c r="A13" s="212"/>
      <c r="B13" s="14">
        <v>10</v>
      </c>
      <c r="C13" s="115">
        <v>394</v>
      </c>
      <c r="D13" s="116"/>
      <c r="E13" s="116"/>
      <c r="F13" s="116"/>
      <c r="G13" s="117"/>
      <c r="H13" s="202">
        <v>340</v>
      </c>
      <c r="I13" s="203"/>
      <c r="J13" s="204"/>
      <c r="K13" s="139" t="s">
        <v>33</v>
      </c>
      <c r="L13" s="140"/>
      <c r="M13" s="141"/>
      <c r="N13" s="126"/>
      <c r="O13" s="121"/>
      <c r="P13" s="4"/>
      <c r="Q13" s="4"/>
      <c r="R13" s="123"/>
      <c r="S13" s="124"/>
      <c r="T13" s="18"/>
      <c r="U13" s="44"/>
      <c r="V13" s="4" t="s">
        <v>34</v>
      </c>
      <c r="W13" s="123"/>
      <c r="X13" s="124"/>
      <c r="Y13" s="126"/>
      <c r="Z13" s="121"/>
      <c r="AA13" s="121" t="s">
        <v>34</v>
      </c>
      <c r="AB13" s="121"/>
      <c r="AC13" s="121"/>
      <c r="AD13" s="121"/>
      <c r="AE13" s="122"/>
      <c r="AF13" s="125" t="s">
        <v>34</v>
      </c>
      <c r="AG13" s="121"/>
      <c r="AH13" s="121"/>
      <c r="AI13" s="121"/>
      <c r="AJ13" s="121"/>
      <c r="AK13" s="121"/>
      <c r="AL13" s="121"/>
      <c r="AM13" s="121"/>
      <c r="AN13" s="127"/>
      <c r="AO13" s="54">
        <f t="shared" si="2"/>
        <v>2482000</v>
      </c>
    </row>
    <row r="14" spans="1:45" s="2" customFormat="1" ht="30.75" customHeight="1">
      <c r="A14" s="212"/>
      <c r="B14" s="14">
        <v>11</v>
      </c>
      <c r="C14" s="115">
        <v>385</v>
      </c>
      <c r="D14" s="116"/>
      <c r="E14" s="116"/>
      <c r="F14" s="116"/>
      <c r="G14" s="117"/>
      <c r="H14" s="202">
        <v>400</v>
      </c>
      <c r="I14" s="203"/>
      <c r="J14" s="204"/>
      <c r="K14" s="139" t="s">
        <v>33</v>
      </c>
      <c r="L14" s="140"/>
      <c r="M14" s="141"/>
      <c r="N14" s="126"/>
      <c r="O14" s="121"/>
      <c r="P14" s="4"/>
      <c r="Q14" s="4"/>
      <c r="R14" s="123"/>
      <c r="S14" s="124"/>
      <c r="T14" s="18"/>
      <c r="U14" s="44"/>
      <c r="V14" s="4" t="s">
        <v>34</v>
      </c>
      <c r="W14" s="123"/>
      <c r="X14" s="124"/>
      <c r="Y14" s="126"/>
      <c r="Z14" s="121"/>
      <c r="AA14" s="121" t="s">
        <v>34</v>
      </c>
      <c r="AB14" s="121"/>
      <c r="AC14" s="121"/>
      <c r="AD14" s="121"/>
      <c r="AE14" s="122"/>
      <c r="AF14" s="125" t="s">
        <v>34</v>
      </c>
      <c r="AG14" s="121"/>
      <c r="AH14" s="121"/>
      <c r="AI14" s="121"/>
      <c r="AJ14" s="121"/>
      <c r="AK14" s="121"/>
      <c r="AL14" s="121"/>
      <c r="AM14" s="121"/>
      <c r="AN14" s="127"/>
      <c r="AO14" s="54">
        <f t="shared" si="2"/>
        <v>2920000</v>
      </c>
    </row>
    <row r="15" spans="1:45" s="2" customFormat="1" ht="30.75" customHeight="1">
      <c r="A15" s="212"/>
      <c r="B15" s="14">
        <v>12</v>
      </c>
      <c r="C15" s="115">
        <v>371</v>
      </c>
      <c r="D15" s="116"/>
      <c r="E15" s="116"/>
      <c r="F15" s="116"/>
      <c r="G15" s="117"/>
      <c r="H15" s="202">
        <v>400</v>
      </c>
      <c r="I15" s="203"/>
      <c r="J15" s="204"/>
      <c r="K15" s="139" t="s">
        <v>33</v>
      </c>
      <c r="L15" s="140"/>
      <c r="M15" s="141"/>
      <c r="N15" s="126"/>
      <c r="O15" s="121"/>
      <c r="P15" s="4"/>
      <c r="Q15" s="4"/>
      <c r="R15" s="123"/>
      <c r="S15" s="124"/>
      <c r="T15" s="18"/>
      <c r="U15" s="44"/>
      <c r="V15" s="4" t="s">
        <v>34</v>
      </c>
      <c r="W15" s="123"/>
      <c r="X15" s="124"/>
      <c r="Y15" s="126"/>
      <c r="Z15" s="121"/>
      <c r="AA15" s="121" t="s">
        <v>34</v>
      </c>
      <c r="AB15" s="121"/>
      <c r="AC15" s="121"/>
      <c r="AD15" s="121"/>
      <c r="AE15" s="122"/>
      <c r="AF15" s="125" t="s">
        <v>34</v>
      </c>
      <c r="AG15" s="121"/>
      <c r="AH15" s="121"/>
      <c r="AI15" s="121"/>
      <c r="AJ15" s="121"/>
      <c r="AK15" s="121"/>
      <c r="AL15" s="121"/>
      <c r="AM15" s="121"/>
      <c r="AN15" s="127"/>
      <c r="AO15" s="54">
        <f t="shared" si="2"/>
        <v>2920000</v>
      </c>
    </row>
    <row r="16" spans="1:45" s="2" customFormat="1" ht="30.75" customHeight="1" thickBot="1">
      <c r="A16" s="213"/>
      <c r="B16" s="15">
        <v>13</v>
      </c>
      <c r="C16" s="208">
        <v>380</v>
      </c>
      <c r="D16" s="209"/>
      <c r="E16" s="209"/>
      <c r="F16" s="209"/>
      <c r="G16" s="210"/>
      <c r="H16" s="205">
        <v>364</v>
      </c>
      <c r="I16" s="206"/>
      <c r="J16" s="207"/>
      <c r="K16" s="159" t="s">
        <v>33</v>
      </c>
      <c r="L16" s="160"/>
      <c r="M16" s="161"/>
      <c r="N16" s="129"/>
      <c r="O16" s="130"/>
      <c r="P16" s="7"/>
      <c r="Q16" s="7"/>
      <c r="R16" s="137"/>
      <c r="S16" s="138"/>
      <c r="T16" s="16"/>
      <c r="U16" s="46"/>
      <c r="V16" s="7" t="s">
        <v>34</v>
      </c>
      <c r="W16" s="137"/>
      <c r="X16" s="138"/>
      <c r="Y16" s="129"/>
      <c r="Z16" s="130"/>
      <c r="AA16" s="130" t="s">
        <v>34</v>
      </c>
      <c r="AB16" s="130"/>
      <c r="AC16" s="130"/>
      <c r="AD16" s="130"/>
      <c r="AE16" s="131"/>
      <c r="AF16" s="132" t="s">
        <v>34</v>
      </c>
      <c r="AG16" s="130"/>
      <c r="AH16" s="130"/>
      <c r="AI16" s="130"/>
      <c r="AJ16" s="130"/>
      <c r="AK16" s="130"/>
      <c r="AL16" s="130"/>
      <c r="AM16" s="130"/>
      <c r="AN16" s="133"/>
      <c r="AO16" s="55">
        <f t="shared" si="2"/>
        <v>2657200</v>
      </c>
    </row>
    <row r="17" spans="1:45" s="2" customFormat="1" ht="30.75" customHeight="1">
      <c r="A17" s="239" t="s">
        <v>39</v>
      </c>
      <c r="B17" s="13">
        <v>14</v>
      </c>
      <c r="C17" s="112" t="s">
        <v>40</v>
      </c>
      <c r="D17" s="113"/>
      <c r="E17" s="113"/>
      <c r="F17" s="113"/>
      <c r="G17" s="114"/>
      <c r="H17" s="193">
        <v>250</v>
      </c>
      <c r="I17" s="194"/>
      <c r="J17" s="195"/>
      <c r="K17" s="162" t="s">
        <v>33</v>
      </c>
      <c r="L17" s="163"/>
      <c r="M17" s="164"/>
      <c r="N17" s="118"/>
      <c r="O17" s="119"/>
      <c r="P17" s="6"/>
      <c r="Q17" s="6"/>
      <c r="R17" s="135"/>
      <c r="S17" s="136"/>
      <c r="T17" s="17"/>
      <c r="U17" s="47" t="s">
        <v>34</v>
      </c>
      <c r="V17" s="6"/>
      <c r="W17" s="135"/>
      <c r="X17" s="136"/>
      <c r="Y17" s="118"/>
      <c r="Z17" s="119"/>
      <c r="AA17" s="119" t="s">
        <v>34</v>
      </c>
      <c r="AB17" s="119"/>
      <c r="AC17" s="119"/>
      <c r="AD17" s="119"/>
      <c r="AE17" s="120"/>
      <c r="AF17" s="128" t="s">
        <v>34</v>
      </c>
      <c r="AG17" s="119"/>
      <c r="AH17" s="119"/>
      <c r="AI17" s="119"/>
      <c r="AJ17" s="119"/>
      <c r="AK17" s="119"/>
      <c r="AL17" s="119"/>
      <c r="AM17" s="119"/>
      <c r="AN17" s="134"/>
      <c r="AO17" s="61">
        <f>AS2*H17</f>
        <v>1825000</v>
      </c>
    </row>
    <row r="18" spans="1:45" s="2" customFormat="1" ht="30.75" customHeight="1">
      <c r="A18" s="240"/>
      <c r="B18" s="14">
        <v>15</v>
      </c>
      <c r="C18" s="115" t="s">
        <v>41</v>
      </c>
      <c r="D18" s="116"/>
      <c r="E18" s="116"/>
      <c r="F18" s="116"/>
      <c r="G18" s="117"/>
      <c r="H18" s="202">
        <v>290</v>
      </c>
      <c r="I18" s="203"/>
      <c r="J18" s="204"/>
      <c r="K18" s="139" t="s">
        <v>33</v>
      </c>
      <c r="L18" s="140"/>
      <c r="M18" s="141"/>
      <c r="N18" s="126"/>
      <c r="O18" s="121"/>
      <c r="P18" s="4"/>
      <c r="Q18" s="4"/>
      <c r="R18" s="123"/>
      <c r="S18" s="124"/>
      <c r="T18" s="18"/>
      <c r="U18" s="44" t="s">
        <v>34</v>
      </c>
      <c r="V18" s="4"/>
      <c r="W18" s="123"/>
      <c r="X18" s="124"/>
      <c r="Y18" s="126"/>
      <c r="Z18" s="121"/>
      <c r="AA18" s="121" t="s">
        <v>34</v>
      </c>
      <c r="AB18" s="121"/>
      <c r="AC18" s="121"/>
      <c r="AD18" s="121"/>
      <c r="AE18" s="122"/>
      <c r="AF18" s="125" t="s">
        <v>34</v>
      </c>
      <c r="AG18" s="121"/>
      <c r="AH18" s="121"/>
      <c r="AI18" s="121"/>
      <c r="AJ18" s="121"/>
      <c r="AK18" s="121"/>
      <c r="AL18" s="121"/>
      <c r="AM18" s="121"/>
      <c r="AN18" s="127"/>
      <c r="AO18" s="54">
        <f>AS2*H18</f>
        <v>2117000</v>
      </c>
    </row>
    <row r="19" spans="1:45" s="2" customFormat="1" ht="30.75" customHeight="1">
      <c r="A19" s="240"/>
      <c r="B19" s="14">
        <v>16</v>
      </c>
      <c r="C19" s="115" t="s">
        <v>42</v>
      </c>
      <c r="D19" s="116"/>
      <c r="E19" s="116"/>
      <c r="F19" s="116"/>
      <c r="G19" s="117"/>
      <c r="H19" s="202">
        <v>254</v>
      </c>
      <c r="I19" s="203"/>
      <c r="J19" s="204"/>
      <c r="K19" s="139" t="s">
        <v>43</v>
      </c>
      <c r="L19" s="140"/>
      <c r="M19" s="141"/>
      <c r="N19" s="126"/>
      <c r="O19" s="121"/>
      <c r="P19" s="4"/>
      <c r="Q19" s="4"/>
      <c r="R19" s="123"/>
      <c r="S19" s="124"/>
      <c r="T19" s="18"/>
      <c r="U19" s="44" t="s">
        <v>34</v>
      </c>
      <c r="V19" s="4"/>
      <c r="W19" s="123"/>
      <c r="X19" s="124"/>
      <c r="Y19" s="126"/>
      <c r="Z19" s="121"/>
      <c r="AA19" s="121" t="s">
        <v>34</v>
      </c>
      <c r="AB19" s="121"/>
      <c r="AC19" s="121"/>
      <c r="AD19" s="121"/>
      <c r="AE19" s="122"/>
      <c r="AF19" s="125"/>
      <c r="AG19" s="121"/>
      <c r="AH19" s="121"/>
      <c r="AI19" s="121"/>
      <c r="AJ19" s="121"/>
      <c r="AK19" s="121"/>
      <c r="AL19" s="121" t="s">
        <v>34</v>
      </c>
      <c r="AM19" s="121"/>
      <c r="AN19" s="127"/>
      <c r="AO19" s="54">
        <f>AS2*H19</f>
        <v>1854200</v>
      </c>
    </row>
    <row r="20" spans="1:45" s="2" customFormat="1" ht="30.75" customHeight="1">
      <c r="A20" s="240"/>
      <c r="B20" s="14">
        <v>17</v>
      </c>
      <c r="C20" s="115" t="s">
        <v>44</v>
      </c>
      <c r="D20" s="116"/>
      <c r="E20" s="116"/>
      <c r="F20" s="116"/>
      <c r="G20" s="117"/>
      <c r="H20" s="202">
        <v>250</v>
      </c>
      <c r="I20" s="203"/>
      <c r="J20" s="204"/>
      <c r="K20" s="139" t="s">
        <v>43</v>
      </c>
      <c r="L20" s="140"/>
      <c r="M20" s="141"/>
      <c r="N20" s="126"/>
      <c r="O20" s="121"/>
      <c r="P20" s="4"/>
      <c r="Q20" s="4"/>
      <c r="R20" s="123"/>
      <c r="S20" s="124"/>
      <c r="T20" s="18"/>
      <c r="U20" s="44" t="s">
        <v>34</v>
      </c>
      <c r="V20" s="4"/>
      <c r="W20" s="123"/>
      <c r="X20" s="124"/>
      <c r="Y20" s="126"/>
      <c r="Z20" s="121"/>
      <c r="AA20" s="121" t="s">
        <v>34</v>
      </c>
      <c r="AB20" s="121"/>
      <c r="AC20" s="121"/>
      <c r="AD20" s="121"/>
      <c r="AE20" s="122"/>
      <c r="AF20" s="125"/>
      <c r="AG20" s="121"/>
      <c r="AH20" s="121"/>
      <c r="AI20" s="121"/>
      <c r="AJ20" s="121"/>
      <c r="AK20" s="121"/>
      <c r="AL20" s="121" t="s">
        <v>34</v>
      </c>
      <c r="AM20" s="121"/>
      <c r="AN20" s="127"/>
      <c r="AO20" s="54">
        <f>AS2*H20</f>
        <v>1825000</v>
      </c>
    </row>
    <row r="21" spans="1:45" s="2" customFormat="1" ht="30.75" customHeight="1">
      <c r="A21" s="240"/>
      <c r="B21" s="14">
        <v>18</v>
      </c>
      <c r="C21" s="115" t="s">
        <v>45</v>
      </c>
      <c r="D21" s="116"/>
      <c r="E21" s="116"/>
      <c r="F21" s="116"/>
      <c r="G21" s="117"/>
      <c r="H21" s="202">
        <v>240</v>
      </c>
      <c r="I21" s="203"/>
      <c r="J21" s="204"/>
      <c r="K21" s="139" t="s">
        <v>46</v>
      </c>
      <c r="L21" s="140"/>
      <c r="M21" s="141"/>
      <c r="N21" s="126"/>
      <c r="O21" s="121"/>
      <c r="P21" s="4"/>
      <c r="Q21" s="4"/>
      <c r="R21" s="123"/>
      <c r="S21" s="124"/>
      <c r="T21" s="18"/>
      <c r="U21" s="44" t="s">
        <v>34</v>
      </c>
      <c r="V21" s="4"/>
      <c r="W21" s="123"/>
      <c r="X21" s="124"/>
      <c r="Y21" s="126"/>
      <c r="Z21" s="121"/>
      <c r="AA21" s="121" t="s">
        <v>34</v>
      </c>
      <c r="AB21" s="121"/>
      <c r="AC21" s="121"/>
      <c r="AD21" s="121"/>
      <c r="AE21" s="122"/>
      <c r="AF21" s="125"/>
      <c r="AG21" s="121"/>
      <c r="AH21" s="121"/>
      <c r="AI21" s="121"/>
      <c r="AJ21" s="121"/>
      <c r="AK21" s="121"/>
      <c r="AL21" s="121" t="s">
        <v>34</v>
      </c>
      <c r="AM21" s="121"/>
      <c r="AN21" s="127"/>
      <c r="AO21" s="54">
        <f>AS2*H21</f>
        <v>1752000</v>
      </c>
    </row>
    <row r="22" spans="1:45" s="2" customFormat="1" ht="30.75" customHeight="1">
      <c r="A22" s="240"/>
      <c r="B22" s="14">
        <v>19</v>
      </c>
      <c r="C22" s="115" t="s">
        <v>47</v>
      </c>
      <c r="D22" s="116"/>
      <c r="E22" s="116"/>
      <c r="F22" s="116"/>
      <c r="G22" s="117"/>
      <c r="H22" s="202">
        <v>230</v>
      </c>
      <c r="I22" s="203"/>
      <c r="J22" s="204"/>
      <c r="K22" s="139" t="s">
        <v>43</v>
      </c>
      <c r="L22" s="140"/>
      <c r="M22" s="141"/>
      <c r="N22" s="126"/>
      <c r="O22" s="121"/>
      <c r="P22" s="4"/>
      <c r="Q22" s="4"/>
      <c r="R22" s="123"/>
      <c r="S22" s="124"/>
      <c r="T22" s="18"/>
      <c r="U22" s="44" t="s">
        <v>34</v>
      </c>
      <c r="V22" s="4"/>
      <c r="W22" s="123"/>
      <c r="X22" s="124"/>
      <c r="Y22" s="126"/>
      <c r="Z22" s="121"/>
      <c r="AA22" s="121" t="s">
        <v>34</v>
      </c>
      <c r="AB22" s="121"/>
      <c r="AC22" s="121"/>
      <c r="AD22" s="121"/>
      <c r="AE22" s="122"/>
      <c r="AF22" s="125"/>
      <c r="AG22" s="121"/>
      <c r="AH22" s="121"/>
      <c r="AI22" s="121"/>
      <c r="AJ22" s="121"/>
      <c r="AK22" s="121"/>
      <c r="AL22" s="121" t="s">
        <v>34</v>
      </c>
      <c r="AM22" s="121"/>
      <c r="AN22" s="127"/>
      <c r="AO22" s="54">
        <f>AS2*H22</f>
        <v>1679000</v>
      </c>
    </row>
    <row r="23" spans="1:45" s="2" customFormat="1" ht="30.75" customHeight="1">
      <c r="A23" s="240"/>
      <c r="B23" s="14">
        <v>20</v>
      </c>
      <c r="C23" s="115">
        <v>382</v>
      </c>
      <c r="D23" s="116"/>
      <c r="E23" s="116"/>
      <c r="F23" s="116"/>
      <c r="G23" s="117"/>
      <c r="H23" s="202">
        <v>320</v>
      </c>
      <c r="I23" s="203"/>
      <c r="J23" s="204"/>
      <c r="K23" s="139" t="s">
        <v>43</v>
      </c>
      <c r="L23" s="140"/>
      <c r="M23" s="141"/>
      <c r="N23" s="126"/>
      <c r="O23" s="121"/>
      <c r="P23" s="4"/>
      <c r="Q23" s="4"/>
      <c r="R23" s="123"/>
      <c r="S23" s="124"/>
      <c r="T23" s="18"/>
      <c r="U23" s="44" t="s">
        <v>34</v>
      </c>
      <c r="V23" s="4"/>
      <c r="W23" s="123"/>
      <c r="X23" s="124"/>
      <c r="Y23" s="126"/>
      <c r="Z23" s="121"/>
      <c r="AA23" s="121" t="s">
        <v>34</v>
      </c>
      <c r="AB23" s="121"/>
      <c r="AC23" s="121"/>
      <c r="AD23" s="121"/>
      <c r="AE23" s="122"/>
      <c r="AF23" s="125"/>
      <c r="AG23" s="121"/>
      <c r="AH23" s="121"/>
      <c r="AI23" s="121"/>
      <c r="AJ23" s="121"/>
      <c r="AK23" s="121"/>
      <c r="AL23" s="121" t="s">
        <v>34</v>
      </c>
      <c r="AM23" s="121"/>
      <c r="AN23" s="127"/>
      <c r="AO23" s="54">
        <f>AS2*H23</f>
        <v>2336000</v>
      </c>
    </row>
    <row r="24" spans="1:45" s="2" customFormat="1" ht="30.75" customHeight="1">
      <c r="A24" s="240"/>
      <c r="B24" s="14">
        <v>21</v>
      </c>
      <c r="C24" s="115">
        <v>276</v>
      </c>
      <c r="D24" s="116"/>
      <c r="E24" s="116"/>
      <c r="F24" s="116"/>
      <c r="G24" s="117"/>
      <c r="H24" s="202">
        <v>420</v>
      </c>
      <c r="I24" s="203"/>
      <c r="J24" s="204"/>
      <c r="K24" s="139" t="s">
        <v>43</v>
      </c>
      <c r="L24" s="140"/>
      <c r="M24" s="141"/>
      <c r="N24" s="126"/>
      <c r="O24" s="121"/>
      <c r="P24" s="4"/>
      <c r="Q24" s="4"/>
      <c r="R24" s="123"/>
      <c r="S24" s="124"/>
      <c r="T24" s="18"/>
      <c r="U24" s="44"/>
      <c r="V24" s="4"/>
      <c r="W24" s="123" t="s">
        <v>34</v>
      </c>
      <c r="X24" s="124"/>
      <c r="Y24" s="126"/>
      <c r="Z24" s="121"/>
      <c r="AA24" s="121" t="s">
        <v>34</v>
      </c>
      <c r="AB24" s="121"/>
      <c r="AC24" s="121"/>
      <c r="AD24" s="121"/>
      <c r="AE24" s="122"/>
      <c r="AF24" s="125"/>
      <c r="AG24" s="121"/>
      <c r="AH24" s="121"/>
      <c r="AI24" s="121"/>
      <c r="AJ24" s="121"/>
      <c r="AK24" s="121"/>
      <c r="AL24" s="121" t="s">
        <v>34</v>
      </c>
      <c r="AM24" s="121"/>
      <c r="AN24" s="127"/>
      <c r="AO24" s="54">
        <f>H24*$AS$24</f>
        <v>2793000</v>
      </c>
      <c r="AR24" s="52" t="s">
        <v>48</v>
      </c>
      <c r="AS24" s="52">
        <v>6650</v>
      </c>
    </row>
    <row r="25" spans="1:45" s="2" customFormat="1" ht="30.75" customHeight="1">
      <c r="A25" s="240"/>
      <c r="B25" s="14">
        <v>22</v>
      </c>
      <c r="C25" s="115" t="s">
        <v>49</v>
      </c>
      <c r="D25" s="116"/>
      <c r="E25" s="116"/>
      <c r="F25" s="116"/>
      <c r="G25" s="117"/>
      <c r="H25" s="202">
        <v>270</v>
      </c>
      <c r="I25" s="203"/>
      <c r="J25" s="204"/>
      <c r="K25" s="139" t="s">
        <v>33</v>
      </c>
      <c r="L25" s="140"/>
      <c r="M25" s="141"/>
      <c r="N25" s="126"/>
      <c r="O25" s="121"/>
      <c r="P25" s="4"/>
      <c r="Q25" s="4"/>
      <c r="R25" s="123"/>
      <c r="S25" s="124"/>
      <c r="T25" s="18"/>
      <c r="U25" s="44" t="s">
        <v>34</v>
      </c>
      <c r="V25" s="4"/>
      <c r="W25" s="123"/>
      <c r="X25" s="124"/>
      <c r="Y25" s="126"/>
      <c r="Z25" s="121"/>
      <c r="AA25" s="121" t="s">
        <v>34</v>
      </c>
      <c r="AB25" s="121"/>
      <c r="AC25" s="121"/>
      <c r="AD25" s="121"/>
      <c r="AE25" s="122"/>
      <c r="AF25" s="125"/>
      <c r="AG25" s="121"/>
      <c r="AH25" s="121"/>
      <c r="AI25" s="121"/>
      <c r="AJ25" s="121"/>
      <c r="AK25" s="121"/>
      <c r="AL25" s="121" t="s">
        <v>34</v>
      </c>
      <c r="AM25" s="121"/>
      <c r="AN25" s="127"/>
      <c r="AO25" s="54">
        <f>AS2*H25</f>
        <v>1971000</v>
      </c>
    </row>
    <row r="26" spans="1:45" s="2" customFormat="1" ht="30.75" customHeight="1">
      <c r="A26" s="240"/>
      <c r="B26" s="14">
        <v>23</v>
      </c>
      <c r="C26" s="115" t="s">
        <v>50</v>
      </c>
      <c r="D26" s="116"/>
      <c r="E26" s="116"/>
      <c r="F26" s="116"/>
      <c r="G26" s="117"/>
      <c r="H26" s="202">
        <v>270</v>
      </c>
      <c r="I26" s="203"/>
      <c r="J26" s="204"/>
      <c r="K26" s="139" t="s">
        <v>43</v>
      </c>
      <c r="L26" s="140"/>
      <c r="M26" s="141"/>
      <c r="N26" s="126"/>
      <c r="O26" s="121"/>
      <c r="P26" s="4"/>
      <c r="Q26" s="4"/>
      <c r="R26" s="123"/>
      <c r="S26" s="124"/>
      <c r="T26" s="18"/>
      <c r="U26" s="44" t="s">
        <v>34</v>
      </c>
      <c r="V26" s="4"/>
      <c r="W26" s="123"/>
      <c r="X26" s="124"/>
      <c r="Y26" s="126"/>
      <c r="Z26" s="121"/>
      <c r="AA26" s="121" t="s">
        <v>34</v>
      </c>
      <c r="AB26" s="121"/>
      <c r="AC26" s="121"/>
      <c r="AD26" s="121"/>
      <c r="AE26" s="122"/>
      <c r="AF26" s="125"/>
      <c r="AG26" s="121"/>
      <c r="AH26" s="121"/>
      <c r="AI26" s="121"/>
      <c r="AJ26" s="121"/>
      <c r="AK26" s="121"/>
      <c r="AL26" s="121" t="s">
        <v>34</v>
      </c>
      <c r="AM26" s="121"/>
      <c r="AN26" s="127"/>
      <c r="AO26" s="54">
        <f>AS2*H26</f>
        <v>1971000</v>
      </c>
    </row>
    <row r="27" spans="1:45" s="2" customFormat="1" ht="30.75" customHeight="1">
      <c r="A27" s="240"/>
      <c r="B27" s="14">
        <v>24</v>
      </c>
      <c r="C27" s="115" t="s">
        <v>51</v>
      </c>
      <c r="D27" s="116"/>
      <c r="E27" s="116"/>
      <c r="F27" s="116"/>
      <c r="G27" s="117"/>
      <c r="H27" s="202">
        <v>230</v>
      </c>
      <c r="I27" s="203"/>
      <c r="J27" s="204"/>
      <c r="K27" s="139" t="s">
        <v>43</v>
      </c>
      <c r="L27" s="140"/>
      <c r="M27" s="141"/>
      <c r="N27" s="126"/>
      <c r="O27" s="121"/>
      <c r="P27" s="4"/>
      <c r="Q27" s="4"/>
      <c r="R27" s="123"/>
      <c r="S27" s="124"/>
      <c r="T27" s="18"/>
      <c r="U27" s="44" t="s">
        <v>34</v>
      </c>
      <c r="V27" s="4"/>
      <c r="W27" s="123"/>
      <c r="X27" s="124"/>
      <c r="Y27" s="126"/>
      <c r="Z27" s="121"/>
      <c r="AA27" s="121" t="s">
        <v>34</v>
      </c>
      <c r="AB27" s="121"/>
      <c r="AC27" s="121"/>
      <c r="AD27" s="121"/>
      <c r="AE27" s="122"/>
      <c r="AF27" s="125"/>
      <c r="AG27" s="121"/>
      <c r="AH27" s="121"/>
      <c r="AI27" s="121"/>
      <c r="AJ27" s="121"/>
      <c r="AK27" s="121"/>
      <c r="AL27" s="121" t="s">
        <v>34</v>
      </c>
      <c r="AM27" s="121"/>
      <c r="AN27" s="127"/>
      <c r="AO27" s="54">
        <f>AS2*H27</f>
        <v>1679000</v>
      </c>
    </row>
    <row r="28" spans="1:45" s="2" customFormat="1" ht="30.75" customHeight="1">
      <c r="A28" s="240"/>
      <c r="B28" s="14">
        <v>25</v>
      </c>
      <c r="C28" s="115" t="s">
        <v>52</v>
      </c>
      <c r="D28" s="116"/>
      <c r="E28" s="116"/>
      <c r="F28" s="116"/>
      <c r="G28" s="117"/>
      <c r="H28" s="202">
        <v>240</v>
      </c>
      <c r="I28" s="203"/>
      <c r="J28" s="204"/>
      <c r="K28" s="139" t="s">
        <v>33</v>
      </c>
      <c r="L28" s="140"/>
      <c r="M28" s="141"/>
      <c r="N28" s="126"/>
      <c r="O28" s="121"/>
      <c r="P28" s="4"/>
      <c r="Q28" s="4"/>
      <c r="R28" s="123"/>
      <c r="S28" s="124"/>
      <c r="T28" s="18"/>
      <c r="U28" s="44" t="s">
        <v>53</v>
      </c>
      <c r="V28" s="4"/>
      <c r="W28" s="123"/>
      <c r="X28" s="124"/>
      <c r="Y28" s="126"/>
      <c r="Z28" s="121"/>
      <c r="AA28" s="121" t="s">
        <v>53</v>
      </c>
      <c r="AB28" s="121"/>
      <c r="AC28" s="121"/>
      <c r="AD28" s="121"/>
      <c r="AE28" s="122"/>
      <c r="AF28" s="125" t="s">
        <v>53</v>
      </c>
      <c r="AG28" s="121"/>
      <c r="AH28" s="121"/>
      <c r="AI28" s="121"/>
      <c r="AJ28" s="121"/>
      <c r="AK28" s="121"/>
      <c r="AL28" s="121"/>
      <c r="AM28" s="121"/>
      <c r="AN28" s="127"/>
      <c r="AO28" s="54">
        <f>AS2*H28</f>
        <v>1752000</v>
      </c>
    </row>
    <row r="29" spans="1:45" ht="30.75" customHeight="1">
      <c r="A29" s="240"/>
      <c r="B29" s="14">
        <v>26</v>
      </c>
      <c r="C29" s="115">
        <v>399</v>
      </c>
      <c r="D29" s="116"/>
      <c r="E29" s="116"/>
      <c r="F29" s="116"/>
      <c r="G29" s="117"/>
      <c r="H29" s="202">
        <v>300</v>
      </c>
      <c r="I29" s="203"/>
      <c r="J29" s="204"/>
      <c r="K29" s="139" t="s">
        <v>33</v>
      </c>
      <c r="L29" s="140"/>
      <c r="M29" s="141"/>
      <c r="N29" s="126"/>
      <c r="O29" s="121"/>
      <c r="P29" s="4"/>
      <c r="Q29" s="4"/>
      <c r="R29" s="123"/>
      <c r="S29" s="124"/>
      <c r="T29" s="18"/>
      <c r="U29" s="44"/>
      <c r="V29" s="4" t="s">
        <v>34</v>
      </c>
      <c r="W29" s="123"/>
      <c r="X29" s="124"/>
      <c r="Y29" s="126"/>
      <c r="Z29" s="121"/>
      <c r="AA29" s="121" t="s">
        <v>34</v>
      </c>
      <c r="AB29" s="121"/>
      <c r="AC29" s="121"/>
      <c r="AD29" s="121"/>
      <c r="AE29" s="122"/>
      <c r="AF29" s="125" t="s">
        <v>34</v>
      </c>
      <c r="AG29" s="121"/>
      <c r="AH29" s="121"/>
      <c r="AI29" s="121"/>
      <c r="AJ29" s="121"/>
      <c r="AK29" s="121"/>
      <c r="AL29" s="121"/>
      <c r="AM29" s="121"/>
      <c r="AN29" s="127"/>
      <c r="AO29" s="54">
        <f>H29*$AS$3</f>
        <v>2190000</v>
      </c>
    </row>
    <row r="30" spans="1:45" ht="30.75" customHeight="1">
      <c r="A30" s="240"/>
      <c r="B30" s="14">
        <v>27</v>
      </c>
      <c r="C30" s="115" t="s">
        <v>54</v>
      </c>
      <c r="D30" s="116"/>
      <c r="E30" s="116"/>
      <c r="F30" s="116"/>
      <c r="G30" s="117"/>
      <c r="H30" s="202">
        <v>260</v>
      </c>
      <c r="I30" s="203"/>
      <c r="J30" s="204"/>
      <c r="K30" s="139" t="s">
        <v>55</v>
      </c>
      <c r="L30" s="140"/>
      <c r="M30" s="141"/>
      <c r="N30" s="126"/>
      <c r="O30" s="121"/>
      <c r="P30" s="4"/>
      <c r="Q30" s="4"/>
      <c r="R30" s="123"/>
      <c r="S30" s="124"/>
      <c r="T30" s="18"/>
      <c r="U30" s="44" t="s">
        <v>34</v>
      </c>
      <c r="V30" s="4"/>
      <c r="W30" s="123"/>
      <c r="X30" s="124"/>
      <c r="Y30" s="126"/>
      <c r="Z30" s="121"/>
      <c r="AA30" s="121" t="s">
        <v>34</v>
      </c>
      <c r="AB30" s="121"/>
      <c r="AC30" s="121"/>
      <c r="AD30" s="121"/>
      <c r="AE30" s="122"/>
      <c r="AF30" s="125"/>
      <c r="AG30" s="121"/>
      <c r="AH30" s="121"/>
      <c r="AI30" s="121"/>
      <c r="AJ30" s="121"/>
      <c r="AK30" s="121"/>
      <c r="AL30" s="121" t="s">
        <v>34</v>
      </c>
      <c r="AM30" s="121"/>
      <c r="AN30" s="127"/>
      <c r="AO30" s="54">
        <f>AS2*H30</f>
        <v>1898000</v>
      </c>
    </row>
    <row r="31" spans="1:45" ht="30.75" customHeight="1">
      <c r="A31" s="240"/>
      <c r="B31" s="14">
        <v>28</v>
      </c>
      <c r="C31" s="115" t="s">
        <v>56</v>
      </c>
      <c r="D31" s="116"/>
      <c r="E31" s="116"/>
      <c r="F31" s="116"/>
      <c r="G31" s="117"/>
      <c r="H31" s="202">
        <v>260</v>
      </c>
      <c r="I31" s="203"/>
      <c r="J31" s="204"/>
      <c r="K31" s="139" t="s">
        <v>57</v>
      </c>
      <c r="L31" s="140"/>
      <c r="M31" s="141"/>
      <c r="N31" s="126"/>
      <c r="O31" s="121"/>
      <c r="P31" s="4"/>
      <c r="Q31" s="4"/>
      <c r="R31" s="123"/>
      <c r="S31" s="124"/>
      <c r="T31" s="18"/>
      <c r="U31" s="44" t="s">
        <v>34</v>
      </c>
      <c r="V31" s="4"/>
      <c r="W31" s="123"/>
      <c r="X31" s="124"/>
      <c r="Y31" s="126"/>
      <c r="Z31" s="121"/>
      <c r="AA31" s="121" t="s">
        <v>34</v>
      </c>
      <c r="AB31" s="121"/>
      <c r="AC31" s="121"/>
      <c r="AD31" s="121"/>
      <c r="AE31" s="122"/>
      <c r="AF31" s="125"/>
      <c r="AG31" s="121"/>
      <c r="AH31" s="121"/>
      <c r="AI31" s="121"/>
      <c r="AJ31" s="121"/>
      <c r="AK31" s="121"/>
      <c r="AL31" s="121" t="s">
        <v>34</v>
      </c>
      <c r="AM31" s="121"/>
      <c r="AN31" s="127"/>
      <c r="AO31" s="54">
        <f>AS2*H31</f>
        <v>1898000</v>
      </c>
    </row>
    <row r="32" spans="1:45" ht="30.75" customHeight="1">
      <c r="A32" s="240"/>
      <c r="B32" s="14">
        <v>29</v>
      </c>
      <c r="C32" s="115" t="s">
        <v>58</v>
      </c>
      <c r="D32" s="116"/>
      <c r="E32" s="116"/>
      <c r="F32" s="116"/>
      <c r="G32" s="117"/>
      <c r="H32" s="202">
        <v>300</v>
      </c>
      <c r="I32" s="203"/>
      <c r="J32" s="204"/>
      <c r="K32" s="139" t="s">
        <v>59</v>
      </c>
      <c r="L32" s="140"/>
      <c r="M32" s="141"/>
      <c r="N32" s="126"/>
      <c r="O32" s="121"/>
      <c r="P32" s="4"/>
      <c r="Q32" s="4"/>
      <c r="R32" s="123"/>
      <c r="S32" s="124"/>
      <c r="T32" s="18"/>
      <c r="U32" s="44" t="s">
        <v>34</v>
      </c>
      <c r="V32" s="4"/>
      <c r="W32" s="123"/>
      <c r="X32" s="124"/>
      <c r="Y32" s="126"/>
      <c r="Z32" s="121"/>
      <c r="AA32" s="121" t="s">
        <v>34</v>
      </c>
      <c r="AB32" s="121"/>
      <c r="AC32" s="121"/>
      <c r="AD32" s="121"/>
      <c r="AE32" s="122"/>
      <c r="AF32" s="125"/>
      <c r="AG32" s="121"/>
      <c r="AH32" s="121"/>
      <c r="AI32" s="121"/>
      <c r="AJ32" s="121"/>
      <c r="AK32" s="121"/>
      <c r="AL32" s="121" t="s">
        <v>34</v>
      </c>
      <c r="AM32" s="121"/>
      <c r="AN32" s="127"/>
      <c r="AO32" s="54">
        <f>AS2*H32</f>
        <v>2190000</v>
      </c>
    </row>
    <row r="33" spans="1:41" ht="30.75" customHeight="1">
      <c r="A33" s="240"/>
      <c r="B33" s="14">
        <v>30</v>
      </c>
      <c r="C33" s="115" t="s">
        <v>60</v>
      </c>
      <c r="D33" s="116"/>
      <c r="E33" s="116"/>
      <c r="F33" s="116"/>
      <c r="G33" s="117"/>
      <c r="H33" s="202">
        <v>210</v>
      </c>
      <c r="I33" s="203"/>
      <c r="J33" s="204"/>
      <c r="K33" s="139" t="s">
        <v>55</v>
      </c>
      <c r="L33" s="140"/>
      <c r="M33" s="141"/>
      <c r="N33" s="126"/>
      <c r="O33" s="121"/>
      <c r="P33" s="4"/>
      <c r="Q33" s="4"/>
      <c r="R33" s="123"/>
      <c r="S33" s="124"/>
      <c r="T33" s="18"/>
      <c r="U33" s="44" t="s">
        <v>34</v>
      </c>
      <c r="V33" s="4"/>
      <c r="W33" s="123"/>
      <c r="X33" s="124"/>
      <c r="Y33" s="126"/>
      <c r="Z33" s="121"/>
      <c r="AA33" s="121" t="s">
        <v>34</v>
      </c>
      <c r="AB33" s="121"/>
      <c r="AC33" s="121"/>
      <c r="AD33" s="121"/>
      <c r="AE33" s="122"/>
      <c r="AF33" s="125"/>
      <c r="AG33" s="121"/>
      <c r="AH33" s="121"/>
      <c r="AI33" s="121"/>
      <c r="AJ33" s="121"/>
      <c r="AK33" s="121"/>
      <c r="AL33" s="121" t="s">
        <v>34</v>
      </c>
      <c r="AM33" s="121"/>
      <c r="AN33" s="127"/>
      <c r="AO33" s="54">
        <f>AS2*H33</f>
        <v>1533000</v>
      </c>
    </row>
    <row r="34" spans="1:41" ht="30.75" customHeight="1">
      <c r="A34" s="240"/>
      <c r="B34" s="14">
        <v>31</v>
      </c>
      <c r="C34" s="115" t="s">
        <v>61</v>
      </c>
      <c r="D34" s="116"/>
      <c r="E34" s="116"/>
      <c r="F34" s="116"/>
      <c r="G34" s="117"/>
      <c r="H34" s="202">
        <v>250</v>
      </c>
      <c r="I34" s="203"/>
      <c r="J34" s="204"/>
      <c r="K34" s="139" t="s">
        <v>57</v>
      </c>
      <c r="L34" s="140"/>
      <c r="M34" s="141"/>
      <c r="N34" s="126"/>
      <c r="O34" s="121"/>
      <c r="P34" s="4"/>
      <c r="Q34" s="4"/>
      <c r="R34" s="123"/>
      <c r="S34" s="124"/>
      <c r="T34" s="18"/>
      <c r="U34" s="44" t="s">
        <v>34</v>
      </c>
      <c r="V34" s="4"/>
      <c r="W34" s="123"/>
      <c r="X34" s="124"/>
      <c r="Y34" s="126"/>
      <c r="Z34" s="121"/>
      <c r="AA34" s="121" t="s">
        <v>34</v>
      </c>
      <c r="AB34" s="121"/>
      <c r="AC34" s="121"/>
      <c r="AD34" s="121"/>
      <c r="AE34" s="122"/>
      <c r="AF34" s="125"/>
      <c r="AG34" s="121"/>
      <c r="AH34" s="121"/>
      <c r="AI34" s="121"/>
      <c r="AJ34" s="121"/>
      <c r="AK34" s="121"/>
      <c r="AL34" s="121" t="s">
        <v>34</v>
      </c>
      <c r="AM34" s="121"/>
      <c r="AN34" s="127"/>
      <c r="AO34" s="54">
        <f>AS2*H34</f>
        <v>1825000</v>
      </c>
    </row>
    <row r="35" spans="1:41" ht="30.75" customHeight="1">
      <c r="A35" s="240"/>
      <c r="B35" s="14">
        <v>32</v>
      </c>
      <c r="C35" s="115" t="s">
        <v>62</v>
      </c>
      <c r="D35" s="116"/>
      <c r="E35" s="116"/>
      <c r="F35" s="116"/>
      <c r="G35" s="117"/>
      <c r="H35" s="202">
        <v>280</v>
      </c>
      <c r="I35" s="203"/>
      <c r="J35" s="204"/>
      <c r="K35" s="139" t="s">
        <v>33</v>
      </c>
      <c r="L35" s="140"/>
      <c r="M35" s="141"/>
      <c r="N35" s="126"/>
      <c r="O35" s="121"/>
      <c r="P35" s="4"/>
      <c r="Q35" s="4"/>
      <c r="R35" s="123"/>
      <c r="S35" s="124"/>
      <c r="T35" s="18"/>
      <c r="U35" s="44" t="s">
        <v>34</v>
      </c>
      <c r="V35" s="4"/>
      <c r="W35" s="123"/>
      <c r="X35" s="124"/>
      <c r="Y35" s="126"/>
      <c r="Z35" s="121"/>
      <c r="AA35" s="121" t="s">
        <v>34</v>
      </c>
      <c r="AB35" s="121"/>
      <c r="AC35" s="121"/>
      <c r="AD35" s="121"/>
      <c r="AE35" s="122"/>
      <c r="AF35" s="125" t="s">
        <v>34</v>
      </c>
      <c r="AG35" s="121"/>
      <c r="AH35" s="121"/>
      <c r="AI35" s="121"/>
      <c r="AJ35" s="121"/>
      <c r="AK35" s="121"/>
      <c r="AL35" s="121"/>
      <c r="AM35" s="121"/>
      <c r="AN35" s="127"/>
      <c r="AO35" s="54">
        <f>AS2*H35</f>
        <v>2044000</v>
      </c>
    </row>
    <row r="36" spans="1:41" ht="30.75" customHeight="1">
      <c r="A36" s="240"/>
      <c r="B36" s="14">
        <v>33</v>
      </c>
      <c r="C36" s="115" t="s">
        <v>63</v>
      </c>
      <c r="D36" s="116"/>
      <c r="E36" s="116"/>
      <c r="F36" s="116"/>
      <c r="G36" s="117"/>
      <c r="H36" s="202">
        <v>250</v>
      </c>
      <c r="I36" s="203"/>
      <c r="J36" s="204"/>
      <c r="K36" s="139" t="s">
        <v>33</v>
      </c>
      <c r="L36" s="140"/>
      <c r="M36" s="141"/>
      <c r="N36" s="126"/>
      <c r="O36" s="121"/>
      <c r="P36" s="4"/>
      <c r="Q36" s="4"/>
      <c r="R36" s="123"/>
      <c r="S36" s="124"/>
      <c r="T36" s="18"/>
      <c r="U36" s="44" t="s">
        <v>34</v>
      </c>
      <c r="V36" s="4"/>
      <c r="W36" s="123"/>
      <c r="X36" s="124"/>
      <c r="Y36" s="126"/>
      <c r="Z36" s="121"/>
      <c r="AA36" s="121" t="s">
        <v>34</v>
      </c>
      <c r="AB36" s="121"/>
      <c r="AC36" s="121"/>
      <c r="AD36" s="121"/>
      <c r="AE36" s="122"/>
      <c r="AF36" s="125" t="s">
        <v>34</v>
      </c>
      <c r="AG36" s="121"/>
      <c r="AH36" s="121"/>
      <c r="AI36" s="121"/>
      <c r="AJ36" s="121"/>
      <c r="AK36" s="121"/>
      <c r="AL36" s="121"/>
      <c r="AM36" s="121"/>
      <c r="AN36" s="127"/>
      <c r="AO36" s="54">
        <f>AS2*H36</f>
        <v>1825000</v>
      </c>
    </row>
    <row r="37" spans="1:41" ht="30.75" customHeight="1">
      <c r="A37" s="240"/>
      <c r="B37" s="14">
        <v>34</v>
      </c>
      <c r="C37" s="115" t="s">
        <v>64</v>
      </c>
      <c r="D37" s="116"/>
      <c r="E37" s="116"/>
      <c r="F37" s="116"/>
      <c r="G37" s="117"/>
      <c r="H37" s="202">
        <v>250</v>
      </c>
      <c r="I37" s="203"/>
      <c r="J37" s="204"/>
      <c r="K37" s="139" t="s">
        <v>59</v>
      </c>
      <c r="L37" s="140"/>
      <c r="M37" s="141"/>
      <c r="N37" s="126"/>
      <c r="O37" s="121"/>
      <c r="P37" s="4"/>
      <c r="Q37" s="4"/>
      <c r="R37" s="123"/>
      <c r="S37" s="124"/>
      <c r="T37" s="18"/>
      <c r="U37" s="44" t="s">
        <v>34</v>
      </c>
      <c r="V37" s="4"/>
      <c r="W37" s="123"/>
      <c r="X37" s="124"/>
      <c r="Y37" s="126"/>
      <c r="Z37" s="121"/>
      <c r="AA37" s="121" t="s">
        <v>34</v>
      </c>
      <c r="AB37" s="121"/>
      <c r="AC37" s="121"/>
      <c r="AD37" s="121"/>
      <c r="AE37" s="122"/>
      <c r="AF37" s="125"/>
      <c r="AG37" s="121"/>
      <c r="AH37" s="121"/>
      <c r="AI37" s="121"/>
      <c r="AJ37" s="121"/>
      <c r="AK37" s="121"/>
      <c r="AL37" s="121" t="s">
        <v>34</v>
      </c>
      <c r="AM37" s="121"/>
      <c r="AN37" s="127"/>
      <c r="AO37" s="54">
        <f>AS2*H37</f>
        <v>1825000</v>
      </c>
    </row>
    <row r="38" spans="1:41" ht="30.75" customHeight="1">
      <c r="A38" s="240"/>
      <c r="B38" s="14">
        <v>35</v>
      </c>
      <c r="C38" s="115" t="s">
        <v>65</v>
      </c>
      <c r="D38" s="116"/>
      <c r="E38" s="116"/>
      <c r="F38" s="116"/>
      <c r="G38" s="117"/>
      <c r="H38" s="202">
        <v>270</v>
      </c>
      <c r="I38" s="203"/>
      <c r="J38" s="204"/>
      <c r="K38" s="139" t="s">
        <v>59</v>
      </c>
      <c r="L38" s="140"/>
      <c r="M38" s="141"/>
      <c r="N38" s="126"/>
      <c r="O38" s="121"/>
      <c r="P38" s="4"/>
      <c r="Q38" s="4"/>
      <c r="R38" s="123"/>
      <c r="S38" s="124"/>
      <c r="T38" s="18"/>
      <c r="U38" s="44" t="s">
        <v>34</v>
      </c>
      <c r="V38" s="4"/>
      <c r="W38" s="123"/>
      <c r="X38" s="124"/>
      <c r="Y38" s="126"/>
      <c r="Z38" s="121"/>
      <c r="AA38" s="121" t="s">
        <v>34</v>
      </c>
      <c r="AB38" s="121"/>
      <c r="AC38" s="121"/>
      <c r="AD38" s="121"/>
      <c r="AE38" s="122"/>
      <c r="AF38" s="125"/>
      <c r="AG38" s="121"/>
      <c r="AH38" s="121"/>
      <c r="AI38" s="121"/>
      <c r="AJ38" s="121"/>
      <c r="AK38" s="121"/>
      <c r="AL38" s="121" t="s">
        <v>34</v>
      </c>
      <c r="AM38" s="121"/>
      <c r="AN38" s="127"/>
      <c r="AO38" s="54">
        <f>AS2*H38</f>
        <v>1971000</v>
      </c>
    </row>
    <row r="39" spans="1:41" ht="30.75" customHeight="1">
      <c r="A39" s="240"/>
      <c r="B39" s="14">
        <v>36</v>
      </c>
      <c r="C39" s="115" t="s">
        <v>66</v>
      </c>
      <c r="D39" s="116"/>
      <c r="E39" s="116"/>
      <c r="F39" s="116"/>
      <c r="G39" s="117"/>
      <c r="H39" s="202">
        <v>300</v>
      </c>
      <c r="I39" s="203"/>
      <c r="J39" s="204"/>
      <c r="K39" s="139" t="s">
        <v>33</v>
      </c>
      <c r="L39" s="140"/>
      <c r="M39" s="141"/>
      <c r="N39" s="126"/>
      <c r="O39" s="121"/>
      <c r="P39" s="4"/>
      <c r="Q39" s="4"/>
      <c r="R39" s="123"/>
      <c r="S39" s="124"/>
      <c r="T39" s="18"/>
      <c r="U39" s="44" t="s">
        <v>34</v>
      </c>
      <c r="V39" s="4"/>
      <c r="W39" s="123"/>
      <c r="X39" s="124"/>
      <c r="Y39" s="126"/>
      <c r="Z39" s="121"/>
      <c r="AA39" s="121" t="s">
        <v>34</v>
      </c>
      <c r="AB39" s="121"/>
      <c r="AC39" s="121"/>
      <c r="AD39" s="121"/>
      <c r="AE39" s="122"/>
      <c r="AF39" s="125" t="s">
        <v>34</v>
      </c>
      <c r="AG39" s="121"/>
      <c r="AH39" s="121"/>
      <c r="AI39" s="121"/>
      <c r="AJ39" s="121"/>
      <c r="AK39" s="121"/>
      <c r="AL39" s="121"/>
      <c r="AM39" s="121"/>
      <c r="AN39" s="127"/>
      <c r="AO39" s="54">
        <f>AS2*H39</f>
        <v>2190000</v>
      </c>
    </row>
    <row r="40" spans="1:41" ht="30.75" customHeight="1">
      <c r="A40" s="240"/>
      <c r="B40" s="14">
        <v>37</v>
      </c>
      <c r="C40" s="115" t="s">
        <v>67</v>
      </c>
      <c r="D40" s="116"/>
      <c r="E40" s="116"/>
      <c r="F40" s="116"/>
      <c r="G40" s="117"/>
      <c r="H40" s="202">
        <v>230</v>
      </c>
      <c r="I40" s="203"/>
      <c r="J40" s="204"/>
      <c r="K40" s="139" t="s">
        <v>33</v>
      </c>
      <c r="L40" s="140"/>
      <c r="M40" s="141"/>
      <c r="N40" s="126"/>
      <c r="O40" s="121"/>
      <c r="P40" s="4"/>
      <c r="Q40" s="4"/>
      <c r="R40" s="123"/>
      <c r="S40" s="124"/>
      <c r="T40" s="18"/>
      <c r="U40" s="44" t="s">
        <v>34</v>
      </c>
      <c r="V40" s="4"/>
      <c r="W40" s="123"/>
      <c r="X40" s="124"/>
      <c r="Y40" s="126"/>
      <c r="Z40" s="121"/>
      <c r="AA40" s="121" t="s">
        <v>34</v>
      </c>
      <c r="AB40" s="121"/>
      <c r="AC40" s="121"/>
      <c r="AD40" s="121"/>
      <c r="AE40" s="122"/>
      <c r="AF40" s="125" t="s">
        <v>34</v>
      </c>
      <c r="AG40" s="121"/>
      <c r="AH40" s="121"/>
      <c r="AI40" s="121"/>
      <c r="AJ40" s="121"/>
      <c r="AK40" s="121"/>
      <c r="AL40" s="121"/>
      <c r="AM40" s="121"/>
      <c r="AN40" s="127"/>
      <c r="AO40" s="54">
        <f>AS2*H40</f>
        <v>1679000</v>
      </c>
    </row>
    <row r="41" spans="1:41" ht="30.75" customHeight="1">
      <c r="A41" s="240"/>
      <c r="B41" s="14">
        <v>38</v>
      </c>
      <c r="C41" s="115" t="s">
        <v>68</v>
      </c>
      <c r="D41" s="116"/>
      <c r="E41" s="116"/>
      <c r="F41" s="116"/>
      <c r="G41" s="117"/>
      <c r="H41" s="202">
        <v>260</v>
      </c>
      <c r="I41" s="203"/>
      <c r="J41" s="204"/>
      <c r="K41" s="139" t="s">
        <v>69</v>
      </c>
      <c r="L41" s="140"/>
      <c r="M41" s="141"/>
      <c r="N41" s="126"/>
      <c r="O41" s="121"/>
      <c r="P41" s="4"/>
      <c r="Q41" s="4"/>
      <c r="R41" s="123"/>
      <c r="S41" s="124"/>
      <c r="T41" s="18"/>
      <c r="U41" s="44" t="s">
        <v>34</v>
      </c>
      <c r="V41" s="4"/>
      <c r="W41" s="123"/>
      <c r="X41" s="124"/>
      <c r="Y41" s="126"/>
      <c r="Z41" s="121"/>
      <c r="AA41" s="121" t="s">
        <v>34</v>
      </c>
      <c r="AB41" s="121"/>
      <c r="AC41" s="121"/>
      <c r="AD41" s="121"/>
      <c r="AE41" s="122"/>
      <c r="AF41" s="125"/>
      <c r="AG41" s="121"/>
      <c r="AH41" s="121"/>
      <c r="AI41" s="121"/>
      <c r="AJ41" s="121"/>
      <c r="AK41" s="121"/>
      <c r="AL41" s="121" t="s">
        <v>34</v>
      </c>
      <c r="AM41" s="121"/>
      <c r="AN41" s="127"/>
      <c r="AO41" s="54">
        <f>AS2*H41</f>
        <v>1898000</v>
      </c>
    </row>
    <row r="42" spans="1:41" ht="30.75" customHeight="1">
      <c r="A42" s="240"/>
      <c r="B42" s="14">
        <v>39</v>
      </c>
      <c r="C42" s="115" t="s">
        <v>70</v>
      </c>
      <c r="D42" s="116"/>
      <c r="E42" s="116"/>
      <c r="F42" s="116"/>
      <c r="G42" s="117"/>
      <c r="H42" s="202">
        <v>240</v>
      </c>
      <c r="I42" s="203"/>
      <c r="J42" s="204"/>
      <c r="K42" s="139" t="s">
        <v>69</v>
      </c>
      <c r="L42" s="140"/>
      <c r="M42" s="141"/>
      <c r="N42" s="126"/>
      <c r="O42" s="121"/>
      <c r="P42" s="4"/>
      <c r="Q42" s="4"/>
      <c r="R42" s="123"/>
      <c r="S42" s="124"/>
      <c r="T42" s="18"/>
      <c r="U42" s="44" t="s">
        <v>34</v>
      </c>
      <c r="V42" s="4"/>
      <c r="W42" s="123"/>
      <c r="X42" s="124"/>
      <c r="Y42" s="126"/>
      <c r="Z42" s="121"/>
      <c r="AA42" s="121" t="s">
        <v>34</v>
      </c>
      <c r="AB42" s="121"/>
      <c r="AC42" s="121"/>
      <c r="AD42" s="121"/>
      <c r="AE42" s="122"/>
      <c r="AF42" s="125"/>
      <c r="AG42" s="121"/>
      <c r="AH42" s="121"/>
      <c r="AI42" s="121"/>
      <c r="AJ42" s="121"/>
      <c r="AK42" s="121"/>
      <c r="AL42" s="121" t="s">
        <v>34</v>
      </c>
      <c r="AM42" s="121"/>
      <c r="AN42" s="127"/>
      <c r="AO42" s="54">
        <f>AS2*H42</f>
        <v>1752000</v>
      </c>
    </row>
    <row r="43" spans="1:41" ht="30.75" customHeight="1">
      <c r="A43" s="240"/>
      <c r="B43" s="14">
        <v>40</v>
      </c>
      <c r="C43" s="115" t="s">
        <v>71</v>
      </c>
      <c r="D43" s="116"/>
      <c r="E43" s="116"/>
      <c r="F43" s="116"/>
      <c r="G43" s="117"/>
      <c r="H43" s="202">
        <v>230</v>
      </c>
      <c r="I43" s="203"/>
      <c r="J43" s="204"/>
      <c r="K43" s="139" t="s">
        <v>33</v>
      </c>
      <c r="L43" s="140"/>
      <c r="M43" s="141"/>
      <c r="N43" s="126"/>
      <c r="O43" s="121"/>
      <c r="P43" s="4"/>
      <c r="Q43" s="4"/>
      <c r="R43" s="123"/>
      <c r="S43" s="124"/>
      <c r="T43" s="18"/>
      <c r="U43" s="44" t="s">
        <v>34</v>
      </c>
      <c r="V43" s="4"/>
      <c r="W43" s="123"/>
      <c r="X43" s="124"/>
      <c r="Y43" s="126"/>
      <c r="Z43" s="121"/>
      <c r="AA43" s="121" t="s">
        <v>34</v>
      </c>
      <c r="AB43" s="121"/>
      <c r="AC43" s="121"/>
      <c r="AD43" s="121"/>
      <c r="AE43" s="122"/>
      <c r="AF43" s="125" t="s">
        <v>34</v>
      </c>
      <c r="AG43" s="121"/>
      <c r="AH43" s="121"/>
      <c r="AI43" s="121"/>
      <c r="AJ43" s="121"/>
      <c r="AK43" s="121"/>
      <c r="AL43" s="121"/>
      <c r="AM43" s="121"/>
      <c r="AN43" s="127"/>
      <c r="AO43" s="54">
        <f>AS2*H43</f>
        <v>1679000</v>
      </c>
    </row>
    <row r="44" spans="1:41" ht="30.75" customHeight="1">
      <c r="A44" s="240"/>
      <c r="B44" s="14">
        <v>41</v>
      </c>
      <c r="C44" s="115">
        <v>4010</v>
      </c>
      <c r="D44" s="116"/>
      <c r="E44" s="116"/>
      <c r="F44" s="116"/>
      <c r="G44" s="117"/>
      <c r="H44" s="202">
        <v>290</v>
      </c>
      <c r="I44" s="203"/>
      <c r="J44" s="204"/>
      <c r="K44" s="139" t="s">
        <v>43</v>
      </c>
      <c r="L44" s="140"/>
      <c r="M44" s="141"/>
      <c r="N44" s="126"/>
      <c r="O44" s="121"/>
      <c r="P44" s="4"/>
      <c r="Q44" s="4"/>
      <c r="R44" s="123"/>
      <c r="S44" s="124"/>
      <c r="T44" s="18"/>
      <c r="U44" s="44" t="s">
        <v>34</v>
      </c>
      <c r="V44" s="4"/>
      <c r="W44" s="123"/>
      <c r="X44" s="124"/>
      <c r="Y44" s="126"/>
      <c r="Z44" s="121"/>
      <c r="AA44" s="121" t="s">
        <v>34</v>
      </c>
      <c r="AB44" s="121"/>
      <c r="AC44" s="121"/>
      <c r="AD44" s="121"/>
      <c r="AE44" s="122"/>
      <c r="AF44" s="125"/>
      <c r="AG44" s="121"/>
      <c r="AH44" s="121"/>
      <c r="AI44" s="121"/>
      <c r="AJ44" s="121"/>
      <c r="AK44" s="121"/>
      <c r="AL44" s="121" t="s">
        <v>34</v>
      </c>
      <c r="AM44" s="121"/>
      <c r="AN44" s="127"/>
      <c r="AO44" s="54">
        <f>AS2*H44</f>
        <v>2117000</v>
      </c>
    </row>
    <row r="45" spans="1:41" ht="30.75" customHeight="1">
      <c r="A45" s="240"/>
      <c r="B45" s="14">
        <v>42</v>
      </c>
      <c r="C45" s="115" t="s">
        <v>72</v>
      </c>
      <c r="D45" s="116"/>
      <c r="E45" s="116"/>
      <c r="F45" s="116"/>
      <c r="G45" s="117"/>
      <c r="H45" s="202">
        <v>260</v>
      </c>
      <c r="I45" s="203"/>
      <c r="J45" s="204"/>
      <c r="K45" s="139" t="s">
        <v>43</v>
      </c>
      <c r="L45" s="140"/>
      <c r="M45" s="141"/>
      <c r="N45" s="126"/>
      <c r="O45" s="121"/>
      <c r="P45" s="4"/>
      <c r="Q45" s="4"/>
      <c r="R45" s="123"/>
      <c r="S45" s="124"/>
      <c r="T45" s="18"/>
      <c r="U45" s="44" t="s">
        <v>34</v>
      </c>
      <c r="V45" s="4"/>
      <c r="W45" s="123"/>
      <c r="X45" s="124"/>
      <c r="Y45" s="126"/>
      <c r="Z45" s="121"/>
      <c r="AA45" s="121" t="s">
        <v>34</v>
      </c>
      <c r="AB45" s="121"/>
      <c r="AC45" s="121"/>
      <c r="AD45" s="121"/>
      <c r="AE45" s="122"/>
      <c r="AF45" s="125"/>
      <c r="AG45" s="121"/>
      <c r="AH45" s="121"/>
      <c r="AI45" s="121"/>
      <c r="AJ45" s="121"/>
      <c r="AK45" s="121"/>
      <c r="AL45" s="121" t="s">
        <v>34</v>
      </c>
      <c r="AM45" s="121"/>
      <c r="AN45" s="127"/>
      <c r="AO45" s="54">
        <f>AS2*H45</f>
        <v>1898000</v>
      </c>
    </row>
    <row r="46" spans="1:41" ht="30.75" customHeight="1">
      <c r="A46" s="240"/>
      <c r="B46" s="14">
        <v>43</v>
      </c>
      <c r="C46" s="115" t="s">
        <v>73</v>
      </c>
      <c r="D46" s="116"/>
      <c r="E46" s="116"/>
      <c r="F46" s="116"/>
      <c r="G46" s="117"/>
      <c r="H46" s="202">
        <v>250</v>
      </c>
      <c r="I46" s="203"/>
      <c r="J46" s="204"/>
      <c r="K46" s="139" t="s">
        <v>33</v>
      </c>
      <c r="L46" s="140"/>
      <c r="M46" s="141"/>
      <c r="N46" s="126"/>
      <c r="O46" s="121"/>
      <c r="P46" s="4"/>
      <c r="Q46" s="4"/>
      <c r="R46" s="123"/>
      <c r="S46" s="124"/>
      <c r="T46" s="18"/>
      <c r="U46" s="44" t="s">
        <v>34</v>
      </c>
      <c r="V46" s="4"/>
      <c r="W46" s="123"/>
      <c r="X46" s="124"/>
      <c r="Y46" s="126"/>
      <c r="Z46" s="121"/>
      <c r="AA46" s="121" t="s">
        <v>34</v>
      </c>
      <c r="AB46" s="121"/>
      <c r="AC46" s="121"/>
      <c r="AD46" s="121"/>
      <c r="AE46" s="122"/>
      <c r="AF46" s="125" t="s">
        <v>34</v>
      </c>
      <c r="AG46" s="121"/>
      <c r="AH46" s="121"/>
      <c r="AI46" s="121"/>
      <c r="AJ46" s="121"/>
      <c r="AK46" s="121"/>
      <c r="AL46" s="121"/>
      <c r="AM46" s="121"/>
      <c r="AN46" s="127"/>
      <c r="AO46" s="54">
        <f>AS2*H46</f>
        <v>1825000</v>
      </c>
    </row>
    <row r="47" spans="1:41" ht="30.75" customHeight="1">
      <c r="A47" s="240"/>
      <c r="B47" s="14">
        <v>44</v>
      </c>
      <c r="C47" s="115" t="s">
        <v>74</v>
      </c>
      <c r="D47" s="116"/>
      <c r="E47" s="116"/>
      <c r="F47" s="116"/>
      <c r="G47" s="117"/>
      <c r="H47" s="202">
        <v>260</v>
      </c>
      <c r="I47" s="203"/>
      <c r="J47" s="204"/>
      <c r="K47" s="139" t="s">
        <v>33</v>
      </c>
      <c r="L47" s="140"/>
      <c r="M47" s="141"/>
      <c r="N47" s="126"/>
      <c r="O47" s="121"/>
      <c r="P47" s="4"/>
      <c r="Q47" s="4"/>
      <c r="R47" s="123"/>
      <c r="S47" s="124"/>
      <c r="T47" s="18"/>
      <c r="U47" s="44" t="s">
        <v>34</v>
      </c>
      <c r="V47" s="4"/>
      <c r="W47" s="123"/>
      <c r="X47" s="124"/>
      <c r="Y47" s="126"/>
      <c r="Z47" s="121"/>
      <c r="AA47" s="121" t="s">
        <v>34</v>
      </c>
      <c r="AB47" s="121"/>
      <c r="AC47" s="121"/>
      <c r="AD47" s="121"/>
      <c r="AE47" s="122"/>
      <c r="AF47" s="125"/>
      <c r="AG47" s="121"/>
      <c r="AH47" s="121"/>
      <c r="AI47" s="121"/>
      <c r="AJ47" s="121"/>
      <c r="AK47" s="121"/>
      <c r="AL47" s="121" t="s">
        <v>34</v>
      </c>
      <c r="AM47" s="121"/>
      <c r="AN47" s="127"/>
      <c r="AO47" s="54">
        <f>AS2*H47</f>
        <v>1898000</v>
      </c>
    </row>
    <row r="48" spans="1:41" ht="30.75" customHeight="1">
      <c r="A48" s="240"/>
      <c r="B48" s="14">
        <v>45</v>
      </c>
      <c r="C48" s="115" t="s">
        <v>75</v>
      </c>
      <c r="D48" s="116"/>
      <c r="E48" s="116"/>
      <c r="F48" s="116"/>
      <c r="G48" s="117"/>
      <c r="H48" s="202">
        <v>260</v>
      </c>
      <c r="I48" s="203"/>
      <c r="J48" s="204"/>
      <c r="K48" s="139" t="s">
        <v>59</v>
      </c>
      <c r="L48" s="140"/>
      <c r="M48" s="141"/>
      <c r="N48" s="126"/>
      <c r="O48" s="121"/>
      <c r="P48" s="4"/>
      <c r="Q48" s="4"/>
      <c r="R48" s="123"/>
      <c r="S48" s="124"/>
      <c r="T48" s="18"/>
      <c r="U48" s="44" t="s">
        <v>34</v>
      </c>
      <c r="V48" s="4"/>
      <c r="W48" s="123"/>
      <c r="X48" s="124"/>
      <c r="Y48" s="126"/>
      <c r="Z48" s="121"/>
      <c r="AA48" s="121" t="s">
        <v>34</v>
      </c>
      <c r="AB48" s="121"/>
      <c r="AC48" s="121"/>
      <c r="AD48" s="121"/>
      <c r="AE48" s="122"/>
      <c r="AF48" s="125"/>
      <c r="AG48" s="121"/>
      <c r="AH48" s="121"/>
      <c r="AI48" s="121"/>
      <c r="AJ48" s="121"/>
      <c r="AK48" s="121"/>
      <c r="AL48" s="121" t="s">
        <v>34</v>
      </c>
      <c r="AM48" s="121"/>
      <c r="AN48" s="127"/>
      <c r="AO48" s="54">
        <f>AS2*H48</f>
        <v>1898000</v>
      </c>
    </row>
    <row r="49" spans="1:41" ht="30.75" customHeight="1">
      <c r="A49" s="240"/>
      <c r="B49" s="14">
        <v>46</v>
      </c>
      <c r="C49" s="115" t="s">
        <v>76</v>
      </c>
      <c r="D49" s="116"/>
      <c r="E49" s="116"/>
      <c r="F49" s="116"/>
      <c r="G49" s="117"/>
      <c r="H49" s="202">
        <v>260</v>
      </c>
      <c r="I49" s="203"/>
      <c r="J49" s="204"/>
      <c r="K49" s="139" t="s">
        <v>59</v>
      </c>
      <c r="L49" s="140"/>
      <c r="M49" s="141"/>
      <c r="N49" s="126"/>
      <c r="O49" s="121"/>
      <c r="P49" s="4"/>
      <c r="Q49" s="4"/>
      <c r="R49" s="123"/>
      <c r="S49" s="124"/>
      <c r="T49" s="18"/>
      <c r="U49" s="44" t="s">
        <v>34</v>
      </c>
      <c r="V49" s="4"/>
      <c r="W49" s="123"/>
      <c r="X49" s="124"/>
      <c r="Y49" s="126"/>
      <c r="Z49" s="121"/>
      <c r="AA49" s="121" t="s">
        <v>34</v>
      </c>
      <c r="AB49" s="121"/>
      <c r="AC49" s="121"/>
      <c r="AD49" s="121"/>
      <c r="AE49" s="122"/>
      <c r="AF49" s="125"/>
      <c r="AG49" s="121"/>
      <c r="AH49" s="121"/>
      <c r="AI49" s="121"/>
      <c r="AJ49" s="121"/>
      <c r="AK49" s="121"/>
      <c r="AL49" s="121" t="s">
        <v>34</v>
      </c>
      <c r="AM49" s="121"/>
      <c r="AN49" s="127"/>
      <c r="AO49" s="54">
        <f>AS2*H49</f>
        <v>1898000</v>
      </c>
    </row>
    <row r="50" spans="1:41" ht="30.75" customHeight="1">
      <c r="A50" s="240"/>
      <c r="B50" s="14">
        <v>47</v>
      </c>
      <c r="C50" s="115" t="s">
        <v>77</v>
      </c>
      <c r="D50" s="116"/>
      <c r="E50" s="116"/>
      <c r="F50" s="116"/>
      <c r="G50" s="117"/>
      <c r="H50" s="202">
        <v>290</v>
      </c>
      <c r="I50" s="203"/>
      <c r="J50" s="204"/>
      <c r="K50" s="139" t="s">
        <v>57</v>
      </c>
      <c r="L50" s="140"/>
      <c r="M50" s="141"/>
      <c r="N50" s="126"/>
      <c r="O50" s="121"/>
      <c r="P50" s="4"/>
      <c r="Q50" s="4"/>
      <c r="R50" s="123"/>
      <c r="S50" s="124"/>
      <c r="T50" s="18"/>
      <c r="U50" s="44" t="s">
        <v>34</v>
      </c>
      <c r="V50" s="4"/>
      <c r="W50" s="123"/>
      <c r="X50" s="124"/>
      <c r="Y50" s="126"/>
      <c r="Z50" s="121"/>
      <c r="AA50" s="121" t="s">
        <v>34</v>
      </c>
      <c r="AB50" s="121"/>
      <c r="AC50" s="121"/>
      <c r="AD50" s="121"/>
      <c r="AE50" s="122"/>
      <c r="AF50" s="125"/>
      <c r="AG50" s="121"/>
      <c r="AH50" s="121"/>
      <c r="AI50" s="121"/>
      <c r="AJ50" s="121"/>
      <c r="AK50" s="121"/>
      <c r="AL50" s="121" t="s">
        <v>34</v>
      </c>
      <c r="AM50" s="121"/>
      <c r="AN50" s="127"/>
      <c r="AO50" s="54">
        <f>AS2*H50</f>
        <v>2117000</v>
      </c>
    </row>
    <row r="51" spans="1:41" ht="30.75" customHeight="1">
      <c r="A51" s="240"/>
      <c r="B51" s="14">
        <v>48</v>
      </c>
      <c r="C51" s="115" t="s">
        <v>78</v>
      </c>
      <c r="D51" s="116"/>
      <c r="E51" s="116"/>
      <c r="F51" s="116"/>
      <c r="G51" s="117"/>
      <c r="H51" s="202">
        <v>230</v>
      </c>
      <c r="I51" s="203"/>
      <c r="J51" s="204"/>
      <c r="K51" s="139" t="s">
        <v>79</v>
      </c>
      <c r="L51" s="140"/>
      <c r="M51" s="141"/>
      <c r="N51" s="126"/>
      <c r="O51" s="121"/>
      <c r="P51" s="4"/>
      <c r="Q51" s="4"/>
      <c r="R51" s="123"/>
      <c r="S51" s="124"/>
      <c r="T51" s="18"/>
      <c r="U51" s="44" t="s">
        <v>34</v>
      </c>
      <c r="V51" s="4"/>
      <c r="W51" s="123"/>
      <c r="X51" s="124"/>
      <c r="Y51" s="126"/>
      <c r="Z51" s="121"/>
      <c r="AA51" s="121" t="s">
        <v>34</v>
      </c>
      <c r="AB51" s="121"/>
      <c r="AC51" s="121"/>
      <c r="AD51" s="121"/>
      <c r="AE51" s="122"/>
      <c r="AF51" s="125"/>
      <c r="AG51" s="121"/>
      <c r="AH51" s="121"/>
      <c r="AI51" s="121"/>
      <c r="AJ51" s="121"/>
      <c r="AK51" s="121"/>
      <c r="AL51" s="121" t="s">
        <v>34</v>
      </c>
      <c r="AM51" s="121"/>
      <c r="AN51" s="127"/>
      <c r="AO51" s="54">
        <f>H51*AS2</f>
        <v>1679000</v>
      </c>
    </row>
    <row r="52" spans="1:41" ht="30.75" customHeight="1">
      <c r="A52" s="240"/>
      <c r="B52" s="14">
        <v>49</v>
      </c>
      <c r="C52" s="115" t="s">
        <v>80</v>
      </c>
      <c r="D52" s="116"/>
      <c r="E52" s="116"/>
      <c r="F52" s="116"/>
      <c r="G52" s="117"/>
      <c r="H52" s="202">
        <v>230</v>
      </c>
      <c r="I52" s="203"/>
      <c r="J52" s="204"/>
      <c r="K52" s="139" t="s">
        <v>59</v>
      </c>
      <c r="L52" s="140"/>
      <c r="M52" s="141"/>
      <c r="N52" s="126"/>
      <c r="O52" s="121"/>
      <c r="P52" s="4"/>
      <c r="Q52" s="4"/>
      <c r="R52" s="123"/>
      <c r="S52" s="124"/>
      <c r="T52" s="18"/>
      <c r="U52" s="44" t="s">
        <v>34</v>
      </c>
      <c r="V52" s="4"/>
      <c r="W52" s="123"/>
      <c r="X52" s="124"/>
      <c r="Y52" s="126"/>
      <c r="Z52" s="121"/>
      <c r="AA52" s="121" t="s">
        <v>34</v>
      </c>
      <c r="AB52" s="121"/>
      <c r="AC52" s="121"/>
      <c r="AD52" s="121"/>
      <c r="AE52" s="122"/>
      <c r="AF52" s="125"/>
      <c r="AG52" s="121"/>
      <c r="AH52" s="121"/>
      <c r="AI52" s="121"/>
      <c r="AJ52" s="121"/>
      <c r="AK52" s="121"/>
      <c r="AL52" s="121" t="s">
        <v>34</v>
      </c>
      <c r="AM52" s="121"/>
      <c r="AN52" s="127"/>
      <c r="AO52" s="54">
        <f>AS2*H52</f>
        <v>1679000</v>
      </c>
    </row>
    <row r="53" spans="1:41" ht="30.75" customHeight="1">
      <c r="A53" s="240"/>
      <c r="B53" s="14">
        <v>50</v>
      </c>
      <c r="C53" s="115" t="s">
        <v>81</v>
      </c>
      <c r="D53" s="116"/>
      <c r="E53" s="116"/>
      <c r="F53" s="116"/>
      <c r="G53" s="117"/>
      <c r="H53" s="202">
        <v>290</v>
      </c>
      <c r="I53" s="203"/>
      <c r="J53" s="204"/>
      <c r="K53" s="139" t="s">
        <v>33</v>
      </c>
      <c r="L53" s="140"/>
      <c r="M53" s="141"/>
      <c r="N53" s="126"/>
      <c r="O53" s="121"/>
      <c r="P53" s="4"/>
      <c r="Q53" s="4"/>
      <c r="R53" s="123"/>
      <c r="S53" s="124"/>
      <c r="T53" s="18"/>
      <c r="U53" s="44"/>
      <c r="V53" s="4" t="s">
        <v>34</v>
      </c>
      <c r="W53" s="123"/>
      <c r="X53" s="124"/>
      <c r="Y53" s="126"/>
      <c r="Z53" s="121"/>
      <c r="AA53" s="121" t="s">
        <v>34</v>
      </c>
      <c r="AB53" s="121"/>
      <c r="AC53" s="121"/>
      <c r="AD53" s="121"/>
      <c r="AE53" s="122"/>
      <c r="AF53" s="125" t="s">
        <v>34</v>
      </c>
      <c r="AG53" s="121"/>
      <c r="AH53" s="121"/>
      <c r="AI53" s="121"/>
      <c r="AJ53" s="121"/>
      <c r="AK53" s="121"/>
      <c r="AL53" s="121"/>
      <c r="AM53" s="121"/>
      <c r="AN53" s="127"/>
      <c r="AO53" s="54">
        <f>H53*$AS$3</f>
        <v>2117000</v>
      </c>
    </row>
    <row r="54" spans="1:41" ht="30.75" customHeight="1">
      <c r="A54" s="240"/>
      <c r="B54" s="14">
        <v>51</v>
      </c>
      <c r="C54" s="115" t="s">
        <v>82</v>
      </c>
      <c r="D54" s="116"/>
      <c r="E54" s="116"/>
      <c r="F54" s="116"/>
      <c r="G54" s="117"/>
      <c r="H54" s="202">
        <v>250</v>
      </c>
      <c r="I54" s="203"/>
      <c r="J54" s="204"/>
      <c r="K54" s="139" t="s">
        <v>69</v>
      </c>
      <c r="L54" s="140"/>
      <c r="M54" s="141"/>
      <c r="N54" s="126"/>
      <c r="O54" s="121"/>
      <c r="P54" s="4"/>
      <c r="Q54" s="4"/>
      <c r="R54" s="123"/>
      <c r="S54" s="124"/>
      <c r="T54" s="18"/>
      <c r="U54" s="44" t="s">
        <v>34</v>
      </c>
      <c r="V54" s="4"/>
      <c r="W54" s="123"/>
      <c r="X54" s="124"/>
      <c r="Y54" s="126"/>
      <c r="Z54" s="121"/>
      <c r="AA54" s="121" t="s">
        <v>34</v>
      </c>
      <c r="AB54" s="121"/>
      <c r="AC54" s="121"/>
      <c r="AD54" s="121"/>
      <c r="AE54" s="122"/>
      <c r="AF54" s="125"/>
      <c r="AG54" s="121"/>
      <c r="AH54" s="121"/>
      <c r="AI54" s="121"/>
      <c r="AJ54" s="121"/>
      <c r="AK54" s="121"/>
      <c r="AL54" s="121" t="s">
        <v>34</v>
      </c>
      <c r="AM54" s="121"/>
      <c r="AN54" s="127"/>
      <c r="AO54" s="54">
        <f>H54*AS2</f>
        <v>1825000</v>
      </c>
    </row>
    <row r="55" spans="1:41" ht="30.75" customHeight="1">
      <c r="A55" s="240"/>
      <c r="B55" s="14">
        <v>52</v>
      </c>
      <c r="C55" s="115" t="s">
        <v>83</v>
      </c>
      <c r="D55" s="116"/>
      <c r="E55" s="116"/>
      <c r="F55" s="116"/>
      <c r="G55" s="117"/>
      <c r="H55" s="202">
        <v>240</v>
      </c>
      <c r="I55" s="203"/>
      <c r="J55" s="204"/>
      <c r="K55" s="139" t="s">
        <v>33</v>
      </c>
      <c r="L55" s="140"/>
      <c r="M55" s="141"/>
      <c r="N55" s="126"/>
      <c r="O55" s="121"/>
      <c r="P55" s="4"/>
      <c r="Q55" s="4"/>
      <c r="R55" s="123"/>
      <c r="S55" s="124"/>
      <c r="T55" s="18"/>
      <c r="U55" s="44" t="s">
        <v>34</v>
      </c>
      <c r="V55" s="4"/>
      <c r="W55" s="123"/>
      <c r="X55" s="124"/>
      <c r="Y55" s="126"/>
      <c r="Z55" s="121"/>
      <c r="AA55" s="121" t="s">
        <v>34</v>
      </c>
      <c r="AB55" s="121"/>
      <c r="AC55" s="121"/>
      <c r="AD55" s="121"/>
      <c r="AE55" s="122"/>
      <c r="AF55" s="125" t="s">
        <v>34</v>
      </c>
      <c r="AG55" s="121"/>
      <c r="AH55" s="121"/>
      <c r="AI55" s="121"/>
      <c r="AJ55" s="121"/>
      <c r="AK55" s="121"/>
      <c r="AL55" s="121"/>
      <c r="AM55" s="121"/>
      <c r="AN55" s="127"/>
      <c r="AO55" s="54">
        <f>AS2*H55</f>
        <v>1752000</v>
      </c>
    </row>
    <row r="56" spans="1:41" ht="30.75" customHeight="1">
      <c r="A56" s="240"/>
      <c r="B56" s="14">
        <v>53</v>
      </c>
      <c r="C56" s="115" t="s">
        <v>84</v>
      </c>
      <c r="D56" s="116"/>
      <c r="E56" s="116"/>
      <c r="F56" s="116"/>
      <c r="G56" s="117"/>
      <c r="H56" s="202">
        <v>250</v>
      </c>
      <c r="I56" s="203"/>
      <c r="J56" s="204"/>
      <c r="K56" s="139" t="s">
        <v>85</v>
      </c>
      <c r="L56" s="140"/>
      <c r="M56" s="141"/>
      <c r="N56" s="126"/>
      <c r="O56" s="121"/>
      <c r="P56" s="4"/>
      <c r="Q56" s="4"/>
      <c r="R56" s="123"/>
      <c r="S56" s="124"/>
      <c r="T56" s="18"/>
      <c r="U56" s="44" t="s">
        <v>34</v>
      </c>
      <c r="V56" s="4"/>
      <c r="W56" s="123"/>
      <c r="X56" s="124"/>
      <c r="Y56" s="126"/>
      <c r="Z56" s="121"/>
      <c r="AA56" s="121" t="s">
        <v>34</v>
      </c>
      <c r="AB56" s="121"/>
      <c r="AC56" s="121"/>
      <c r="AD56" s="121"/>
      <c r="AE56" s="122"/>
      <c r="AF56" s="125"/>
      <c r="AG56" s="121"/>
      <c r="AH56" s="121"/>
      <c r="AI56" s="121"/>
      <c r="AJ56" s="121"/>
      <c r="AK56" s="121"/>
      <c r="AL56" s="121" t="s">
        <v>34</v>
      </c>
      <c r="AM56" s="121"/>
      <c r="AN56" s="127"/>
      <c r="AO56" s="54">
        <f>AS2*H56</f>
        <v>1825000</v>
      </c>
    </row>
    <row r="57" spans="1:41" ht="30.75" customHeight="1">
      <c r="A57" s="240"/>
      <c r="B57" s="14">
        <v>54</v>
      </c>
      <c r="C57" s="115" t="s">
        <v>86</v>
      </c>
      <c r="D57" s="116"/>
      <c r="E57" s="116"/>
      <c r="F57" s="116"/>
      <c r="G57" s="117"/>
      <c r="H57" s="202">
        <v>210</v>
      </c>
      <c r="I57" s="203"/>
      <c r="J57" s="204"/>
      <c r="K57" s="139" t="s">
        <v>43</v>
      </c>
      <c r="L57" s="140"/>
      <c r="M57" s="141"/>
      <c r="N57" s="126"/>
      <c r="O57" s="121"/>
      <c r="P57" s="4"/>
      <c r="Q57" s="4"/>
      <c r="R57" s="123"/>
      <c r="S57" s="124"/>
      <c r="T57" s="18"/>
      <c r="U57" s="44" t="s">
        <v>34</v>
      </c>
      <c r="V57" s="4"/>
      <c r="W57" s="123"/>
      <c r="X57" s="124"/>
      <c r="Y57" s="126"/>
      <c r="Z57" s="121"/>
      <c r="AA57" s="121" t="s">
        <v>34</v>
      </c>
      <c r="AB57" s="121"/>
      <c r="AC57" s="121"/>
      <c r="AD57" s="121"/>
      <c r="AE57" s="122"/>
      <c r="AF57" s="125"/>
      <c r="AG57" s="121"/>
      <c r="AH57" s="121"/>
      <c r="AI57" s="121"/>
      <c r="AJ57" s="121"/>
      <c r="AK57" s="121"/>
      <c r="AL57" s="121" t="s">
        <v>34</v>
      </c>
      <c r="AM57" s="121"/>
      <c r="AN57" s="127"/>
      <c r="AO57" s="54">
        <f>AS2*H57</f>
        <v>1533000</v>
      </c>
    </row>
    <row r="58" spans="1:41" ht="30.75" customHeight="1">
      <c r="A58" s="240"/>
      <c r="B58" s="14">
        <v>55</v>
      </c>
      <c r="C58" s="115" t="s">
        <v>87</v>
      </c>
      <c r="D58" s="116"/>
      <c r="E58" s="116"/>
      <c r="F58" s="116"/>
      <c r="G58" s="117"/>
      <c r="H58" s="202">
        <v>260</v>
      </c>
      <c r="I58" s="203"/>
      <c r="J58" s="204"/>
      <c r="K58" s="139" t="s">
        <v>43</v>
      </c>
      <c r="L58" s="140"/>
      <c r="M58" s="141"/>
      <c r="N58" s="126"/>
      <c r="O58" s="121"/>
      <c r="P58" s="4"/>
      <c r="Q58" s="4"/>
      <c r="R58" s="123"/>
      <c r="S58" s="124"/>
      <c r="T58" s="18"/>
      <c r="U58" s="44" t="s">
        <v>34</v>
      </c>
      <c r="V58" s="4"/>
      <c r="W58" s="123"/>
      <c r="X58" s="124"/>
      <c r="Y58" s="126"/>
      <c r="Z58" s="121"/>
      <c r="AA58" s="121" t="s">
        <v>34</v>
      </c>
      <c r="AB58" s="121"/>
      <c r="AC58" s="121"/>
      <c r="AD58" s="121"/>
      <c r="AE58" s="122"/>
      <c r="AF58" s="125"/>
      <c r="AG58" s="121"/>
      <c r="AH58" s="121"/>
      <c r="AI58" s="121"/>
      <c r="AJ58" s="121"/>
      <c r="AK58" s="121"/>
      <c r="AL58" s="121" t="s">
        <v>34</v>
      </c>
      <c r="AM58" s="121"/>
      <c r="AN58" s="127"/>
      <c r="AO58" s="54">
        <f>AS2*H58</f>
        <v>1898000</v>
      </c>
    </row>
    <row r="59" spans="1:41" ht="30.75" customHeight="1">
      <c r="A59" s="240"/>
      <c r="B59" s="14">
        <v>56</v>
      </c>
      <c r="C59" s="115" t="s">
        <v>88</v>
      </c>
      <c r="D59" s="116"/>
      <c r="E59" s="116"/>
      <c r="F59" s="116"/>
      <c r="G59" s="117"/>
      <c r="H59" s="202">
        <v>230</v>
      </c>
      <c r="I59" s="203"/>
      <c r="J59" s="204"/>
      <c r="K59" s="139" t="s">
        <v>33</v>
      </c>
      <c r="L59" s="140"/>
      <c r="M59" s="141"/>
      <c r="N59" s="126"/>
      <c r="O59" s="121"/>
      <c r="P59" s="4"/>
      <c r="Q59" s="4"/>
      <c r="R59" s="123"/>
      <c r="S59" s="124"/>
      <c r="T59" s="18"/>
      <c r="U59" s="44" t="s">
        <v>34</v>
      </c>
      <c r="V59" s="4"/>
      <c r="W59" s="123"/>
      <c r="X59" s="124"/>
      <c r="Y59" s="126"/>
      <c r="Z59" s="121"/>
      <c r="AA59" s="121" t="s">
        <v>34</v>
      </c>
      <c r="AB59" s="121"/>
      <c r="AC59" s="121"/>
      <c r="AD59" s="121"/>
      <c r="AE59" s="122"/>
      <c r="AF59" s="125"/>
      <c r="AG59" s="121"/>
      <c r="AH59" s="121"/>
      <c r="AI59" s="121"/>
      <c r="AJ59" s="121"/>
      <c r="AK59" s="121"/>
      <c r="AL59" s="121" t="s">
        <v>34</v>
      </c>
      <c r="AM59" s="121"/>
      <c r="AN59" s="127"/>
      <c r="AO59" s="54">
        <f>AS2*H59</f>
        <v>1679000</v>
      </c>
    </row>
    <row r="60" spans="1:41" ht="30.75" customHeight="1">
      <c r="A60" s="240"/>
      <c r="B60" s="14">
        <v>57</v>
      </c>
      <c r="C60" s="115" t="s">
        <v>89</v>
      </c>
      <c r="D60" s="116"/>
      <c r="E60" s="116"/>
      <c r="F60" s="116"/>
      <c r="G60" s="117"/>
      <c r="H60" s="202">
        <v>280</v>
      </c>
      <c r="I60" s="203"/>
      <c r="J60" s="204"/>
      <c r="K60" s="139" t="s">
        <v>57</v>
      </c>
      <c r="L60" s="140"/>
      <c r="M60" s="141"/>
      <c r="N60" s="126"/>
      <c r="O60" s="121"/>
      <c r="P60" s="4"/>
      <c r="Q60" s="4"/>
      <c r="R60" s="123"/>
      <c r="S60" s="124"/>
      <c r="T60" s="18"/>
      <c r="U60" s="41"/>
      <c r="V60" s="4" t="s">
        <v>34</v>
      </c>
      <c r="W60" s="123"/>
      <c r="X60" s="124"/>
      <c r="Y60" s="126"/>
      <c r="Z60" s="121"/>
      <c r="AA60" s="121" t="s">
        <v>34</v>
      </c>
      <c r="AB60" s="121"/>
      <c r="AC60" s="121"/>
      <c r="AD60" s="121"/>
      <c r="AE60" s="122"/>
      <c r="AF60" s="125"/>
      <c r="AG60" s="121"/>
      <c r="AH60" s="121"/>
      <c r="AI60" s="121"/>
      <c r="AJ60" s="121"/>
      <c r="AK60" s="121"/>
      <c r="AL60" s="121" t="s">
        <v>34</v>
      </c>
      <c r="AM60" s="121"/>
      <c r="AN60" s="127"/>
      <c r="AO60" s="54">
        <f t="shared" ref="AO60:AO61" si="3">H60*$AS$3</f>
        <v>2044000</v>
      </c>
    </row>
    <row r="61" spans="1:41" ht="30.75" customHeight="1">
      <c r="A61" s="240"/>
      <c r="B61" s="14">
        <v>58</v>
      </c>
      <c r="C61" s="115" t="s">
        <v>90</v>
      </c>
      <c r="D61" s="116"/>
      <c r="E61" s="116"/>
      <c r="F61" s="116"/>
      <c r="G61" s="117"/>
      <c r="H61" s="202">
        <v>300</v>
      </c>
      <c r="I61" s="203"/>
      <c r="J61" s="204"/>
      <c r="K61" s="139" t="s">
        <v>57</v>
      </c>
      <c r="L61" s="140"/>
      <c r="M61" s="141"/>
      <c r="N61" s="126"/>
      <c r="O61" s="121"/>
      <c r="P61" s="4"/>
      <c r="Q61" s="4"/>
      <c r="R61" s="123"/>
      <c r="S61" s="124"/>
      <c r="T61" s="18"/>
      <c r="U61" s="41"/>
      <c r="V61" s="4" t="s">
        <v>34</v>
      </c>
      <c r="W61" s="123"/>
      <c r="X61" s="124"/>
      <c r="Y61" s="126"/>
      <c r="Z61" s="121"/>
      <c r="AA61" s="121" t="s">
        <v>34</v>
      </c>
      <c r="AB61" s="121"/>
      <c r="AC61" s="121"/>
      <c r="AD61" s="121"/>
      <c r="AE61" s="122"/>
      <c r="AF61" s="125"/>
      <c r="AG61" s="121"/>
      <c r="AH61" s="121"/>
      <c r="AI61" s="121"/>
      <c r="AJ61" s="121"/>
      <c r="AK61" s="121"/>
      <c r="AL61" s="121" t="s">
        <v>34</v>
      </c>
      <c r="AM61" s="121"/>
      <c r="AN61" s="127"/>
      <c r="AO61" s="54">
        <f t="shared" si="3"/>
        <v>2190000</v>
      </c>
    </row>
    <row r="62" spans="1:41" ht="30.75" customHeight="1">
      <c r="A62" s="240"/>
      <c r="B62" s="14">
        <v>59</v>
      </c>
      <c r="C62" s="115" t="s">
        <v>91</v>
      </c>
      <c r="D62" s="116"/>
      <c r="E62" s="116"/>
      <c r="F62" s="116"/>
      <c r="G62" s="117"/>
      <c r="H62" s="202">
        <v>260</v>
      </c>
      <c r="I62" s="203"/>
      <c r="J62" s="204"/>
      <c r="K62" s="139" t="s">
        <v>57</v>
      </c>
      <c r="L62" s="140"/>
      <c r="M62" s="141"/>
      <c r="N62" s="126"/>
      <c r="O62" s="121"/>
      <c r="P62" s="4"/>
      <c r="Q62" s="4"/>
      <c r="R62" s="123"/>
      <c r="S62" s="124"/>
      <c r="T62" s="18"/>
      <c r="U62" s="44" t="s">
        <v>34</v>
      </c>
      <c r="V62" s="4"/>
      <c r="W62" s="123"/>
      <c r="X62" s="124"/>
      <c r="Y62" s="126"/>
      <c r="Z62" s="121"/>
      <c r="AA62" s="121" t="s">
        <v>34</v>
      </c>
      <c r="AB62" s="121"/>
      <c r="AC62" s="121"/>
      <c r="AD62" s="121"/>
      <c r="AE62" s="122"/>
      <c r="AF62" s="125"/>
      <c r="AG62" s="121"/>
      <c r="AH62" s="121"/>
      <c r="AI62" s="121"/>
      <c r="AJ62" s="121"/>
      <c r="AK62" s="121"/>
      <c r="AL62" s="121" t="s">
        <v>34</v>
      </c>
      <c r="AM62" s="121"/>
      <c r="AN62" s="127"/>
      <c r="AO62" s="54">
        <f>AS2*H62</f>
        <v>1898000</v>
      </c>
    </row>
    <row r="63" spans="1:41" ht="30.75" customHeight="1">
      <c r="A63" s="240"/>
      <c r="B63" s="14">
        <v>60</v>
      </c>
      <c r="C63" s="115" t="s">
        <v>92</v>
      </c>
      <c r="D63" s="116"/>
      <c r="E63" s="116"/>
      <c r="F63" s="116"/>
      <c r="G63" s="117"/>
      <c r="H63" s="202">
        <v>250</v>
      </c>
      <c r="I63" s="203"/>
      <c r="J63" s="204"/>
      <c r="K63" s="139" t="s">
        <v>93</v>
      </c>
      <c r="L63" s="140"/>
      <c r="M63" s="141"/>
      <c r="N63" s="126"/>
      <c r="O63" s="121"/>
      <c r="P63" s="4"/>
      <c r="Q63" s="4"/>
      <c r="R63" s="123"/>
      <c r="S63" s="124"/>
      <c r="T63" s="18"/>
      <c r="U63" s="44" t="s">
        <v>34</v>
      </c>
      <c r="V63" s="4"/>
      <c r="W63" s="123"/>
      <c r="X63" s="124"/>
      <c r="Y63" s="126"/>
      <c r="Z63" s="121"/>
      <c r="AA63" s="121" t="s">
        <v>34</v>
      </c>
      <c r="AB63" s="121"/>
      <c r="AC63" s="121"/>
      <c r="AD63" s="121"/>
      <c r="AE63" s="122"/>
      <c r="AF63" s="125"/>
      <c r="AG63" s="121"/>
      <c r="AH63" s="121"/>
      <c r="AI63" s="121"/>
      <c r="AJ63" s="121"/>
      <c r="AK63" s="121"/>
      <c r="AL63" s="121" t="s">
        <v>34</v>
      </c>
      <c r="AM63" s="121"/>
      <c r="AN63" s="127"/>
      <c r="AO63" s="54">
        <f>AS2*H63</f>
        <v>1825000</v>
      </c>
    </row>
    <row r="64" spans="1:41" ht="30.75" customHeight="1">
      <c r="A64" s="240"/>
      <c r="B64" s="14">
        <v>61</v>
      </c>
      <c r="C64" s="115" t="s">
        <v>94</v>
      </c>
      <c r="D64" s="116"/>
      <c r="E64" s="116"/>
      <c r="F64" s="116"/>
      <c r="G64" s="117"/>
      <c r="H64" s="202">
        <v>300</v>
      </c>
      <c r="I64" s="203"/>
      <c r="J64" s="204"/>
      <c r="K64" s="139" t="s">
        <v>95</v>
      </c>
      <c r="L64" s="140"/>
      <c r="M64" s="141"/>
      <c r="N64" s="126"/>
      <c r="O64" s="121"/>
      <c r="P64" s="4"/>
      <c r="Q64" s="4"/>
      <c r="R64" s="123"/>
      <c r="S64" s="124"/>
      <c r="T64" s="18"/>
      <c r="U64" s="44"/>
      <c r="V64" s="4" t="s">
        <v>34</v>
      </c>
      <c r="W64" s="123"/>
      <c r="X64" s="124"/>
      <c r="Y64" s="126"/>
      <c r="Z64" s="121"/>
      <c r="AA64" s="121" t="s">
        <v>34</v>
      </c>
      <c r="AB64" s="121"/>
      <c r="AC64" s="121"/>
      <c r="AD64" s="121"/>
      <c r="AE64" s="122"/>
      <c r="AF64" s="125"/>
      <c r="AG64" s="121"/>
      <c r="AH64" s="121"/>
      <c r="AI64" s="121"/>
      <c r="AJ64" s="121"/>
      <c r="AK64" s="121"/>
      <c r="AL64" s="121" t="s">
        <v>34</v>
      </c>
      <c r="AM64" s="121"/>
      <c r="AN64" s="127"/>
      <c r="AO64" s="54">
        <f>H64*$AS$3</f>
        <v>2190000</v>
      </c>
    </row>
    <row r="65" spans="1:41" ht="30.75" customHeight="1">
      <c r="A65" s="240"/>
      <c r="B65" s="14">
        <v>62</v>
      </c>
      <c r="C65" s="115" t="s">
        <v>96</v>
      </c>
      <c r="D65" s="116"/>
      <c r="E65" s="116"/>
      <c r="F65" s="116"/>
      <c r="G65" s="117"/>
      <c r="H65" s="202">
        <v>250</v>
      </c>
      <c r="I65" s="203"/>
      <c r="J65" s="204"/>
      <c r="K65" s="139" t="s">
        <v>97</v>
      </c>
      <c r="L65" s="140"/>
      <c r="M65" s="141"/>
      <c r="N65" s="126"/>
      <c r="O65" s="121"/>
      <c r="P65" s="4"/>
      <c r="Q65" s="4"/>
      <c r="R65" s="123"/>
      <c r="S65" s="124"/>
      <c r="T65" s="18"/>
      <c r="U65" s="44" t="s">
        <v>34</v>
      </c>
      <c r="V65" s="4"/>
      <c r="W65" s="123"/>
      <c r="X65" s="124"/>
      <c r="Y65" s="126"/>
      <c r="Z65" s="121"/>
      <c r="AA65" s="121" t="s">
        <v>34</v>
      </c>
      <c r="AB65" s="121"/>
      <c r="AC65" s="121"/>
      <c r="AD65" s="121"/>
      <c r="AE65" s="122"/>
      <c r="AF65" s="125"/>
      <c r="AG65" s="121"/>
      <c r="AH65" s="121"/>
      <c r="AI65" s="121"/>
      <c r="AJ65" s="121"/>
      <c r="AK65" s="121"/>
      <c r="AL65" s="121" t="s">
        <v>34</v>
      </c>
      <c r="AM65" s="121"/>
      <c r="AN65" s="127"/>
      <c r="AO65" s="54">
        <f>AS2*H65</f>
        <v>1825000</v>
      </c>
    </row>
    <row r="66" spans="1:41" ht="30.75" customHeight="1">
      <c r="A66" s="240"/>
      <c r="B66" s="14">
        <v>63</v>
      </c>
      <c r="C66" s="115" t="s">
        <v>98</v>
      </c>
      <c r="D66" s="116"/>
      <c r="E66" s="116"/>
      <c r="F66" s="116"/>
      <c r="G66" s="117"/>
      <c r="H66" s="202">
        <v>270</v>
      </c>
      <c r="I66" s="203"/>
      <c r="J66" s="204"/>
      <c r="K66" s="139" t="s">
        <v>33</v>
      </c>
      <c r="L66" s="140"/>
      <c r="M66" s="141"/>
      <c r="N66" s="126"/>
      <c r="O66" s="121"/>
      <c r="P66" s="4"/>
      <c r="Q66" s="4"/>
      <c r="R66" s="123"/>
      <c r="S66" s="124"/>
      <c r="T66" s="18"/>
      <c r="U66" s="44"/>
      <c r="V66" s="4" t="s">
        <v>34</v>
      </c>
      <c r="W66" s="123"/>
      <c r="X66" s="124"/>
      <c r="Y66" s="126"/>
      <c r="Z66" s="121"/>
      <c r="AA66" s="121" t="s">
        <v>34</v>
      </c>
      <c r="AB66" s="121"/>
      <c r="AC66" s="121"/>
      <c r="AD66" s="121"/>
      <c r="AE66" s="122"/>
      <c r="AF66" s="125" t="s">
        <v>34</v>
      </c>
      <c r="AG66" s="121"/>
      <c r="AH66" s="121"/>
      <c r="AI66" s="121"/>
      <c r="AJ66" s="121"/>
      <c r="AK66" s="121"/>
      <c r="AL66" s="121"/>
      <c r="AM66" s="121"/>
      <c r="AN66" s="127"/>
      <c r="AO66" s="54">
        <f t="shared" ref="AO66:AO67" si="4">H66*$AS$3</f>
        <v>1971000</v>
      </c>
    </row>
    <row r="67" spans="1:41" ht="30.75" customHeight="1">
      <c r="A67" s="240"/>
      <c r="B67" s="14">
        <v>64</v>
      </c>
      <c r="C67" s="115" t="s">
        <v>99</v>
      </c>
      <c r="D67" s="116"/>
      <c r="E67" s="116"/>
      <c r="F67" s="116"/>
      <c r="G67" s="117"/>
      <c r="H67" s="202">
        <v>280</v>
      </c>
      <c r="I67" s="203"/>
      <c r="J67" s="204"/>
      <c r="K67" s="139" t="s">
        <v>69</v>
      </c>
      <c r="L67" s="140"/>
      <c r="M67" s="141"/>
      <c r="N67" s="126"/>
      <c r="O67" s="121"/>
      <c r="P67" s="4"/>
      <c r="Q67" s="4"/>
      <c r="R67" s="123"/>
      <c r="S67" s="124"/>
      <c r="T67" s="18"/>
      <c r="U67" s="44"/>
      <c r="V67" s="4" t="s">
        <v>34</v>
      </c>
      <c r="W67" s="123"/>
      <c r="X67" s="124"/>
      <c r="Y67" s="126"/>
      <c r="Z67" s="121"/>
      <c r="AA67" s="121" t="s">
        <v>34</v>
      </c>
      <c r="AB67" s="121"/>
      <c r="AC67" s="121"/>
      <c r="AD67" s="121"/>
      <c r="AE67" s="122"/>
      <c r="AF67" s="125"/>
      <c r="AG67" s="121"/>
      <c r="AH67" s="121"/>
      <c r="AI67" s="121"/>
      <c r="AJ67" s="121"/>
      <c r="AK67" s="121"/>
      <c r="AL67" s="121" t="s">
        <v>34</v>
      </c>
      <c r="AM67" s="121"/>
      <c r="AN67" s="127"/>
      <c r="AO67" s="54">
        <f t="shared" si="4"/>
        <v>2044000</v>
      </c>
    </row>
    <row r="68" spans="1:41" ht="30.75" customHeight="1" thickBot="1">
      <c r="A68" s="241"/>
      <c r="B68" s="15">
        <v>65</v>
      </c>
      <c r="C68" s="208" t="s">
        <v>100</v>
      </c>
      <c r="D68" s="209"/>
      <c r="E68" s="209"/>
      <c r="F68" s="209"/>
      <c r="G68" s="210"/>
      <c r="H68" s="205">
        <v>240</v>
      </c>
      <c r="I68" s="206"/>
      <c r="J68" s="207"/>
      <c r="K68" s="159" t="s">
        <v>101</v>
      </c>
      <c r="L68" s="160"/>
      <c r="M68" s="161"/>
      <c r="N68" s="129"/>
      <c r="O68" s="130"/>
      <c r="P68" s="7"/>
      <c r="Q68" s="7"/>
      <c r="R68" s="137"/>
      <c r="S68" s="138"/>
      <c r="T68" s="16"/>
      <c r="U68" s="46" t="s">
        <v>34</v>
      </c>
      <c r="V68" s="7"/>
      <c r="W68" s="137"/>
      <c r="X68" s="138"/>
      <c r="Y68" s="129"/>
      <c r="Z68" s="130"/>
      <c r="AA68" s="130" t="s">
        <v>34</v>
      </c>
      <c r="AB68" s="130"/>
      <c r="AC68" s="130"/>
      <c r="AD68" s="130"/>
      <c r="AE68" s="131"/>
      <c r="AF68" s="132"/>
      <c r="AG68" s="130"/>
      <c r="AH68" s="130"/>
      <c r="AI68" s="130"/>
      <c r="AJ68" s="130"/>
      <c r="AK68" s="130"/>
      <c r="AL68" s="130" t="s">
        <v>34</v>
      </c>
      <c r="AM68" s="130"/>
      <c r="AN68" s="133"/>
      <c r="AO68" s="55">
        <f>AS2*H68</f>
        <v>1752000</v>
      </c>
    </row>
    <row r="69" spans="1:41" ht="30.75" customHeight="1">
      <c r="A69" s="242" t="s">
        <v>102</v>
      </c>
      <c r="B69" s="56">
        <v>66</v>
      </c>
      <c r="C69" s="214" t="s">
        <v>103</v>
      </c>
      <c r="D69" s="215"/>
      <c r="E69" s="215"/>
      <c r="F69" s="215"/>
      <c r="G69" s="216"/>
      <c r="H69" s="217">
        <v>470</v>
      </c>
      <c r="I69" s="218"/>
      <c r="J69" s="219"/>
      <c r="K69" s="220" t="s">
        <v>33</v>
      </c>
      <c r="L69" s="221"/>
      <c r="M69" s="222"/>
      <c r="N69" s="223"/>
      <c r="O69" s="224"/>
      <c r="P69" s="57"/>
      <c r="Q69" s="57"/>
      <c r="R69" s="225"/>
      <c r="S69" s="226"/>
      <c r="T69" s="58"/>
      <c r="U69" s="59"/>
      <c r="V69" s="57"/>
      <c r="W69" s="225" t="s">
        <v>34</v>
      </c>
      <c r="X69" s="226"/>
      <c r="Y69" s="223"/>
      <c r="Z69" s="224"/>
      <c r="AA69" s="224" t="s">
        <v>34</v>
      </c>
      <c r="AB69" s="224"/>
      <c r="AC69" s="224"/>
      <c r="AD69" s="224"/>
      <c r="AE69" s="227"/>
      <c r="AF69" s="228" t="s">
        <v>34</v>
      </c>
      <c r="AG69" s="224"/>
      <c r="AH69" s="224"/>
      <c r="AI69" s="224"/>
      <c r="AJ69" s="224"/>
      <c r="AK69" s="224"/>
      <c r="AL69" s="224"/>
      <c r="AM69" s="224"/>
      <c r="AN69" s="229"/>
      <c r="AO69" s="60">
        <f t="shared" ref="AO69:AO120" si="5">H69*$AS$24</f>
        <v>3125500</v>
      </c>
    </row>
    <row r="70" spans="1:41" ht="30.75" customHeight="1">
      <c r="A70" s="242"/>
      <c r="B70" s="14">
        <v>67</v>
      </c>
      <c r="C70" s="115" t="s">
        <v>104</v>
      </c>
      <c r="D70" s="116"/>
      <c r="E70" s="116"/>
      <c r="F70" s="116"/>
      <c r="G70" s="117"/>
      <c r="H70" s="202">
        <v>360</v>
      </c>
      <c r="I70" s="203"/>
      <c r="J70" s="204"/>
      <c r="K70" s="139" t="s">
        <v>33</v>
      </c>
      <c r="L70" s="140"/>
      <c r="M70" s="141"/>
      <c r="N70" s="126"/>
      <c r="O70" s="121"/>
      <c r="P70" s="4"/>
      <c r="Q70" s="4"/>
      <c r="R70" s="123"/>
      <c r="S70" s="124"/>
      <c r="T70" s="18"/>
      <c r="U70" s="44"/>
      <c r="V70" s="4"/>
      <c r="W70" s="123" t="s">
        <v>34</v>
      </c>
      <c r="X70" s="124"/>
      <c r="Y70" s="126"/>
      <c r="Z70" s="121"/>
      <c r="AA70" s="121" t="s">
        <v>34</v>
      </c>
      <c r="AB70" s="121"/>
      <c r="AC70" s="121"/>
      <c r="AD70" s="121"/>
      <c r="AE70" s="122"/>
      <c r="AF70" s="125"/>
      <c r="AG70" s="121"/>
      <c r="AH70" s="121"/>
      <c r="AI70" s="121"/>
      <c r="AJ70" s="121"/>
      <c r="AK70" s="121"/>
      <c r="AL70" s="121" t="s">
        <v>34</v>
      </c>
      <c r="AM70" s="121"/>
      <c r="AN70" s="127"/>
      <c r="AO70" s="54">
        <f t="shared" si="5"/>
        <v>2394000</v>
      </c>
    </row>
    <row r="71" spans="1:41" ht="30.75" customHeight="1">
      <c r="A71" s="242"/>
      <c r="B71" s="14">
        <v>68</v>
      </c>
      <c r="C71" s="115" t="s">
        <v>105</v>
      </c>
      <c r="D71" s="116"/>
      <c r="E71" s="116"/>
      <c r="F71" s="116"/>
      <c r="G71" s="117"/>
      <c r="H71" s="202">
        <v>380</v>
      </c>
      <c r="I71" s="203"/>
      <c r="J71" s="204"/>
      <c r="K71" s="139" t="s">
        <v>59</v>
      </c>
      <c r="L71" s="140"/>
      <c r="M71" s="141"/>
      <c r="N71" s="126"/>
      <c r="O71" s="121"/>
      <c r="P71" s="4"/>
      <c r="Q71" s="4"/>
      <c r="R71" s="123"/>
      <c r="S71" s="124"/>
      <c r="T71" s="18"/>
      <c r="U71" s="44"/>
      <c r="V71" s="4"/>
      <c r="W71" s="123" t="s">
        <v>34</v>
      </c>
      <c r="X71" s="124"/>
      <c r="Y71" s="126"/>
      <c r="Z71" s="121"/>
      <c r="AA71" s="121" t="s">
        <v>34</v>
      </c>
      <c r="AB71" s="121"/>
      <c r="AC71" s="121"/>
      <c r="AD71" s="121"/>
      <c r="AE71" s="122"/>
      <c r="AF71" s="125"/>
      <c r="AG71" s="121"/>
      <c r="AH71" s="121"/>
      <c r="AI71" s="121"/>
      <c r="AJ71" s="121"/>
      <c r="AK71" s="121"/>
      <c r="AL71" s="121" t="s">
        <v>34</v>
      </c>
      <c r="AM71" s="121"/>
      <c r="AN71" s="127"/>
      <c r="AO71" s="54">
        <f t="shared" si="5"/>
        <v>2527000</v>
      </c>
    </row>
    <row r="72" spans="1:41" ht="30.75" customHeight="1">
      <c r="A72" s="242"/>
      <c r="B72" s="14">
        <v>69</v>
      </c>
      <c r="C72" s="115" t="s">
        <v>106</v>
      </c>
      <c r="D72" s="116"/>
      <c r="E72" s="116"/>
      <c r="F72" s="116"/>
      <c r="G72" s="117"/>
      <c r="H72" s="202">
        <v>380</v>
      </c>
      <c r="I72" s="203"/>
      <c r="J72" s="204"/>
      <c r="K72" s="139" t="s">
        <v>107</v>
      </c>
      <c r="L72" s="140"/>
      <c r="M72" s="141"/>
      <c r="N72" s="126"/>
      <c r="O72" s="121"/>
      <c r="P72" s="4"/>
      <c r="Q72" s="4"/>
      <c r="R72" s="123"/>
      <c r="S72" s="124"/>
      <c r="T72" s="18"/>
      <c r="U72" s="44"/>
      <c r="V72" s="4"/>
      <c r="W72" s="123" t="s">
        <v>34</v>
      </c>
      <c r="X72" s="124"/>
      <c r="Y72" s="126"/>
      <c r="Z72" s="121"/>
      <c r="AA72" s="121" t="s">
        <v>34</v>
      </c>
      <c r="AB72" s="121"/>
      <c r="AC72" s="121"/>
      <c r="AD72" s="121"/>
      <c r="AE72" s="122"/>
      <c r="AF72" s="125"/>
      <c r="AG72" s="121"/>
      <c r="AH72" s="121"/>
      <c r="AI72" s="121"/>
      <c r="AJ72" s="121"/>
      <c r="AK72" s="121"/>
      <c r="AL72" s="121" t="s">
        <v>34</v>
      </c>
      <c r="AM72" s="121"/>
      <c r="AN72" s="127"/>
      <c r="AO72" s="54">
        <f t="shared" si="5"/>
        <v>2527000</v>
      </c>
    </row>
    <row r="73" spans="1:41" ht="30.75" customHeight="1">
      <c r="A73" s="242"/>
      <c r="B73" s="14">
        <v>70</v>
      </c>
      <c r="C73" s="115" t="s">
        <v>108</v>
      </c>
      <c r="D73" s="116"/>
      <c r="E73" s="116"/>
      <c r="F73" s="116"/>
      <c r="G73" s="117"/>
      <c r="H73" s="202">
        <v>380</v>
      </c>
      <c r="I73" s="203"/>
      <c r="J73" s="204"/>
      <c r="K73" s="139" t="s">
        <v>43</v>
      </c>
      <c r="L73" s="140"/>
      <c r="M73" s="141"/>
      <c r="N73" s="126"/>
      <c r="O73" s="121"/>
      <c r="P73" s="4"/>
      <c r="Q73" s="4"/>
      <c r="R73" s="123"/>
      <c r="S73" s="124"/>
      <c r="T73" s="18"/>
      <c r="U73" s="44"/>
      <c r="V73" s="4"/>
      <c r="W73" s="123" t="s">
        <v>34</v>
      </c>
      <c r="X73" s="124"/>
      <c r="Y73" s="126"/>
      <c r="Z73" s="121"/>
      <c r="AA73" s="121" t="s">
        <v>34</v>
      </c>
      <c r="AB73" s="121"/>
      <c r="AC73" s="121"/>
      <c r="AD73" s="121"/>
      <c r="AE73" s="122"/>
      <c r="AF73" s="125"/>
      <c r="AG73" s="121"/>
      <c r="AH73" s="121"/>
      <c r="AI73" s="121"/>
      <c r="AJ73" s="121"/>
      <c r="AK73" s="121"/>
      <c r="AL73" s="121" t="s">
        <v>34</v>
      </c>
      <c r="AM73" s="121"/>
      <c r="AN73" s="127"/>
      <c r="AO73" s="54">
        <f t="shared" si="5"/>
        <v>2527000</v>
      </c>
    </row>
    <row r="74" spans="1:41" ht="30.75" customHeight="1">
      <c r="A74" s="242"/>
      <c r="B74" s="14">
        <v>71</v>
      </c>
      <c r="C74" s="115" t="s">
        <v>109</v>
      </c>
      <c r="D74" s="116"/>
      <c r="E74" s="116"/>
      <c r="F74" s="116"/>
      <c r="G74" s="117"/>
      <c r="H74" s="202">
        <v>370</v>
      </c>
      <c r="I74" s="203"/>
      <c r="J74" s="204"/>
      <c r="K74" s="139" t="s">
        <v>110</v>
      </c>
      <c r="L74" s="140"/>
      <c r="M74" s="141"/>
      <c r="N74" s="126"/>
      <c r="O74" s="121"/>
      <c r="P74" s="4"/>
      <c r="Q74" s="4"/>
      <c r="R74" s="123"/>
      <c r="S74" s="124"/>
      <c r="T74" s="18"/>
      <c r="U74" s="44"/>
      <c r="V74" s="4"/>
      <c r="W74" s="123" t="s">
        <v>34</v>
      </c>
      <c r="X74" s="124"/>
      <c r="Y74" s="126"/>
      <c r="Z74" s="121"/>
      <c r="AA74" s="121" t="s">
        <v>34</v>
      </c>
      <c r="AB74" s="121"/>
      <c r="AC74" s="121"/>
      <c r="AD74" s="121"/>
      <c r="AE74" s="122"/>
      <c r="AF74" s="125"/>
      <c r="AG74" s="121"/>
      <c r="AH74" s="121"/>
      <c r="AI74" s="121"/>
      <c r="AJ74" s="121"/>
      <c r="AK74" s="121"/>
      <c r="AL74" s="121" t="s">
        <v>34</v>
      </c>
      <c r="AM74" s="121"/>
      <c r="AN74" s="127"/>
      <c r="AO74" s="54">
        <f t="shared" si="5"/>
        <v>2460500</v>
      </c>
    </row>
    <row r="75" spans="1:41" ht="30.75" customHeight="1">
      <c r="A75" s="242"/>
      <c r="B75" s="14">
        <v>72</v>
      </c>
      <c r="C75" s="115" t="s">
        <v>111</v>
      </c>
      <c r="D75" s="116"/>
      <c r="E75" s="116"/>
      <c r="F75" s="116"/>
      <c r="G75" s="117"/>
      <c r="H75" s="202">
        <v>530</v>
      </c>
      <c r="I75" s="203"/>
      <c r="J75" s="204"/>
      <c r="K75" s="139" t="s">
        <v>69</v>
      </c>
      <c r="L75" s="140"/>
      <c r="M75" s="141"/>
      <c r="N75" s="126"/>
      <c r="O75" s="121"/>
      <c r="P75" s="4"/>
      <c r="Q75" s="4"/>
      <c r="R75" s="123"/>
      <c r="S75" s="124"/>
      <c r="T75" s="18"/>
      <c r="U75" s="44"/>
      <c r="V75" s="4"/>
      <c r="W75" s="123" t="s">
        <v>34</v>
      </c>
      <c r="X75" s="124"/>
      <c r="Y75" s="126" t="s">
        <v>34</v>
      </c>
      <c r="Z75" s="121"/>
      <c r="AA75" s="121"/>
      <c r="AB75" s="121"/>
      <c r="AC75" s="121"/>
      <c r="AD75" s="121"/>
      <c r="AE75" s="122"/>
      <c r="AF75" s="125"/>
      <c r="AG75" s="121"/>
      <c r="AH75" s="121"/>
      <c r="AI75" s="121" t="s">
        <v>34</v>
      </c>
      <c r="AJ75" s="121"/>
      <c r="AK75" s="121"/>
      <c r="AL75" s="121"/>
      <c r="AM75" s="121"/>
      <c r="AN75" s="127"/>
      <c r="AO75" s="54">
        <f t="shared" si="5"/>
        <v>3524500</v>
      </c>
    </row>
    <row r="76" spans="1:41" ht="30.75" customHeight="1">
      <c r="A76" s="242"/>
      <c r="B76" s="14">
        <v>73</v>
      </c>
      <c r="C76" s="115" t="s">
        <v>112</v>
      </c>
      <c r="D76" s="116"/>
      <c r="E76" s="116"/>
      <c r="F76" s="116"/>
      <c r="G76" s="117"/>
      <c r="H76" s="202">
        <v>370</v>
      </c>
      <c r="I76" s="203"/>
      <c r="J76" s="204"/>
      <c r="K76" s="139" t="s">
        <v>43</v>
      </c>
      <c r="L76" s="140"/>
      <c r="M76" s="141"/>
      <c r="N76" s="126"/>
      <c r="O76" s="121"/>
      <c r="P76" s="4"/>
      <c r="Q76" s="4"/>
      <c r="R76" s="123"/>
      <c r="S76" s="124"/>
      <c r="T76" s="18"/>
      <c r="U76" s="44"/>
      <c r="V76" s="4"/>
      <c r="W76" s="123" t="s">
        <v>34</v>
      </c>
      <c r="X76" s="124"/>
      <c r="Y76" s="126"/>
      <c r="Z76" s="121"/>
      <c r="AA76" s="121" t="s">
        <v>34</v>
      </c>
      <c r="AB76" s="121"/>
      <c r="AC76" s="121"/>
      <c r="AD76" s="121"/>
      <c r="AE76" s="122"/>
      <c r="AF76" s="125"/>
      <c r="AG76" s="121"/>
      <c r="AH76" s="121"/>
      <c r="AI76" s="121"/>
      <c r="AJ76" s="121"/>
      <c r="AK76" s="121"/>
      <c r="AL76" s="121" t="s">
        <v>34</v>
      </c>
      <c r="AM76" s="121"/>
      <c r="AN76" s="127"/>
      <c r="AO76" s="54">
        <f t="shared" si="5"/>
        <v>2460500</v>
      </c>
    </row>
    <row r="77" spans="1:41" ht="30.75" customHeight="1">
      <c r="A77" s="242"/>
      <c r="B77" s="14">
        <v>74</v>
      </c>
      <c r="C77" s="115" t="s">
        <v>113</v>
      </c>
      <c r="D77" s="116"/>
      <c r="E77" s="116"/>
      <c r="F77" s="116"/>
      <c r="G77" s="117"/>
      <c r="H77" s="202">
        <v>430</v>
      </c>
      <c r="I77" s="203"/>
      <c r="J77" s="204"/>
      <c r="K77" s="139" t="s">
        <v>85</v>
      </c>
      <c r="L77" s="140"/>
      <c r="M77" s="141"/>
      <c r="N77" s="126"/>
      <c r="O77" s="121"/>
      <c r="P77" s="4"/>
      <c r="Q77" s="4"/>
      <c r="R77" s="123"/>
      <c r="S77" s="124"/>
      <c r="T77" s="18"/>
      <c r="U77" s="44"/>
      <c r="V77" s="4"/>
      <c r="W77" s="123" t="s">
        <v>34</v>
      </c>
      <c r="X77" s="124"/>
      <c r="Y77" s="126"/>
      <c r="Z77" s="121"/>
      <c r="AA77" s="121" t="s">
        <v>34</v>
      </c>
      <c r="AB77" s="121"/>
      <c r="AC77" s="121"/>
      <c r="AD77" s="121"/>
      <c r="AE77" s="122"/>
      <c r="AF77" s="125"/>
      <c r="AG77" s="121"/>
      <c r="AH77" s="121"/>
      <c r="AI77" s="121"/>
      <c r="AJ77" s="121"/>
      <c r="AK77" s="121"/>
      <c r="AL77" s="121" t="s">
        <v>34</v>
      </c>
      <c r="AM77" s="121"/>
      <c r="AN77" s="127"/>
      <c r="AO77" s="54">
        <f t="shared" si="5"/>
        <v>2859500</v>
      </c>
    </row>
    <row r="78" spans="1:41" ht="30.75" customHeight="1">
      <c r="A78" s="242"/>
      <c r="B78" s="14">
        <v>75</v>
      </c>
      <c r="C78" s="115" t="s">
        <v>114</v>
      </c>
      <c r="D78" s="116"/>
      <c r="E78" s="116"/>
      <c r="F78" s="116"/>
      <c r="G78" s="117"/>
      <c r="H78" s="202">
        <v>440</v>
      </c>
      <c r="I78" s="203"/>
      <c r="J78" s="204"/>
      <c r="K78" s="139" t="s">
        <v>57</v>
      </c>
      <c r="L78" s="140"/>
      <c r="M78" s="141"/>
      <c r="N78" s="126"/>
      <c r="O78" s="121"/>
      <c r="P78" s="4"/>
      <c r="Q78" s="4"/>
      <c r="R78" s="123"/>
      <c r="S78" s="124"/>
      <c r="T78" s="18"/>
      <c r="U78" s="44"/>
      <c r="V78" s="4"/>
      <c r="W78" s="123" t="s">
        <v>34</v>
      </c>
      <c r="X78" s="124"/>
      <c r="Y78" s="126"/>
      <c r="Z78" s="121"/>
      <c r="AA78" s="121" t="s">
        <v>34</v>
      </c>
      <c r="AB78" s="121"/>
      <c r="AC78" s="121"/>
      <c r="AD78" s="121"/>
      <c r="AE78" s="122"/>
      <c r="AF78" s="125"/>
      <c r="AG78" s="121"/>
      <c r="AH78" s="121"/>
      <c r="AI78" s="121"/>
      <c r="AJ78" s="121"/>
      <c r="AK78" s="121"/>
      <c r="AL78" s="121" t="s">
        <v>34</v>
      </c>
      <c r="AM78" s="121"/>
      <c r="AN78" s="127"/>
      <c r="AO78" s="54">
        <f t="shared" si="5"/>
        <v>2926000</v>
      </c>
    </row>
    <row r="79" spans="1:41" ht="30.75" customHeight="1">
      <c r="A79" s="242"/>
      <c r="B79" s="14">
        <v>76</v>
      </c>
      <c r="C79" s="115" t="s">
        <v>115</v>
      </c>
      <c r="D79" s="116"/>
      <c r="E79" s="116"/>
      <c r="F79" s="116"/>
      <c r="G79" s="117"/>
      <c r="H79" s="202">
        <v>440</v>
      </c>
      <c r="I79" s="203"/>
      <c r="J79" s="204"/>
      <c r="K79" s="139" t="s">
        <v>116</v>
      </c>
      <c r="L79" s="140"/>
      <c r="M79" s="141"/>
      <c r="N79" s="126"/>
      <c r="O79" s="121"/>
      <c r="P79" s="4"/>
      <c r="Q79" s="4"/>
      <c r="R79" s="123"/>
      <c r="S79" s="124"/>
      <c r="T79" s="18"/>
      <c r="U79" s="44"/>
      <c r="V79" s="4"/>
      <c r="W79" s="123" t="s">
        <v>34</v>
      </c>
      <c r="X79" s="124"/>
      <c r="Y79" s="126"/>
      <c r="Z79" s="121"/>
      <c r="AA79" s="121" t="s">
        <v>34</v>
      </c>
      <c r="AB79" s="121"/>
      <c r="AC79" s="121"/>
      <c r="AD79" s="121"/>
      <c r="AE79" s="122"/>
      <c r="AF79" s="125"/>
      <c r="AG79" s="121"/>
      <c r="AH79" s="121"/>
      <c r="AI79" s="121"/>
      <c r="AJ79" s="121"/>
      <c r="AK79" s="121"/>
      <c r="AL79" s="121" t="s">
        <v>34</v>
      </c>
      <c r="AM79" s="121"/>
      <c r="AN79" s="127"/>
      <c r="AO79" s="54">
        <f t="shared" si="5"/>
        <v>2926000</v>
      </c>
    </row>
    <row r="80" spans="1:41" ht="30.75" customHeight="1">
      <c r="A80" s="242"/>
      <c r="B80" s="14">
        <v>77</v>
      </c>
      <c r="C80" s="115" t="s">
        <v>117</v>
      </c>
      <c r="D80" s="116"/>
      <c r="E80" s="116"/>
      <c r="F80" s="116"/>
      <c r="G80" s="117"/>
      <c r="H80" s="202">
        <v>430</v>
      </c>
      <c r="I80" s="203"/>
      <c r="J80" s="204"/>
      <c r="K80" s="139" t="s">
        <v>57</v>
      </c>
      <c r="L80" s="140"/>
      <c r="M80" s="141"/>
      <c r="N80" s="126"/>
      <c r="O80" s="121"/>
      <c r="P80" s="4"/>
      <c r="Q80" s="4"/>
      <c r="R80" s="123"/>
      <c r="S80" s="124"/>
      <c r="T80" s="18"/>
      <c r="U80" s="44"/>
      <c r="V80" s="4"/>
      <c r="W80" s="123" t="s">
        <v>34</v>
      </c>
      <c r="X80" s="124"/>
      <c r="Y80" s="126"/>
      <c r="Z80" s="121"/>
      <c r="AA80" s="121" t="s">
        <v>34</v>
      </c>
      <c r="AB80" s="121"/>
      <c r="AC80" s="121"/>
      <c r="AD80" s="121"/>
      <c r="AE80" s="122"/>
      <c r="AF80" s="125"/>
      <c r="AG80" s="121"/>
      <c r="AH80" s="121"/>
      <c r="AI80" s="121"/>
      <c r="AJ80" s="121"/>
      <c r="AK80" s="121"/>
      <c r="AL80" s="121" t="s">
        <v>34</v>
      </c>
      <c r="AM80" s="121"/>
      <c r="AN80" s="127"/>
      <c r="AO80" s="54">
        <f t="shared" si="5"/>
        <v>2859500</v>
      </c>
    </row>
    <row r="81" spans="1:41" ht="30.75" customHeight="1">
      <c r="A81" s="242"/>
      <c r="B81" s="14">
        <v>78</v>
      </c>
      <c r="C81" s="115" t="s">
        <v>118</v>
      </c>
      <c r="D81" s="116"/>
      <c r="E81" s="116"/>
      <c r="F81" s="116"/>
      <c r="G81" s="117"/>
      <c r="H81" s="202">
        <v>440</v>
      </c>
      <c r="I81" s="203"/>
      <c r="J81" s="204"/>
      <c r="K81" s="139" t="s">
        <v>57</v>
      </c>
      <c r="L81" s="140"/>
      <c r="M81" s="141"/>
      <c r="N81" s="126"/>
      <c r="O81" s="121"/>
      <c r="P81" s="4"/>
      <c r="Q81" s="4"/>
      <c r="R81" s="123"/>
      <c r="S81" s="124"/>
      <c r="T81" s="18"/>
      <c r="U81" s="44"/>
      <c r="V81" s="4"/>
      <c r="W81" s="123" t="s">
        <v>34</v>
      </c>
      <c r="X81" s="124"/>
      <c r="Y81" s="126"/>
      <c r="Z81" s="121"/>
      <c r="AA81" s="121" t="s">
        <v>34</v>
      </c>
      <c r="AB81" s="121"/>
      <c r="AC81" s="121"/>
      <c r="AD81" s="121"/>
      <c r="AE81" s="122"/>
      <c r="AF81" s="125"/>
      <c r="AG81" s="121"/>
      <c r="AH81" s="121"/>
      <c r="AI81" s="121"/>
      <c r="AJ81" s="121"/>
      <c r="AK81" s="121"/>
      <c r="AL81" s="121" t="s">
        <v>34</v>
      </c>
      <c r="AM81" s="121"/>
      <c r="AN81" s="127"/>
      <c r="AO81" s="54">
        <f t="shared" si="5"/>
        <v>2926000</v>
      </c>
    </row>
    <row r="82" spans="1:41" ht="30.75" customHeight="1">
      <c r="A82" s="242"/>
      <c r="B82" s="14">
        <v>79</v>
      </c>
      <c r="C82" s="115" t="s">
        <v>119</v>
      </c>
      <c r="D82" s="116"/>
      <c r="E82" s="116"/>
      <c r="F82" s="116"/>
      <c r="G82" s="117"/>
      <c r="H82" s="202">
        <v>420</v>
      </c>
      <c r="I82" s="203"/>
      <c r="J82" s="204"/>
      <c r="K82" s="139" t="s">
        <v>116</v>
      </c>
      <c r="L82" s="140"/>
      <c r="M82" s="141"/>
      <c r="N82" s="126"/>
      <c r="O82" s="121"/>
      <c r="P82" s="4"/>
      <c r="Q82" s="4"/>
      <c r="R82" s="123"/>
      <c r="S82" s="124"/>
      <c r="T82" s="18"/>
      <c r="U82" s="44"/>
      <c r="V82" s="4"/>
      <c r="W82" s="123" t="s">
        <v>34</v>
      </c>
      <c r="X82" s="124"/>
      <c r="Y82" s="126"/>
      <c r="Z82" s="121"/>
      <c r="AA82" s="121" t="s">
        <v>34</v>
      </c>
      <c r="AB82" s="121"/>
      <c r="AC82" s="121"/>
      <c r="AD82" s="121"/>
      <c r="AE82" s="122"/>
      <c r="AF82" s="125"/>
      <c r="AG82" s="121"/>
      <c r="AH82" s="121"/>
      <c r="AI82" s="121"/>
      <c r="AJ82" s="121"/>
      <c r="AK82" s="121"/>
      <c r="AL82" s="121" t="s">
        <v>34</v>
      </c>
      <c r="AM82" s="121"/>
      <c r="AN82" s="127"/>
      <c r="AO82" s="54">
        <f t="shared" si="5"/>
        <v>2793000</v>
      </c>
    </row>
    <row r="83" spans="1:41" ht="30.75" customHeight="1">
      <c r="A83" s="242"/>
      <c r="B83" s="14">
        <v>80</v>
      </c>
      <c r="C83" s="115" t="s">
        <v>120</v>
      </c>
      <c r="D83" s="116"/>
      <c r="E83" s="116"/>
      <c r="F83" s="116"/>
      <c r="G83" s="117"/>
      <c r="H83" s="202">
        <v>390</v>
      </c>
      <c r="I83" s="203"/>
      <c r="J83" s="204"/>
      <c r="K83" s="139" t="s">
        <v>121</v>
      </c>
      <c r="L83" s="140"/>
      <c r="M83" s="141"/>
      <c r="N83" s="126"/>
      <c r="O83" s="121"/>
      <c r="P83" s="4"/>
      <c r="Q83" s="4"/>
      <c r="R83" s="123"/>
      <c r="S83" s="124"/>
      <c r="T83" s="18"/>
      <c r="U83" s="44"/>
      <c r="V83" s="4"/>
      <c r="W83" s="123" t="s">
        <v>34</v>
      </c>
      <c r="X83" s="124"/>
      <c r="Y83" s="126" t="s">
        <v>34</v>
      </c>
      <c r="Z83" s="121"/>
      <c r="AA83" s="121"/>
      <c r="AB83" s="121"/>
      <c r="AC83" s="121"/>
      <c r="AD83" s="121"/>
      <c r="AE83" s="122"/>
      <c r="AF83" s="125"/>
      <c r="AG83" s="121"/>
      <c r="AH83" s="121"/>
      <c r="AI83" s="121"/>
      <c r="AJ83" s="121"/>
      <c r="AK83" s="121"/>
      <c r="AL83" s="121" t="s">
        <v>34</v>
      </c>
      <c r="AM83" s="121"/>
      <c r="AN83" s="127"/>
      <c r="AO83" s="54">
        <f t="shared" si="5"/>
        <v>2593500</v>
      </c>
    </row>
    <row r="84" spans="1:41" ht="30.75" customHeight="1">
      <c r="A84" s="242"/>
      <c r="B84" s="14">
        <v>81</v>
      </c>
      <c r="C84" s="115" t="s">
        <v>122</v>
      </c>
      <c r="D84" s="116"/>
      <c r="E84" s="116"/>
      <c r="F84" s="116"/>
      <c r="G84" s="117"/>
      <c r="H84" s="202">
        <v>360</v>
      </c>
      <c r="I84" s="203"/>
      <c r="J84" s="204"/>
      <c r="K84" s="139" t="s">
        <v>57</v>
      </c>
      <c r="L84" s="140"/>
      <c r="M84" s="141"/>
      <c r="N84" s="126"/>
      <c r="O84" s="121"/>
      <c r="P84" s="4"/>
      <c r="Q84" s="4"/>
      <c r="R84" s="123"/>
      <c r="S84" s="124"/>
      <c r="T84" s="18"/>
      <c r="U84" s="44"/>
      <c r="V84" s="4"/>
      <c r="W84" s="123" t="s">
        <v>34</v>
      </c>
      <c r="X84" s="124"/>
      <c r="Y84" s="126"/>
      <c r="Z84" s="121"/>
      <c r="AA84" s="121" t="s">
        <v>34</v>
      </c>
      <c r="AB84" s="121"/>
      <c r="AC84" s="121"/>
      <c r="AD84" s="121"/>
      <c r="AE84" s="122"/>
      <c r="AF84" s="125"/>
      <c r="AG84" s="121"/>
      <c r="AH84" s="121"/>
      <c r="AI84" s="121"/>
      <c r="AJ84" s="121"/>
      <c r="AK84" s="121"/>
      <c r="AL84" s="121" t="s">
        <v>34</v>
      </c>
      <c r="AM84" s="121"/>
      <c r="AN84" s="127"/>
      <c r="AO84" s="54">
        <f t="shared" si="5"/>
        <v>2394000</v>
      </c>
    </row>
    <row r="85" spans="1:41" ht="30.75" customHeight="1">
      <c r="A85" s="242"/>
      <c r="B85" s="14">
        <v>82</v>
      </c>
      <c r="C85" s="115" t="s">
        <v>123</v>
      </c>
      <c r="D85" s="116"/>
      <c r="E85" s="116"/>
      <c r="F85" s="116"/>
      <c r="G85" s="117"/>
      <c r="H85" s="202">
        <v>380</v>
      </c>
      <c r="I85" s="203"/>
      <c r="J85" s="204"/>
      <c r="K85" s="139" t="s">
        <v>57</v>
      </c>
      <c r="L85" s="140"/>
      <c r="M85" s="141"/>
      <c r="N85" s="126"/>
      <c r="O85" s="121"/>
      <c r="P85" s="4"/>
      <c r="Q85" s="4"/>
      <c r="R85" s="123"/>
      <c r="S85" s="124"/>
      <c r="T85" s="18"/>
      <c r="U85" s="44"/>
      <c r="V85" s="4"/>
      <c r="W85" s="123" t="s">
        <v>34</v>
      </c>
      <c r="X85" s="124"/>
      <c r="Y85" s="126"/>
      <c r="Z85" s="121"/>
      <c r="AA85" s="121" t="s">
        <v>34</v>
      </c>
      <c r="AB85" s="121"/>
      <c r="AC85" s="121"/>
      <c r="AD85" s="121"/>
      <c r="AE85" s="122"/>
      <c r="AF85" s="125"/>
      <c r="AG85" s="121"/>
      <c r="AH85" s="121"/>
      <c r="AI85" s="121"/>
      <c r="AJ85" s="121"/>
      <c r="AK85" s="121"/>
      <c r="AL85" s="121" t="s">
        <v>34</v>
      </c>
      <c r="AM85" s="121"/>
      <c r="AN85" s="127"/>
      <c r="AO85" s="54">
        <f t="shared" si="5"/>
        <v>2527000</v>
      </c>
    </row>
    <row r="86" spans="1:41" ht="30.75" customHeight="1">
      <c r="A86" s="242"/>
      <c r="B86" s="14">
        <v>83</v>
      </c>
      <c r="C86" s="115" t="s">
        <v>124</v>
      </c>
      <c r="D86" s="116"/>
      <c r="E86" s="116"/>
      <c r="F86" s="116"/>
      <c r="G86" s="117"/>
      <c r="H86" s="202">
        <v>440</v>
      </c>
      <c r="I86" s="203"/>
      <c r="J86" s="204"/>
      <c r="K86" s="139" t="s">
        <v>57</v>
      </c>
      <c r="L86" s="140"/>
      <c r="M86" s="141"/>
      <c r="N86" s="126"/>
      <c r="O86" s="121"/>
      <c r="P86" s="4"/>
      <c r="Q86" s="4"/>
      <c r="R86" s="123"/>
      <c r="S86" s="124"/>
      <c r="T86" s="18"/>
      <c r="U86" s="44"/>
      <c r="V86" s="4"/>
      <c r="W86" s="123" t="s">
        <v>34</v>
      </c>
      <c r="X86" s="124"/>
      <c r="Y86" s="126"/>
      <c r="Z86" s="121"/>
      <c r="AA86" s="121" t="s">
        <v>34</v>
      </c>
      <c r="AB86" s="121"/>
      <c r="AC86" s="121"/>
      <c r="AD86" s="121"/>
      <c r="AE86" s="122"/>
      <c r="AF86" s="125"/>
      <c r="AG86" s="121"/>
      <c r="AH86" s="121"/>
      <c r="AI86" s="121"/>
      <c r="AJ86" s="121"/>
      <c r="AK86" s="121"/>
      <c r="AL86" s="121" t="s">
        <v>34</v>
      </c>
      <c r="AM86" s="121"/>
      <c r="AN86" s="127"/>
      <c r="AO86" s="54">
        <f t="shared" si="5"/>
        <v>2926000</v>
      </c>
    </row>
    <row r="87" spans="1:41" ht="30.75" customHeight="1">
      <c r="A87" s="242"/>
      <c r="B87" s="14">
        <v>84</v>
      </c>
      <c r="C87" s="115" t="s">
        <v>125</v>
      </c>
      <c r="D87" s="116"/>
      <c r="E87" s="116"/>
      <c r="F87" s="116"/>
      <c r="G87" s="117"/>
      <c r="H87" s="202">
        <v>410</v>
      </c>
      <c r="I87" s="203"/>
      <c r="J87" s="204"/>
      <c r="K87" s="139" t="s">
        <v>126</v>
      </c>
      <c r="L87" s="140"/>
      <c r="M87" s="141"/>
      <c r="N87" s="126"/>
      <c r="O87" s="121"/>
      <c r="P87" s="4"/>
      <c r="Q87" s="4"/>
      <c r="R87" s="123"/>
      <c r="S87" s="124"/>
      <c r="T87" s="18"/>
      <c r="U87" s="44"/>
      <c r="V87" s="4"/>
      <c r="W87" s="123" t="s">
        <v>34</v>
      </c>
      <c r="X87" s="124"/>
      <c r="Y87" s="126"/>
      <c r="Z87" s="121"/>
      <c r="AA87" s="121" t="s">
        <v>34</v>
      </c>
      <c r="AB87" s="121"/>
      <c r="AC87" s="121"/>
      <c r="AD87" s="121"/>
      <c r="AE87" s="122"/>
      <c r="AF87" s="125"/>
      <c r="AG87" s="121"/>
      <c r="AH87" s="121"/>
      <c r="AI87" s="121"/>
      <c r="AJ87" s="121"/>
      <c r="AK87" s="121"/>
      <c r="AL87" s="121" t="s">
        <v>34</v>
      </c>
      <c r="AM87" s="121"/>
      <c r="AN87" s="127"/>
      <c r="AO87" s="54">
        <f t="shared" si="5"/>
        <v>2726500</v>
      </c>
    </row>
    <row r="88" spans="1:41" ht="30.75" customHeight="1">
      <c r="A88" s="242"/>
      <c r="B88" s="14">
        <v>85</v>
      </c>
      <c r="C88" s="115" t="s">
        <v>127</v>
      </c>
      <c r="D88" s="116"/>
      <c r="E88" s="116"/>
      <c r="F88" s="116"/>
      <c r="G88" s="117"/>
      <c r="H88" s="202">
        <v>420</v>
      </c>
      <c r="I88" s="203"/>
      <c r="J88" s="204"/>
      <c r="K88" s="139" t="s">
        <v>33</v>
      </c>
      <c r="L88" s="140"/>
      <c r="M88" s="141"/>
      <c r="N88" s="126"/>
      <c r="O88" s="121"/>
      <c r="P88" s="4"/>
      <c r="Q88" s="4"/>
      <c r="R88" s="123"/>
      <c r="S88" s="124"/>
      <c r="T88" s="18"/>
      <c r="U88" s="44"/>
      <c r="V88" s="4"/>
      <c r="W88" s="123" t="s">
        <v>34</v>
      </c>
      <c r="X88" s="124"/>
      <c r="Y88" s="126"/>
      <c r="Z88" s="121"/>
      <c r="AA88" s="121" t="s">
        <v>34</v>
      </c>
      <c r="AB88" s="121"/>
      <c r="AC88" s="121"/>
      <c r="AD88" s="121"/>
      <c r="AE88" s="122"/>
      <c r="AF88" s="125"/>
      <c r="AG88" s="121"/>
      <c r="AH88" s="121"/>
      <c r="AI88" s="121"/>
      <c r="AJ88" s="121"/>
      <c r="AK88" s="121"/>
      <c r="AL88" s="121" t="s">
        <v>34</v>
      </c>
      <c r="AM88" s="121"/>
      <c r="AN88" s="127"/>
      <c r="AO88" s="54">
        <f t="shared" si="5"/>
        <v>2793000</v>
      </c>
    </row>
    <row r="89" spans="1:41" ht="30.75" customHeight="1">
      <c r="A89" s="242"/>
      <c r="B89" s="14">
        <v>86</v>
      </c>
      <c r="C89" s="115" t="s">
        <v>128</v>
      </c>
      <c r="D89" s="116"/>
      <c r="E89" s="116"/>
      <c r="F89" s="116"/>
      <c r="G89" s="117"/>
      <c r="H89" s="202">
        <v>400</v>
      </c>
      <c r="I89" s="203"/>
      <c r="J89" s="204"/>
      <c r="K89" s="139" t="s">
        <v>57</v>
      </c>
      <c r="L89" s="140"/>
      <c r="M89" s="141"/>
      <c r="N89" s="126"/>
      <c r="O89" s="121"/>
      <c r="P89" s="4"/>
      <c r="Q89" s="4"/>
      <c r="R89" s="123"/>
      <c r="S89" s="124"/>
      <c r="T89" s="18"/>
      <c r="U89" s="44"/>
      <c r="V89" s="4"/>
      <c r="W89" s="123" t="s">
        <v>34</v>
      </c>
      <c r="X89" s="124"/>
      <c r="Y89" s="126"/>
      <c r="Z89" s="121"/>
      <c r="AA89" s="121" t="s">
        <v>34</v>
      </c>
      <c r="AB89" s="121"/>
      <c r="AC89" s="121"/>
      <c r="AD89" s="121"/>
      <c r="AE89" s="122"/>
      <c r="AF89" s="125"/>
      <c r="AG89" s="121"/>
      <c r="AH89" s="121"/>
      <c r="AI89" s="121"/>
      <c r="AJ89" s="121"/>
      <c r="AK89" s="121"/>
      <c r="AL89" s="121" t="s">
        <v>34</v>
      </c>
      <c r="AM89" s="121"/>
      <c r="AN89" s="127"/>
      <c r="AO89" s="54">
        <f t="shared" si="5"/>
        <v>2660000</v>
      </c>
    </row>
    <row r="90" spans="1:41" ht="30.75" customHeight="1">
      <c r="A90" s="242"/>
      <c r="B90" s="14">
        <v>87</v>
      </c>
      <c r="C90" s="115" t="s">
        <v>129</v>
      </c>
      <c r="D90" s="116"/>
      <c r="E90" s="116"/>
      <c r="F90" s="116"/>
      <c r="G90" s="117"/>
      <c r="H90" s="202">
        <v>500</v>
      </c>
      <c r="I90" s="203"/>
      <c r="J90" s="204"/>
      <c r="K90" s="139" t="s">
        <v>57</v>
      </c>
      <c r="L90" s="140"/>
      <c r="M90" s="141"/>
      <c r="N90" s="126"/>
      <c r="O90" s="121"/>
      <c r="P90" s="4"/>
      <c r="Q90" s="4"/>
      <c r="R90" s="123"/>
      <c r="S90" s="124"/>
      <c r="T90" s="18"/>
      <c r="U90" s="44"/>
      <c r="V90" s="4"/>
      <c r="W90" s="123" t="s">
        <v>34</v>
      </c>
      <c r="X90" s="124"/>
      <c r="Y90" s="126" t="s">
        <v>34</v>
      </c>
      <c r="Z90" s="121"/>
      <c r="AA90" s="121"/>
      <c r="AB90" s="121"/>
      <c r="AC90" s="121"/>
      <c r="AD90" s="121"/>
      <c r="AE90" s="122"/>
      <c r="AF90" s="125"/>
      <c r="AG90" s="121"/>
      <c r="AH90" s="121"/>
      <c r="AI90" s="121"/>
      <c r="AJ90" s="121"/>
      <c r="AK90" s="121"/>
      <c r="AL90" s="121" t="s">
        <v>34</v>
      </c>
      <c r="AM90" s="121"/>
      <c r="AN90" s="127"/>
      <c r="AO90" s="54">
        <f t="shared" si="5"/>
        <v>3325000</v>
      </c>
    </row>
    <row r="91" spans="1:41" ht="30.75" customHeight="1">
      <c r="A91" s="242"/>
      <c r="B91" s="14">
        <v>88</v>
      </c>
      <c r="C91" s="115" t="s">
        <v>130</v>
      </c>
      <c r="D91" s="116"/>
      <c r="E91" s="116"/>
      <c r="F91" s="116"/>
      <c r="G91" s="117"/>
      <c r="H91" s="202">
        <v>410</v>
      </c>
      <c r="I91" s="203"/>
      <c r="J91" s="204"/>
      <c r="K91" s="139" t="s">
        <v>131</v>
      </c>
      <c r="L91" s="140"/>
      <c r="M91" s="141"/>
      <c r="N91" s="126"/>
      <c r="O91" s="121"/>
      <c r="P91" s="4"/>
      <c r="Q91" s="4"/>
      <c r="R91" s="123"/>
      <c r="S91" s="124"/>
      <c r="T91" s="18"/>
      <c r="U91" s="44"/>
      <c r="V91" s="4"/>
      <c r="W91" s="123" t="s">
        <v>34</v>
      </c>
      <c r="X91" s="124"/>
      <c r="Y91" s="126" t="s">
        <v>34</v>
      </c>
      <c r="Z91" s="121"/>
      <c r="AA91" s="121"/>
      <c r="AB91" s="121"/>
      <c r="AC91" s="121"/>
      <c r="AD91" s="121"/>
      <c r="AE91" s="122"/>
      <c r="AF91" s="125"/>
      <c r="AG91" s="121"/>
      <c r="AH91" s="121"/>
      <c r="AI91" s="121"/>
      <c r="AJ91" s="121"/>
      <c r="AK91" s="121"/>
      <c r="AL91" s="121" t="s">
        <v>34</v>
      </c>
      <c r="AM91" s="121"/>
      <c r="AN91" s="127"/>
      <c r="AO91" s="54">
        <f t="shared" si="5"/>
        <v>2726500</v>
      </c>
    </row>
    <row r="92" spans="1:41" ht="30.75" customHeight="1">
      <c r="A92" s="242"/>
      <c r="B92" s="14">
        <v>89</v>
      </c>
      <c r="C92" s="115" t="s">
        <v>132</v>
      </c>
      <c r="D92" s="116"/>
      <c r="E92" s="116"/>
      <c r="F92" s="116"/>
      <c r="G92" s="117"/>
      <c r="H92" s="202">
        <v>430</v>
      </c>
      <c r="I92" s="203"/>
      <c r="J92" s="204"/>
      <c r="K92" s="139" t="s">
        <v>85</v>
      </c>
      <c r="L92" s="140"/>
      <c r="M92" s="141"/>
      <c r="N92" s="126"/>
      <c r="O92" s="121"/>
      <c r="P92" s="4"/>
      <c r="Q92" s="4"/>
      <c r="R92" s="123"/>
      <c r="S92" s="124"/>
      <c r="T92" s="18"/>
      <c r="U92" s="44"/>
      <c r="V92" s="4"/>
      <c r="W92" s="123" t="s">
        <v>34</v>
      </c>
      <c r="X92" s="124"/>
      <c r="Y92" s="126"/>
      <c r="Z92" s="121"/>
      <c r="AA92" s="121" t="s">
        <v>34</v>
      </c>
      <c r="AB92" s="121"/>
      <c r="AC92" s="121"/>
      <c r="AD92" s="121"/>
      <c r="AE92" s="122"/>
      <c r="AF92" s="125"/>
      <c r="AG92" s="121"/>
      <c r="AH92" s="121"/>
      <c r="AI92" s="121"/>
      <c r="AJ92" s="121"/>
      <c r="AK92" s="121"/>
      <c r="AL92" s="121" t="s">
        <v>34</v>
      </c>
      <c r="AM92" s="121"/>
      <c r="AN92" s="127"/>
      <c r="AO92" s="54">
        <f t="shared" si="5"/>
        <v>2859500</v>
      </c>
    </row>
    <row r="93" spans="1:41" ht="30.75" customHeight="1">
      <c r="A93" s="242"/>
      <c r="B93" s="14">
        <v>90</v>
      </c>
      <c r="C93" s="115" t="s">
        <v>133</v>
      </c>
      <c r="D93" s="116"/>
      <c r="E93" s="116"/>
      <c r="F93" s="116"/>
      <c r="G93" s="117"/>
      <c r="H93" s="202">
        <v>410</v>
      </c>
      <c r="I93" s="203"/>
      <c r="J93" s="204"/>
      <c r="K93" s="139" t="s">
        <v>33</v>
      </c>
      <c r="L93" s="140"/>
      <c r="M93" s="141"/>
      <c r="N93" s="126"/>
      <c r="O93" s="121"/>
      <c r="P93" s="4"/>
      <c r="Q93" s="4"/>
      <c r="R93" s="123"/>
      <c r="S93" s="124"/>
      <c r="T93" s="18"/>
      <c r="U93" s="44"/>
      <c r="V93" s="4"/>
      <c r="W93" s="123" t="s">
        <v>34</v>
      </c>
      <c r="X93" s="124"/>
      <c r="Y93" s="126"/>
      <c r="Z93" s="121"/>
      <c r="AA93" s="121" t="s">
        <v>34</v>
      </c>
      <c r="AB93" s="121"/>
      <c r="AC93" s="121"/>
      <c r="AD93" s="121"/>
      <c r="AE93" s="122"/>
      <c r="AF93" s="125"/>
      <c r="AG93" s="121"/>
      <c r="AH93" s="121"/>
      <c r="AI93" s="121"/>
      <c r="AJ93" s="121"/>
      <c r="AK93" s="121"/>
      <c r="AL93" s="121" t="s">
        <v>34</v>
      </c>
      <c r="AM93" s="121"/>
      <c r="AN93" s="127"/>
      <c r="AO93" s="54">
        <f t="shared" si="5"/>
        <v>2726500</v>
      </c>
    </row>
    <row r="94" spans="1:41" ht="30.75" customHeight="1">
      <c r="A94" s="242"/>
      <c r="B94" s="14">
        <v>91</v>
      </c>
      <c r="C94" s="115" t="s">
        <v>134</v>
      </c>
      <c r="D94" s="116"/>
      <c r="E94" s="116"/>
      <c r="F94" s="116"/>
      <c r="G94" s="117"/>
      <c r="H94" s="202">
        <v>410</v>
      </c>
      <c r="I94" s="203"/>
      <c r="J94" s="204"/>
      <c r="K94" s="139" t="s">
        <v>57</v>
      </c>
      <c r="L94" s="140"/>
      <c r="M94" s="141"/>
      <c r="N94" s="126"/>
      <c r="O94" s="121"/>
      <c r="P94" s="4"/>
      <c r="Q94" s="4"/>
      <c r="R94" s="123"/>
      <c r="S94" s="124"/>
      <c r="T94" s="18"/>
      <c r="U94" s="44"/>
      <c r="V94" s="4"/>
      <c r="W94" s="123" t="s">
        <v>34</v>
      </c>
      <c r="X94" s="124"/>
      <c r="Y94" s="126"/>
      <c r="Z94" s="121"/>
      <c r="AA94" s="121" t="s">
        <v>34</v>
      </c>
      <c r="AB94" s="121"/>
      <c r="AC94" s="121"/>
      <c r="AD94" s="121"/>
      <c r="AE94" s="122"/>
      <c r="AF94" s="125"/>
      <c r="AG94" s="121"/>
      <c r="AH94" s="121"/>
      <c r="AI94" s="121"/>
      <c r="AJ94" s="121"/>
      <c r="AK94" s="121"/>
      <c r="AL94" s="121" t="s">
        <v>34</v>
      </c>
      <c r="AM94" s="121"/>
      <c r="AN94" s="127"/>
      <c r="AO94" s="54">
        <f t="shared" si="5"/>
        <v>2726500</v>
      </c>
    </row>
    <row r="95" spans="1:41" ht="30.75" customHeight="1">
      <c r="A95" s="242"/>
      <c r="B95" s="14">
        <v>92</v>
      </c>
      <c r="C95" s="115" t="s">
        <v>135</v>
      </c>
      <c r="D95" s="116"/>
      <c r="E95" s="116"/>
      <c r="F95" s="116"/>
      <c r="G95" s="117"/>
      <c r="H95" s="202">
        <v>430</v>
      </c>
      <c r="I95" s="203"/>
      <c r="J95" s="204"/>
      <c r="K95" s="139" t="s">
        <v>116</v>
      </c>
      <c r="L95" s="140"/>
      <c r="M95" s="141"/>
      <c r="N95" s="126"/>
      <c r="O95" s="121"/>
      <c r="P95" s="4"/>
      <c r="Q95" s="4"/>
      <c r="R95" s="123"/>
      <c r="S95" s="124"/>
      <c r="T95" s="18"/>
      <c r="U95" s="44"/>
      <c r="V95" s="4"/>
      <c r="W95" s="123" t="s">
        <v>34</v>
      </c>
      <c r="X95" s="124"/>
      <c r="Y95" s="126"/>
      <c r="Z95" s="121"/>
      <c r="AA95" s="121" t="s">
        <v>34</v>
      </c>
      <c r="AB95" s="121"/>
      <c r="AC95" s="121"/>
      <c r="AD95" s="121"/>
      <c r="AE95" s="122"/>
      <c r="AF95" s="125"/>
      <c r="AG95" s="121"/>
      <c r="AH95" s="121"/>
      <c r="AI95" s="121"/>
      <c r="AJ95" s="121"/>
      <c r="AK95" s="121"/>
      <c r="AL95" s="121" t="s">
        <v>34</v>
      </c>
      <c r="AM95" s="121"/>
      <c r="AN95" s="127"/>
      <c r="AO95" s="54">
        <f t="shared" si="5"/>
        <v>2859500</v>
      </c>
    </row>
    <row r="96" spans="1:41" ht="30.75" customHeight="1">
      <c r="A96" s="242"/>
      <c r="B96" s="14">
        <v>93</v>
      </c>
      <c r="C96" s="115" t="s">
        <v>136</v>
      </c>
      <c r="D96" s="116"/>
      <c r="E96" s="116"/>
      <c r="F96" s="116"/>
      <c r="G96" s="117"/>
      <c r="H96" s="202">
        <v>400</v>
      </c>
      <c r="I96" s="203"/>
      <c r="J96" s="204"/>
      <c r="K96" s="139" t="s">
        <v>57</v>
      </c>
      <c r="L96" s="140"/>
      <c r="M96" s="141"/>
      <c r="N96" s="126"/>
      <c r="O96" s="121"/>
      <c r="P96" s="4"/>
      <c r="Q96" s="4"/>
      <c r="R96" s="123"/>
      <c r="S96" s="124"/>
      <c r="T96" s="18"/>
      <c r="U96" s="44"/>
      <c r="V96" s="4"/>
      <c r="W96" s="123" t="s">
        <v>34</v>
      </c>
      <c r="X96" s="124"/>
      <c r="Y96" s="126"/>
      <c r="Z96" s="121"/>
      <c r="AA96" s="121" t="s">
        <v>34</v>
      </c>
      <c r="AB96" s="121"/>
      <c r="AC96" s="121"/>
      <c r="AD96" s="121"/>
      <c r="AE96" s="122"/>
      <c r="AF96" s="125"/>
      <c r="AG96" s="121"/>
      <c r="AH96" s="121"/>
      <c r="AI96" s="121"/>
      <c r="AJ96" s="121"/>
      <c r="AK96" s="121"/>
      <c r="AL96" s="121" t="s">
        <v>34</v>
      </c>
      <c r="AM96" s="121"/>
      <c r="AN96" s="127"/>
      <c r="AO96" s="54">
        <f t="shared" si="5"/>
        <v>2660000</v>
      </c>
    </row>
    <row r="97" spans="1:41" ht="30.75" customHeight="1">
      <c r="A97" s="242"/>
      <c r="B97" s="14">
        <v>94</v>
      </c>
      <c r="C97" s="115" t="s">
        <v>137</v>
      </c>
      <c r="D97" s="116"/>
      <c r="E97" s="116"/>
      <c r="F97" s="116"/>
      <c r="G97" s="117"/>
      <c r="H97" s="202">
        <v>490</v>
      </c>
      <c r="I97" s="203"/>
      <c r="J97" s="204"/>
      <c r="K97" s="139" t="s">
        <v>107</v>
      </c>
      <c r="L97" s="140"/>
      <c r="M97" s="141"/>
      <c r="N97" s="126"/>
      <c r="O97" s="121"/>
      <c r="P97" s="4"/>
      <c r="Q97" s="4"/>
      <c r="R97" s="123"/>
      <c r="S97" s="124"/>
      <c r="T97" s="18"/>
      <c r="U97" s="44"/>
      <c r="V97" s="4"/>
      <c r="W97" s="123" t="s">
        <v>34</v>
      </c>
      <c r="X97" s="124"/>
      <c r="Y97" s="126"/>
      <c r="Z97" s="121"/>
      <c r="AA97" s="121" t="s">
        <v>34</v>
      </c>
      <c r="AB97" s="121"/>
      <c r="AC97" s="121"/>
      <c r="AD97" s="121"/>
      <c r="AE97" s="122"/>
      <c r="AF97" s="125"/>
      <c r="AG97" s="121"/>
      <c r="AH97" s="121"/>
      <c r="AI97" s="121"/>
      <c r="AJ97" s="121"/>
      <c r="AK97" s="121"/>
      <c r="AL97" s="121" t="s">
        <v>34</v>
      </c>
      <c r="AM97" s="121"/>
      <c r="AN97" s="127"/>
      <c r="AO97" s="54">
        <f t="shared" si="5"/>
        <v>3258500</v>
      </c>
    </row>
    <row r="98" spans="1:41" ht="30.75" customHeight="1">
      <c r="A98" s="242"/>
      <c r="B98" s="14">
        <v>95</v>
      </c>
      <c r="C98" s="115" t="s">
        <v>138</v>
      </c>
      <c r="D98" s="116"/>
      <c r="E98" s="116"/>
      <c r="F98" s="116"/>
      <c r="G98" s="117"/>
      <c r="H98" s="202">
        <v>430</v>
      </c>
      <c r="I98" s="203"/>
      <c r="J98" s="204"/>
      <c r="K98" s="139" t="s">
        <v>57</v>
      </c>
      <c r="L98" s="140"/>
      <c r="M98" s="141"/>
      <c r="N98" s="126"/>
      <c r="O98" s="121"/>
      <c r="P98" s="4"/>
      <c r="Q98" s="4"/>
      <c r="R98" s="123"/>
      <c r="S98" s="124"/>
      <c r="T98" s="18"/>
      <c r="U98" s="44"/>
      <c r="V98" s="4"/>
      <c r="W98" s="123" t="s">
        <v>34</v>
      </c>
      <c r="X98" s="124"/>
      <c r="Y98" s="126"/>
      <c r="Z98" s="121"/>
      <c r="AA98" s="121" t="s">
        <v>34</v>
      </c>
      <c r="AB98" s="121"/>
      <c r="AC98" s="121"/>
      <c r="AD98" s="121"/>
      <c r="AE98" s="122"/>
      <c r="AF98" s="125"/>
      <c r="AG98" s="121"/>
      <c r="AH98" s="121"/>
      <c r="AI98" s="121"/>
      <c r="AJ98" s="121"/>
      <c r="AK98" s="121"/>
      <c r="AL98" s="121" t="s">
        <v>34</v>
      </c>
      <c r="AM98" s="121"/>
      <c r="AN98" s="127"/>
      <c r="AO98" s="54">
        <f t="shared" si="5"/>
        <v>2859500</v>
      </c>
    </row>
    <row r="99" spans="1:41" ht="30.75" customHeight="1">
      <c r="A99" s="242"/>
      <c r="B99" s="14">
        <v>96</v>
      </c>
      <c r="C99" s="115" t="s">
        <v>139</v>
      </c>
      <c r="D99" s="116"/>
      <c r="E99" s="116"/>
      <c r="F99" s="116"/>
      <c r="G99" s="117"/>
      <c r="H99" s="202">
        <v>430</v>
      </c>
      <c r="I99" s="203"/>
      <c r="J99" s="204"/>
      <c r="K99" s="139" t="s">
        <v>85</v>
      </c>
      <c r="L99" s="140"/>
      <c r="M99" s="141"/>
      <c r="N99" s="126"/>
      <c r="O99" s="121"/>
      <c r="P99" s="4"/>
      <c r="Q99" s="4"/>
      <c r="R99" s="123"/>
      <c r="S99" s="124"/>
      <c r="T99" s="18"/>
      <c r="U99" s="44"/>
      <c r="V99" s="4"/>
      <c r="W99" s="123" t="s">
        <v>34</v>
      </c>
      <c r="X99" s="124"/>
      <c r="Y99" s="126"/>
      <c r="Z99" s="121"/>
      <c r="AA99" s="121" t="s">
        <v>34</v>
      </c>
      <c r="AB99" s="121"/>
      <c r="AC99" s="121"/>
      <c r="AD99" s="121"/>
      <c r="AE99" s="122"/>
      <c r="AF99" s="125"/>
      <c r="AG99" s="121"/>
      <c r="AH99" s="121"/>
      <c r="AI99" s="121"/>
      <c r="AJ99" s="121"/>
      <c r="AK99" s="121"/>
      <c r="AL99" s="121" t="s">
        <v>34</v>
      </c>
      <c r="AM99" s="121"/>
      <c r="AN99" s="127"/>
      <c r="AO99" s="54">
        <f t="shared" si="5"/>
        <v>2859500</v>
      </c>
    </row>
    <row r="100" spans="1:41" ht="30.75" customHeight="1">
      <c r="A100" s="242"/>
      <c r="B100" s="14">
        <v>97</v>
      </c>
      <c r="C100" s="115" t="s">
        <v>140</v>
      </c>
      <c r="D100" s="116"/>
      <c r="E100" s="116"/>
      <c r="F100" s="116"/>
      <c r="G100" s="117"/>
      <c r="H100" s="202">
        <v>380</v>
      </c>
      <c r="I100" s="203"/>
      <c r="J100" s="204"/>
      <c r="K100" s="139" t="s">
        <v>85</v>
      </c>
      <c r="L100" s="140"/>
      <c r="M100" s="141"/>
      <c r="N100" s="126"/>
      <c r="O100" s="121"/>
      <c r="P100" s="4"/>
      <c r="Q100" s="4"/>
      <c r="R100" s="123"/>
      <c r="S100" s="124"/>
      <c r="T100" s="18"/>
      <c r="U100" s="44"/>
      <c r="V100" s="4"/>
      <c r="W100" s="123" t="s">
        <v>34</v>
      </c>
      <c r="X100" s="124"/>
      <c r="Y100" s="126"/>
      <c r="Z100" s="121"/>
      <c r="AA100" s="121" t="s">
        <v>34</v>
      </c>
      <c r="AB100" s="121"/>
      <c r="AC100" s="121"/>
      <c r="AD100" s="121"/>
      <c r="AE100" s="122"/>
      <c r="AF100" s="125"/>
      <c r="AG100" s="121"/>
      <c r="AH100" s="121"/>
      <c r="AI100" s="121"/>
      <c r="AJ100" s="121"/>
      <c r="AK100" s="121"/>
      <c r="AL100" s="121" t="s">
        <v>34</v>
      </c>
      <c r="AM100" s="121"/>
      <c r="AN100" s="127"/>
      <c r="AO100" s="54">
        <f t="shared" si="5"/>
        <v>2527000</v>
      </c>
    </row>
    <row r="101" spans="1:41" ht="30.75" customHeight="1">
      <c r="A101" s="242"/>
      <c r="B101" s="14">
        <v>98</v>
      </c>
      <c r="C101" s="115" t="s">
        <v>141</v>
      </c>
      <c r="D101" s="116"/>
      <c r="E101" s="116"/>
      <c r="F101" s="116"/>
      <c r="G101" s="117"/>
      <c r="H101" s="202">
        <v>370</v>
      </c>
      <c r="I101" s="203"/>
      <c r="J101" s="204"/>
      <c r="K101" s="139" t="s">
        <v>85</v>
      </c>
      <c r="L101" s="140"/>
      <c r="M101" s="141"/>
      <c r="N101" s="126"/>
      <c r="O101" s="121"/>
      <c r="P101" s="4"/>
      <c r="Q101" s="4"/>
      <c r="R101" s="123"/>
      <c r="S101" s="124"/>
      <c r="T101" s="18"/>
      <c r="U101" s="44"/>
      <c r="V101" s="4"/>
      <c r="W101" s="123" t="s">
        <v>34</v>
      </c>
      <c r="X101" s="124"/>
      <c r="Y101" s="126"/>
      <c r="Z101" s="121"/>
      <c r="AA101" s="121" t="s">
        <v>34</v>
      </c>
      <c r="AB101" s="121"/>
      <c r="AC101" s="121"/>
      <c r="AD101" s="121"/>
      <c r="AE101" s="122"/>
      <c r="AF101" s="125"/>
      <c r="AG101" s="121"/>
      <c r="AH101" s="121"/>
      <c r="AI101" s="121"/>
      <c r="AJ101" s="121"/>
      <c r="AK101" s="121"/>
      <c r="AL101" s="121" t="s">
        <v>34</v>
      </c>
      <c r="AM101" s="121"/>
      <c r="AN101" s="127"/>
      <c r="AO101" s="54">
        <f t="shared" si="5"/>
        <v>2460500</v>
      </c>
    </row>
    <row r="102" spans="1:41" ht="30.75" customHeight="1">
      <c r="A102" s="242"/>
      <c r="B102" s="14">
        <v>99</v>
      </c>
      <c r="C102" s="115" t="s">
        <v>142</v>
      </c>
      <c r="D102" s="116"/>
      <c r="E102" s="116"/>
      <c r="F102" s="116"/>
      <c r="G102" s="117"/>
      <c r="H102" s="202">
        <v>410</v>
      </c>
      <c r="I102" s="203"/>
      <c r="J102" s="204"/>
      <c r="K102" s="139" t="s">
        <v>57</v>
      </c>
      <c r="L102" s="140"/>
      <c r="M102" s="141"/>
      <c r="N102" s="126"/>
      <c r="O102" s="121"/>
      <c r="P102" s="4"/>
      <c r="Q102" s="4"/>
      <c r="R102" s="123"/>
      <c r="S102" s="124"/>
      <c r="T102" s="18"/>
      <c r="U102" s="44"/>
      <c r="V102" s="4"/>
      <c r="W102" s="123" t="s">
        <v>34</v>
      </c>
      <c r="X102" s="124"/>
      <c r="Y102" s="126"/>
      <c r="Z102" s="121"/>
      <c r="AA102" s="121" t="s">
        <v>34</v>
      </c>
      <c r="AB102" s="121"/>
      <c r="AC102" s="121"/>
      <c r="AD102" s="121"/>
      <c r="AE102" s="122"/>
      <c r="AF102" s="125"/>
      <c r="AG102" s="121"/>
      <c r="AH102" s="121"/>
      <c r="AI102" s="121"/>
      <c r="AJ102" s="121"/>
      <c r="AK102" s="121"/>
      <c r="AL102" s="121" t="s">
        <v>34</v>
      </c>
      <c r="AM102" s="121"/>
      <c r="AN102" s="127"/>
      <c r="AO102" s="54">
        <f t="shared" si="5"/>
        <v>2726500</v>
      </c>
    </row>
    <row r="103" spans="1:41" ht="30.75" customHeight="1">
      <c r="A103" s="242"/>
      <c r="B103" s="14">
        <v>100</v>
      </c>
      <c r="C103" s="115" t="s">
        <v>143</v>
      </c>
      <c r="D103" s="116"/>
      <c r="E103" s="116"/>
      <c r="F103" s="116"/>
      <c r="G103" s="117"/>
      <c r="H103" s="202">
        <v>540</v>
      </c>
      <c r="I103" s="203"/>
      <c r="J103" s="204"/>
      <c r="K103" s="139" t="s">
        <v>33</v>
      </c>
      <c r="L103" s="140"/>
      <c r="M103" s="141"/>
      <c r="N103" s="126"/>
      <c r="O103" s="121"/>
      <c r="P103" s="4"/>
      <c r="Q103" s="4"/>
      <c r="R103" s="123"/>
      <c r="S103" s="124"/>
      <c r="T103" s="18"/>
      <c r="U103" s="44"/>
      <c r="V103" s="4"/>
      <c r="W103" s="123" t="s">
        <v>34</v>
      </c>
      <c r="X103" s="124"/>
      <c r="Y103" s="126" t="s">
        <v>34</v>
      </c>
      <c r="Z103" s="121"/>
      <c r="AA103" s="121"/>
      <c r="AB103" s="121"/>
      <c r="AC103" s="121"/>
      <c r="AD103" s="121"/>
      <c r="AE103" s="122"/>
      <c r="AF103" s="125" t="s">
        <v>34</v>
      </c>
      <c r="AG103" s="121"/>
      <c r="AH103" s="121"/>
      <c r="AI103" s="121"/>
      <c r="AJ103" s="121"/>
      <c r="AK103" s="121"/>
      <c r="AL103" s="121"/>
      <c r="AM103" s="121"/>
      <c r="AN103" s="127"/>
      <c r="AO103" s="54">
        <f t="shared" si="5"/>
        <v>3591000</v>
      </c>
    </row>
    <row r="104" spans="1:41" ht="30.75" customHeight="1">
      <c r="A104" s="242"/>
      <c r="B104" s="14">
        <v>101</v>
      </c>
      <c r="C104" s="115" t="s">
        <v>144</v>
      </c>
      <c r="D104" s="116"/>
      <c r="E104" s="116"/>
      <c r="F104" s="116"/>
      <c r="G104" s="117"/>
      <c r="H104" s="202">
        <v>450</v>
      </c>
      <c r="I104" s="203"/>
      <c r="J104" s="204"/>
      <c r="K104" s="139" t="s">
        <v>33</v>
      </c>
      <c r="L104" s="140"/>
      <c r="M104" s="141"/>
      <c r="N104" s="126"/>
      <c r="O104" s="121"/>
      <c r="P104" s="4"/>
      <c r="Q104" s="4"/>
      <c r="R104" s="123"/>
      <c r="S104" s="124"/>
      <c r="T104" s="18"/>
      <c r="U104" s="44"/>
      <c r="V104" s="4"/>
      <c r="W104" s="123" t="s">
        <v>34</v>
      </c>
      <c r="X104" s="124"/>
      <c r="Y104" s="126"/>
      <c r="Z104" s="121"/>
      <c r="AA104" s="121" t="s">
        <v>34</v>
      </c>
      <c r="AB104" s="121"/>
      <c r="AC104" s="121"/>
      <c r="AD104" s="121"/>
      <c r="AE104" s="122"/>
      <c r="AF104" s="125" t="s">
        <v>34</v>
      </c>
      <c r="AG104" s="121"/>
      <c r="AH104" s="121"/>
      <c r="AI104" s="121"/>
      <c r="AJ104" s="121"/>
      <c r="AK104" s="121"/>
      <c r="AL104" s="121"/>
      <c r="AM104" s="121"/>
      <c r="AN104" s="127"/>
      <c r="AO104" s="54">
        <f t="shared" si="5"/>
        <v>2992500</v>
      </c>
    </row>
    <row r="105" spans="1:41" ht="30.75" customHeight="1">
      <c r="A105" s="242"/>
      <c r="B105" s="14">
        <v>102</v>
      </c>
      <c r="C105" s="115" t="s">
        <v>145</v>
      </c>
      <c r="D105" s="116"/>
      <c r="E105" s="116"/>
      <c r="F105" s="116"/>
      <c r="G105" s="117"/>
      <c r="H105" s="202">
        <v>470</v>
      </c>
      <c r="I105" s="203"/>
      <c r="J105" s="204"/>
      <c r="K105" s="139" t="s">
        <v>146</v>
      </c>
      <c r="L105" s="140"/>
      <c r="M105" s="141"/>
      <c r="N105" s="126"/>
      <c r="O105" s="121"/>
      <c r="P105" s="4"/>
      <c r="Q105" s="4"/>
      <c r="R105" s="123"/>
      <c r="S105" s="124"/>
      <c r="T105" s="18"/>
      <c r="U105" s="44"/>
      <c r="V105" s="4"/>
      <c r="W105" s="123" t="s">
        <v>34</v>
      </c>
      <c r="X105" s="124"/>
      <c r="Y105" s="126"/>
      <c r="Z105" s="121"/>
      <c r="AA105" s="121" t="s">
        <v>34</v>
      </c>
      <c r="AB105" s="121"/>
      <c r="AC105" s="121"/>
      <c r="AD105" s="121"/>
      <c r="AE105" s="122"/>
      <c r="AF105" s="125"/>
      <c r="AG105" s="121"/>
      <c r="AH105" s="121"/>
      <c r="AI105" s="121"/>
      <c r="AJ105" s="121"/>
      <c r="AK105" s="121"/>
      <c r="AL105" s="121" t="s">
        <v>34</v>
      </c>
      <c r="AM105" s="121"/>
      <c r="AN105" s="127"/>
      <c r="AO105" s="54">
        <f t="shared" si="5"/>
        <v>3125500</v>
      </c>
    </row>
    <row r="106" spans="1:41" ht="30.75" customHeight="1">
      <c r="A106" s="242"/>
      <c r="B106" s="14">
        <v>103</v>
      </c>
      <c r="C106" s="115" t="s">
        <v>147</v>
      </c>
      <c r="D106" s="116"/>
      <c r="E106" s="116"/>
      <c r="F106" s="116"/>
      <c r="G106" s="117"/>
      <c r="H106" s="202">
        <v>450</v>
      </c>
      <c r="I106" s="203"/>
      <c r="J106" s="204"/>
      <c r="K106" s="139" t="s">
        <v>33</v>
      </c>
      <c r="L106" s="140"/>
      <c r="M106" s="141"/>
      <c r="N106" s="126"/>
      <c r="O106" s="121"/>
      <c r="P106" s="4"/>
      <c r="Q106" s="4"/>
      <c r="R106" s="123"/>
      <c r="S106" s="124"/>
      <c r="T106" s="18"/>
      <c r="U106" s="44"/>
      <c r="V106" s="4"/>
      <c r="W106" s="123" t="s">
        <v>34</v>
      </c>
      <c r="X106" s="124"/>
      <c r="Y106" s="126"/>
      <c r="Z106" s="121"/>
      <c r="AA106" s="121" t="s">
        <v>34</v>
      </c>
      <c r="AB106" s="121"/>
      <c r="AC106" s="121"/>
      <c r="AD106" s="121"/>
      <c r="AE106" s="122"/>
      <c r="AF106" s="125" t="s">
        <v>34</v>
      </c>
      <c r="AG106" s="121"/>
      <c r="AH106" s="121"/>
      <c r="AI106" s="121"/>
      <c r="AJ106" s="121"/>
      <c r="AK106" s="121"/>
      <c r="AL106" s="121"/>
      <c r="AM106" s="121"/>
      <c r="AN106" s="127"/>
      <c r="AO106" s="54">
        <f t="shared" si="5"/>
        <v>2992500</v>
      </c>
    </row>
    <row r="107" spans="1:41" ht="30.75" customHeight="1">
      <c r="A107" s="242"/>
      <c r="B107" s="14">
        <v>104</v>
      </c>
      <c r="C107" s="115" t="s">
        <v>148</v>
      </c>
      <c r="D107" s="116"/>
      <c r="E107" s="116"/>
      <c r="F107" s="116"/>
      <c r="G107" s="117"/>
      <c r="H107" s="202">
        <v>500</v>
      </c>
      <c r="I107" s="203"/>
      <c r="J107" s="204"/>
      <c r="K107" s="139" t="s">
        <v>33</v>
      </c>
      <c r="L107" s="140"/>
      <c r="M107" s="141"/>
      <c r="N107" s="126"/>
      <c r="O107" s="121"/>
      <c r="P107" s="4"/>
      <c r="Q107" s="4"/>
      <c r="R107" s="123"/>
      <c r="S107" s="124"/>
      <c r="T107" s="18"/>
      <c r="U107" s="44"/>
      <c r="V107" s="4"/>
      <c r="W107" s="123" t="s">
        <v>34</v>
      </c>
      <c r="X107" s="124"/>
      <c r="Y107" s="126" t="s">
        <v>34</v>
      </c>
      <c r="Z107" s="121"/>
      <c r="AA107" s="121"/>
      <c r="AB107" s="121"/>
      <c r="AC107" s="121"/>
      <c r="AD107" s="121"/>
      <c r="AE107" s="122"/>
      <c r="AF107" s="125" t="s">
        <v>34</v>
      </c>
      <c r="AG107" s="121"/>
      <c r="AH107" s="121"/>
      <c r="AI107" s="121"/>
      <c r="AJ107" s="121"/>
      <c r="AK107" s="121"/>
      <c r="AL107" s="121"/>
      <c r="AM107" s="121"/>
      <c r="AN107" s="127"/>
      <c r="AO107" s="54">
        <f t="shared" si="5"/>
        <v>3325000</v>
      </c>
    </row>
    <row r="108" spans="1:41" ht="30.75" customHeight="1" thickBot="1">
      <c r="A108" s="243"/>
      <c r="B108" s="15">
        <v>105</v>
      </c>
      <c r="C108" s="208" t="s">
        <v>149</v>
      </c>
      <c r="D108" s="209"/>
      <c r="E108" s="209"/>
      <c r="F108" s="209"/>
      <c r="G108" s="210"/>
      <c r="H108" s="205">
        <v>420</v>
      </c>
      <c r="I108" s="206"/>
      <c r="J108" s="207"/>
      <c r="K108" s="159" t="s">
        <v>33</v>
      </c>
      <c r="L108" s="160"/>
      <c r="M108" s="161"/>
      <c r="N108" s="129"/>
      <c r="O108" s="130"/>
      <c r="P108" s="7"/>
      <c r="Q108" s="7"/>
      <c r="R108" s="137"/>
      <c r="S108" s="138"/>
      <c r="T108" s="16"/>
      <c r="U108" s="46"/>
      <c r="V108" s="7"/>
      <c r="W108" s="137" t="s">
        <v>34</v>
      </c>
      <c r="X108" s="138"/>
      <c r="Y108" s="129"/>
      <c r="Z108" s="130"/>
      <c r="AA108" s="130" t="s">
        <v>34</v>
      </c>
      <c r="AB108" s="130"/>
      <c r="AC108" s="130"/>
      <c r="AD108" s="130"/>
      <c r="AE108" s="131"/>
      <c r="AF108" s="132" t="s">
        <v>34</v>
      </c>
      <c r="AG108" s="130"/>
      <c r="AH108" s="130"/>
      <c r="AI108" s="130"/>
      <c r="AJ108" s="130"/>
      <c r="AK108" s="130"/>
      <c r="AL108" s="130"/>
      <c r="AM108" s="130"/>
      <c r="AN108" s="133"/>
      <c r="AO108" s="54">
        <f t="shared" si="5"/>
        <v>2793000</v>
      </c>
    </row>
    <row r="109" spans="1:41" ht="30.75" customHeight="1">
      <c r="A109" s="244" t="s">
        <v>150</v>
      </c>
      <c r="B109" s="13">
        <v>106</v>
      </c>
      <c r="C109" s="112" t="s">
        <v>151</v>
      </c>
      <c r="D109" s="113"/>
      <c r="E109" s="113"/>
      <c r="F109" s="113"/>
      <c r="G109" s="114"/>
      <c r="H109" s="193">
        <v>520</v>
      </c>
      <c r="I109" s="194"/>
      <c r="J109" s="195"/>
      <c r="K109" s="162" t="s">
        <v>33</v>
      </c>
      <c r="L109" s="163"/>
      <c r="M109" s="164"/>
      <c r="N109" s="118"/>
      <c r="O109" s="119"/>
      <c r="P109" s="6"/>
      <c r="Q109" s="6"/>
      <c r="R109" s="135"/>
      <c r="S109" s="136"/>
      <c r="T109" s="17"/>
      <c r="U109" s="47"/>
      <c r="V109" s="6"/>
      <c r="W109" s="135" t="s">
        <v>34</v>
      </c>
      <c r="X109" s="136"/>
      <c r="Y109" s="118"/>
      <c r="Z109" s="119"/>
      <c r="AA109" s="119" t="s">
        <v>34</v>
      </c>
      <c r="AB109" s="119"/>
      <c r="AC109" s="119"/>
      <c r="AD109" s="119"/>
      <c r="AE109" s="120"/>
      <c r="AF109" s="128" t="s">
        <v>34</v>
      </c>
      <c r="AG109" s="119"/>
      <c r="AH109" s="119"/>
      <c r="AI109" s="119"/>
      <c r="AJ109" s="119"/>
      <c r="AK109" s="119"/>
      <c r="AL109" s="119"/>
      <c r="AM109" s="119"/>
      <c r="AN109" s="134"/>
      <c r="AO109" s="54">
        <f t="shared" si="5"/>
        <v>3458000</v>
      </c>
    </row>
    <row r="110" spans="1:41" ht="30.75" customHeight="1">
      <c r="A110" s="245"/>
      <c r="B110" s="14">
        <v>107</v>
      </c>
      <c r="C110" s="115" t="s">
        <v>152</v>
      </c>
      <c r="D110" s="116"/>
      <c r="E110" s="116"/>
      <c r="F110" s="116"/>
      <c r="G110" s="117"/>
      <c r="H110" s="202">
        <v>480</v>
      </c>
      <c r="I110" s="203"/>
      <c r="J110" s="204"/>
      <c r="K110" s="139" t="s">
        <v>85</v>
      </c>
      <c r="L110" s="140"/>
      <c r="M110" s="141"/>
      <c r="N110" s="126"/>
      <c r="O110" s="121"/>
      <c r="P110" s="4"/>
      <c r="Q110" s="4"/>
      <c r="R110" s="123"/>
      <c r="S110" s="124"/>
      <c r="T110" s="18"/>
      <c r="U110" s="44"/>
      <c r="V110" s="4"/>
      <c r="W110" s="123" t="s">
        <v>34</v>
      </c>
      <c r="X110" s="124"/>
      <c r="Y110" s="126" t="s">
        <v>34</v>
      </c>
      <c r="Z110" s="121"/>
      <c r="AA110" s="121"/>
      <c r="AB110" s="121"/>
      <c r="AC110" s="121"/>
      <c r="AD110" s="121"/>
      <c r="AE110" s="122"/>
      <c r="AF110" s="125"/>
      <c r="AG110" s="121"/>
      <c r="AH110" s="121"/>
      <c r="AI110" s="121"/>
      <c r="AJ110" s="121"/>
      <c r="AK110" s="121"/>
      <c r="AL110" s="121" t="s">
        <v>34</v>
      </c>
      <c r="AM110" s="121"/>
      <c r="AN110" s="127"/>
      <c r="AO110" s="54">
        <f t="shared" si="5"/>
        <v>3192000</v>
      </c>
    </row>
    <row r="111" spans="1:41" ht="30.75" customHeight="1">
      <c r="A111" s="245"/>
      <c r="B111" s="14">
        <v>108</v>
      </c>
      <c r="C111" s="115" t="s">
        <v>153</v>
      </c>
      <c r="D111" s="116"/>
      <c r="E111" s="116"/>
      <c r="F111" s="116"/>
      <c r="G111" s="117"/>
      <c r="H111" s="202">
        <v>320</v>
      </c>
      <c r="I111" s="203"/>
      <c r="J111" s="204"/>
      <c r="K111" s="139" t="s">
        <v>69</v>
      </c>
      <c r="L111" s="140"/>
      <c r="M111" s="141"/>
      <c r="N111" s="126"/>
      <c r="O111" s="121"/>
      <c r="P111" s="4"/>
      <c r="Q111" s="4"/>
      <c r="R111" s="123"/>
      <c r="S111" s="124"/>
      <c r="T111" s="18"/>
      <c r="U111" s="44"/>
      <c r="V111" s="4"/>
      <c r="W111" s="123" t="s">
        <v>34</v>
      </c>
      <c r="X111" s="124"/>
      <c r="Y111" s="126"/>
      <c r="Z111" s="121"/>
      <c r="AA111" s="121" t="s">
        <v>34</v>
      </c>
      <c r="AB111" s="121"/>
      <c r="AC111" s="121"/>
      <c r="AD111" s="121"/>
      <c r="AE111" s="122"/>
      <c r="AF111" s="125"/>
      <c r="AG111" s="121"/>
      <c r="AH111" s="121"/>
      <c r="AI111" s="121"/>
      <c r="AJ111" s="121"/>
      <c r="AK111" s="121"/>
      <c r="AL111" s="121" t="s">
        <v>34</v>
      </c>
      <c r="AM111" s="121"/>
      <c r="AN111" s="127"/>
      <c r="AO111" s="54">
        <f t="shared" si="5"/>
        <v>2128000</v>
      </c>
    </row>
    <row r="112" spans="1:41" ht="30.75" customHeight="1">
      <c r="A112" s="245"/>
      <c r="B112" s="14">
        <v>109</v>
      </c>
      <c r="C112" s="115" t="s">
        <v>154</v>
      </c>
      <c r="D112" s="116"/>
      <c r="E112" s="116"/>
      <c r="F112" s="116"/>
      <c r="G112" s="117"/>
      <c r="H112" s="202">
        <v>540</v>
      </c>
      <c r="I112" s="203"/>
      <c r="J112" s="204"/>
      <c r="K112" s="139" t="s">
        <v>43</v>
      </c>
      <c r="L112" s="140"/>
      <c r="M112" s="141"/>
      <c r="N112" s="126"/>
      <c r="O112" s="121"/>
      <c r="P112" s="4"/>
      <c r="Q112" s="4"/>
      <c r="R112" s="123"/>
      <c r="S112" s="124"/>
      <c r="T112" s="18"/>
      <c r="U112" s="44"/>
      <c r="V112" s="4"/>
      <c r="W112" s="123" t="s">
        <v>34</v>
      </c>
      <c r="X112" s="124"/>
      <c r="Y112" s="126" t="s">
        <v>34</v>
      </c>
      <c r="Z112" s="121"/>
      <c r="AA112" s="121"/>
      <c r="AB112" s="121"/>
      <c r="AC112" s="121"/>
      <c r="AD112" s="121"/>
      <c r="AE112" s="122"/>
      <c r="AF112" s="125"/>
      <c r="AG112" s="121"/>
      <c r="AH112" s="121"/>
      <c r="AI112" s="121"/>
      <c r="AJ112" s="121"/>
      <c r="AK112" s="121"/>
      <c r="AL112" s="121" t="s">
        <v>34</v>
      </c>
      <c r="AM112" s="121"/>
      <c r="AN112" s="127"/>
      <c r="AO112" s="54">
        <f t="shared" si="5"/>
        <v>3591000</v>
      </c>
    </row>
    <row r="113" spans="1:41" ht="30.75" customHeight="1">
      <c r="A113" s="245"/>
      <c r="B113" s="14">
        <v>110</v>
      </c>
      <c r="C113" s="115" t="s">
        <v>155</v>
      </c>
      <c r="D113" s="116"/>
      <c r="E113" s="116"/>
      <c r="F113" s="116"/>
      <c r="G113" s="117"/>
      <c r="H113" s="202">
        <v>380</v>
      </c>
      <c r="I113" s="203"/>
      <c r="J113" s="204"/>
      <c r="K113" s="139" t="s">
        <v>93</v>
      </c>
      <c r="L113" s="140"/>
      <c r="M113" s="141"/>
      <c r="N113" s="126"/>
      <c r="O113" s="121"/>
      <c r="P113" s="4"/>
      <c r="Q113" s="4"/>
      <c r="R113" s="123"/>
      <c r="S113" s="124"/>
      <c r="T113" s="18"/>
      <c r="U113" s="44"/>
      <c r="V113" s="4"/>
      <c r="W113" s="123" t="s">
        <v>34</v>
      </c>
      <c r="X113" s="124"/>
      <c r="Y113" s="126"/>
      <c r="Z113" s="121"/>
      <c r="AA113" s="121" t="s">
        <v>34</v>
      </c>
      <c r="AB113" s="121"/>
      <c r="AC113" s="121"/>
      <c r="AD113" s="121"/>
      <c r="AE113" s="122"/>
      <c r="AF113" s="125"/>
      <c r="AG113" s="121"/>
      <c r="AH113" s="121"/>
      <c r="AI113" s="121"/>
      <c r="AJ113" s="121"/>
      <c r="AK113" s="121"/>
      <c r="AL113" s="121" t="s">
        <v>34</v>
      </c>
      <c r="AM113" s="121"/>
      <c r="AN113" s="127"/>
      <c r="AO113" s="54">
        <f t="shared" si="5"/>
        <v>2527000</v>
      </c>
    </row>
    <row r="114" spans="1:41" ht="30.75" customHeight="1">
      <c r="A114" s="245"/>
      <c r="B114" s="14">
        <v>111</v>
      </c>
      <c r="C114" s="115" t="s">
        <v>156</v>
      </c>
      <c r="D114" s="116"/>
      <c r="E114" s="116"/>
      <c r="F114" s="116"/>
      <c r="G114" s="117"/>
      <c r="H114" s="202">
        <v>450</v>
      </c>
      <c r="I114" s="203"/>
      <c r="J114" s="204"/>
      <c r="K114" s="139"/>
      <c r="L114" s="140"/>
      <c r="M114" s="141"/>
      <c r="N114" s="126"/>
      <c r="O114" s="121"/>
      <c r="P114" s="4"/>
      <c r="Q114" s="4"/>
      <c r="R114" s="123"/>
      <c r="S114" s="124"/>
      <c r="T114" s="18"/>
      <c r="U114" s="44"/>
      <c r="V114" s="4"/>
      <c r="W114" s="123" t="s">
        <v>34</v>
      </c>
      <c r="X114" s="124"/>
      <c r="Y114" s="126"/>
      <c r="Z114" s="121"/>
      <c r="AA114" s="121" t="s">
        <v>34</v>
      </c>
      <c r="AB114" s="121"/>
      <c r="AC114" s="121"/>
      <c r="AD114" s="121"/>
      <c r="AE114" s="122"/>
      <c r="AF114" s="125"/>
      <c r="AG114" s="121"/>
      <c r="AH114" s="121"/>
      <c r="AI114" s="121"/>
      <c r="AJ114" s="121"/>
      <c r="AK114" s="121"/>
      <c r="AL114" s="121" t="s">
        <v>34</v>
      </c>
      <c r="AM114" s="121"/>
      <c r="AN114" s="127"/>
      <c r="AO114" s="54">
        <f t="shared" si="5"/>
        <v>2992500</v>
      </c>
    </row>
    <row r="115" spans="1:41" ht="30.75" customHeight="1">
      <c r="A115" s="245"/>
      <c r="B115" s="14">
        <v>112</v>
      </c>
      <c r="C115" s="115" t="s">
        <v>157</v>
      </c>
      <c r="D115" s="116"/>
      <c r="E115" s="116"/>
      <c r="F115" s="116"/>
      <c r="G115" s="117"/>
      <c r="H115" s="202">
        <v>380</v>
      </c>
      <c r="I115" s="203"/>
      <c r="J115" s="204"/>
      <c r="K115" s="139" t="s">
        <v>57</v>
      </c>
      <c r="L115" s="140"/>
      <c r="M115" s="141"/>
      <c r="N115" s="126"/>
      <c r="O115" s="121"/>
      <c r="P115" s="4"/>
      <c r="Q115" s="4"/>
      <c r="R115" s="123"/>
      <c r="S115" s="124"/>
      <c r="T115" s="18"/>
      <c r="U115" s="44"/>
      <c r="V115" s="4"/>
      <c r="W115" s="123" t="s">
        <v>34</v>
      </c>
      <c r="X115" s="124"/>
      <c r="Y115" s="126" t="s">
        <v>34</v>
      </c>
      <c r="Z115" s="121"/>
      <c r="AA115" s="121"/>
      <c r="AB115" s="121"/>
      <c r="AC115" s="121"/>
      <c r="AD115" s="121"/>
      <c r="AE115" s="122"/>
      <c r="AF115" s="125"/>
      <c r="AG115" s="121"/>
      <c r="AH115" s="121"/>
      <c r="AI115" s="121"/>
      <c r="AJ115" s="121"/>
      <c r="AK115" s="121"/>
      <c r="AL115" s="121" t="s">
        <v>34</v>
      </c>
      <c r="AM115" s="121"/>
      <c r="AN115" s="127"/>
      <c r="AO115" s="54">
        <f t="shared" si="5"/>
        <v>2527000</v>
      </c>
    </row>
    <row r="116" spans="1:41" ht="30.75" customHeight="1">
      <c r="A116" s="245"/>
      <c r="B116" s="14">
        <v>113</v>
      </c>
      <c r="C116" s="115" t="s">
        <v>158</v>
      </c>
      <c r="D116" s="116"/>
      <c r="E116" s="116"/>
      <c r="F116" s="116"/>
      <c r="G116" s="117"/>
      <c r="H116" s="202">
        <v>400</v>
      </c>
      <c r="I116" s="203"/>
      <c r="J116" s="204"/>
      <c r="K116" s="139" t="s">
        <v>159</v>
      </c>
      <c r="L116" s="140"/>
      <c r="M116" s="141"/>
      <c r="N116" s="126"/>
      <c r="O116" s="121"/>
      <c r="P116" s="4"/>
      <c r="Q116" s="4"/>
      <c r="R116" s="123"/>
      <c r="S116" s="124"/>
      <c r="T116" s="18"/>
      <c r="U116" s="44"/>
      <c r="V116" s="4"/>
      <c r="W116" s="123" t="s">
        <v>34</v>
      </c>
      <c r="X116" s="124"/>
      <c r="Y116" s="126" t="s">
        <v>34</v>
      </c>
      <c r="Z116" s="121"/>
      <c r="AA116" s="121"/>
      <c r="AB116" s="121"/>
      <c r="AC116" s="121"/>
      <c r="AD116" s="121"/>
      <c r="AE116" s="122"/>
      <c r="AF116" s="125"/>
      <c r="AG116" s="121"/>
      <c r="AH116" s="121"/>
      <c r="AI116" s="121"/>
      <c r="AJ116" s="121"/>
      <c r="AK116" s="121"/>
      <c r="AL116" s="121" t="s">
        <v>34</v>
      </c>
      <c r="AM116" s="121"/>
      <c r="AN116" s="127"/>
      <c r="AO116" s="54">
        <f t="shared" si="5"/>
        <v>2660000</v>
      </c>
    </row>
    <row r="117" spans="1:41" ht="30.75" customHeight="1">
      <c r="A117" s="245"/>
      <c r="B117" s="14">
        <v>114</v>
      </c>
      <c r="C117" s="115" t="s">
        <v>160</v>
      </c>
      <c r="D117" s="116"/>
      <c r="E117" s="116"/>
      <c r="F117" s="116"/>
      <c r="G117" s="117"/>
      <c r="H117" s="202">
        <v>450</v>
      </c>
      <c r="I117" s="203"/>
      <c r="J117" s="204"/>
      <c r="K117" s="139" t="s">
        <v>85</v>
      </c>
      <c r="L117" s="140"/>
      <c r="M117" s="141"/>
      <c r="N117" s="126"/>
      <c r="O117" s="121"/>
      <c r="P117" s="4"/>
      <c r="Q117" s="4"/>
      <c r="R117" s="123"/>
      <c r="S117" s="124"/>
      <c r="T117" s="18"/>
      <c r="U117" s="44"/>
      <c r="V117" s="4"/>
      <c r="W117" s="123" t="s">
        <v>34</v>
      </c>
      <c r="X117" s="124"/>
      <c r="Y117" s="126" t="s">
        <v>34</v>
      </c>
      <c r="Z117" s="121"/>
      <c r="AA117" s="121"/>
      <c r="AB117" s="121"/>
      <c r="AC117" s="121"/>
      <c r="AD117" s="121"/>
      <c r="AE117" s="122"/>
      <c r="AF117" s="125"/>
      <c r="AG117" s="121"/>
      <c r="AH117" s="121"/>
      <c r="AI117" s="121"/>
      <c r="AJ117" s="121"/>
      <c r="AK117" s="121"/>
      <c r="AL117" s="121" t="s">
        <v>34</v>
      </c>
      <c r="AM117" s="121"/>
      <c r="AN117" s="127"/>
      <c r="AO117" s="54">
        <f t="shared" si="5"/>
        <v>2992500</v>
      </c>
    </row>
    <row r="118" spans="1:41" ht="30.75" customHeight="1">
      <c r="A118" s="245"/>
      <c r="B118" s="14">
        <v>115</v>
      </c>
      <c r="C118" s="115" t="s">
        <v>161</v>
      </c>
      <c r="D118" s="116"/>
      <c r="E118" s="116"/>
      <c r="F118" s="116"/>
      <c r="G118" s="117"/>
      <c r="H118" s="202">
        <v>360</v>
      </c>
      <c r="I118" s="203"/>
      <c r="J118" s="204"/>
      <c r="K118" s="139" t="s">
        <v>162</v>
      </c>
      <c r="L118" s="140"/>
      <c r="M118" s="141"/>
      <c r="N118" s="126"/>
      <c r="O118" s="121"/>
      <c r="P118" s="4"/>
      <c r="Q118" s="4"/>
      <c r="R118" s="123"/>
      <c r="S118" s="124"/>
      <c r="T118" s="18"/>
      <c r="U118" s="44"/>
      <c r="V118" s="4"/>
      <c r="W118" s="123" t="s">
        <v>34</v>
      </c>
      <c r="X118" s="124"/>
      <c r="Y118" s="126" t="s">
        <v>34</v>
      </c>
      <c r="Z118" s="121"/>
      <c r="AA118" s="121"/>
      <c r="AB118" s="121"/>
      <c r="AC118" s="121"/>
      <c r="AD118" s="121"/>
      <c r="AE118" s="122"/>
      <c r="AF118" s="125"/>
      <c r="AG118" s="121"/>
      <c r="AH118" s="121"/>
      <c r="AI118" s="121"/>
      <c r="AJ118" s="121"/>
      <c r="AK118" s="121"/>
      <c r="AL118" s="121" t="s">
        <v>34</v>
      </c>
      <c r="AM118" s="121"/>
      <c r="AN118" s="127"/>
      <c r="AO118" s="54">
        <f t="shared" si="5"/>
        <v>2394000</v>
      </c>
    </row>
    <row r="119" spans="1:41" ht="30.75" customHeight="1">
      <c r="A119" s="245"/>
      <c r="B119" s="14">
        <v>116</v>
      </c>
      <c r="C119" s="115" t="s">
        <v>163</v>
      </c>
      <c r="D119" s="116"/>
      <c r="E119" s="116"/>
      <c r="F119" s="116"/>
      <c r="G119" s="117"/>
      <c r="H119" s="202">
        <v>420</v>
      </c>
      <c r="I119" s="203"/>
      <c r="J119" s="204"/>
      <c r="K119" s="139" t="s">
        <v>59</v>
      </c>
      <c r="L119" s="140"/>
      <c r="M119" s="141"/>
      <c r="N119" s="126"/>
      <c r="O119" s="121"/>
      <c r="P119" s="4"/>
      <c r="Q119" s="4"/>
      <c r="R119" s="123"/>
      <c r="S119" s="124"/>
      <c r="T119" s="18"/>
      <c r="U119" s="44"/>
      <c r="V119" s="4"/>
      <c r="W119" s="123" t="s">
        <v>34</v>
      </c>
      <c r="X119" s="124"/>
      <c r="Y119" s="126" t="s">
        <v>34</v>
      </c>
      <c r="Z119" s="121"/>
      <c r="AA119" s="121"/>
      <c r="AB119" s="121"/>
      <c r="AC119" s="121"/>
      <c r="AD119" s="121"/>
      <c r="AE119" s="122"/>
      <c r="AF119" s="125"/>
      <c r="AG119" s="121"/>
      <c r="AH119" s="121"/>
      <c r="AI119" s="121"/>
      <c r="AJ119" s="121"/>
      <c r="AK119" s="121"/>
      <c r="AL119" s="121" t="s">
        <v>34</v>
      </c>
      <c r="AM119" s="121"/>
      <c r="AN119" s="127"/>
      <c r="AO119" s="54">
        <f t="shared" si="5"/>
        <v>2793000</v>
      </c>
    </row>
    <row r="120" spans="1:41" ht="30.75" customHeight="1">
      <c r="A120" s="245"/>
      <c r="B120" s="14">
        <v>117</v>
      </c>
      <c r="C120" s="115" t="s">
        <v>164</v>
      </c>
      <c r="D120" s="116"/>
      <c r="E120" s="116"/>
      <c r="F120" s="116"/>
      <c r="G120" s="117"/>
      <c r="H120" s="202">
        <v>510</v>
      </c>
      <c r="I120" s="203"/>
      <c r="J120" s="204"/>
      <c r="K120" s="139" t="s">
        <v>46</v>
      </c>
      <c r="L120" s="140"/>
      <c r="M120" s="141"/>
      <c r="N120" s="126"/>
      <c r="O120" s="121"/>
      <c r="P120" s="4"/>
      <c r="Q120" s="4"/>
      <c r="R120" s="123"/>
      <c r="S120" s="124"/>
      <c r="T120" s="18"/>
      <c r="U120" s="44"/>
      <c r="V120" s="4"/>
      <c r="W120" s="123" t="s">
        <v>34</v>
      </c>
      <c r="X120" s="124"/>
      <c r="Y120" s="126" t="s">
        <v>34</v>
      </c>
      <c r="Z120" s="121"/>
      <c r="AA120" s="121"/>
      <c r="AB120" s="121"/>
      <c r="AC120" s="121"/>
      <c r="AD120" s="121"/>
      <c r="AE120" s="122"/>
      <c r="AF120" s="125"/>
      <c r="AG120" s="121"/>
      <c r="AH120" s="121"/>
      <c r="AI120" s="121"/>
      <c r="AJ120" s="121"/>
      <c r="AK120" s="121"/>
      <c r="AL120" s="121" t="s">
        <v>34</v>
      </c>
      <c r="AM120" s="121"/>
      <c r="AN120" s="127"/>
      <c r="AO120" s="54">
        <f t="shared" si="5"/>
        <v>3391500</v>
      </c>
    </row>
    <row r="121" spans="1:41" ht="30.75" customHeight="1">
      <c r="A121" s="245"/>
      <c r="B121" s="14">
        <v>118</v>
      </c>
      <c r="C121" s="115"/>
      <c r="D121" s="116"/>
      <c r="E121" s="116"/>
      <c r="F121" s="116"/>
      <c r="G121" s="117"/>
      <c r="H121" s="202">
        <v>90</v>
      </c>
      <c r="I121" s="203"/>
      <c r="J121" s="204"/>
      <c r="K121" s="139" t="s">
        <v>165</v>
      </c>
      <c r="L121" s="140"/>
      <c r="M121" s="141"/>
      <c r="N121" s="126" t="s">
        <v>34</v>
      </c>
      <c r="O121" s="121"/>
      <c r="P121" s="4"/>
      <c r="Q121" s="4"/>
      <c r="R121" s="123"/>
      <c r="S121" s="124"/>
      <c r="T121" s="18"/>
      <c r="U121" s="44"/>
      <c r="V121" s="4"/>
      <c r="W121" s="123"/>
      <c r="X121" s="124"/>
      <c r="Y121" s="126"/>
      <c r="Z121" s="121"/>
      <c r="AA121" s="121"/>
      <c r="AB121" s="121"/>
      <c r="AC121" s="121"/>
      <c r="AD121" s="121"/>
      <c r="AE121" s="122"/>
      <c r="AF121" s="125"/>
      <c r="AG121" s="121"/>
      <c r="AH121" s="121"/>
      <c r="AI121" s="121"/>
      <c r="AJ121" s="121"/>
      <c r="AK121" s="121"/>
      <c r="AL121" s="121" t="s">
        <v>34</v>
      </c>
      <c r="AM121" s="121"/>
      <c r="AN121" s="127"/>
      <c r="AO121" s="54">
        <f>AQ1*H121</f>
        <v>846000</v>
      </c>
    </row>
    <row r="122" spans="1:41" ht="30.75" customHeight="1">
      <c r="A122" s="245"/>
      <c r="B122" s="14">
        <v>119</v>
      </c>
      <c r="C122" s="115"/>
      <c r="D122" s="116"/>
      <c r="E122" s="116"/>
      <c r="F122" s="116"/>
      <c r="G122" s="117"/>
      <c r="H122" s="202">
        <v>94</v>
      </c>
      <c r="I122" s="203"/>
      <c r="J122" s="204"/>
      <c r="K122" s="139" t="s">
        <v>166</v>
      </c>
      <c r="L122" s="140"/>
      <c r="M122" s="141"/>
      <c r="N122" s="126"/>
      <c r="O122" s="121"/>
      <c r="P122" s="4"/>
      <c r="Q122" s="4"/>
      <c r="R122" s="123"/>
      <c r="S122" s="124"/>
      <c r="T122" s="18" t="s">
        <v>34</v>
      </c>
      <c r="U122" s="44"/>
      <c r="V122" s="4"/>
      <c r="W122" s="123"/>
      <c r="X122" s="124"/>
      <c r="Y122" s="126"/>
      <c r="Z122" s="121"/>
      <c r="AA122" s="121"/>
      <c r="AB122" s="121"/>
      <c r="AC122" s="121"/>
      <c r="AD122" s="121"/>
      <c r="AE122" s="122"/>
      <c r="AF122" s="125"/>
      <c r="AG122" s="121"/>
      <c r="AH122" s="121"/>
      <c r="AI122" s="121"/>
      <c r="AJ122" s="121"/>
      <c r="AK122" s="121"/>
      <c r="AL122" s="121" t="s">
        <v>34</v>
      </c>
      <c r="AM122" s="121"/>
      <c r="AN122" s="127"/>
      <c r="AO122" s="54">
        <f>AS1*H122</f>
        <v>817800</v>
      </c>
    </row>
    <row r="123" spans="1:41" ht="30.75" customHeight="1">
      <c r="A123" s="245"/>
      <c r="B123" s="14">
        <v>120</v>
      </c>
      <c r="C123" s="115"/>
      <c r="D123" s="116"/>
      <c r="E123" s="116"/>
      <c r="F123" s="116"/>
      <c r="G123" s="117"/>
      <c r="H123" s="202">
        <v>90</v>
      </c>
      <c r="I123" s="203"/>
      <c r="J123" s="204"/>
      <c r="K123" s="139" t="s">
        <v>69</v>
      </c>
      <c r="L123" s="140"/>
      <c r="M123" s="141"/>
      <c r="N123" s="126" t="s">
        <v>34</v>
      </c>
      <c r="O123" s="121"/>
      <c r="P123" s="4"/>
      <c r="Q123" s="4"/>
      <c r="R123" s="123"/>
      <c r="S123" s="124"/>
      <c r="T123" s="18"/>
      <c r="U123" s="44"/>
      <c r="V123" s="4"/>
      <c r="W123" s="123"/>
      <c r="X123" s="124"/>
      <c r="Y123" s="126"/>
      <c r="Z123" s="121"/>
      <c r="AA123" s="121"/>
      <c r="AB123" s="121"/>
      <c r="AC123" s="121"/>
      <c r="AD123" s="121"/>
      <c r="AE123" s="122"/>
      <c r="AF123" s="125"/>
      <c r="AG123" s="121"/>
      <c r="AH123" s="121"/>
      <c r="AI123" s="121"/>
      <c r="AJ123" s="121"/>
      <c r="AK123" s="121"/>
      <c r="AL123" s="121" t="s">
        <v>34</v>
      </c>
      <c r="AM123" s="121"/>
      <c r="AN123" s="127"/>
      <c r="AO123" s="54">
        <f>AQ1*H123</f>
        <v>846000</v>
      </c>
    </row>
    <row r="124" spans="1:41" ht="30.75" customHeight="1">
      <c r="A124" s="245"/>
      <c r="B124" s="14">
        <v>121</v>
      </c>
      <c r="C124" s="115"/>
      <c r="D124" s="116"/>
      <c r="E124" s="116"/>
      <c r="F124" s="116"/>
      <c r="G124" s="117"/>
      <c r="H124" s="202">
        <v>76</v>
      </c>
      <c r="I124" s="203"/>
      <c r="J124" s="204"/>
      <c r="K124" s="139" t="s">
        <v>57</v>
      </c>
      <c r="L124" s="140"/>
      <c r="M124" s="141"/>
      <c r="N124" s="126"/>
      <c r="O124" s="121"/>
      <c r="P124" s="4"/>
      <c r="Q124" s="4"/>
      <c r="R124" s="123"/>
      <c r="S124" s="124"/>
      <c r="T124" s="18" t="s">
        <v>34</v>
      </c>
      <c r="U124" s="44"/>
      <c r="V124" s="4"/>
      <c r="W124" s="123"/>
      <c r="X124" s="124"/>
      <c r="Y124" s="126"/>
      <c r="Z124" s="121"/>
      <c r="AA124" s="121"/>
      <c r="AB124" s="121"/>
      <c r="AC124" s="121"/>
      <c r="AD124" s="121"/>
      <c r="AE124" s="122"/>
      <c r="AF124" s="125"/>
      <c r="AG124" s="121"/>
      <c r="AH124" s="121"/>
      <c r="AI124" s="121"/>
      <c r="AJ124" s="121"/>
      <c r="AK124" s="121"/>
      <c r="AL124" s="121" t="s">
        <v>34</v>
      </c>
      <c r="AM124" s="121"/>
      <c r="AN124" s="127"/>
      <c r="AO124" s="54">
        <f>AS1*H124</f>
        <v>661200</v>
      </c>
    </row>
    <row r="125" spans="1:41" ht="30.75" customHeight="1">
      <c r="A125" s="245"/>
      <c r="B125" s="14">
        <v>122</v>
      </c>
      <c r="C125" s="115"/>
      <c r="D125" s="116"/>
      <c r="E125" s="116"/>
      <c r="F125" s="116"/>
      <c r="G125" s="117"/>
      <c r="H125" s="202">
        <v>50</v>
      </c>
      <c r="I125" s="203"/>
      <c r="J125" s="204"/>
      <c r="K125" s="139" t="s">
        <v>33</v>
      </c>
      <c r="L125" s="140"/>
      <c r="M125" s="141"/>
      <c r="N125" s="126"/>
      <c r="O125" s="121"/>
      <c r="P125" s="4"/>
      <c r="Q125" s="4"/>
      <c r="R125" s="123"/>
      <c r="S125" s="124"/>
      <c r="T125" s="18" t="s">
        <v>34</v>
      </c>
      <c r="U125" s="44"/>
      <c r="V125" s="4"/>
      <c r="W125" s="123"/>
      <c r="X125" s="124"/>
      <c r="Y125" s="126"/>
      <c r="Z125" s="121"/>
      <c r="AA125" s="121"/>
      <c r="AB125" s="121"/>
      <c r="AC125" s="121"/>
      <c r="AD125" s="121"/>
      <c r="AE125" s="122"/>
      <c r="AF125" s="125"/>
      <c r="AG125" s="121"/>
      <c r="AH125" s="121"/>
      <c r="AI125" s="121"/>
      <c r="AJ125" s="121"/>
      <c r="AK125" s="121"/>
      <c r="AL125" s="121" t="s">
        <v>34</v>
      </c>
      <c r="AM125" s="121"/>
      <c r="AN125" s="127"/>
      <c r="AO125" s="54">
        <f>AS1*H125</f>
        <v>435000</v>
      </c>
    </row>
    <row r="126" spans="1:41" ht="30.75" customHeight="1">
      <c r="A126" s="245"/>
      <c r="B126" s="14">
        <v>123</v>
      </c>
      <c r="C126" s="115"/>
      <c r="D126" s="116"/>
      <c r="E126" s="116"/>
      <c r="F126" s="116"/>
      <c r="G126" s="117"/>
      <c r="H126" s="202">
        <v>69</v>
      </c>
      <c r="I126" s="203"/>
      <c r="J126" s="204"/>
      <c r="K126" s="139" t="s">
        <v>69</v>
      </c>
      <c r="L126" s="140"/>
      <c r="M126" s="141"/>
      <c r="N126" s="126"/>
      <c r="O126" s="121"/>
      <c r="P126" s="4"/>
      <c r="Q126" s="4"/>
      <c r="R126" s="123"/>
      <c r="S126" s="124"/>
      <c r="T126" s="18" t="s">
        <v>34</v>
      </c>
      <c r="U126" s="44"/>
      <c r="V126" s="4"/>
      <c r="W126" s="123"/>
      <c r="X126" s="124"/>
      <c r="Y126" s="126"/>
      <c r="Z126" s="121"/>
      <c r="AA126" s="121"/>
      <c r="AB126" s="121"/>
      <c r="AC126" s="121"/>
      <c r="AD126" s="121"/>
      <c r="AE126" s="122"/>
      <c r="AF126" s="125"/>
      <c r="AG126" s="121"/>
      <c r="AH126" s="121"/>
      <c r="AI126" s="121"/>
      <c r="AJ126" s="121"/>
      <c r="AK126" s="121"/>
      <c r="AL126" s="121" t="s">
        <v>34</v>
      </c>
      <c r="AM126" s="121"/>
      <c r="AN126" s="127"/>
      <c r="AO126" s="54">
        <f>AS1*H126</f>
        <v>600300</v>
      </c>
    </row>
    <row r="127" spans="1:41" ht="30.75" customHeight="1">
      <c r="A127" s="245"/>
      <c r="B127" s="14">
        <v>124</v>
      </c>
      <c r="C127" s="115"/>
      <c r="D127" s="116"/>
      <c r="E127" s="116"/>
      <c r="F127" s="116"/>
      <c r="G127" s="117"/>
      <c r="H127" s="202">
        <v>59</v>
      </c>
      <c r="I127" s="203"/>
      <c r="J127" s="204"/>
      <c r="K127" s="139" t="s">
        <v>57</v>
      </c>
      <c r="L127" s="140"/>
      <c r="M127" s="141"/>
      <c r="N127" s="126" t="s">
        <v>34</v>
      </c>
      <c r="O127" s="121"/>
      <c r="P127" s="4"/>
      <c r="Q127" s="4"/>
      <c r="R127" s="123"/>
      <c r="S127" s="124"/>
      <c r="T127" s="18"/>
      <c r="U127" s="44"/>
      <c r="V127" s="4"/>
      <c r="W127" s="123"/>
      <c r="X127" s="124"/>
      <c r="Y127" s="126"/>
      <c r="Z127" s="121"/>
      <c r="AA127" s="121"/>
      <c r="AB127" s="121"/>
      <c r="AC127" s="121"/>
      <c r="AD127" s="121"/>
      <c r="AE127" s="122"/>
      <c r="AF127" s="125"/>
      <c r="AG127" s="121"/>
      <c r="AH127" s="121"/>
      <c r="AI127" s="121"/>
      <c r="AJ127" s="121"/>
      <c r="AK127" s="121"/>
      <c r="AL127" s="121" t="s">
        <v>34</v>
      </c>
      <c r="AM127" s="121"/>
      <c r="AN127" s="127"/>
      <c r="AO127" s="54">
        <f>AQ1*H127</f>
        <v>554600</v>
      </c>
    </row>
    <row r="128" spans="1:41" ht="30.75" customHeight="1" thickBot="1">
      <c r="A128" s="246"/>
      <c r="B128" s="15">
        <v>125</v>
      </c>
      <c r="C128" s="208"/>
      <c r="D128" s="209"/>
      <c r="E128" s="209"/>
      <c r="F128" s="209"/>
      <c r="G128" s="210"/>
      <c r="H128" s="205">
        <v>46</v>
      </c>
      <c r="I128" s="206"/>
      <c r="J128" s="207"/>
      <c r="K128" s="159" t="s">
        <v>69</v>
      </c>
      <c r="L128" s="160"/>
      <c r="M128" s="161"/>
      <c r="N128" s="129"/>
      <c r="O128" s="130"/>
      <c r="P128" s="7"/>
      <c r="Q128" s="7"/>
      <c r="R128" s="137"/>
      <c r="S128" s="138"/>
      <c r="T128" s="16" t="s">
        <v>34</v>
      </c>
      <c r="U128" s="46"/>
      <c r="V128" s="7"/>
      <c r="W128" s="137"/>
      <c r="X128" s="138"/>
      <c r="Y128" s="129"/>
      <c r="Z128" s="130"/>
      <c r="AA128" s="130"/>
      <c r="AB128" s="130"/>
      <c r="AC128" s="130"/>
      <c r="AD128" s="130"/>
      <c r="AE128" s="131"/>
      <c r="AF128" s="132"/>
      <c r="AG128" s="130"/>
      <c r="AH128" s="130"/>
      <c r="AI128" s="130"/>
      <c r="AJ128" s="130"/>
      <c r="AK128" s="130"/>
      <c r="AL128" s="130" t="s">
        <v>34</v>
      </c>
      <c r="AM128" s="130"/>
      <c r="AN128" s="133"/>
      <c r="AO128" s="54">
        <f>AS1*H128</f>
        <v>400200</v>
      </c>
    </row>
    <row r="129" spans="1:41" ht="30.75" customHeight="1">
      <c r="A129" s="236" t="s">
        <v>167</v>
      </c>
      <c r="B129" s="13">
        <v>126</v>
      </c>
      <c r="C129" s="112" t="s">
        <v>168</v>
      </c>
      <c r="D129" s="113"/>
      <c r="E129" s="113"/>
      <c r="F129" s="113"/>
      <c r="G129" s="114"/>
      <c r="H129" s="193">
        <v>330</v>
      </c>
      <c r="I129" s="194"/>
      <c r="J129" s="195"/>
      <c r="K129" s="162" t="s">
        <v>85</v>
      </c>
      <c r="L129" s="163"/>
      <c r="M129" s="164"/>
      <c r="N129" s="118"/>
      <c r="O129" s="119"/>
      <c r="P129" s="6"/>
      <c r="Q129" s="6"/>
      <c r="R129" s="135"/>
      <c r="S129" s="136"/>
      <c r="T129" s="17"/>
      <c r="U129" s="47"/>
      <c r="V129" s="6"/>
      <c r="W129" s="135" t="s">
        <v>34</v>
      </c>
      <c r="X129" s="136"/>
      <c r="Y129" s="118" t="s">
        <v>34</v>
      </c>
      <c r="Z129" s="119"/>
      <c r="AA129" s="119"/>
      <c r="AB129" s="119"/>
      <c r="AC129" s="119"/>
      <c r="AD129" s="119"/>
      <c r="AE129" s="120"/>
      <c r="AF129" s="128"/>
      <c r="AG129" s="119"/>
      <c r="AH129" s="119"/>
      <c r="AI129" s="119"/>
      <c r="AJ129" s="119"/>
      <c r="AK129" s="119"/>
      <c r="AL129" s="119" t="s">
        <v>34</v>
      </c>
      <c r="AM129" s="119"/>
      <c r="AN129" s="134"/>
      <c r="AO129" s="54">
        <f t="shared" ref="AO129:AO152" si="6">H129*$AS$24</f>
        <v>2194500</v>
      </c>
    </row>
    <row r="130" spans="1:41" ht="30.75" customHeight="1">
      <c r="A130" s="237"/>
      <c r="B130" s="14">
        <v>127</v>
      </c>
      <c r="C130" s="115" t="s">
        <v>169</v>
      </c>
      <c r="D130" s="116"/>
      <c r="E130" s="116"/>
      <c r="F130" s="116"/>
      <c r="G130" s="117"/>
      <c r="H130" s="202">
        <v>460</v>
      </c>
      <c r="I130" s="203"/>
      <c r="J130" s="204"/>
      <c r="K130" s="139" t="s">
        <v>33</v>
      </c>
      <c r="L130" s="140"/>
      <c r="M130" s="141"/>
      <c r="N130" s="126"/>
      <c r="O130" s="121"/>
      <c r="P130" s="4"/>
      <c r="Q130" s="4"/>
      <c r="R130" s="123"/>
      <c r="S130" s="124"/>
      <c r="T130" s="18"/>
      <c r="U130" s="44"/>
      <c r="V130" s="4"/>
      <c r="W130" s="123" t="s">
        <v>34</v>
      </c>
      <c r="X130" s="124"/>
      <c r="Y130" s="126" t="s">
        <v>34</v>
      </c>
      <c r="Z130" s="121"/>
      <c r="AA130" s="121"/>
      <c r="AB130" s="121"/>
      <c r="AC130" s="121"/>
      <c r="AD130" s="121"/>
      <c r="AE130" s="122"/>
      <c r="AF130" s="125"/>
      <c r="AG130" s="121"/>
      <c r="AH130" s="121"/>
      <c r="AI130" s="121"/>
      <c r="AJ130" s="121"/>
      <c r="AK130" s="121"/>
      <c r="AL130" s="121" t="s">
        <v>34</v>
      </c>
      <c r="AM130" s="121"/>
      <c r="AN130" s="127"/>
      <c r="AO130" s="54">
        <f t="shared" si="6"/>
        <v>3059000</v>
      </c>
    </row>
    <row r="131" spans="1:41" ht="30.75" customHeight="1">
      <c r="A131" s="237"/>
      <c r="B131" s="14">
        <v>128</v>
      </c>
      <c r="C131" s="115" t="s">
        <v>170</v>
      </c>
      <c r="D131" s="116"/>
      <c r="E131" s="116"/>
      <c r="F131" s="116"/>
      <c r="G131" s="117"/>
      <c r="H131" s="202">
        <v>490</v>
      </c>
      <c r="I131" s="203"/>
      <c r="J131" s="204"/>
      <c r="K131" s="139" t="s">
        <v>69</v>
      </c>
      <c r="L131" s="140"/>
      <c r="M131" s="141"/>
      <c r="N131" s="126"/>
      <c r="O131" s="121"/>
      <c r="P131" s="4"/>
      <c r="Q131" s="4"/>
      <c r="R131" s="123"/>
      <c r="S131" s="124"/>
      <c r="T131" s="18"/>
      <c r="U131" s="44"/>
      <c r="V131" s="4"/>
      <c r="W131" s="123" t="s">
        <v>34</v>
      </c>
      <c r="X131" s="124"/>
      <c r="Y131" s="126"/>
      <c r="Z131" s="121"/>
      <c r="AA131" s="121" t="s">
        <v>34</v>
      </c>
      <c r="AB131" s="121"/>
      <c r="AC131" s="121"/>
      <c r="AD131" s="121"/>
      <c r="AE131" s="122"/>
      <c r="AF131" s="125"/>
      <c r="AG131" s="121"/>
      <c r="AH131" s="121"/>
      <c r="AI131" s="121" t="s">
        <v>34</v>
      </c>
      <c r="AJ131" s="121"/>
      <c r="AK131" s="121"/>
      <c r="AL131" s="121"/>
      <c r="AM131" s="121"/>
      <c r="AN131" s="127"/>
      <c r="AO131" s="54">
        <f t="shared" si="6"/>
        <v>3258500</v>
      </c>
    </row>
    <row r="132" spans="1:41" ht="30.75" customHeight="1">
      <c r="A132" s="237"/>
      <c r="B132" s="14">
        <v>129</v>
      </c>
      <c r="C132" s="115" t="s">
        <v>171</v>
      </c>
      <c r="D132" s="116"/>
      <c r="E132" s="116"/>
      <c r="F132" s="116"/>
      <c r="G132" s="117"/>
      <c r="H132" s="202">
        <v>400</v>
      </c>
      <c r="I132" s="203"/>
      <c r="J132" s="204"/>
      <c r="K132" s="139" t="s">
        <v>33</v>
      </c>
      <c r="L132" s="140"/>
      <c r="M132" s="141"/>
      <c r="N132" s="126"/>
      <c r="O132" s="121"/>
      <c r="P132" s="4"/>
      <c r="Q132" s="4"/>
      <c r="R132" s="123"/>
      <c r="S132" s="124"/>
      <c r="T132" s="18"/>
      <c r="U132" s="44"/>
      <c r="V132" s="4"/>
      <c r="W132" s="123" t="s">
        <v>34</v>
      </c>
      <c r="X132" s="124"/>
      <c r="Y132" s="126" t="s">
        <v>34</v>
      </c>
      <c r="Z132" s="121"/>
      <c r="AA132" s="121"/>
      <c r="AB132" s="121"/>
      <c r="AC132" s="121"/>
      <c r="AD132" s="121"/>
      <c r="AE132" s="122"/>
      <c r="AF132" s="125"/>
      <c r="AG132" s="121"/>
      <c r="AH132" s="121"/>
      <c r="AI132" s="121"/>
      <c r="AJ132" s="121"/>
      <c r="AK132" s="121"/>
      <c r="AL132" s="121" t="s">
        <v>34</v>
      </c>
      <c r="AM132" s="121"/>
      <c r="AN132" s="127"/>
      <c r="AO132" s="54">
        <f t="shared" si="6"/>
        <v>2660000</v>
      </c>
    </row>
    <row r="133" spans="1:41" ht="30.75" customHeight="1">
      <c r="A133" s="237"/>
      <c r="B133" s="14">
        <v>130</v>
      </c>
      <c r="C133" s="115" t="s">
        <v>172</v>
      </c>
      <c r="D133" s="116"/>
      <c r="E133" s="116"/>
      <c r="F133" s="116"/>
      <c r="G133" s="117"/>
      <c r="H133" s="202">
        <v>340</v>
      </c>
      <c r="I133" s="203"/>
      <c r="J133" s="204"/>
      <c r="K133" s="139" t="s">
        <v>69</v>
      </c>
      <c r="L133" s="140"/>
      <c r="M133" s="141"/>
      <c r="N133" s="126"/>
      <c r="O133" s="121"/>
      <c r="P133" s="4"/>
      <c r="Q133" s="4"/>
      <c r="R133" s="123"/>
      <c r="S133" s="124"/>
      <c r="T133" s="18"/>
      <c r="U133" s="44"/>
      <c r="V133" s="4"/>
      <c r="W133" s="123" t="s">
        <v>34</v>
      </c>
      <c r="X133" s="124"/>
      <c r="Y133" s="126"/>
      <c r="Z133" s="121"/>
      <c r="AA133" s="121" t="s">
        <v>34</v>
      </c>
      <c r="AB133" s="121"/>
      <c r="AC133" s="121"/>
      <c r="AD133" s="121"/>
      <c r="AE133" s="122"/>
      <c r="AF133" s="125"/>
      <c r="AG133" s="121"/>
      <c r="AH133" s="121"/>
      <c r="AI133" s="121"/>
      <c r="AJ133" s="121"/>
      <c r="AK133" s="121"/>
      <c r="AL133" s="121" t="s">
        <v>34</v>
      </c>
      <c r="AM133" s="121"/>
      <c r="AN133" s="127"/>
      <c r="AO133" s="54">
        <f t="shared" si="6"/>
        <v>2261000</v>
      </c>
    </row>
    <row r="134" spans="1:41" ht="30.75" customHeight="1">
      <c r="A134" s="237"/>
      <c r="B134" s="14">
        <v>131</v>
      </c>
      <c r="C134" s="115" t="s">
        <v>173</v>
      </c>
      <c r="D134" s="116"/>
      <c r="E134" s="116"/>
      <c r="F134" s="116"/>
      <c r="G134" s="117"/>
      <c r="H134" s="202">
        <v>460</v>
      </c>
      <c r="I134" s="203"/>
      <c r="J134" s="204"/>
      <c r="K134" s="139" t="s">
        <v>33</v>
      </c>
      <c r="L134" s="140"/>
      <c r="M134" s="141"/>
      <c r="N134" s="126"/>
      <c r="O134" s="121"/>
      <c r="P134" s="4"/>
      <c r="Q134" s="4"/>
      <c r="R134" s="123"/>
      <c r="S134" s="124"/>
      <c r="T134" s="18"/>
      <c r="U134" s="44"/>
      <c r="V134" s="4"/>
      <c r="W134" s="123" t="s">
        <v>34</v>
      </c>
      <c r="X134" s="124"/>
      <c r="Y134" s="126"/>
      <c r="Z134" s="121"/>
      <c r="AA134" s="121" t="s">
        <v>34</v>
      </c>
      <c r="AB134" s="121"/>
      <c r="AC134" s="121"/>
      <c r="AD134" s="121"/>
      <c r="AE134" s="122"/>
      <c r="AF134" s="125" t="s">
        <v>34</v>
      </c>
      <c r="AG134" s="121"/>
      <c r="AH134" s="121"/>
      <c r="AI134" s="121"/>
      <c r="AJ134" s="121"/>
      <c r="AK134" s="121"/>
      <c r="AL134" s="121"/>
      <c r="AM134" s="121"/>
      <c r="AN134" s="127"/>
      <c r="AO134" s="54">
        <f t="shared" si="6"/>
        <v>3059000</v>
      </c>
    </row>
    <row r="135" spans="1:41" ht="30.75" customHeight="1">
      <c r="A135" s="237"/>
      <c r="B135" s="14">
        <v>132</v>
      </c>
      <c r="C135" s="115" t="s">
        <v>174</v>
      </c>
      <c r="D135" s="116"/>
      <c r="E135" s="116"/>
      <c r="F135" s="116"/>
      <c r="G135" s="117"/>
      <c r="H135" s="202">
        <v>440</v>
      </c>
      <c r="I135" s="203"/>
      <c r="J135" s="204"/>
      <c r="K135" s="139" t="s">
        <v>33</v>
      </c>
      <c r="L135" s="140"/>
      <c r="M135" s="141"/>
      <c r="N135" s="126"/>
      <c r="O135" s="121"/>
      <c r="P135" s="4"/>
      <c r="Q135" s="4"/>
      <c r="R135" s="123"/>
      <c r="S135" s="124"/>
      <c r="T135" s="18"/>
      <c r="U135" s="44"/>
      <c r="V135" s="4"/>
      <c r="W135" s="123" t="s">
        <v>34</v>
      </c>
      <c r="X135" s="124"/>
      <c r="Y135" s="126"/>
      <c r="Z135" s="121"/>
      <c r="AA135" s="121" t="s">
        <v>34</v>
      </c>
      <c r="AB135" s="121"/>
      <c r="AC135" s="121"/>
      <c r="AD135" s="121"/>
      <c r="AE135" s="122"/>
      <c r="AF135" s="125" t="s">
        <v>34</v>
      </c>
      <c r="AG135" s="121"/>
      <c r="AH135" s="121"/>
      <c r="AI135" s="121"/>
      <c r="AJ135" s="121"/>
      <c r="AK135" s="121"/>
      <c r="AL135" s="121"/>
      <c r="AM135" s="121"/>
      <c r="AN135" s="127"/>
      <c r="AO135" s="54">
        <f t="shared" si="6"/>
        <v>2926000</v>
      </c>
    </row>
    <row r="136" spans="1:41" ht="30.75" customHeight="1">
      <c r="A136" s="237"/>
      <c r="B136" s="14">
        <v>133</v>
      </c>
      <c r="C136" s="115" t="s">
        <v>175</v>
      </c>
      <c r="D136" s="116"/>
      <c r="E136" s="116"/>
      <c r="F136" s="116"/>
      <c r="G136" s="117"/>
      <c r="H136" s="202">
        <v>300</v>
      </c>
      <c r="I136" s="203"/>
      <c r="J136" s="204"/>
      <c r="K136" s="139" t="s">
        <v>93</v>
      </c>
      <c r="L136" s="140"/>
      <c r="M136" s="141"/>
      <c r="N136" s="126"/>
      <c r="O136" s="121"/>
      <c r="P136" s="4"/>
      <c r="Q136" s="4"/>
      <c r="R136" s="123"/>
      <c r="S136" s="124"/>
      <c r="T136" s="18"/>
      <c r="U136" s="44"/>
      <c r="V136" s="4"/>
      <c r="W136" s="123" t="s">
        <v>34</v>
      </c>
      <c r="X136" s="124"/>
      <c r="Y136" s="126"/>
      <c r="Z136" s="121"/>
      <c r="AA136" s="121" t="s">
        <v>34</v>
      </c>
      <c r="AB136" s="121"/>
      <c r="AC136" s="121"/>
      <c r="AD136" s="121"/>
      <c r="AE136" s="122"/>
      <c r="AF136" s="125"/>
      <c r="AG136" s="121"/>
      <c r="AH136" s="121"/>
      <c r="AI136" s="121"/>
      <c r="AJ136" s="121"/>
      <c r="AK136" s="121"/>
      <c r="AL136" s="121" t="s">
        <v>34</v>
      </c>
      <c r="AM136" s="121"/>
      <c r="AN136" s="127"/>
      <c r="AO136" s="54">
        <f t="shared" si="6"/>
        <v>1995000</v>
      </c>
    </row>
    <row r="137" spans="1:41" ht="30.75" customHeight="1">
      <c r="A137" s="237"/>
      <c r="B137" s="14">
        <v>134</v>
      </c>
      <c r="C137" s="115" t="s">
        <v>176</v>
      </c>
      <c r="D137" s="116"/>
      <c r="E137" s="116"/>
      <c r="F137" s="116"/>
      <c r="G137" s="117"/>
      <c r="H137" s="202">
        <v>330</v>
      </c>
      <c r="I137" s="203"/>
      <c r="J137" s="204"/>
      <c r="K137" s="139" t="s">
        <v>57</v>
      </c>
      <c r="L137" s="140"/>
      <c r="M137" s="141"/>
      <c r="N137" s="126"/>
      <c r="O137" s="121"/>
      <c r="P137" s="4"/>
      <c r="Q137" s="4"/>
      <c r="R137" s="123"/>
      <c r="S137" s="124"/>
      <c r="T137" s="18"/>
      <c r="U137" s="44"/>
      <c r="V137" s="4"/>
      <c r="W137" s="123" t="s">
        <v>34</v>
      </c>
      <c r="X137" s="124"/>
      <c r="Y137" s="126"/>
      <c r="Z137" s="121"/>
      <c r="AA137" s="121" t="s">
        <v>34</v>
      </c>
      <c r="AB137" s="121"/>
      <c r="AC137" s="121"/>
      <c r="AD137" s="121"/>
      <c r="AE137" s="122"/>
      <c r="AF137" s="125"/>
      <c r="AG137" s="121"/>
      <c r="AH137" s="121"/>
      <c r="AI137" s="121"/>
      <c r="AJ137" s="121"/>
      <c r="AK137" s="121"/>
      <c r="AL137" s="121" t="s">
        <v>34</v>
      </c>
      <c r="AM137" s="121"/>
      <c r="AN137" s="127"/>
      <c r="AO137" s="54">
        <f t="shared" si="6"/>
        <v>2194500</v>
      </c>
    </row>
    <row r="138" spans="1:41" ht="30.75" customHeight="1">
      <c r="A138" s="237"/>
      <c r="B138" s="14">
        <v>135</v>
      </c>
      <c r="C138" s="115" t="s">
        <v>177</v>
      </c>
      <c r="D138" s="116"/>
      <c r="E138" s="116"/>
      <c r="F138" s="116"/>
      <c r="G138" s="117"/>
      <c r="H138" s="202">
        <v>480</v>
      </c>
      <c r="I138" s="203"/>
      <c r="J138" s="204"/>
      <c r="K138" s="139" t="s">
        <v>178</v>
      </c>
      <c r="L138" s="140"/>
      <c r="M138" s="141"/>
      <c r="N138" s="126"/>
      <c r="O138" s="121"/>
      <c r="P138" s="4"/>
      <c r="Q138" s="4"/>
      <c r="R138" s="123"/>
      <c r="S138" s="124"/>
      <c r="T138" s="18"/>
      <c r="U138" s="44"/>
      <c r="V138" s="4"/>
      <c r="W138" s="123" t="s">
        <v>34</v>
      </c>
      <c r="X138" s="124"/>
      <c r="Y138" s="126" t="s">
        <v>34</v>
      </c>
      <c r="Z138" s="121"/>
      <c r="AA138" s="121"/>
      <c r="AB138" s="121"/>
      <c r="AC138" s="121"/>
      <c r="AD138" s="121"/>
      <c r="AE138" s="122"/>
      <c r="AF138" s="125"/>
      <c r="AG138" s="121"/>
      <c r="AH138" s="121"/>
      <c r="AI138" s="121"/>
      <c r="AJ138" s="121"/>
      <c r="AK138" s="121"/>
      <c r="AL138" s="121" t="s">
        <v>34</v>
      </c>
      <c r="AM138" s="121"/>
      <c r="AN138" s="127"/>
      <c r="AO138" s="54">
        <f t="shared" si="6"/>
        <v>3192000</v>
      </c>
    </row>
    <row r="139" spans="1:41" ht="30.75" customHeight="1">
      <c r="A139" s="237"/>
      <c r="B139" s="14">
        <v>136</v>
      </c>
      <c r="C139" s="115" t="s">
        <v>179</v>
      </c>
      <c r="D139" s="116"/>
      <c r="E139" s="116"/>
      <c r="F139" s="116"/>
      <c r="G139" s="117"/>
      <c r="H139" s="202">
        <v>560</v>
      </c>
      <c r="I139" s="203"/>
      <c r="J139" s="204"/>
      <c r="K139" s="139" t="s">
        <v>57</v>
      </c>
      <c r="L139" s="140"/>
      <c r="M139" s="141"/>
      <c r="N139" s="126"/>
      <c r="O139" s="121"/>
      <c r="P139" s="4"/>
      <c r="Q139" s="4"/>
      <c r="R139" s="123"/>
      <c r="S139" s="124"/>
      <c r="T139" s="18"/>
      <c r="U139" s="44"/>
      <c r="V139" s="4"/>
      <c r="W139" s="123" t="s">
        <v>34</v>
      </c>
      <c r="X139" s="124"/>
      <c r="Y139" s="126"/>
      <c r="Z139" s="121"/>
      <c r="AA139" s="121" t="s">
        <v>34</v>
      </c>
      <c r="AB139" s="121"/>
      <c r="AC139" s="121"/>
      <c r="AD139" s="121"/>
      <c r="AE139" s="122"/>
      <c r="AF139" s="125"/>
      <c r="AG139" s="121"/>
      <c r="AH139" s="121"/>
      <c r="AI139" s="121"/>
      <c r="AJ139" s="121"/>
      <c r="AK139" s="121"/>
      <c r="AL139" s="121" t="s">
        <v>34</v>
      </c>
      <c r="AM139" s="121"/>
      <c r="AN139" s="127"/>
      <c r="AO139" s="54">
        <f t="shared" si="6"/>
        <v>3724000</v>
      </c>
    </row>
    <row r="140" spans="1:41" ht="30.75" customHeight="1">
      <c r="A140" s="237"/>
      <c r="B140" s="14">
        <v>137</v>
      </c>
      <c r="C140" s="115" t="s">
        <v>180</v>
      </c>
      <c r="D140" s="116"/>
      <c r="E140" s="116"/>
      <c r="F140" s="116"/>
      <c r="G140" s="117"/>
      <c r="H140" s="202">
        <v>450</v>
      </c>
      <c r="I140" s="203"/>
      <c r="J140" s="204"/>
      <c r="K140" s="139" t="s">
        <v>181</v>
      </c>
      <c r="L140" s="140"/>
      <c r="M140" s="141"/>
      <c r="N140" s="126"/>
      <c r="O140" s="121"/>
      <c r="P140" s="4"/>
      <c r="Q140" s="4"/>
      <c r="R140" s="123"/>
      <c r="S140" s="124"/>
      <c r="T140" s="18"/>
      <c r="U140" s="44"/>
      <c r="V140" s="4"/>
      <c r="W140" s="123" t="s">
        <v>34</v>
      </c>
      <c r="X140" s="124"/>
      <c r="Y140" s="126"/>
      <c r="Z140" s="121"/>
      <c r="AA140" s="121" t="s">
        <v>34</v>
      </c>
      <c r="AB140" s="121"/>
      <c r="AC140" s="121"/>
      <c r="AD140" s="121"/>
      <c r="AE140" s="122"/>
      <c r="AF140" s="125"/>
      <c r="AG140" s="121"/>
      <c r="AH140" s="121"/>
      <c r="AI140" s="121"/>
      <c r="AJ140" s="121"/>
      <c r="AK140" s="121"/>
      <c r="AL140" s="121" t="s">
        <v>34</v>
      </c>
      <c r="AM140" s="121"/>
      <c r="AN140" s="127"/>
      <c r="AO140" s="54">
        <f t="shared" si="6"/>
        <v>2992500</v>
      </c>
    </row>
    <row r="141" spans="1:41" ht="30.75" customHeight="1">
      <c r="A141" s="237"/>
      <c r="B141" s="14">
        <v>138</v>
      </c>
      <c r="C141" s="115" t="s">
        <v>182</v>
      </c>
      <c r="D141" s="116"/>
      <c r="E141" s="116"/>
      <c r="F141" s="116"/>
      <c r="G141" s="117"/>
      <c r="H141" s="202">
        <v>360</v>
      </c>
      <c r="I141" s="203"/>
      <c r="J141" s="204"/>
      <c r="K141" s="139" t="s">
        <v>59</v>
      </c>
      <c r="L141" s="140"/>
      <c r="M141" s="141"/>
      <c r="N141" s="126"/>
      <c r="O141" s="121"/>
      <c r="P141" s="4"/>
      <c r="Q141" s="4"/>
      <c r="R141" s="123"/>
      <c r="S141" s="124"/>
      <c r="T141" s="18"/>
      <c r="U141" s="44"/>
      <c r="V141" s="4"/>
      <c r="W141" s="123" t="s">
        <v>34</v>
      </c>
      <c r="X141" s="124"/>
      <c r="Y141" s="126" t="s">
        <v>34</v>
      </c>
      <c r="Z141" s="121"/>
      <c r="AA141" s="121"/>
      <c r="AB141" s="121"/>
      <c r="AC141" s="121"/>
      <c r="AD141" s="121"/>
      <c r="AE141" s="122"/>
      <c r="AF141" s="125"/>
      <c r="AG141" s="121"/>
      <c r="AH141" s="121"/>
      <c r="AI141" s="121"/>
      <c r="AJ141" s="121"/>
      <c r="AK141" s="121"/>
      <c r="AL141" s="121" t="s">
        <v>34</v>
      </c>
      <c r="AM141" s="121"/>
      <c r="AN141" s="127"/>
      <c r="AO141" s="54">
        <f t="shared" si="6"/>
        <v>2394000</v>
      </c>
    </row>
    <row r="142" spans="1:41" ht="30.75" customHeight="1">
      <c r="A142" s="237"/>
      <c r="B142" s="14">
        <v>139</v>
      </c>
      <c r="C142" s="115" t="s">
        <v>183</v>
      </c>
      <c r="D142" s="116"/>
      <c r="E142" s="116"/>
      <c r="F142" s="116"/>
      <c r="G142" s="117"/>
      <c r="H142" s="202">
        <v>340</v>
      </c>
      <c r="I142" s="203"/>
      <c r="J142" s="204"/>
      <c r="K142" s="139" t="s">
        <v>178</v>
      </c>
      <c r="L142" s="140"/>
      <c r="M142" s="141"/>
      <c r="N142" s="126"/>
      <c r="O142" s="121"/>
      <c r="P142" s="4"/>
      <c r="Q142" s="4"/>
      <c r="R142" s="123"/>
      <c r="S142" s="124"/>
      <c r="T142" s="18"/>
      <c r="U142" s="44"/>
      <c r="V142" s="4"/>
      <c r="W142" s="123" t="s">
        <v>34</v>
      </c>
      <c r="X142" s="124"/>
      <c r="Y142" s="126"/>
      <c r="Z142" s="121"/>
      <c r="AA142" s="121" t="s">
        <v>34</v>
      </c>
      <c r="AB142" s="121"/>
      <c r="AC142" s="121"/>
      <c r="AD142" s="121"/>
      <c r="AE142" s="122"/>
      <c r="AF142" s="125"/>
      <c r="AG142" s="121"/>
      <c r="AH142" s="121"/>
      <c r="AI142" s="121"/>
      <c r="AJ142" s="121"/>
      <c r="AK142" s="121"/>
      <c r="AL142" s="121" t="s">
        <v>34</v>
      </c>
      <c r="AM142" s="121"/>
      <c r="AN142" s="127"/>
      <c r="AO142" s="54">
        <f t="shared" si="6"/>
        <v>2261000</v>
      </c>
    </row>
    <row r="143" spans="1:41" ht="30.75" customHeight="1">
      <c r="A143" s="237"/>
      <c r="B143" s="14">
        <v>140</v>
      </c>
      <c r="C143" s="115" t="s">
        <v>184</v>
      </c>
      <c r="D143" s="116"/>
      <c r="E143" s="116"/>
      <c r="F143" s="116"/>
      <c r="G143" s="117"/>
      <c r="H143" s="202">
        <v>300</v>
      </c>
      <c r="I143" s="203"/>
      <c r="J143" s="204"/>
      <c r="K143" s="139" t="s">
        <v>59</v>
      </c>
      <c r="L143" s="140"/>
      <c r="M143" s="141"/>
      <c r="N143" s="126"/>
      <c r="O143" s="121"/>
      <c r="P143" s="4"/>
      <c r="Q143" s="4"/>
      <c r="R143" s="123"/>
      <c r="S143" s="124"/>
      <c r="T143" s="18"/>
      <c r="U143" s="44"/>
      <c r="V143" s="4"/>
      <c r="W143" s="123" t="s">
        <v>34</v>
      </c>
      <c r="X143" s="124"/>
      <c r="Y143" s="126"/>
      <c r="Z143" s="121"/>
      <c r="AA143" s="121" t="s">
        <v>34</v>
      </c>
      <c r="AB143" s="121"/>
      <c r="AC143" s="121"/>
      <c r="AD143" s="121"/>
      <c r="AE143" s="122"/>
      <c r="AF143" s="125"/>
      <c r="AG143" s="121"/>
      <c r="AH143" s="121"/>
      <c r="AI143" s="121"/>
      <c r="AJ143" s="121"/>
      <c r="AK143" s="121"/>
      <c r="AL143" s="121" t="s">
        <v>34</v>
      </c>
      <c r="AM143" s="121"/>
      <c r="AN143" s="127"/>
      <c r="AO143" s="54">
        <f t="shared" si="6"/>
        <v>1995000</v>
      </c>
    </row>
    <row r="144" spans="1:41" ht="30.75" customHeight="1">
      <c r="A144" s="237"/>
      <c r="B144" s="14">
        <v>141</v>
      </c>
      <c r="C144" s="115" t="s">
        <v>185</v>
      </c>
      <c r="D144" s="116"/>
      <c r="E144" s="116"/>
      <c r="F144" s="116"/>
      <c r="G144" s="117"/>
      <c r="H144" s="202">
        <v>340</v>
      </c>
      <c r="I144" s="203"/>
      <c r="J144" s="204"/>
      <c r="K144" s="230" t="s">
        <v>57</v>
      </c>
      <c r="L144" s="231"/>
      <c r="M144" s="232"/>
      <c r="N144" s="126"/>
      <c r="O144" s="121"/>
      <c r="P144" s="4"/>
      <c r="Q144" s="4"/>
      <c r="R144" s="123"/>
      <c r="S144" s="124"/>
      <c r="T144" s="18"/>
      <c r="U144" s="44"/>
      <c r="V144" s="4"/>
      <c r="W144" s="123" t="s">
        <v>34</v>
      </c>
      <c r="X144" s="124"/>
      <c r="Y144" s="126"/>
      <c r="Z144" s="121"/>
      <c r="AA144" s="121" t="s">
        <v>34</v>
      </c>
      <c r="AB144" s="121"/>
      <c r="AC144" s="121"/>
      <c r="AD144" s="121"/>
      <c r="AE144" s="122"/>
      <c r="AF144" s="125"/>
      <c r="AG144" s="121"/>
      <c r="AH144" s="121"/>
      <c r="AI144" s="121"/>
      <c r="AJ144" s="121"/>
      <c r="AK144" s="121"/>
      <c r="AL144" s="121" t="s">
        <v>34</v>
      </c>
      <c r="AM144" s="121"/>
      <c r="AN144" s="127"/>
      <c r="AO144" s="54">
        <f t="shared" si="6"/>
        <v>2261000</v>
      </c>
    </row>
    <row r="145" spans="1:41" ht="30.75" customHeight="1">
      <c r="A145" s="237"/>
      <c r="B145" s="14">
        <v>142</v>
      </c>
      <c r="C145" s="115" t="s">
        <v>186</v>
      </c>
      <c r="D145" s="116"/>
      <c r="E145" s="116"/>
      <c r="F145" s="116"/>
      <c r="G145" s="117"/>
      <c r="H145" s="202">
        <v>310</v>
      </c>
      <c r="I145" s="203"/>
      <c r="J145" s="204"/>
      <c r="K145" s="230" t="s">
        <v>57</v>
      </c>
      <c r="L145" s="231"/>
      <c r="M145" s="232"/>
      <c r="N145" s="126"/>
      <c r="O145" s="121"/>
      <c r="P145" s="4"/>
      <c r="Q145" s="4"/>
      <c r="R145" s="123"/>
      <c r="S145" s="124"/>
      <c r="T145" s="18"/>
      <c r="U145" s="44"/>
      <c r="V145" s="4"/>
      <c r="W145" s="123" t="s">
        <v>34</v>
      </c>
      <c r="X145" s="124"/>
      <c r="Y145" s="126"/>
      <c r="Z145" s="121"/>
      <c r="AA145" s="121" t="s">
        <v>34</v>
      </c>
      <c r="AB145" s="121"/>
      <c r="AC145" s="121"/>
      <c r="AD145" s="121"/>
      <c r="AE145" s="122"/>
      <c r="AF145" s="125"/>
      <c r="AG145" s="121"/>
      <c r="AH145" s="121"/>
      <c r="AI145" s="121"/>
      <c r="AJ145" s="121"/>
      <c r="AK145" s="121"/>
      <c r="AL145" s="121" t="s">
        <v>34</v>
      </c>
      <c r="AM145" s="121"/>
      <c r="AN145" s="127"/>
      <c r="AO145" s="54">
        <f t="shared" si="6"/>
        <v>2061500</v>
      </c>
    </row>
    <row r="146" spans="1:41" ht="30.75" customHeight="1">
      <c r="A146" s="237"/>
      <c r="B146" s="14">
        <v>143</v>
      </c>
      <c r="C146" s="115" t="s">
        <v>187</v>
      </c>
      <c r="D146" s="116"/>
      <c r="E146" s="116"/>
      <c r="F146" s="116"/>
      <c r="G146" s="117"/>
      <c r="H146" s="202">
        <v>290</v>
      </c>
      <c r="I146" s="203"/>
      <c r="J146" s="204"/>
      <c r="K146" s="139" t="s">
        <v>93</v>
      </c>
      <c r="L146" s="140"/>
      <c r="M146" s="141"/>
      <c r="N146" s="126"/>
      <c r="O146" s="121"/>
      <c r="P146" s="4"/>
      <c r="Q146" s="4"/>
      <c r="R146" s="123"/>
      <c r="S146" s="124"/>
      <c r="T146" s="18"/>
      <c r="U146" s="44"/>
      <c r="V146" s="4"/>
      <c r="W146" s="123" t="s">
        <v>34</v>
      </c>
      <c r="X146" s="124"/>
      <c r="Y146" s="126"/>
      <c r="Z146" s="121"/>
      <c r="AA146" s="121" t="s">
        <v>34</v>
      </c>
      <c r="AB146" s="121"/>
      <c r="AC146" s="121"/>
      <c r="AD146" s="121"/>
      <c r="AE146" s="122"/>
      <c r="AF146" s="125"/>
      <c r="AG146" s="121"/>
      <c r="AH146" s="121"/>
      <c r="AI146" s="121"/>
      <c r="AJ146" s="121"/>
      <c r="AK146" s="121"/>
      <c r="AL146" s="121" t="s">
        <v>34</v>
      </c>
      <c r="AM146" s="121"/>
      <c r="AN146" s="127"/>
      <c r="AO146" s="54">
        <f t="shared" si="6"/>
        <v>1928500</v>
      </c>
    </row>
    <row r="147" spans="1:41" ht="30.75" customHeight="1">
      <c r="A147" s="237"/>
      <c r="B147" s="14">
        <v>144</v>
      </c>
      <c r="C147" s="115" t="s">
        <v>188</v>
      </c>
      <c r="D147" s="116"/>
      <c r="E147" s="116"/>
      <c r="F147" s="116"/>
      <c r="G147" s="117"/>
      <c r="H147" s="202">
        <v>250</v>
      </c>
      <c r="I147" s="203"/>
      <c r="J147" s="204"/>
      <c r="K147" s="139" t="s">
        <v>57</v>
      </c>
      <c r="L147" s="140"/>
      <c r="M147" s="141"/>
      <c r="N147" s="126"/>
      <c r="O147" s="121"/>
      <c r="P147" s="4"/>
      <c r="Q147" s="4"/>
      <c r="R147" s="123"/>
      <c r="S147" s="124"/>
      <c r="T147" s="18"/>
      <c r="U147" s="44"/>
      <c r="V147" s="4"/>
      <c r="W147" s="123" t="s">
        <v>34</v>
      </c>
      <c r="X147" s="124"/>
      <c r="Y147" s="126"/>
      <c r="Z147" s="121"/>
      <c r="AA147" s="121" t="s">
        <v>34</v>
      </c>
      <c r="AB147" s="121"/>
      <c r="AC147" s="121"/>
      <c r="AD147" s="121"/>
      <c r="AE147" s="122"/>
      <c r="AF147" s="125"/>
      <c r="AG147" s="121"/>
      <c r="AH147" s="121"/>
      <c r="AI147" s="121"/>
      <c r="AJ147" s="121"/>
      <c r="AK147" s="121"/>
      <c r="AL147" s="121" t="s">
        <v>34</v>
      </c>
      <c r="AM147" s="121"/>
      <c r="AN147" s="127"/>
      <c r="AO147" s="54">
        <f t="shared" si="6"/>
        <v>1662500</v>
      </c>
    </row>
    <row r="148" spans="1:41" ht="30.75" customHeight="1">
      <c r="A148" s="237"/>
      <c r="B148" s="14">
        <v>145</v>
      </c>
      <c r="C148" s="115" t="s">
        <v>189</v>
      </c>
      <c r="D148" s="116"/>
      <c r="E148" s="116"/>
      <c r="F148" s="116"/>
      <c r="G148" s="117"/>
      <c r="H148" s="202">
        <v>350</v>
      </c>
      <c r="I148" s="203"/>
      <c r="J148" s="204"/>
      <c r="K148" s="139" t="s">
        <v>59</v>
      </c>
      <c r="L148" s="140"/>
      <c r="M148" s="141"/>
      <c r="N148" s="126"/>
      <c r="O148" s="121"/>
      <c r="P148" s="4"/>
      <c r="Q148" s="4"/>
      <c r="R148" s="123"/>
      <c r="S148" s="124"/>
      <c r="T148" s="18"/>
      <c r="U148" s="44"/>
      <c r="V148" s="4"/>
      <c r="W148" s="123" t="s">
        <v>34</v>
      </c>
      <c r="X148" s="124"/>
      <c r="Y148" s="126"/>
      <c r="Z148" s="121"/>
      <c r="AA148" s="121" t="s">
        <v>34</v>
      </c>
      <c r="AB148" s="121"/>
      <c r="AC148" s="121"/>
      <c r="AD148" s="121"/>
      <c r="AE148" s="122"/>
      <c r="AF148" s="125"/>
      <c r="AG148" s="121"/>
      <c r="AH148" s="121"/>
      <c r="AI148" s="121"/>
      <c r="AJ148" s="121"/>
      <c r="AK148" s="121"/>
      <c r="AL148" s="121" t="s">
        <v>34</v>
      </c>
      <c r="AM148" s="121"/>
      <c r="AN148" s="127"/>
      <c r="AO148" s="54">
        <f t="shared" si="6"/>
        <v>2327500</v>
      </c>
    </row>
    <row r="149" spans="1:41" ht="30.75" customHeight="1">
      <c r="A149" s="237"/>
      <c r="B149" s="14">
        <v>146</v>
      </c>
      <c r="C149" s="115" t="s">
        <v>190</v>
      </c>
      <c r="D149" s="116"/>
      <c r="E149" s="116"/>
      <c r="F149" s="116"/>
      <c r="G149" s="117"/>
      <c r="H149" s="202">
        <v>400</v>
      </c>
      <c r="I149" s="203"/>
      <c r="J149" s="204"/>
      <c r="K149" s="139" t="s">
        <v>57</v>
      </c>
      <c r="L149" s="140"/>
      <c r="M149" s="141"/>
      <c r="N149" s="126"/>
      <c r="O149" s="121"/>
      <c r="P149" s="4"/>
      <c r="Q149" s="4"/>
      <c r="R149" s="123"/>
      <c r="S149" s="124"/>
      <c r="T149" s="18"/>
      <c r="U149" s="44"/>
      <c r="V149" s="4"/>
      <c r="W149" s="123" t="s">
        <v>34</v>
      </c>
      <c r="X149" s="124"/>
      <c r="Y149" s="126"/>
      <c r="Z149" s="121"/>
      <c r="AA149" s="121" t="s">
        <v>34</v>
      </c>
      <c r="AB149" s="121"/>
      <c r="AC149" s="121"/>
      <c r="AD149" s="121"/>
      <c r="AE149" s="122"/>
      <c r="AF149" s="125"/>
      <c r="AG149" s="121"/>
      <c r="AH149" s="121"/>
      <c r="AI149" s="121"/>
      <c r="AJ149" s="121"/>
      <c r="AK149" s="121"/>
      <c r="AL149" s="121" t="s">
        <v>34</v>
      </c>
      <c r="AM149" s="121"/>
      <c r="AN149" s="127"/>
      <c r="AO149" s="54">
        <f t="shared" si="6"/>
        <v>2660000</v>
      </c>
    </row>
    <row r="150" spans="1:41" ht="30.75" customHeight="1">
      <c r="A150" s="237"/>
      <c r="B150" s="14">
        <v>147</v>
      </c>
      <c r="C150" s="115" t="s">
        <v>191</v>
      </c>
      <c r="D150" s="116"/>
      <c r="E150" s="116"/>
      <c r="F150" s="116"/>
      <c r="G150" s="117"/>
      <c r="H150" s="202">
        <v>480</v>
      </c>
      <c r="I150" s="203"/>
      <c r="J150" s="204"/>
      <c r="K150" s="139" t="s">
        <v>46</v>
      </c>
      <c r="L150" s="140"/>
      <c r="M150" s="141"/>
      <c r="N150" s="126"/>
      <c r="O150" s="121"/>
      <c r="P150" s="4"/>
      <c r="Q150" s="4"/>
      <c r="R150" s="123"/>
      <c r="S150" s="124"/>
      <c r="T150" s="18"/>
      <c r="U150" s="44"/>
      <c r="V150" s="4"/>
      <c r="W150" s="123" t="s">
        <v>34</v>
      </c>
      <c r="X150" s="124"/>
      <c r="Y150" s="126" t="s">
        <v>34</v>
      </c>
      <c r="Z150" s="121"/>
      <c r="AA150" s="121"/>
      <c r="AB150" s="121"/>
      <c r="AC150" s="121"/>
      <c r="AD150" s="121"/>
      <c r="AE150" s="122"/>
      <c r="AF150" s="125"/>
      <c r="AG150" s="121"/>
      <c r="AH150" s="121"/>
      <c r="AI150" s="121"/>
      <c r="AJ150" s="121"/>
      <c r="AK150" s="121"/>
      <c r="AL150" s="121" t="s">
        <v>34</v>
      </c>
      <c r="AM150" s="121"/>
      <c r="AN150" s="127"/>
      <c r="AO150" s="54">
        <f t="shared" si="6"/>
        <v>3192000</v>
      </c>
    </row>
    <row r="151" spans="1:41" ht="30.75" customHeight="1">
      <c r="A151" s="237"/>
      <c r="B151" s="14">
        <v>148</v>
      </c>
      <c r="C151" s="115" t="s">
        <v>192</v>
      </c>
      <c r="D151" s="116"/>
      <c r="E151" s="116"/>
      <c r="F151" s="116"/>
      <c r="G151" s="117"/>
      <c r="H151" s="202">
        <v>490</v>
      </c>
      <c r="I151" s="203"/>
      <c r="J151" s="204"/>
      <c r="K151" s="139" t="s">
        <v>57</v>
      </c>
      <c r="L151" s="140"/>
      <c r="M151" s="141"/>
      <c r="N151" s="126"/>
      <c r="O151" s="121"/>
      <c r="P151" s="4"/>
      <c r="Q151" s="4"/>
      <c r="R151" s="123"/>
      <c r="S151" s="124"/>
      <c r="T151" s="18"/>
      <c r="U151" s="44"/>
      <c r="V151" s="4"/>
      <c r="W151" s="123" t="s">
        <v>34</v>
      </c>
      <c r="X151" s="124"/>
      <c r="Y151" s="126" t="s">
        <v>34</v>
      </c>
      <c r="Z151" s="121"/>
      <c r="AA151" s="121"/>
      <c r="AB151" s="121"/>
      <c r="AC151" s="121"/>
      <c r="AD151" s="121"/>
      <c r="AE151" s="122"/>
      <c r="AF151" s="125"/>
      <c r="AG151" s="121"/>
      <c r="AH151" s="121"/>
      <c r="AI151" s="121"/>
      <c r="AJ151" s="121"/>
      <c r="AK151" s="121"/>
      <c r="AL151" s="121" t="s">
        <v>34</v>
      </c>
      <c r="AM151" s="121"/>
      <c r="AN151" s="127"/>
      <c r="AO151" s="54">
        <f t="shared" si="6"/>
        <v>3258500</v>
      </c>
    </row>
    <row r="152" spans="1:41" ht="30.75" customHeight="1">
      <c r="A152" s="237"/>
      <c r="B152" s="14">
        <v>149</v>
      </c>
      <c r="C152" s="115" t="s">
        <v>193</v>
      </c>
      <c r="D152" s="116"/>
      <c r="E152" s="116"/>
      <c r="F152" s="116"/>
      <c r="G152" s="117"/>
      <c r="H152" s="202">
        <v>330</v>
      </c>
      <c r="I152" s="203"/>
      <c r="J152" s="204"/>
      <c r="K152" s="139" t="s">
        <v>57</v>
      </c>
      <c r="L152" s="140"/>
      <c r="M152" s="141"/>
      <c r="N152" s="126"/>
      <c r="O152" s="121"/>
      <c r="P152" s="4"/>
      <c r="Q152" s="4"/>
      <c r="R152" s="123"/>
      <c r="S152" s="124"/>
      <c r="T152" s="18"/>
      <c r="U152" s="44"/>
      <c r="V152" s="4"/>
      <c r="W152" s="123" t="s">
        <v>34</v>
      </c>
      <c r="X152" s="124"/>
      <c r="Y152" s="126"/>
      <c r="Z152" s="121"/>
      <c r="AA152" s="121" t="s">
        <v>34</v>
      </c>
      <c r="AB152" s="121"/>
      <c r="AC152" s="121"/>
      <c r="AD152" s="121"/>
      <c r="AE152" s="122"/>
      <c r="AF152" s="125"/>
      <c r="AG152" s="121"/>
      <c r="AH152" s="121"/>
      <c r="AI152" s="121"/>
      <c r="AJ152" s="121"/>
      <c r="AK152" s="121"/>
      <c r="AL152" s="121" t="s">
        <v>34</v>
      </c>
      <c r="AM152" s="121"/>
      <c r="AN152" s="127"/>
      <c r="AO152" s="54">
        <f t="shared" si="6"/>
        <v>2194500</v>
      </c>
    </row>
    <row r="153" spans="1:41" ht="30.75" customHeight="1">
      <c r="A153" s="237"/>
      <c r="B153" s="14">
        <v>150</v>
      </c>
      <c r="C153" s="115"/>
      <c r="D153" s="116"/>
      <c r="E153" s="116"/>
      <c r="F153" s="116"/>
      <c r="G153" s="117"/>
      <c r="H153" s="202">
        <v>53</v>
      </c>
      <c r="I153" s="203"/>
      <c r="J153" s="204"/>
      <c r="K153" s="139" t="s">
        <v>33</v>
      </c>
      <c r="L153" s="140"/>
      <c r="M153" s="141"/>
      <c r="N153" s="126"/>
      <c r="O153" s="121"/>
      <c r="P153" s="4"/>
      <c r="Q153" s="4"/>
      <c r="R153" s="123"/>
      <c r="S153" s="124"/>
      <c r="T153" s="18" t="s">
        <v>34</v>
      </c>
      <c r="U153" s="44"/>
      <c r="V153" s="4"/>
      <c r="W153" s="123"/>
      <c r="X153" s="124"/>
      <c r="Y153" s="126"/>
      <c r="Z153" s="121"/>
      <c r="AA153" s="121"/>
      <c r="AB153" s="121"/>
      <c r="AC153" s="121"/>
      <c r="AD153" s="121"/>
      <c r="AE153" s="122"/>
      <c r="AF153" s="125"/>
      <c r="AG153" s="121"/>
      <c r="AH153" s="121"/>
      <c r="AI153" s="121"/>
      <c r="AJ153" s="121"/>
      <c r="AK153" s="121"/>
      <c r="AL153" s="121" t="s">
        <v>34</v>
      </c>
      <c r="AM153" s="121"/>
      <c r="AN153" s="127"/>
      <c r="AO153" s="54">
        <f>AS1*H153</f>
        <v>461100</v>
      </c>
    </row>
    <row r="154" spans="1:41" ht="30.75" customHeight="1">
      <c r="A154" s="237"/>
      <c r="B154" s="14">
        <v>151</v>
      </c>
      <c r="C154" s="115"/>
      <c r="D154" s="116"/>
      <c r="E154" s="116"/>
      <c r="F154" s="116"/>
      <c r="G154" s="117"/>
      <c r="H154" s="202">
        <v>53</v>
      </c>
      <c r="I154" s="203"/>
      <c r="J154" s="204"/>
      <c r="K154" s="139" t="s">
        <v>69</v>
      </c>
      <c r="L154" s="140"/>
      <c r="M154" s="141"/>
      <c r="N154" s="126"/>
      <c r="O154" s="121"/>
      <c r="P154" s="4"/>
      <c r="Q154" s="4"/>
      <c r="R154" s="123"/>
      <c r="S154" s="124"/>
      <c r="T154" s="18" t="s">
        <v>34</v>
      </c>
      <c r="U154" s="44"/>
      <c r="V154" s="4"/>
      <c r="W154" s="123"/>
      <c r="X154" s="124"/>
      <c r="Y154" s="126"/>
      <c r="Z154" s="121"/>
      <c r="AA154" s="121"/>
      <c r="AB154" s="121"/>
      <c r="AC154" s="121"/>
      <c r="AD154" s="121"/>
      <c r="AE154" s="122"/>
      <c r="AF154" s="125"/>
      <c r="AG154" s="121"/>
      <c r="AH154" s="121"/>
      <c r="AI154" s="121"/>
      <c r="AJ154" s="121"/>
      <c r="AK154" s="121"/>
      <c r="AL154" s="121" t="s">
        <v>34</v>
      </c>
      <c r="AM154" s="121"/>
      <c r="AN154" s="127"/>
      <c r="AO154" s="54">
        <f>AS1*H154</f>
        <v>461100</v>
      </c>
    </row>
    <row r="155" spans="1:41" ht="30.75" customHeight="1">
      <c r="A155" s="237"/>
      <c r="B155" s="14">
        <v>152</v>
      </c>
      <c r="C155" s="115"/>
      <c r="D155" s="116"/>
      <c r="E155" s="116"/>
      <c r="F155" s="116"/>
      <c r="G155" s="117"/>
      <c r="H155" s="202">
        <v>53</v>
      </c>
      <c r="I155" s="203"/>
      <c r="J155" s="204"/>
      <c r="K155" s="139" t="s">
        <v>69</v>
      </c>
      <c r="L155" s="140"/>
      <c r="M155" s="141"/>
      <c r="N155" s="126"/>
      <c r="O155" s="121"/>
      <c r="P155" s="4"/>
      <c r="Q155" s="4"/>
      <c r="R155" s="123"/>
      <c r="S155" s="124"/>
      <c r="T155" s="18" t="s">
        <v>34</v>
      </c>
      <c r="U155" s="44"/>
      <c r="V155" s="4"/>
      <c r="W155" s="123"/>
      <c r="X155" s="124"/>
      <c r="Y155" s="126"/>
      <c r="Z155" s="121"/>
      <c r="AA155" s="121"/>
      <c r="AB155" s="121"/>
      <c r="AC155" s="121"/>
      <c r="AD155" s="121"/>
      <c r="AE155" s="122"/>
      <c r="AF155" s="125"/>
      <c r="AG155" s="121"/>
      <c r="AH155" s="121"/>
      <c r="AI155" s="121"/>
      <c r="AJ155" s="121"/>
      <c r="AK155" s="121"/>
      <c r="AL155" s="121" t="s">
        <v>34</v>
      </c>
      <c r="AM155" s="121"/>
      <c r="AN155" s="127"/>
      <c r="AO155" s="54">
        <f>AS1*H155</f>
        <v>461100</v>
      </c>
    </row>
    <row r="156" spans="1:41" ht="30.75" customHeight="1">
      <c r="A156" s="237"/>
      <c r="B156" s="14">
        <v>153</v>
      </c>
      <c r="C156" s="115"/>
      <c r="D156" s="116"/>
      <c r="E156" s="116"/>
      <c r="F156" s="116"/>
      <c r="G156" s="117"/>
      <c r="H156" s="202">
        <v>70</v>
      </c>
      <c r="I156" s="203"/>
      <c r="J156" s="204"/>
      <c r="K156" s="139" t="s">
        <v>69</v>
      </c>
      <c r="L156" s="140"/>
      <c r="M156" s="141"/>
      <c r="N156" s="126"/>
      <c r="O156" s="121"/>
      <c r="P156" s="4"/>
      <c r="Q156" s="4"/>
      <c r="R156" s="123"/>
      <c r="S156" s="124"/>
      <c r="T156" s="18" t="s">
        <v>34</v>
      </c>
      <c r="U156" s="44"/>
      <c r="V156" s="4"/>
      <c r="W156" s="123"/>
      <c r="X156" s="124"/>
      <c r="Y156" s="126"/>
      <c r="Z156" s="121"/>
      <c r="AA156" s="121"/>
      <c r="AB156" s="121"/>
      <c r="AC156" s="121"/>
      <c r="AD156" s="121"/>
      <c r="AE156" s="122"/>
      <c r="AF156" s="125"/>
      <c r="AG156" s="121"/>
      <c r="AH156" s="121"/>
      <c r="AI156" s="121"/>
      <c r="AJ156" s="121"/>
      <c r="AK156" s="121"/>
      <c r="AL156" s="121" t="s">
        <v>34</v>
      </c>
      <c r="AM156" s="121"/>
      <c r="AN156" s="127"/>
      <c r="AO156" s="54">
        <f>AS1*H156</f>
        <v>609000</v>
      </c>
    </row>
    <row r="157" spans="1:41" ht="30.75" customHeight="1">
      <c r="A157" s="237"/>
      <c r="B157" s="14">
        <v>154</v>
      </c>
      <c r="C157" s="115"/>
      <c r="D157" s="116"/>
      <c r="E157" s="116"/>
      <c r="F157" s="116"/>
      <c r="G157" s="117"/>
      <c r="H157" s="202">
        <v>70</v>
      </c>
      <c r="I157" s="203"/>
      <c r="J157" s="204"/>
      <c r="K157" s="139" t="s">
        <v>69</v>
      </c>
      <c r="L157" s="140"/>
      <c r="M157" s="141"/>
      <c r="N157" s="126"/>
      <c r="O157" s="121"/>
      <c r="P157" s="4"/>
      <c r="Q157" s="4"/>
      <c r="R157" s="123"/>
      <c r="S157" s="124"/>
      <c r="T157" s="18" t="s">
        <v>34</v>
      </c>
      <c r="U157" s="44"/>
      <c r="V157" s="4"/>
      <c r="W157" s="123"/>
      <c r="X157" s="124"/>
      <c r="Y157" s="126"/>
      <c r="Z157" s="121"/>
      <c r="AA157" s="121"/>
      <c r="AB157" s="121"/>
      <c r="AC157" s="121"/>
      <c r="AD157" s="121"/>
      <c r="AE157" s="122"/>
      <c r="AF157" s="125"/>
      <c r="AG157" s="121"/>
      <c r="AH157" s="121"/>
      <c r="AI157" s="121"/>
      <c r="AJ157" s="121"/>
      <c r="AK157" s="121"/>
      <c r="AL157" s="121" t="s">
        <v>34</v>
      </c>
      <c r="AM157" s="121"/>
      <c r="AN157" s="127"/>
      <c r="AO157" s="54">
        <f>AS1*H157</f>
        <v>609000</v>
      </c>
    </row>
    <row r="158" spans="1:41" ht="30.75" customHeight="1">
      <c r="A158" s="237"/>
      <c r="B158" s="14">
        <v>155</v>
      </c>
      <c r="C158" s="115"/>
      <c r="D158" s="116"/>
      <c r="E158" s="116"/>
      <c r="F158" s="116"/>
      <c r="G158" s="117"/>
      <c r="H158" s="202">
        <v>70</v>
      </c>
      <c r="I158" s="203"/>
      <c r="J158" s="204"/>
      <c r="K158" s="139" t="s">
        <v>69</v>
      </c>
      <c r="L158" s="140"/>
      <c r="M158" s="141"/>
      <c r="N158" s="126"/>
      <c r="O158" s="121"/>
      <c r="P158" s="4"/>
      <c r="Q158" s="4"/>
      <c r="R158" s="123"/>
      <c r="S158" s="124"/>
      <c r="T158" s="18" t="s">
        <v>34</v>
      </c>
      <c r="U158" s="44"/>
      <c r="V158" s="4"/>
      <c r="W158" s="123"/>
      <c r="X158" s="124"/>
      <c r="Y158" s="126"/>
      <c r="Z158" s="121"/>
      <c r="AA158" s="121"/>
      <c r="AB158" s="121"/>
      <c r="AC158" s="121"/>
      <c r="AD158" s="121"/>
      <c r="AE158" s="122"/>
      <c r="AF158" s="125"/>
      <c r="AG158" s="121"/>
      <c r="AH158" s="121"/>
      <c r="AI158" s="121"/>
      <c r="AJ158" s="121"/>
      <c r="AK158" s="121"/>
      <c r="AL158" s="121" t="s">
        <v>34</v>
      </c>
      <c r="AM158" s="121"/>
      <c r="AN158" s="127"/>
      <c r="AO158" s="54">
        <f>AS1*H158</f>
        <v>609000</v>
      </c>
    </row>
    <row r="159" spans="1:41" ht="30.75" customHeight="1">
      <c r="A159" s="237"/>
      <c r="B159" s="14">
        <v>156</v>
      </c>
      <c r="C159" s="115"/>
      <c r="D159" s="116"/>
      <c r="E159" s="116"/>
      <c r="F159" s="116"/>
      <c r="G159" s="117"/>
      <c r="H159" s="202">
        <v>70</v>
      </c>
      <c r="I159" s="203"/>
      <c r="J159" s="204"/>
      <c r="K159" s="139" t="s">
        <v>69</v>
      </c>
      <c r="L159" s="140"/>
      <c r="M159" s="141"/>
      <c r="N159" s="126"/>
      <c r="O159" s="121"/>
      <c r="P159" s="4"/>
      <c r="Q159" s="4"/>
      <c r="R159" s="123"/>
      <c r="S159" s="124"/>
      <c r="T159" s="18" t="s">
        <v>34</v>
      </c>
      <c r="U159" s="44"/>
      <c r="V159" s="4"/>
      <c r="W159" s="123"/>
      <c r="X159" s="124"/>
      <c r="Y159" s="126"/>
      <c r="Z159" s="121"/>
      <c r="AA159" s="121"/>
      <c r="AB159" s="121"/>
      <c r="AC159" s="121"/>
      <c r="AD159" s="121"/>
      <c r="AE159" s="122"/>
      <c r="AF159" s="125"/>
      <c r="AG159" s="121"/>
      <c r="AH159" s="121"/>
      <c r="AI159" s="121"/>
      <c r="AJ159" s="121"/>
      <c r="AK159" s="121"/>
      <c r="AL159" s="121" t="s">
        <v>34</v>
      </c>
      <c r="AM159" s="121"/>
      <c r="AN159" s="127"/>
      <c r="AO159" s="54">
        <f>AS1*H159</f>
        <v>609000</v>
      </c>
    </row>
    <row r="160" spans="1:41" ht="30.75" customHeight="1">
      <c r="A160" s="237"/>
      <c r="B160" s="14">
        <v>157</v>
      </c>
      <c r="C160" s="115"/>
      <c r="D160" s="116"/>
      <c r="E160" s="116"/>
      <c r="F160" s="116"/>
      <c r="G160" s="117"/>
      <c r="H160" s="202">
        <v>53</v>
      </c>
      <c r="I160" s="203"/>
      <c r="J160" s="204"/>
      <c r="K160" s="139" t="s">
        <v>33</v>
      </c>
      <c r="L160" s="140"/>
      <c r="M160" s="141"/>
      <c r="N160" s="126"/>
      <c r="O160" s="121"/>
      <c r="P160" s="4"/>
      <c r="Q160" s="4"/>
      <c r="R160" s="123"/>
      <c r="S160" s="124"/>
      <c r="T160" s="18" t="s">
        <v>34</v>
      </c>
      <c r="U160" s="44"/>
      <c r="V160" s="4"/>
      <c r="W160" s="123"/>
      <c r="X160" s="124"/>
      <c r="Y160" s="126"/>
      <c r="Z160" s="121"/>
      <c r="AA160" s="121"/>
      <c r="AB160" s="121"/>
      <c r="AC160" s="121"/>
      <c r="AD160" s="121"/>
      <c r="AE160" s="122"/>
      <c r="AF160" s="125"/>
      <c r="AG160" s="121"/>
      <c r="AH160" s="121"/>
      <c r="AI160" s="121"/>
      <c r="AJ160" s="121"/>
      <c r="AK160" s="121"/>
      <c r="AL160" s="121" t="s">
        <v>34</v>
      </c>
      <c r="AM160" s="121"/>
      <c r="AN160" s="127"/>
      <c r="AO160" s="54">
        <f>AS1*H160</f>
        <v>461100</v>
      </c>
    </row>
    <row r="161" spans="1:41" ht="30.75" customHeight="1">
      <c r="A161" s="237"/>
      <c r="B161" s="14">
        <v>158</v>
      </c>
      <c r="C161" s="115"/>
      <c r="D161" s="116"/>
      <c r="E161" s="116"/>
      <c r="F161" s="116"/>
      <c r="G161" s="117"/>
      <c r="H161" s="202">
        <v>53</v>
      </c>
      <c r="I161" s="203"/>
      <c r="J161" s="204"/>
      <c r="K161" s="139" t="s">
        <v>33</v>
      </c>
      <c r="L161" s="140"/>
      <c r="M161" s="141"/>
      <c r="N161" s="126"/>
      <c r="O161" s="121"/>
      <c r="P161" s="4"/>
      <c r="Q161" s="4"/>
      <c r="R161" s="123"/>
      <c r="S161" s="124"/>
      <c r="T161" s="18" t="s">
        <v>34</v>
      </c>
      <c r="U161" s="44"/>
      <c r="V161" s="4"/>
      <c r="W161" s="123"/>
      <c r="X161" s="124"/>
      <c r="Y161" s="126"/>
      <c r="Z161" s="121"/>
      <c r="AA161" s="121"/>
      <c r="AB161" s="121"/>
      <c r="AC161" s="121"/>
      <c r="AD161" s="121"/>
      <c r="AE161" s="122"/>
      <c r="AF161" s="125"/>
      <c r="AG161" s="121"/>
      <c r="AH161" s="121"/>
      <c r="AI161" s="121"/>
      <c r="AJ161" s="121"/>
      <c r="AK161" s="121"/>
      <c r="AL161" s="121" t="s">
        <v>34</v>
      </c>
      <c r="AM161" s="121"/>
      <c r="AN161" s="127"/>
      <c r="AO161" s="54">
        <f>AS1*H161</f>
        <v>461100</v>
      </c>
    </row>
    <row r="162" spans="1:41" ht="30.75" customHeight="1">
      <c r="A162" s="237"/>
      <c r="B162" s="14">
        <v>159</v>
      </c>
      <c r="C162" s="115"/>
      <c r="D162" s="116"/>
      <c r="E162" s="116"/>
      <c r="F162" s="116"/>
      <c r="G162" s="117"/>
      <c r="H162" s="202">
        <v>53</v>
      </c>
      <c r="I162" s="203"/>
      <c r="J162" s="204"/>
      <c r="K162" s="139" t="s">
        <v>69</v>
      </c>
      <c r="L162" s="140"/>
      <c r="M162" s="141"/>
      <c r="N162" s="126"/>
      <c r="O162" s="121"/>
      <c r="P162" s="4"/>
      <c r="Q162" s="4"/>
      <c r="R162" s="123"/>
      <c r="S162" s="124"/>
      <c r="T162" s="18" t="s">
        <v>34</v>
      </c>
      <c r="U162" s="44"/>
      <c r="V162" s="4"/>
      <c r="W162" s="123"/>
      <c r="X162" s="124"/>
      <c r="Y162" s="126"/>
      <c r="Z162" s="121"/>
      <c r="AA162" s="121"/>
      <c r="AB162" s="121"/>
      <c r="AC162" s="121"/>
      <c r="AD162" s="121"/>
      <c r="AE162" s="122"/>
      <c r="AF162" s="125"/>
      <c r="AG162" s="121"/>
      <c r="AH162" s="121"/>
      <c r="AI162" s="121"/>
      <c r="AJ162" s="121"/>
      <c r="AK162" s="121"/>
      <c r="AL162" s="121" t="s">
        <v>34</v>
      </c>
      <c r="AM162" s="121"/>
      <c r="AN162" s="127"/>
      <c r="AO162" s="54">
        <f>AS1*H162</f>
        <v>461100</v>
      </c>
    </row>
    <row r="163" spans="1:41" ht="30.75" customHeight="1">
      <c r="A163" s="237"/>
      <c r="B163" s="14">
        <v>160</v>
      </c>
      <c r="C163" s="115"/>
      <c r="D163" s="116"/>
      <c r="E163" s="116"/>
      <c r="F163" s="116"/>
      <c r="G163" s="117"/>
      <c r="H163" s="202">
        <v>85</v>
      </c>
      <c r="I163" s="203"/>
      <c r="J163" s="204"/>
      <c r="K163" s="139" t="s">
        <v>69</v>
      </c>
      <c r="L163" s="140"/>
      <c r="M163" s="141"/>
      <c r="N163" s="126"/>
      <c r="O163" s="121"/>
      <c r="P163" s="4"/>
      <c r="Q163" s="4"/>
      <c r="R163" s="123"/>
      <c r="S163" s="124"/>
      <c r="T163" s="18" t="s">
        <v>34</v>
      </c>
      <c r="U163" s="44"/>
      <c r="V163" s="4"/>
      <c r="W163" s="123"/>
      <c r="X163" s="124"/>
      <c r="Y163" s="126"/>
      <c r="Z163" s="121"/>
      <c r="AA163" s="121"/>
      <c r="AB163" s="121"/>
      <c r="AC163" s="121"/>
      <c r="AD163" s="121"/>
      <c r="AE163" s="122"/>
      <c r="AF163" s="125"/>
      <c r="AG163" s="121"/>
      <c r="AH163" s="121"/>
      <c r="AI163" s="121"/>
      <c r="AJ163" s="121"/>
      <c r="AK163" s="121"/>
      <c r="AL163" s="121" t="s">
        <v>34</v>
      </c>
      <c r="AM163" s="121"/>
      <c r="AN163" s="127"/>
      <c r="AO163" s="54">
        <f>AS1*H163</f>
        <v>739500</v>
      </c>
    </row>
    <row r="164" spans="1:41" ht="30.75" customHeight="1">
      <c r="A164" s="237"/>
      <c r="B164" s="14">
        <v>161</v>
      </c>
      <c r="C164" s="115"/>
      <c r="D164" s="116"/>
      <c r="E164" s="116"/>
      <c r="F164" s="116"/>
      <c r="G164" s="117"/>
      <c r="H164" s="202">
        <v>85</v>
      </c>
      <c r="I164" s="203"/>
      <c r="J164" s="204"/>
      <c r="K164" s="139" t="s">
        <v>69</v>
      </c>
      <c r="L164" s="140"/>
      <c r="M164" s="141"/>
      <c r="N164" s="126"/>
      <c r="O164" s="121"/>
      <c r="P164" s="4"/>
      <c r="Q164" s="4"/>
      <c r="R164" s="123"/>
      <c r="S164" s="124"/>
      <c r="T164" s="18" t="s">
        <v>34</v>
      </c>
      <c r="U164" s="44"/>
      <c r="V164" s="4"/>
      <c r="W164" s="123"/>
      <c r="X164" s="124"/>
      <c r="Y164" s="126"/>
      <c r="Z164" s="121"/>
      <c r="AA164" s="121"/>
      <c r="AB164" s="121"/>
      <c r="AC164" s="121"/>
      <c r="AD164" s="121"/>
      <c r="AE164" s="122"/>
      <c r="AF164" s="125"/>
      <c r="AG164" s="121"/>
      <c r="AH164" s="121"/>
      <c r="AI164" s="121"/>
      <c r="AJ164" s="121"/>
      <c r="AK164" s="121"/>
      <c r="AL164" s="121" t="s">
        <v>34</v>
      </c>
      <c r="AM164" s="121"/>
      <c r="AN164" s="127"/>
      <c r="AO164" s="54">
        <f>AS1*H164</f>
        <v>739500</v>
      </c>
    </row>
    <row r="165" spans="1:41" ht="30.75" customHeight="1">
      <c r="A165" s="237"/>
      <c r="B165" s="14">
        <v>162</v>
      </c>
      <c r="C165" s="115"/>
      <c r="D165" s="116"/>
      <c r="E165" s="116"/>
      <c r="F165" s="116"/>
      <c r="G165" s="117"/>
      <c r="H165" s="202">
        <v>70</v>
      </c>
      <c r="I165" s="203"/>
      <c r="J165" s="204"/>
      <c r="K165" s="139" t="s">
        <v>69</v>
      </c>
      <c r="L165" s="140"/>
      <c r="M165" s="141"/>
      <c r="N165" s="126" t="s">
        <v>34</v>
      </c>
      <c r="O165" s="121"/>
      <c r="P165" s="4"/>
      <c r="Q165" s="4"/>
      <c r="R165" s="123"/>
      <c r="S165" s="124"/>
      <c r="T165" s="18"/>
      <c r="U165" s="44"/>
      <c r="V165" s="4"/>
      <c r="W165" s="123"/>
      <c r="X165" s="124"/>
      <c r="Y165" s="126"/>
      <c r="Z165" s="121"/>
      <c r="AA165" s="121"/>
      <c r="AB165" s="121"/>
      <c r="AC165" s="121"/>
      <c r="AD165" s="121"/>
      <c r="AE165" s="122"/>
      <c r="AF165" s="125"/>
      <c r="AG165" s="121"/>
      <c r="AH165" s="121"/>
      <c r="AI165" s="121"/>
      <c r="AJ165" s="121"/>
      <c r="AK165" s="121"/>
      <c r="AL165" s="121" t="s">
        <v>34</v>
      </c>
      <c r="AM165" s="121"/>
      <c r="AN165" s="127"/>
      <c r="AO165" s="54">
        <f>AQ1*H165</f>
        <v>658000</v>
      </c>
    </row>
    <row r="166" spans="1:41" ht="30.75" customHeight="1">
      <c r="A166" s="237"/>
      <c r="B166" s="14">
        <v>163</v>
      </c>
      <c r="C166" s="115"/>
      <c r="D166" s="116"/>
      <c r="E166" s="116"/>
      <c r="F166" s="116"/>
      <c r="G166" s="117"/>
      <c r="H166" s="202">
        <v>70</v>
      </c>
      <c r="I166" s="203"/>
      <c r="J166" s="204"/>
      <c r="K166" s="139" t="s">
        <v>69</v>
      </c>
      <c r="L166" s="140"/>
      <c r="M166" s="141"/>
      <c r="N166" s="126" t="s">
        <v>34</v>
      </c>
      <c r="O166" s="121"/>
      <c r="P166" s="4"/>
      <c r="Q166" s="4"/>
      <c r="R166" s="123"/>
      <c r="S166" s="124"/>
      <c r="T166" s="18"/>
      <c r="U166" s="44"/>
      <c r="V166" s="4"/>
      <c r="W166" s="123"/>
      <c r="X166" s="124"/>
      <c r="Y166" s="126"/>
      <c r="Z166" s="121"/>
      <c r="AA166" s="121"/>
      <c r="AB166" s="121"/>
      <c r="AC166" s="121"/>
      <c r="AD166" s="121"/>
      <c r="AE166" s="122"/>
      <c r="AF166" s="125"/>
      <c r="AG166" s="121"/>
      <c r="AH166" s="121"/>
      <c r="AI166" s="121"/>
      <c r="AJ166" s="121"/>
      <c r="AK166" s="121"/>
      <c r="AL166" s="121" t="s">
        <v>34</v>
      </c>
      <c r="AM166" s="121"/>
      <c r="AN166" s="127"/>
      <c r="AO166" s="54">
        <f>AQ1*H166</f>
        <v>658000</v>
      </c>
    </row>
    <row r="167" spans="1:41" ht="30.75" customHeight="1">
      <c r="A167" s="237"/>
      <c r="B167" s="14">
        <v>164</v>
      </c>
      <c r="C167" s="115"/>
      <c r="D167" s="116"/>
      <c r="E167" s="116"/>
      <c r="F167" s="116"/>
      <c r="G167" s="117"/>
      <c r="H167" s="202">
        <v>70</v>
      </c>
      <c r="I167" s="203"/>
      <c r="J167" s="204"/>
      <c r="K167" s="139" t="s">
        <v>69</v>
      </c>
      <c r="L167" s="140"/>
      <c r="M167" s="141"/>
      <c r="N167" s="126" t="s">
        <v>34</v>
      </c>
      <c r="O167" s="121"/>
      <c r="P167" s="4"/>
      <c r="Q167" s="4"/>
      <c r="R167" s="123"/>
      <c r="S167" s="124"/>
      <c r="T167" s="18"/>
      <c r="U167" s="44"/>
      <c r="V167" s="4"/>
      <c r="W167" s="123"/>
      <c r="X167" s="124"/>
      <c r="Y167" s="126"/>
      <c r="Z167" s="121"/>
      <c r="AA167" s="121"/>
      <c r="AB167" s="121"/>
      <c r="AC167" s="121"/>
      <c r="AD167" s="121"/>
      <c r="AE167" s="122"/>
      <c r="AF167" s="125"/>
      <c r="AG167" s="121"/>
      <c r="AH167" s="121"/>
      <c r="AI167" s="121"/>
      <c r="AJ167" s="121"/>
      <c r="AK167" s="121"/>
      <c r="AL167" s="121" t="s">
        <v>34</v>
      </c>
      <c r="AM167" s="121"/>
      <c r="AN167" s="127"/>
      <c r="AO167" s="54">
        <f>AQ1*H167</f>
        <v>658000</v>
      </c>
    </row>
    <row r="168" spans="1:41" ht="30.75" customHeight="1">
      <c r="A168" s="237"/>
      <c r="B168" s="14">
        <v>165</v>
      </c>
      <c r="C168" s="115"/>
      <c r="D168" s="116"/>
      <c r="E168" s="116"/>
      <c r="F168" s="116"/>
      <c r="G168" s="117"/>
      <c r="H168" s="202">
        <v>70</v>
      </c>
      <c r="I168" s="203"/>
      <c r="J168" s="204"/>
      <c r="K168" s="139" t="s">
        <v>69</v>
      </c>
      <c r="L168" s="140"/>
      <c r="M168" s="141"/>
      <c r="N168" s="126" t="s">
        <v>34</v>
      </c>
      <c r="O168" s="121"/>
      <c r="P168" s="4"/>
      <c r="Q168" s="4"/>
      <c r="R168" s="123"/>
      <c r="S168" s="124"/>
      <c r="T168" s="18"/>
      <c r="U168" s="44"/>
      <c r="V168" s="4"/>
      <c r="W168" s="123"/>
      <c r="X168" s="124"/>
      <c r="Y168" s="126"/>
      <c r="Z168" s="121"/>
      <c r="AA168" s="121"/>
      <c r="AB168" s="121"/>
      <c r="AC168" s="121"/>
      <c r="AD168" s="121"/>
      <c r="AE168" s="122"/>
      <c r="AF168" s="125"/>
      <c r="AG168" s="121"/>
      <c r="AH168" s="121"/>
      <c r="AI168" s="121"/>
      <c r="AJ168" s="121"/>
      <c r="AK168" s="121"/>
      <c r="AL168" s="121" t="s">
        <v>34</v>
      </c>
      <c r="AM168" s="121"/>
      <c r="AN168" s="127"/>
      <c r="AO168" s="54">
        <f>AQ1*H168</f>
        <v>658000</v>
      </c>
    </row>
    <row r="169" spans="1:41" ht="30.75" customHeight="1">
      <c r="A169" s="237"/>
      <c r="B169" s="14">
        <v>166</v>
      </c>
      <c r="C169" s="115"/>
      <c r="D169" s="116"/>
      <c r="E169" s="116"/>
      <c r="F169" s="116"/>
      <c r="G169" s="117"/>
      <c r="H169" s="202">
        <v>86</v>
      </c>
      <c r="I169" s="203"/>
      <c r="J169" s="204"/>
      <c r="K169" s="139" t="s">
        <v>69</v>
      </c>
      <c r="L169" s="140"/>
      <c r="M169" s="141"/>
      <c r="N169" s="126" t="s">
        <v>34</v>
      </c>
      <c r="O169" s="121"/>
      <c r="P169" s="4"/>
      <c r="Q169" s="4"/>
      <c r="R169" s="123"/>
      <c r="S169" s="124"/>
      <c r="T169" s="18"/>
      <c r="U169" s="44"/>
      <c r="V169" s="4"/>
      <c r="W169" s="123"/>
      <c r="X169" s="124"/>
      <c r="Y169" s="126"/>
      <c r="Z169" s="121"/>
      <c r="AA169" s="121"/>
      <c r="AB169" s="121"/>
      <c r="AC169" s="121"/>
      <c r="AD169" s="121"/>
      <c r="AE169" s="122"/>
      <c r="AF169" s="125"/>
      <c r="AG169" s="121"/>
      <c r="AH169" s="121"/>
      <c r="AI169" s="121"/>
      <c r="AJ169" s="121"/>
      <c r="AK169" s="121"/>
      <c r="AL169" s="121" t="s">
        <v>34</v>
      </c>
      <c r="AM169" s="121"/>
      <c r="AN169" s="127"/>
      <c r="AO169" s="54">
        <f>AQ1*H169</f>
        <v>808400</v>
      </c>
    </row>
    <row r="170" spans="1:41" ht="30.75" customHeight="1">
      <c r="A170" s="237"/>
      <c r="B170" s="14">
        <v>167</v>
      </c>
      <c r="C170" s="115"/>
      <c r="D170" s="116"/>
      <c r="E170" s="116"/>
      <c r="F170" s="116"/>
      <c r="G170" s="117"/>
      <c r="H170" s="202">
        <v>86</v>
      </c>
      <c r="I170" s="203"/>
      <c r="J170" s="204"/>
      <c r="K170" s="139" t="s">
        <v>69</v>
      </c>
      <c r="L170" s="140"/>
      <c r="M170" s="141"/>
      <c r="N170" s="126" t="s">
        <v>34</v>
      </c>
      <c r="O170" s="121"/>
      <c r="P170" s="4"/>
      <c r="Q170" s="4"/>
      <c r="R170" s="123"/>
      <c r="S170" s="124"/>
      <c r="T170" s="18"/>
      <c r="U170" s="44"/>
      <c r="V170" s="4"/>
      <c r="W170" s="123"/>
      <c r="X170" s="124"/>
      <c r="Y170" s="126"/>
      <c r="Z170" s="121"/>
      <c r="AA170" s="121"/>
      <c r="AB170" s="121"/>
      <c r="AC170" s="121"/>
      <c r="AD170" s="121"/>
      <c r="AE170" s="122"/>
      <c r="AF170" s="125"/>
      <c r="AG170" s="121"/>
      <c r="AH170" s="121"/>
      <c r="AI170" s="121"/>
      <c r="AJ170" s="121"/>
      <c r="AK170" s="121"/>
      <c r="AL170" s="121" t="s">
        <v>34</v>
      </c>
      <c r="AM170" s="121"/>
      <c r="AN170" s="127"/>
      <c r="AO170" s="54">
        <f>AQ1*H170</f>
        <v>808400</v>
      </c>
    </row>
    <row r="171" spans="1:41" ht="30.75" customHeight="1">
      <c r="A171" s="237"/>
      <c r="B171" s="14">
        <v>168</v>
      </c>
      <c r="C171" s="115"/>
      <c r="D171" s="116"/>
      <c r="E171" s="116"/>
      <c r="F171" s="116"/>
      <c r="G171" s="117"/>
      <c r="H171" s="202">
        <v>86</v>
      </c>
      <c r="I171" s="203"/>
      <c r="J171" s="204"/>
      <c r="K171" s="139" t="s">
        <v>69</v>
      </c>
      <c r="L171" s="140"/>
      <c r="M171" s="141"/>
      <c r="N171" s="126" t="s">
        <v>34</v>
      </c>
      <c r="O171" s="121"/>
      <c r="P171" s="4"/>
      <c r="Q171" s="4"/>
      <c r="R171" s="123"/>
      <c r="S171" s="124"/>
      <c r="T171" s="18"/>
      <c r="U171" s="44"/>
      <c r="V171" s="4"/>
      <c r="W171" s="123"/>
      <c r="X171" s="124"/>
      <c r="Y171" s="126"/>
      <c r="Z171" s="121"/>
      <c r="AA171" s="121"/>
      <c r="AB171" s="121"/>
      <c r="AC171" s="121"/>
      <c r="AD171" s="121"/>
      <c r="AE171" s="122"/>
      <c r="AF171" s="125"/>
      <c r="AG171" s="121"/>
      <c r="AH171" s="121"/>
      <c r="AI171" s="121"/>
      <c r="AJ171" s="121"/>
      <c r="AK171" s="121"/>
      <c r="AL171" s="121" t="s">
        <v>34</v>
      </c>
      <c r="AM171" s="121"/>
      <c r="AN171" s="127"/>
      <c r="AO171" s="54">
        <f>AQ1*H171</f>
        <v>808400</v>
      </c>
    </row>
    <row r="172" spans="1:41" ht="30.75" customHeight="1">
      <c r="A172" s="237"/>
      <c r="B172" s="14">
        <v>169</v>
      </c>
      <c r="C172" s="115"/>
      <c r="D172" s="116"/>
      <c r="E172" s="116"/>
      <c r="F172" s="116"/>
      <c r="G172" s="117"/>
      <c r="H172" s="202">
        <v>80</v>
      </c>
      <c r="I172" s="203"/>
      <c r="J172" s="204"/>
      <c r="K172" s="139" t="s">
        <v>85</v>
      </c>
      <c r="L172" s="140"/>
      <c r="M172" s="141"/>
      <c r="N172" s="126" t="s">
        <v>34</v>
      </c>
      <c r="O172" s="121"/>
      <c r="P172" s="4"/>
      <c r="Q172" s="4"/>
      <c r="R172" s="123"/>
      <c r="S172" s="124"/>
      <c r="T172" s="18"/>
      <c r="U172" s="44"/>
      <c r="V172" s="4"/>
      <c r="W172" s="123"/>
      <c r="X172" s="124"/>
      <c r="Y172" s="126"/>
      <c r="Z172" s="121"/>
      <c r="AA172" s="121"/>
      <c r="AB172" s="121"/>
      <c r="AC172" s="121"/>
      <c r="AD172" s="121"/>
      <c r="AE172" s="122"/>
      <c r="AF172" s="125"/>
      <c r="AG172" s="121"/>
      <c r="AH172" s="121"/>
      <c r="AI172" s="121"/>
      <c r="AJ172" s="121"/>
      <c r="AK172" s="121"/>
      <c r="AL172" s="121" t="s">
        <v>34</v>
      </c>
      <c r="AM172" s="121"/>
      <c r="AN172" s="127"/>
      <c r="AO172" s="54">
        <f>AQ1*H172</f>
        <v>752000</v>
      </c>
    </row>
    <row r="173" spans="1:41" ht="30.75" customHeight="1">
      <c r="A173" s="237"/>
      <c r="B173" s="14">
        <v>170</v>
      </c>
      <c r="C173" s="115"/>
      <c r="D173" s="116"/>
      <c r="E173" s="116"/>
      <c r="F173" s="116"/>
      <c r="G173" s="117"/>
      <c r="H173" s="202">
        <v>80</v>
      </c>
      <c r="I173" s="203"/>
      <c r="J173" s="204"/>
      <c r="K173" s="139" t="s">
        <v>194</v>
      </c>
      <c r="L173" s="140"/>
      <c r="M173" s="141"/>
      <c r="N173" s="126" t="s">
        <v>34</v>
      </c>
      <c r="O173" s="121"/>
      <c r="P173" s="4"/>
      <c r="Q173" s="4"/>
      <c r="R173" s="123"/>
      <c r="S173" s="124"/>
      <c r="T173" s="18"/>
      <c r="U173" s="44"/>
      <c r="V173" s="4"/>
      <c r="W173" s="123"/>
      <c r="X173" s="124"/>
      <c r="Y173" s="126"/>
      <c r="Z173" s="121"/>
      <c r="AA173" s="121"/>
      <c r="AB173" s="121"/>
      <c r="AC173" s="121"/>
      <c r="AD173" s="121"/>
      <c r="AE173" s="122"/>
      <c r="AF173" s="125"/>
      <c r="AG173" s="121"/>
      <c r="AH173" s="121"/>
      <c r="AI173" s="121"/>
      <c r="AJ173" s="121"/>
      <c r="AK173" s="121"/>
      <c r="AL173" s="121" t="s">
        <v>34</v>
      </c>
      <c r="AM173" s="121"/>
      <c r="AN173" s="127"/>
      <c r="AO173" s="54">
        <f>AQ1*H173</f>
        <v>752000</v>
      </c>
    </row>
    <row r="174" spans="1:41" ht="30.75" customHeight="1" thickBot="1">
      <c r="A174" s="238"/>
      <c r="B174" s="15">
        <v>171</v>
      </c>
      <c r="C174" s="208"/>
      <c r="D174" s="209"/>
      <c r="E174" s="209"/>
      <c r="F174" s="209"/>
      <c r="G174" s="210"/>
      <c r="H174" s="205">
        <v>80</v>
      </c>
      <c r="I174" s="206"/>
      <c r="J174" s="207"/>
      <c r="K174" s="159" t="s">
        <v>194</v>
      </c>
      <c r="L174" s="160"/>
      <c r="M174" s="161"/>
      <c r="N174" s="129" t="s">
        <v>34</v>
      </c>
      <c r="O174" s="130"/>
      <c r="P174" s="7"/>
      <c r="Q174" s="7"/>
      <c r="R174" s="137"/>
      <c r="S174" s="138"/>
      <c r="T174" s="16"/>
      <c r="U174" s="46"/>
      <c r="V174" s="7"/>
      <c r="W174" s="137"/>
      <c r="X174" s="138"/>
      <c r="Y174" s="129"/>
      <c r="Z174" s="130"/>
      <c r="AA174" s="130"/>
      <c r="AB174" s="130"/>
      <c r="AC174" s="130"/>
      <c r="AD174" s="130"/>
      <c r="AE174" s="131"/>
      <c r="AF174" s="132"/>
      <c r="AG174" s="130"/>
      <c r="AH174" s="130"/>
      <c r="AI174" s="130"/>
      <c r="AJ174" s="130"/>
      <c r="AK174" s="130"/>
      <c r="AL174" s="130" t="s">
        <v>34</v>
      </c>
      <c r="AM174" s="130"/>
      <c r="AN174" s="133"/>
      <c r="AO174" s="54">
        <f>AQ1*H174</f>
        <v>752000</v>
      </c>
    </row>
    <row r="175" spans="1:41" ht="30.75" customHeight="1">
      <c r="A175" s="272" t="s">
        <v>195</v>
      </c>
      <c r="B175" s="13">
        <v>172</v>
      </c>
      <c r="C175" s="112" t="s">
        <v>196</v>
      </c>
      <c r="D175" s="113"/>
      <c r="E175" s="113"/>
      <c r="F175" s="113"/>
      <c r="G175" s="114"/>
      <c r="H175" s="193">
        <v>360</v>
      </c>
      <c r="I175" s="194"/>
      <c r="J175" s="195"/>
      <c r="K175" s="162" t="s">
        <v>69</v>
      </c>
      <c r="L175" s="163"/>
      <c r="M175" s="164"/>
      <c r="N175" s="118"/>
      <c r="O175" s="119"/>
      <c r="P175" s="6"/>
      <c r="Q175" s="6"/>
      <c r="R175" s="135"/>
      <c r="S175" s="136"/>
      <c r="T175" s="17"/>
      <c r="U175" s="47"/>
      <c r="V175" s="6"/>
      <c r="W175" s="135" t="s">
        <v>34</v>
      </c>
      <c r="X175" s="136"/>
      <c r="Y175" s="118"/>
      <c r="Z175" s="119"/>
      <c r="AA175" s="119" t="s">
        <v>34</v>
      </c>
      <c r="AB175" s="119"/>
      <c r="AC175" s="119"/>
      <c r="AD175" s="119"/>
      <c r="AE175" s="120"/>
      <c r="AF175" s="128"/>
      <c r="AG175" s="119"/>
      <c r="AH175" s="119"/>
      <c r="AI175" s="119" t="s">
        <v>34</v>
      </c>
      <c r="AJ175" s="119"/>
      <c r="AK175" s="119"/>
      <c r="AL175" s="119"/>
      <c r="AM175" s="119"/>
      <c r="AN175" s="134"/>
      <c r="AO175" s="54">
        <f t="shared" ref="AO175:AO196" si="7">H175*$AS$24</f>
        <v>2394000</v>
      </c>
    </row>
    <row r="176" spans="1:41" ht="30.75" customHeight="1">
      <c r="A176" s="273"/>
      <c r="B176" s="14">
        <v>173</v>
      </c>
      <c r="C176" s="115" t="s">
        <v>197</v>
      </c>
      <c r="D176" s="116"/>
      <c r="E176" s="116"/>
      <c r="F176" s="116"/>
      <c r="G176" s="117"/>
      <c r="H176" s="202">
        <v>350</v>
      </c>
      <c r="I176" s="203"/>
      <c r="J176" s="204"/>
      <c r="K176" s="139" t="s">
        <v>57</v>
      </c>
      <c r="L176" s="140"/>
      <c r="M176" s="141"/>
      <c r="N176" s="126"/>
      <c r="O176" s="121"/>
      <c r="P176" s="4"/>
      <c r="Q176" s="4"/>
      <c r="R176" s="123"/>
      <c r="S176" s="124"/>
      <c r="T176" s="18"/>
      <c r="U176" s="44"/>
      <c r="V176" s="4"/>
      <c r="W176" s="123" t="s">
        <v>34</v>
      </c>
      <c r="X176" s="124"/>
      <c r="Y176" s="126"/>
      <c r="Z176" s="121"/>
      <c r="AA176" s="121" t="s">
        <v>34</v>
      </c>
      <c r="AB176" s="121"/>
      <c r="AC176" s="121"/>
      <c r="AD176" s="121"/>
      <c r="AE176" s="122"/>
      <c r="AF176" s="125"/>
      <c r="AG176" s="121"/>
      <c r="AH176" s="121"/>
      <c r="AI176" s="121"/>
      <c r="AJ176" s="121"/>
      <c r="AK176" s="121"/>
      <c r="AL176" s="121" t="s">
        <v>34</v>
      </c>
      <c r="AM176" s="121"/>
      <c r="AN176" s="127"/>
      <c r="AO176" s="54">
        <f t="shared" si="7"/>
        <v>2327500</v>
      </c>
    </row>
    <row r="177" spans="1:41" ht="30.75" customHeight="1">
      <c r="A177" s="273"/>
      <c r="B177" s="14">
        <v>174</v>
      </c>
      <c r="C177" s="115" t="s">
        <v>198</v>
      </c>
      <c r="D177" s="116"/>
      <c r="E177" s="116"/>
      <c r="F177" s="116"/>
      <c r="G177" s="117"/>
      <c r="H177" s="202">
        <v>400</v>
      </c>
      <c r="I177" s="203"/>
      <c r="J177" s="204"/>
      <c r="K177" s="139" t="s">
        <v>57</v>
      </c>
      <c r="L177" s="140"/>
      <c r="M177" s="141"/>
      <c r="N177" s="126"/>
      <c r="O177" s="121"/>
      <c r="P177" s="4"/>
      <c r="Q177" s="4"/>
      <c r="R177" s="123"/>
      <c r="S177" s="124"/>
      <c r="T177" s="18"/>
      <c r="U177" s="44"/>
      <c r="V177" s="4"/>
      <c r="W177" s="123" t="s">
        <v>34</v>
      </c>
      <c r="X177" s="124"/>
      <c r="Y177" s="126"/>
      <c r="Z177" s="121"/>
      <c r="AA177" s="121" t="s">
        <v>34</v>
      </c>
      <c r="AB177" s="121"/>
      <c r="AC177" s="121"/>
      <c r="AD177" s="121"/>
      <c r="AE177" s="122"/>
      <c r="AF177" s="125"/>
      <c r="AG177" s="121"/>
      <c r="AH177" s="121"/>
      <c r="AI177" s="121"/>
      <c r="AJ177" s="121"/>
      <c r="AK177" s="121"/>
      <c r="AL177" s="121" t="s">
        <v>34</v>
      </c>
      <c r="AM177" s="121"/>
      <c r="AN177" s="127"/>
      <c r="AO177" s="54">
        <f t="shared" si="7"/>
        <v>2660000</v>
      </c>
    </row>
    <row r="178" spans="1:41" ht="30.75" customHeight="1">
      <c r="A178" s="273"/>
      <c r="B178" s="14">
        <v>175</v>
      </c>
      <c r="C178" s="115" t="s">
        <v>199</v>
      </c>
      <c r="D178" s="116"/>
      <c r="E178" s="116"/>
      <c r="F178" s="116"/>
      <c r="G178" s="117"/>
      <c r="H178" s="202">
        <v>400</v>
      </c>
      <c r="I178" s="203"/>
      <c r="J178" s="204"/>
      <c r="K178" s="139" t="s">
        <v>33</v>
      </c>
      <c r="L178" s="140"/>
      <c r="M178" s="141"/>
      <c r="N178" s="126"/>
      <c r="O178" s="121"/>
      <c r="P178" s="4"/>
      <c r="Q178" s="4"/>
      <c r="R178" s="123"/>
      <c r="S178" s="124"/>
      <c r="T178" s="18"/>
      <c r="U178" s="44"/>
      <c r="V178" s="4"/>
      <c r="W178" s="123" t="s">
        <v>34</v>
      </c>
      <c r="X178" s="124"/>
      <c r="Y178" s="126"/>
      <c r="Z178" s="121"/>
      <c r="AA178" s="121" t="s">
        <v>34</v>
      </c>
      <c r="AB178" s="121"/>
      <c r="AC178" s="121"/>
      <c r="AD178" s="121"/>
      <c r="AE178" s="122"/>
      <c r="AF178" s="125"/>
      <c r="AG178" s="121"/>
      <c r="AH178" s="121"/>
      <c r="AI178" s="121"/>
      <c r="AJ178" s="121"/>
      <c r="AK178" s="121"/>
      <c r="AL178" s="121" t="s">
        <v>34</v>
      </c>
      <c r="AM178" s="121"/>
      <c r="AN178" s="127"/>
      <c r="AO178" s="54">
        <f t="shared" si="7"/>
        <v>2660000</v>
      </c>
    </row>
    <row r="179" spans="1:41" ht="30.75" customHeight="1">
      <c r="A179" s="273"/>
      <c r="B179" s="14">
        <v>176</v>
      </c>
      <c r="C179" s="115" t="s">
        <v>200</v>
      </c>
      <c r="D179" s="116"/>
      <c r="E179" s="116"/>
      <c r="F179" s="116"/>
      <c r="G179" s="117"/>
      <c r="H179" s="202">
        <v>400</v>
      </c>
      <c r="I179" s="203"/>
      <c r="J179" s="204"/>
      <c r="K179" s="139" t="s">
        <v>33</v>
      </c>
      <c r="L179" s="140"/>
      <c r="M179" s="141"/>
      <c r="N179" s="126"/>
      <c r="O179" s="121"/>
      <c r="P179" s="4"/>
      <c r="Q179" s="4"/>
      <c r="R179" s="123"/>
      <c r="S179" s="124"/>
      <c r="T179" s="18"/>
      <c r="U179" s="44"/>
      <c r="V179" s="4"/>
      <c r="W179" s="123" t="s">
        <v>34</v>
      </c>
      <c r="X179" s="124"/>
      <c r="Y179" s="126"/>
      <c r="Z179" s="121"/>
      <c r="AA179" s="121" t="s">
        <v>34</v>
      </c>
      <c r="AB179" s="121"/>
      <c r="AC179" s="121"/>
      <c r="AD179" s="121"/>
      <c r="AE179" s="122"/>
      <c r="AF179" s="125"/>
      <c r="AG179" s="121"/>
      <c r="AH179" s="121"/>
      <c r="AI179" s="121"/>
      <c r="AJ179" s="121"/>
      <c r="AK179" s="121"/>
      <c r="AL179" s="121" t="s">
        <v>34</v>
      </c>
      <c r="AM179" s="121"/>
      <c r="AN179" s="127"/>
      <c r="AO179" s="54">
        <f t="shared" si="7"/>
        <v>2660000</v>
      </c>
    </row>
    <row r="180" spans="1:41" ht="30.75" customHeight="1">
      <c r="A180" s="273"/>
      <c r="B180" s="14">
        <v>177</v>
      </c>
      <c r="C180" s="115" t="s">
        <v>201</v>
      </c>
      <c r="D180" s="116"/>
      <c r="E180" s="116"/>
      <c r="F180" s="116"/>
      <c r="G180" s="117"/>
      <c r="H180" s="202">
        <v>340</v>
      </c>
      <c r="I180" s="203"/>
      <c r="J180" s="204"/>
      <c r="K180" s="139" t="s">
        <v>202</v>
      </c>
      <c r="L180" s="140"/>
      <c r="M180" s="141"/>
      <c r="N180" s="126"/>
      <c r="O180" s="121"/>
      <c r="P180" s="4"/>
      <c r="Q180" s="4"/>
      <c r="R180" s="123"/>
      <c r="S180" s="124"/>
      <c r="T180" s="18"/>
      <c r="U180" s="44"/>
      <c r="V180" s="4"/>
      <c r="W180" s="123" t="s">
        <v>34</v>
      </c>
      <c r="X180" s="124"/>
      <c r="Y180" s="126"/>
      <c r="Z180" s="121"/>
      <c r="AA180" s="121" t="s">
        <v>34</v>
      </c>
      <c r="AB180" s="121"/>
      <c r="AC180" s="121"/>
      <c r="AD180" s="121"/>
      <c r="AE180" s="122"/>
      <c r="AF180" s="125"/>
      <c r="AG180" s="121"/>
      <c r="AH180" s="121"/>
      <c r="AI180" s="121"/>
      <c r="AJ180" s="121"/>
      <c r="AK180" s="121"/>
      <c r="AL180" s="121" t="s">
        <v>34</v>
      </c>
      <c r="AM180" s="121"/>
      <c r="AN180" s="127"/>
      <c r="AO180" s="54">
        <f t="shared" si="7"/>
        <v>2261000</v>
      </c>
    </row>
    <row r="181" spans="1:41" ht="30.75" customHeight="1">
      <c r="A181" s="273"/>
      <c r="B181" s="14">
        <v>178</v>
      </c>
      <c r="C181" s="115" t="s">
        <v>203</v>
      </c>
      <c r="D181" s="116"/>
      <c r="E181" s="116"/>
      <c r="F181" s="116"/>
      <c r="G181" s="117"/>
      <c r="H181" s="202">
        <v>380</v>
      </c>
      <c r="I181" s="203"/>
      <c r="J181" s="204"/>
      <c r="K181" s="139" t="s">
        <v>69</v>
      </c>
      <c r="L181" s="140"/>
      <c r="M181" s="141"/>
      <c r="N181" s="126"/>
      <c r="O181" s="121"/>
      <c r="P181" s="4"/>
      <c r="Q181" s="4"/>
      <c r="R181" s="123"/>
      <c r="S181" s="124"/>
      <c r="T181" s="18"/>
      <c r="U181" s="44"/>
      <c r="V181" s="4"/>
      <c r="W181" s="123" t="s">
        <v>34</v>
      </c>
      <c r="X181" s="124"/>
      <c r="Y181" s="126"/>
      <c r="Z181" s="121"/>
      <c r="AA181" s="121" t="s">
        <v>34</v>
      </c>
      <c r="AB181" s="121"/>
      <c r="AC181" s="121"/>
      <c r="AD181" s="121"/>
      <c r="AE181" s="122"/>
      <c r="AF181" s="125"/>
      <c r="AG181" s="121"/>
      <c r="AH181" s="121"/>
      <c r="AI181" s="121" t="s">
        <v>34</v>
      </c>
      <c r="AJ181" s="121"/>
      <c r="AK181" s="121"/>
      <c r="AL181" s="121"/>
      <c r="AM181" s="121"/>
      <c r="AN181" s="127"/>
      <c r="AO181" s="54">
        <f t="shared" si="7"/>
        <v>2527000</v>
      </c>
    </row>
    <row r="182" spans="1:41" ht="30.75" customHeight="1">
      <c r="A182" s="273"/>
      <c r="B182" s="14">
        <v>179</v>
      </c>
      <c r="C182" s="115" t="s">
        <v>204</v>
      </c>
      <c r="D182" s="116"/>
      <c r="E182" s="116"/>
      <c r="F182" s="116"/>
      <c r="G182" s="117"/>
      <c r="H182" s="202">
        <v>380</v>
      </c>
      <c r="I182" s="203"/>
      <c r="J182" s="204"/>
      <c r="K182" s="139" t="s">
        <v>116</v>
      </c>
      <c r="L182" s="140"/>
      <c r="M182" s="141"/>
      <c r="N182" s="126"/>
      <c r="O182" s="121"/>
      <c r="P182" s="4"/>
      <c r="Q182" s="4"/>
      <c r="R182" s="123"/>
      <c r="S182" s="124"/>
      <c r="T182" s="18"/>
      <c r="U182" s="44"/>
      <c r="V182" s="4"/>
      <c r="W182" s="123" t="s">
        <v>34</v>
      </c>
      <c r="X182" s="124"/>
      <c r="Y182" s="126"/>
      <c r="Z182" s="121"/>
      <c r="AA182" s="121" t="s">
        <v>34</v>
      </c>
      <c r="AB182" s="121"/>
      <c r="AC182" s="121"/>
      <c r="AD182" s="121"/>
      <c r="AE182" s="122"/>
      <c r="AF182" s="125"/>
      <c r="AG182" s="121"/>
      <c r="AH182" s="121"/>
      <c r="AI182" s="121"/>
      <c r="AJ182" s="121"/>
      <c r="AK182" s="121"/>
      <c r="AL182" s="121" t="s">
        <v>34</v>
      </c>
      <c r="AM182" s="121"/>
      <c r="AN182" s="127"/>
      <c r="AO182" s="54">
        <f t="shared" si="7"/>
        <v>2527000</v>
      </c>
    </row>
    <row r="183" spans="1:41" ht="30.75" customHeight="1">
      <c r="A183" s="273"/>
      <c r="B183" s="14">
        <v>180</v>
      </c>
      <c r="C183" s="115" t="s">
        <v>205</v>
      </c>
      <c r="D183" s="116"/>
      <c r="E183" s="116"/>
      <c r="F183" s="116"/>
      <c r="G183" s="117"/>
      <c r="H183" s="202">
        <v>340</v>
      </c>
      <c r="I183" s="203"/>
      <c r="J183" s="204"/>
      <c r="K183" s="139" t="s">
        <v>57</v>
      </c>
      <c r="L183" s="140"/>
      <c r="M183" s="141"/>
      <c r="N183" s="126"/>
      <c r="O183" s="121"/>
      <c r="P183" s="4"/>
      <c r="Q183" s="4"/>
      <c r="R183" s="123"/>
      <c r="S183" s="124"/>
      <c r="T183" s="18"/>
      <c r="U183" s="44"/>
      <c r="V183" s="4"/>
      <c r="W183" s="123" t="s">
        <v>34</v>
      </c>
      <c r="X183" s="124"/>
      <c r="Y183" s="126"/>
      <c r="Z183" s="121"/>
      <c r="AA183" s="121" t="s">
        <v>34</v>
      </c>
      <c r="AB183" s="121"/>
      <c r="AC183" s="121"/>
      <c r="AD183" s="121"/>
      <c r="AE183" s="122"/>
      <c r="AF183" s="125"/>
      <c r="AG183" s="121"/>
      <c r="AH183" s="121"/>
      <c r="AI183" s="121"/>
      <c r="AJ183" s="121"/>
      <c r="AK183" s="121"/>
      <c r="AL183" s="121" t="s">
        <v>34</v>
      </c>
      <c r="AM183" s="121"/>
      <c r="AN183" s="127"/>
      <c r="AO183" s="54">
        <f t="shared" si="7"/>
        <v>2261000</v>
      </c>
    </row>
    <row r="184" spans="1:41" ht="30.75" customHeight="1">
      <c r="A184" s="273"/>
      <c r="B184" s="14">
        <v>181</v>
      </c>
      <c r="C184" s="115" t="s">
        <v>206</v>
      </c>
      <c r="D184" s="116"/>
      <c r="E184" s="116"/>
      <c r="F184" s="116"/>
      <c r="G184" s="117"/>
      <c r="H184" s="202">
        <v>330</v>
      </c>
      <c r="I184" s="203"/>
      <c r="J184" s="204"/>
      <c r="K184" s="139" t="s">
        <v>57</v>
      </c>
      <c r="L184" s="140"/>
      <c r="M184" s="141"/>
      <c r="N184" s="126"/>
      <c r="O184" s="121"/>
      <c r="P184" s="4"/>
      <c r="Q184" s="4"/>
      <c r="R184" s="123"/>
      <c r="S184" s="124"/>
      <c r="T184" s="18"/>
      <c r="U184" s="44"/>
      <c r="V184" s="4"/>
      <c r="W184" s="123" t="s">
        <v>34</v>
      </c>
      <c r="X184" s="124"/>
      <c r="Y184" s="126"/>
      <c r="Z184" s="121"/>
      <c r="AA184" s="121" t="s">
        <v>34</v>
      </c>
      <c r="AB184" s="121"/>
      <c r="AC184" s="121"/>
      <c r="AD184" s="121"/>
      <c r="AE184" s="122"/>
      <c r="AF184" s="125"/>
      <c r="AG184" s="121"/>
      <c r="AH184" s="121"/>
      <c r="AI184" s="121"/>
      <c r="AJ184" s="121"/>
      <c r="AK184" s="121"/>
      <c r="AL184" s="121" t="s">
        <v>34</v>
      </c>
      <c r="AM184" s="121"/>
      <c r="AN184" s="127"/>
      <c r="AO184" s="54">
        <f t="shared" si="7"/>
        <v>2194500</v>
      </c>
    </row>
    <row r="185" spans="1:41" ht="30.75" customHeight="1">
      <c r="A185" s="273"/>
      <c r="B185" s="14">
        <v>182</v>
      </c>
      <c r="C185" s="115" t="s">
        <v>207</v>
      </c>
      <c r="D185" s="116"/>
      <c r="E185" s="116"/>
      <c r="F185" s="116"/>
      <c r="G185" s="117"/>
      <c r="H185" s="202">
        <v>330</v>
      </c>
      <c r="I185" s="203"/>
      <c r="J185" s="204"/>
      <c r="K185" s="139" t="s">
        <v>69</v>
      </c>
      <c r="L185" s="140"/>
      <c r="M185" s="141"/>
      <c r="N185" s="126"/>
      <c r="O185" s="121"/>
      <c r="P185" s="4"/>
      <c r="Q185" s="4"/>
      <c r="R185" s="123"/>
      <c r="S185" s="124"/>
      <c r="T185" s="18"/>
      <c r="U185" s="44"/>
      <c r="V185" s="4"/>
      <c r="W185" s="123" t="s">
        <v>34</v>
      </c>
      <c r="X185" s="124"/>
      <c r="Y185" s="126"/>
      <c r="Z185" s="121"/>
      <c r="AA185" s="121" t="s">
        <v>34</v>
      </c>
      <c r="AB185" s="121"/>
      <c r="AC185" s="121"/>
      <c r="AD185" s="121"/>
      <c r="AE185" s="122"/>
      <c r="AF185" s="125"/>
      <c r="AG185" s="121"/>
      <c r="AH185" s="121"/>
      <c r="AI185" s="121" t="s">
        <v>34</v>
      </c>
      <c r="AJ185" s="121"/>
      <c r="AK185" s="121"/>
      <c r="AL185" s="121"/>
      <c r="AM185" s="121"/>
      <c r="AN185" s="127"/>
      <c r="AO185" s="54">
        <f t="shared" si="7"/>
        <v>2194500</v>
      </c>
    </row>
    <row r="186" spans="1:41" ht="30.75" customHeight="1">
      <c r="A186" s="273"/>
      <c r="B186" s="14">
        <v>183</v>
      </c>
      <c r="C186" s="115" t="s">
        <v>208</v>
      </c>
      <c r="D186" s="116"/>
      <c r="E186" s="116"/>
      <c r="F186" s="116"/>
      <c r="G186" s="117"/>
      <c r="H186" s="202">
        <v>390</v>
      </c>
      <c r="I186" s="203"/>
      <c r="J186" s="204"/>
      <c r="K186" s="139" t="s">
        <v>57</v>
      </c>
      <c r="L186" s="140"/>
      <c r="M186" s="141"/>
      <c r="N186" s="126"/>
      <c r="O186" s="121"/>
      <c r="P186" s="4"/>
      <c r="Q186" s="4"/>
      <c r="R186" s="123"/>
      <c r="S186" s="124"/>
      <c r="T186" s="18"/>
      <c r="U186" s="44"/>
      <c r="V186" s="4"/>
      <c r="W186" s="123" t="s">
        <v>34</v>
      </c>
      <c r="X186" s="124"/>
      <c r="Y186" s="126"/>
      <c r="Z186" s="121"/>
      <c r="AA186" s="121" t="s">
        <v>34</v>
      </c>
      <c r="AB186" s="121"/>
      <c r="AC186" s="121"/>
      <c r="AD186" s="121"/>
      <c r="AE186" s="122"/>
      <c r="AF186" s="125"/>
      <c r="AG186" s="121"/>
      <c r="AH186" s="121"/>
      <c r="AI186" s="121"/>
      <c r="AJ186" s="121"/>
      <c r="AK186" s="121"/>
      <c r="AL186" s="121" t="s">
        <v>34</v>
      </c>
      <c r="AM186" s="121"/>
      <c r="AN186" s="127"/>
      <c r="AO186" s="54">
        <f t="shared" si="7"/>
        <v>2593500</v>
      </c>
    </row>
    <row r="187" spans="1:41" ht="30.75" customHeight="1">
      <c r="A187" s="273"/>
      <c r="B187" s="14">
        <v>184</v>
      </c>
      <c r="C187" s="115" t="s">
        <v>209</v>
      </c>
      <c r="D187" s="116"/>
      <c r="E187" s="116"/>
      <c r="F187" s="116"/>
      <c r="G187" s="117"/>
      <c r="H187" s="202">
        <v>360</v>
      </c>
      <c r="I187" s="203"/>
      <c r="J187" s="204"/>
      <c r="K187" s="139" t="s">
        <v>57</v>
      </c>
      <c r="L187" s="140"/>
      <c r="M187" s="141"/>
      <c r="N187" s="126"/>
      <c r="O187" s="121"/>
      <c r="P187" s="4"/>
      <c r="Q187" s="4"/>
      <c r="R187" s="123"/>
      <c r="S187" s="124"/>
      <c r="T187" s="18"/>
      <c r="U187" s="44"/>
      <c r="V187" s="4"/>
      <c r="W187" s="123" t="s">
        <v>34</v>
      </c>
      <c r="X187" s="124"/>
      <c r="Y187" s="126"/>
      <c r="Z187" s="121"/>
      <c r="AA187" s="121" t="s">
        <v>34</v>
      </c>
      <c r="AB187" s="121"/>
      <c r="AC187" s="121"/>
      <c r="AD187" s="121"/>
      <c r="AE187" s="122"/>
      <c r="AF187" s="125"/>
      <c r="AG187" s="121"/>
      <c r="AH187" s="121"/>
      <c r="AI187" s="121"/>
      <c r="AJ187" s="121"/>
      <c r="AK187" s="121"/>
      <c r="AL187" s="121" t="s">
        <v>34</v>
      </c>
      <c r="AM187" s="121"/>
      <c r="AN187" s="127"/>
      <c r="AO187" s="54">
        <f t="shared" si="7"/>
        <v>2394000</v>
      </c>
    </row>
    <row r="188" spans="1:41" ht="30.75" customHeight="1">
      <c r="A188" s="273"/>
      <c r="B188" s="14">
        <v>185</v>
      </c>
      <c r="C188" s="115" t="s">
        <v>210</v>
      </c>
      <c r="D188" s="116"/>
      <c r="E188" s="116"/>
      <c r="F188" s="116"/>
      <c r="G188" s="117"/>
      <c r="H188" s="202">
        <v>340</v>
      </c>
      <c r="I188" s="203"/>
      <c r="J188" s="204"/>
      <c r="K188" s="139" t="s">
        <v>69</v>
      </c>
      <c r="L188" s="140"/>
      <c r="M188" s="141"/>
      <c r="N188" s="126"/>
      <c r="O188" s="121"/>
      <c r="P188" s="4"/>
      <c r="Q188" s="4"/>
      <c r="R188" s="123"/>
      <c r="S188" s="124"/>
      <c r="T188" s="18"/>
      <c r="U188" s="44"/>
      <c r="V188" s="4"/>
      <c r="W188" s="123" t="s">
        <v>34</v>
      </c>
      <c r="X188" s="124"/>
      <c r="Y188" s="126"/>
      <c r="Z188" s="121"/>
      <c r="AA188" s="121" t="s">
        <v>34</v>
      </c>
      <c r="AB188" s="121"/>
      <c r="AC188" s="121"/>
      <c r="AD188" s="121"/>
      <c r="AE188" s="122"/>
      <c r="AF188" s="125"/>
      <c r="AG188" s="121"/>
      <c r="AH188" s="121"/>
      <c r="AI188" s="121"/>
      <c r="AJ188" s="121"/>
      <c r="AK188" s="121"/>
      <c r="AL188" s="121" t="s">
        <v>34</v>
      </c>
      <c r="AM188" s="121"/>
      <c r="AN188" s="127"/>
      <c r="AO188" s="54">
        <f t="shared" si="7"/>
        <v>2261000</v>
      </c>
    </row>
    <row r="189" spans="1:41" ht="30.75" customHeight="1">
      <c r="A189" s="273"/>
      <c r="B189" s="14">
        <v>186</v>
      </c>
      <c r="C189" s="115" t="s">
        <v>106</v>
      </c>
      <c r="D189" s="116"/>
      <c r="E189" s="116"/>
      <c r="F189" s="116"/>
      <c r="G189" s="117"/>
      <c r="H189" s="202">
        <v>370</v>
      </c>
      <c r="I189" s="203"/>
      <c r="J189" s="204"/>
      <c r="K189" s="139" t="s">
        <v>57</v>
      </c>
      <c r="L189" s="140"/>
      <c r="M189" s="141"/>
      <c r="N189" s="126"/>
      <c r="O189" s="121"/>
      <c r="P189" s="4"/>
      <c r="Q189" s="4"/>
      <c r="R189" s="123"/>
      <c r="S189" s="124"/>
      <c r="T189" s="18"/>
      <c r="U189" s="44"/>
      <c r="V189" s="4"/>
      <c r="W189" s="123" t="s">
        <v>34</v>
      </c>
      <c r="X189" s="124"/>
      <c r="Y189" s="126"/>
      <c r="Z189" s="121"/>
      <c r="AA189" s="121" t="s">
        <v>34</v>
      </c>
      <c r="AB189" s="121"/>
      <c r="AC189" s="121"/>
      <c r="AD189" s="121"/>
      <c r="AE189" s="122"/>
      <c r="AF189" s="125"/>
      <c r="AG189" s="121"/>
      <c r="AH189" s="121"/>
      <c r="AI189" s="121"/>
      <c r="AJ189" s="121"/>
      <c r="AK189" s="121"/>
      <c r="AL189" s="121" t="s">
        <v>34</v>
      </c>
      <c r="AM189" s="121"/>
      <c r="AN189" s="127"/>
      <c r="AO189" s="54">
        <f t="shared" si="7"/>
        <v>2460500</v>
      </c>
    </row>
    <row r="190" spans="1:41" ht="30.75" customHeight="1">
      <c r="A190" s="273"/>
      <c r="B190" s="14">
        <v>187</v>
      </c>
      <c r="C190" s="115" t="s">
        <v>211</v>
      </c>
      <c r="D190" s="116"/>
      <c r="E190" s="116"/>
      <c r="F190" s="116"/>
      <c r="G190" s="117"/>
      <c r="H190" s="202">
        <v>350</v>
      </c>
      <c r="I190" s="203"/>
      <c r="J190" s="204"/>
      <c r="K190" s="139" t="s">
        <v>69</v>
      </c>
      <c r="L190" s="140"/>
      <c r="M190" s="141"/>
      <c r="N190" s="126"/>
      <c r="O190" s="121"/>
      <c r="P190" s="4"/>
      <c r="Q190" s="4"/>
      <c r="R190" s="123"/>
      <c r="S190" s="124"/>
      <c r="T190" s="18"/>
      <c r="U190" s="44"/>
      <c r="V190" s="4"/>
      <c r="W190" s="123" t="s">
        <v>34</v>
      </c>
      <c r="X190" s="124"/>
      <c r="Y190" s="126"/>
      <c r="Z190" s="121"/>
      <c r="AA190" s="121" t="s">
        <v>34</v>
      </c>
      <c r="AB190" s="121"/>
      <c r="AC190" s="121"/>
      <c r="AD190" s="121"/>
      <c r="AE190" s="122"/>
      <c r="AF190" s="125"/>
      <c r="AG190" s="121"/>
      <c r="AH190" s="121"/>
      <c r="AI190" s="121"/>
      <c r="AJ190" s="121"/>
      <c r="AK190" s="121"/>
      <c r="AL190" s="121" t="s">
        <v>34</v>
      </c>
      <c r="AM190" s="121"/>
      <c r="AN190" s="127"/>
      <c r="AO190" s="54">
        <f t="shared" si="7"/>
        <v>2327500</v>
      </c>
    </row>
    <row r="191" spans="1:41" ht="30.75" customHeight="1">
      <c r="A191" s="273"/>
      <c r="B191" s="14">
        <v>188</v>
      </c>
      <c r="C191" s="115" t="s">
        <v>212</v>
      </c>
      <c r="D191" s="116"/>
      <c r="E191" s="116"/>
      <c r="F191" s="116"/>
      <c r="G191" s="117"/>
      <c r="H191" s="202">
        <v>390</v>
      </c>
      <c r="I191" s="203"/>
      <c r="J191" s="204"/>
      <c r="K191" s="139" t="s">
        <v>57</v>
      </c>
      <c r="L191" s="140"/>
      <c r="M191" s="141"/>
      <c r="N191" s="126"/>
      <c r="O191" s="121"/>
      <c r="P191" s="4"/>
      <c r="Q191" s="4"/>
      <c r="R191" s="123"/>
      <c r="S191" s="124"/>
      <c r="T191" s="18"/>
      <c r="U191" s="44"/>
      <c r="V191" s="4"/>
      <c r="W191" s="123" t="s">
        <v>34</v>
      </c>
      <c r="X191" s="124"/>
      <c r="Y191" s="126"/>
      <c r="Z191" s="121"/>
      <c r="AA191" s="121" t="s">
        <v>34</v>
      </c>
      <c r="AB191" s="121"/>
      <c r="AC191" s="121"/>
      <c r="AD191" s="121"/>
      <c r="AE191" s="122"/>
      <c r="AF191" s="125"/>
      <c r="AG191" s="121"/>
      <c r="AH191" s="121"/>
      <c r="AI191" s="121"/>
      <c r="AJ191" s="121"/>
      <c r="AK191" s="121"/>
      <c r="AL191" s="121" t="s">
        <v>34</v>
      </c>
      <c r="AM191" s="121"/>
      <c r="AN191" s="127"/>
      <c r="AO191" s="54">
        <f t="shared" si="7"/>
        <v>2593500</v>
      </c>
    </row>
    <row r="192" spans="1:41" ht="30.75" customHeight="1">
      <c r="A192" s="273"/>
      <c r="B192" s="14">
        <v>189</v>
      </c>
      <c r="C192" s="115" t="s">
        <v>213</v>
      </c>
      <c r="D192" s="116"/>
      <c r="E192" s="116"/>
      <c r="F192" s="116"/>
      <c r="G192" s="117"/>
      <c r="H192" s="202">
        <v>370</v>
      </c>
      <c r="I192" s="203"/>
      <c r="J192" s="204"/>
      <c r="K192" s="139" t="s">
        <v>33</v>
      </c>
      <c r="L192" s="140"/>
      <c r="M192" s="141"/>
      <c r="N192" s="126"/>
      <c r="O192" s="121"/>
      <c r="P192" s="4"/>
      <c r="Q192" s="4"/>
      <c r="R192" s="123"/>
      <c r="S192" s="124"/>
      <c r="T192" s="18"/>
      <c r="U192" s="44"/>
      <c r="V192" s="4"/>
      <c r="W192" s="123" t="s">
        <v>34</v>
      </c>
      <c r="X192" s="124"/>
      <c r="Y192" s="126"/>
      <c r="Z192" s="121"/>
      <c r="AA192" s="121" t="s">
        <v>34</v>
      </c>
      <c r="AB192" s="121"/>
      <c r="AC192" s="121"/>
      <c r="AD192" s="121"/>
      <c r="AE192" s="122"/>
      <c r="AF192" s="125"/>
      <c r="AG192" s="121"/>
      <c r="AH192" s="121"/>
      <c r="AI192" s="121"/>
      <c r="AJ192" s="121"/>
      <c r="AK192" s="121"/>
      <c r="AL192" s="121" t="s">
        <v>34</v>
      </c>
      <c r="AM192" s="121"/>
      <c r="AN192" s="127"/>
      <c r="AO192" s="54">
        <f t="shared" si="7"/>
        <v>2460500</v>
      </c>
    </row>
    <row r="193" spans="1:41" ht="30.75" customHeight="1">
      <c r="A193" s="273"/>
      <c r="B193" s="14">
        <v>190</v>
      </c>
      <c r="C193" s="115" t="s">
        <v>214</v>
      </c>
      <c r="D193" s="116"/>
      <c r="E193" s="116"/>
      <c r="F193" s="116"/>
      <c r="G193" s="117"/>
      <c r="H193" s="202">
        <v>350</v>
      </c>
      <c r="I193" s="203"/>
      <c r="J193" s="204"/>
      <c r="K193" s="139" t="s">
        <v>69</v>
      </c>
      <c r="L193" s="140"/>
      <c r="M193" s="141"/>
      <c r="N193" s="126"/>
      <c r="O193" s="121"/>
      <c r="P193" s="4"/>
      <c r="Q193" s="4"/>
      <c r="R193" s="123"/>
      <c r="S193" s="124"/>
      <c r="T193" s="18"/>
      <c r="U193" s="44"/>
      <c r="V193" s="4"/>
      <c r="W193" s="123" t="s">
        <v>34</v>
      </c>
      <c r="X193" s="124"/>
      <c r="Y193" s="126"/>
      <c r="Z193" s="121"/>
      <c r="AA193" s="121" t="s">
        <v>34</v>
      </c>
      <c r="AB193" s="121"/>
      <c r="AC193" s="121"/>
      <c r="AD193" s="121"/>
      <c r="AE193" s="122"/>
      <c r="AF193" s="125"/>
      <c r="AG193" s="121"/>
      <c r="AH193" s="121"/>
      <c r="AI193" s="121"/>
      <c r="AJ193" s="121"/>
      <c r="AK193" s="121"/>
      <c r="AL193" s="121" t="s">
        <v>34</v>
      </c>
      <c r="AM193" s="121"/>
      <c r="AN193" s="127"/>
      <c r="AO193" s="54">
        <f t="shared" si="7"/>
        <v>2327500</v>
      </c>
    </row>
    <row r="194" spans="1:41" ht="30.75" customHeight="1">
      <c r="A194" s="273"/>
      <c r="B194" s="14">
        <v>191</v>
      </c>
      <c r="C194" s="115" t="s">
        <v>215</v>
      </c>
      <c r="D194" s="116"/>
      <c r="E194" s="116"/>
      <c r="F194" s="116"/>
      <c r="G194" s="117"/>
      <c r="H194" s="202">
        <v>340</v>
      </c>
      <c r="I194" s="203"/>
      <c r="J194" s="204"/>
      <c r="K194" s="139" t="s">
        <v>131</v>
      </c>
      <c r="L194" s="140"/>
      <c r="M194" s="141"/>
      <c r="N194" s="126"/>
      <c r="O194" s="121"/>
      <c r="P194" s="4"/>
      <c r="Q194" s="4"/>
      <c r="R194" s="123"/>
      <c r="S194" s="124"/>
      <c r="T194" s="18"/>
      <c r="U194" s="44"/>
      <c r="V194" s="4"/>
      <c r="W194" s="123" t="s">
        <v>34</v>
      </c>
      <c r="X194" s="124"/>
      <c r="Y194" s="126"/>
      <c r="Z194" s="121"/>
      <c r="AA194" s="121" t="s">
        <v>34</v>
      </c>
      <c r="AB194" s="121"/>
      <c r="AC194" s="121"/>
      <c r="AD194" s="121"/>
      <c r="AE194" s="122"/>
      <c r="AF194" s="125"/>
      <c r="AG194" s="121"/>
      <c r="AH194" s="121"/>
      <c r="AI194" s="121"/>
      <c r="AJ194" s="121"/>
      <c r="AK194" s="121"/>
      <c r="AL194" s="121" t="s">
        <v>34</v>
      </c>
      <c r="AM194" s="121"/>
      <c r="AN194" s="127"/>
      <c r="AO194" s="54">
        <f t="shared" si="7"/>
        <v>2261000</v>
      </c>
    </row>
    <row r="195" spans="1:41" ht="30.75" customHeight="1">
      <c r="A195" s="273"/>
      <c r="B195" s="14">
        <v>192</v>
      </c>
      <c r="C195" s="115" t="s">
        <v>216</v>
      </c>
      <c r="D195" s="116"/>
      <c r="E195" s="116"/>
      <c r="F195" s="116"/>
      <c r="G195" s="117"/>
      <c r="H195" s="202">
        <v>350</v>
      </c>
      <c r="I195" s="203"/>
      <c r="J195" s="204"/>
      <c r="K195" s="139" t="s">
        <v>95</v>
      </c>
      <c r="L195" s="140"/>
      <c r="M195" s="141"/>
      <c r="N195" s="126"/>
      <c r="O195" s="121"/>
      <c r="P195" s="4"/>
      <c r="Q195" s="4"/>
      <c r="R195" s="123"/>
      <c r="S195" s="124"/>
      <c r="T195" s="18"/>
      <c r="U195" s="44"/>
      <c r="V195" s="4"/>
      <c r="W195" s="123" t="s">
        <v>34</v>
      </c>
      <c r="X195" s="124"/>
      <c r="Y195" s="126"/>
      <c r="Z195" s="121"/>
      <c r="AA195" s="121" t="s">
        <v>34</v>
      </c>
      <c r="AB195" s="121"/>
      <c r="AC195" s="121"/>
      <c r="AD195" s="121"/>
      <c r="AE195" s="122"/>
      <c r="AF195" s="125"/>
      <c r="AG195" s="121"/>
      <c r="AH195" s="121"/>
      <c r="AI195" s="121"/>
      <c r="AJ195" s="121"/>
      <c r="AK195" s="121"/>
      <c r="AL195" s="121" t="s">
        <v>34</v>
      </c>
      <c r="AM195" s="121"/>
      <c r="AN195" s="127"/>
      <c r="AO195" s="54">
        <f t="shared" si="7"/>
        <v>2327500</v>
      </c>
    </row>
    <row r="196" spans="1:41" ht="30.75" customHeight="1">
      <c r="A196" s="273"/>
      <c r="B196" s="14">
        <v>193</v>
      </c>
      <c r="C196" s="115" t="s">
        <v>217</v>
      </c>
      <c r="D196" s="116"/>
      <c r="E196" s="116"/>
      <c r="F196" s="116"/>
      <c r="G196" s="117"/>
      <c r="H196" s="202">
        <v>360</v>
      </c>
      <c r="I196" s="203"/>
      <c r="J196" s="204"/>
      <c r="K196" s="139" t="s">
        <v>57</v>
      </c>
      <c r="L196" s="140"/>
      <c r="M196" s="141"/>
      <c r="N196" s="126"/>
      <c r="O196" s="121"/>
      <c r="P196" s="4"/>
      <c r="Q196" s="4"/>
      <c r="R196" s="123"/>
      <c r="S196" s="124"/>
      <c r="T196" s="18"/>
      <c r="U196" s="44"/>
      <c r="V196" s="4"/>
      <c r="W196" s="123" t="s">
        <v>34</v>
      </c>
      <c r="X196" s="124"/>
      <c r="Y196" s="126"/>
      <c r="Z196" s="121"/>
      <c r="AA196" s="121" t="s">
        <v>34</v>
      </c>
      <c r="AB196" s="121"/>
      <c r="AC196" s="121"/>
      <c r="AD196" s="121"/>
      <c r="AE196" s="122"/>
      <c r="AF196" s="125"/>
      <c r="AG196" s="121"/>
      <c r="AH196" s="121"/>
      <c r="AI196" s="121"/>
      <c r="AJ196" s="121"/>
      <c r="AK196" s="121"/>
      <c r="AL196" s="121" t="s">
        <v>34</v>
      </c>
      <c r="AM196" s="121"/>
      <c r="AN196" s="127"/>
      <c r="AO196" s="54">
        <f t="shared" si="7"/>
        <v>2394000</v>
      </c>
    </row>
    <row r="197" spans="1:41" ht="30.75" customHeight="1" thickBot="1">
      <c r="A197" s="274"/>
      <c r="B197" s="15">
        <v>194</v>
      </c>
      <c r="C197" s="208" t="s">
        <v>218</v>
      </c>
      <c r="D197" s="209"/>
      <c r="E197" s="209"/>
      <c r="F197" s="209"/>
      <c r="G197" s="210"/>
      <c r="H197" s="205">
        <v>760</v>
      </c>
      <c r="I197" s="206"/>
      <c r="J197" s="207"/>
      <c r="K197" s="159" t="s">
        <v>69</v>
      </c>
      <c r="L197" s="160"/>
      <c r="M197" s="161"/>
      <c r="N197" s="129"/>
      <c r="O197" s="130"/>
      <c r="P197" s="7"/>
      <c r="Q197" s="7"/>
      <c r="R197" s="137" t="s">
        <v>34</v>
      </c>
      <c r="S197" s="138"/>
      <c r="T197" s="16"/>
      <c r="U197" s="46"/>
      <c r="V197" s="7"/>
      <c r="W197" s="137"/>
      <c r="X197" s="138"/>
      <c r="Y197" s="129" t="s">
        <v>34</v>
      </c>
      <c r="Z197" s="130"/>
      <c r="AA197" s="130"/>
      <c r="AB197" s="130"/>
      <c r="AC197" s="130"/>
      <c r="AD197" s="130"/>
      <c r="AE197" s="131"/>
      <c r="AF197" s="132"/>
      <c r="AG197" s="130"/>
      <c r="AH197" s="130"/>
      <c r="AI197" s="130" t="s">
        <v>34</v>
      </c>
      <c r="AJ197" s="130"/>
      <c r="AK197" s="130"/>
      <c r="AL197" s="130"/>
      <c r="AM197" s="130"/>
      <c r="AN197" s="133"/>
      <c r="AO197" s="54">
        <f>AQ3*H197</f>
        <v>5320000</v>
      </c>
    </row>
    <row r="198" spans="1:41" ht="30.75" customHeight="1">
      <c r="A198" s="275" t="s">
        <v>219</v>
      </c>
      <c r="B198" s="13">
        <v>195</v>
      </c>
      <c r="C198" s="112" t="s">
        <v>220</v>
      </c>
      <c r="D198" s="113"/>
      <c r="E198" s="113"/>
      <c r="F198" s="113"/>
      <c r="G198" s="114"/>
      <c r="H198" s="193">
        <v>400</v>
      </c>
      <c r="I198" s="194"/>
      <c r="J198" s="195"/>
      <c r="K198" s="162" t="s">
        <v>69</v>
      </c>
      <c r="L198" s="163"/>
      <c r="M198" s="164"/>
      <c r="N198" s="118"/>
      <c r="O198" s="119"/>
      <c r="P198" s="6"/>
      <c r="Q198" s="6"/>
      <c r="R198" s="135"/>
      <c r="S198" s="136"/>
      <c r="T198" s="17"/>
      <c r="U198" s="47"/>
      <c r="V198" s="6"/>
      <c r="W198" s="135" t="s">
        <v>34</v>
      </c>
      <c r="X198" s="136"/>
      <c r="Y198" s="118"/>
      <c r="Z198" s="119"/>
      <c r="AA198" s="119" t="s">
        <v>34</v>
      </c>
      <c r="AB198" s="119"/>
      <c r="AC198" s="119"/>
      <c r="AD198" s="119"/>
      <c r="AE198" s="120"/>
      <c r="AF198" s="128"/>
      <c r="AG198" s="119"/>
      <c r="AH198" s="119"/>
      <c r="AI198" s="119"/>
      <c r="AJ198" s="119"/>
      <c r="AK198" s="119"/>
      <c r="AL198" s="119" t="s">
        <v>34</v>
      </c>
      <c r="AM198" s="119"/>
      <c r="AN198" s="134"/>
      <c r="AO198" s="54">
        <f t="shared" ref="AO198:AO204" si="8">H198*$AS$24</f>
        <v>2660000</v>
      </c>
    </row>
    <row r="199" spans="1:41" ht="30.75" customHeight="1">
      <c r="A199" s="276"/>
      <c r="B199" s="14">
        <v>196</v>
      </c>
      <c r="C199" s="115" t="s">
        <v>221</v>
      </c>
      <c r="D199" s="116"/>
      <c r="E199" s="116"/>
      <c r="F199" s="116"/>
      <c r="G199" s="117"/>
      <c r="H199" s="202">
        <v>440</v>
      </c>
      <c r="I199" s="203"/>
      <c r="J199" s="204"/>
      <c r="K199" s="139" t="s">
        <v>69</v>
      </c>
      <c r="L199" s="140"/>
      <c r="M199" s="141"/>
      <c r="N199" s="126"/>
      <c r="O199" s="121"/>
      <c r="P199" s="4"/>
      <c r="Q199" s="4"/>
      <c r="R199" s="123"/>
      <c r="S199" s="124"/>
      <c r="T199" s="18"/>
      <c r="U199" s="44"/>
      <c r="V199" s="4"/>
      <c r="W199" s="123" t="s">
        <v>34</v>
      </c>
      <c r="X199" s="124"/>
      <c r="Y199" s="126"/>
      <c r="Z199" s="121"/>
      <c r="AA199" s="121" t="s">
        <v>34</v>
      </c>
      <c r="AB199" s="121"/>
      <c r="AC199" s="121"/>
      <c r="AD199" s="121"/>
      <c r="AE199" s="122"/>
      <c r="AF199" s="125"/>
      <c r="AG199" s="121"/>
      <c r="AH199" s="121"/>
      <c r="AI199" s="121"/>
      <c r="AJ199" s="121"/>
      <c r="AK199" s="121"/>
      <c r="AL199" s="121" t="s">
        <v>34</v>
      </c>
      <c r="AM199" s="121"/>
      <c r="AN199" s="127"/>
      <c r="AO199" s="54">
        <f t="shared" si="8"/>
        <v>2926000</v>
      </c>
    </row>
    <row r="200" spans="1:41" ht="30.75" customHeight="1">
      <c r="A200" s="276"/>
      <c r="B200" s="14">
        <v>197</v>
      </c>
      <c r="C200" s="115" t="s">
        <v>222</v>
      </c>
      <c r="D200" s="116"/>
      <c r="E200" s="116"/>
      <c r="F200" s="116"/>
      <c r="G200" s="117"/>
      <c r="H200" s="202">
        <v>360</v>
      </c>
      <c r="I200" s="203"/>
      <c r="J200" s="204"/>
      <c r="K200" s="139" t="s">
        <v>59</v>
      </c>
      <c r="L200" s="140"/>
      <c r="M200" s="141"/>
      <c r="N200" s="126"/>
      <c r="O200" s="121"/>
      <c r="P200" s="4"/>
      <c r="Q200" s="4"/>
      <c r="R200" s="123"/>
      <c r="S200" s="124"/>
      <c r="T200" s="18"/>
      <c r="U200" s="44"/>
      <c r="V200" s="4"/>
      <c r="W200" s="123" t="s">
        <v>34</v>
      </c>
      <c r="X200" s="124"/>
      <c r="Y200" s="126"/>
      <c r="Z200" s="121"/>
      <c r="AA200" s="121" t="s">
        <v>34</v>
      </c>
      <c r="AB200" s="121"/>
      <c r="AC200" s="121"/>
      <c r="AD200" s="121"/>
      <c r="AE200" s="122"/>
      <c r="AF200" s="125"/>
      <c r="AG200" s="121"/>
      <c r="AH200" s="121"/>
      <c r="AI200" s="121"/>
      <c r="AJ200" s="121"/>
      <c r="AK200" s="121"/>
      <c r="AL200" s="121" t="s">
        <v>34</v>
      </c>
      <c r="AM200" s="121"/>
      <c r="AN200" s="127"/>
      <c r="AO200" s="54">
        <f t="shared" si="8"/>
        <v>2394000</v>
      </c>
    </row>
    <row r="201" spans="1:41" ht="30.75" customHeight="1">
      <c r="A201" s="276"/>
      <c r="B201" s="14">
        <v>198</v>
      </c>
      <c r="C201" s="115" t="s">
        <v>223</v>
      </c>
      <c r="D201" s="116"/>
      <c r="E201" s="116"/>
      <c r="F201" s="116"/>
      <c r="G201" s="117"/>
      <c r="H201" s="202">
        <v>390</v>
      </c>
      <c r="I201" s="203"/>
      <c r="J201" s="204"/>
      <c r="K201" s="139" t="s">
        <v>57</v>
      </c>
      <c r="L201" s="140"/>
      <c r="M201" s="141"/>
      <c r="N201" s="126"/>
      <c r="O201" s="121"/>
      <c r="P201" s="4"/>
      <c r="Q201" s="4"/>
      <c r="R201" s="123"/>
      <c r="S201" s="124"/>
      <c r="T201" s="18"/>
      <c r="U201" s="44"/>
      <c r="V201" s="4"/>
      <c r="W201" s="123" t="s">
        <v>34</v>
      </c>
      <c r="X201" s="124"/>
      <c r="Y201" s="126" t="s">
        <v>34</v>
      </c>
      <c r="Z201" s="121"/>
      <c r="AA201" s="121"/>
      <c r="AB201" s="121"/>
      <c r="AC201" s="121"/>
      <c r="AD201" s="121"/>
      <c r="AE201" s="122"/>
      <c r="AF201" s="125"/>
      <c r="AG201" s="121"/>
      <c r="AH201" s="121"/>
      <c r="AI201" s="121"/>
      <c r="AJ201" s="121"/>
      <c r="AK201" s="121"/>
      <c r="AL201" s="121" t="s">
        <v>34</v>
      </c>
      <c r="AM201" s="121"/>
      <c r="AN201" s="127"/>
      <c r="AO201" s="54">
        <f t="shared" si="8"/>
        <v>2593500</v>
      </c>
    </row>
    <row r="202" spans="1:41" ht="30.75" customHeight="1">
      <c r="A202" s="276"/>
      <c r="B202" s="14">
        <v>199</v>
      </c>
      <c r="C202" s="115" t="s">
        <v>224</v>
      </c>
      <c r="D202" s="116"/>
      <c r="E202" s="116"/>
      <c r="F202" s="116"/>
      <c r="G202" s="117"/>
      <c r="H202" s="202">
        <v>400</v>
      </c>
      <c r="I202" s="203"/>
      <c r="J202" s="204"/>
      <c r="K202" s="139" t="s">
        <v>57</v>
      </c>
      <c r="L202" s="140"/>
      <c r="M202" s="141"/>
      <c r="N202" s="126"/>
      <c r="O202" s="121"/>
      <c r="P202" s="4"/>
      <c r="Q202" s="4"/>
      <c r="R202" s="123"/>
      <c r="S202" s="124"/>
      <c r="T202" s="18"/>
      <c r="U202" s="44"/>
      <c r="V202" s="4"/>
      <c r="W202" s="123" t="s">
        <v>34</v>
      </c>
      <c r="X202" s="124"/>
      <c r="Y202" s="126"/>
      <c r="Z202" s="121"/>
      <c r="AA202" s="121" t="s">
        <v>34</v>
      </c>
      <c r="AB202" s="121"/>
      <c r="AC202" s="121"/>
      <c r="AD202" s="121"/>
      <c r="AE202" s="122"/>
      <c r="AF202" s="125"/>
      <c r="AG202" s="121"/>
      <c r="AH202" s="121"/>
      <c r="AI202" s="121"/>
      <c r="AJ202" s="121"/>
      <c r="AK202" s="121"/>
      <c r="AL202" s="121" t="s">
        <v>34</v>
      </c>
      <c r="AM202" s="121"/>
      <c r="AN202" s="127"/>
      <c r="AO202" s="54">
        <f t="shared" si="8"/>
        <v>2660000</v>
      </c>
    </row>
    <row r="203" spans="1:41" ht="30.75" customHeight="1">
      <c r="A203" s="276"/>
      <c r="B203" s="14">
        <v>200</v>
      </c>
      <c r="C203" s="115" t="s">
        <v>225</v>
      </c>
      <c r="D203" s="116"/>
      <c r="E203" s="116"/>
      <c r="F203" s="116"/>
      <c r="G203" s="117"/>
      <c r="H203" s="202">
        <v>380</v>
      </c>
      <c r="I203" s="203"/>
      <c r="J203" s="204"/>
      <c r="K203" s="139" t="s">
        <v>57</v>
      </c>
      <c r="L203" s="140"/>
      <c r="M203" s="141"/>
      <c r="N203" s="126"/>
      <c r="O203" s="121"/>
      <c r="P203" s="4"/>
      <c r="Q203" s="4"/>
      <c r="R203" s="123"/>
      <c r="S203" s="124"/>
      <c r="T203" s="18"/>
      <c r="U203" s="44"/>
      <c r="V203" s="4"/>
      <c r="W203" s="123" t="s">
        <v>34</v>
      </c>
      <c r="X203" s="124"/>
      <c r="Y203" s="126" t="s">
        <v>34</v>
      </c>
      <c r="Z203" s="121"/>
      <c r="AA203" s="121"/>
      <c r="AB203" s="121"/>
      <c r="AC203" s="121"/>
      <c r="AD203" s="121"/>
      <c r="AE203" s="122"/>
      <c r="AF203" s="125"/>
      <c r="AG203" s="121"/>
      <c r="AH203" s="121"/>
      <c r="AI203" s="121"/>
      <c r="AJ203" s="121"/>
      <c r="AK203" s="121"/>
      <c r="AL203" s="121" t="s">
        <v>34</v>
      </c>
      <c r="AM203" s="121"/>
      <c r="AN203" s="127"/>
      <c r="AO203" s="54">
        <f t="shared" si="8"/>
        <v>2527000</v>
      </c>
    </row>
    <row r="204" spans="1:41" ht="30.75" customHeight="1">
      <c r="A204" s="276"/>
      <c r="B204" s="14">
        <v>201</v>
      </c>
      <c r="C204" s="115" t="s">
        <v>168</v>
      </c>
      <c r="D204" s="116"/>
      <c r="E204" s="116"/>
      <c r="F204" s="116"/>
      <c r="G204" s="117"/>
      <c r="H204" s="202">
        <v>430</v>
      </c>
      <c r="I204" s="203"/>
      <c r="J204" s="204"/>
      <c r="K204" s="139" t="s">
        <v>57</v>
      </c>
      <c r="L204" s="140"/>
      <c r="M204" s="141"/>
      <c r="N204" s="126"/>
      <c r="O204" s="121"/>
      <c r="P204" s="4"/>
      <c r="Q204" s="4"/>
      <c r="R204" s="123"/>
      <c r="S204" s="124"/>
      <c r="T204" s="18"/>
      <c r="U204" s="44"/>
      <c r="V204" s="4"/>
      <c r="W204" s="123" t="s">
        <v>34</v>
      </c>
      <c r="X204" s="124"/>
      <c r="Y204" s="126" t="s">
        <v>34</v>
      </c>
      <c r="Z204" s="121"/>
      <c r="AA204" s="121"/>
      <c r="AB204" s="121"/>
      <c r="AC204" s="121"/>
      <c r="AD204" s="121"/>
      <c r="AE204" s="122"/>
      <c r="AF204" s="125"/>
      <c r="AG204" s="121"/>
      <c r="AH204" s="121"/>
      <c r="AI204" s="121"/>
      <c r="AJ204" s="121"/>
      <c r="AK204" s="121"/>
      <c r="AL204" s="121" t="s">
        <v>34</v>
      </c>
      <c r="AM204" s="121"/>
      <c r="AN204" s="127"/>
      <c r="AO204" s="54">
        <f t="shared" si="8"/>
        <v>2859500</v>
      </c>
    </row>
    <row r="205" spans="1:41" ht="30.75" customHeight="1">
      <c r="A205" s="276"/>
      <c r="B205" s="14">
        <v>202</v>
      </c>
      <c r="C205" s="115"/>
      <c r="D205" s="116"/>
      <c r="E205" s="116"/>
      <c r="F205" s="116"/>
      <c r="G205" s="117"/>
      <c r="H205" s="202">
        <v>135</v>
      </c>
      <c r="I205" s="203"/>
      <c r="J205" s="204"/>
      <c r="K205" s="139" t="s">
        <v>93</v>
      </c>
      <c r="L205" s="140"/>
      <c r="M205" s="141"/>
      <c r="N205" s="126"/>
      <c r="O205" s="121"/>
      <c r="P205" s="4"/>
      <c r="Q205" s="4"/>
      <c r="R205" s="123"/>
      <c r="S205" s="124"/>
      <c r="T205" s="18" t="s">
        <v>34</v>
      </c>
      <c r="U205" s="44"/>
      <c r="V205" s="4"/>
      <c r="W205" s="123"/>
      <c r="X205" s="124"/>
      <c r="Y205" s="126"/>
      <c r="Z205" s="121"/>
      <c r="AA205" s="121"/>
      <c r="AB205" s="121"/>
      <c r="AC205" s="121"/>
      <c r="AD205" s="121"/>
      <c r="AE205" s="122"/>
      <c r="AF205" s="125"/>
      <c r="AG205" s="121"/>
      <c r="AH205" s="121"/>
      <c r="AI205" s="121"/>
      <c r="AJ205" s="121"/>
      <c r="AK205" s="121"/>
      <c r="AL205" s="121" t="s">
        <v>34</v>
      </c>
      <c r="AM205" s="121"/>
      <c r="AN205" s="127"/>
      <c r="AO205" s="54">
        <f>AS1*H205</f>
        <v>1174500</v>
      </c>
    </row>
    <row r="206" spans="1:41" ht="30.75" customHeight="1">
      <c r="A206" s="276"/>
      <c r="B206" s="14">
        <v>203</v>
      </c>
      <c r="C206" s="115" t="s">
        <v>226</v>
      </c>
      <c r="D206" s="116"/>
      <c r="E206" s="116"/>
      <c r="F206" s="116"/>
      <c r="G206" s="117"/>
      <c r="H206" s="202">
        <v>350</v>
      </c>
      <c r="I206" s="203"/>
      <c r="J206" s="204"/>
      <c r="K206" s="139" t="s">
        <v>57</v>
      </c>
      <c r="L206" s="140"/>
      <c r="M206" s="141"/>
      <c r="N206" s="126"/>
      <c r="O206" s="121"/>
      <c r="P206" s="4"/>
      <c r="Q206" s="4"/>
      <c r="R206" s="123"/>
      <c r="S206" s="124"/>
      <c r="T206" s="18"/>
      <c r="U206" s="44"/>
      <c r="V206" s="4"/>
      <c r="W206" s="123" t="s">
        <v>34</v>
      </c>
      <c r="X206" s="124"/>
      <c r="Y206" s="126"/>
      <c r="Z206" s="121"/>
      <c r="AA206" s="121" t="s">
        <v>34</v>
      </c>
      <c r="AB206" s="121"/>
      <c r="AC206" s="121"/>
      <c r="AD206" s="121"/>
      <c r="AE206" s="122"/>
      <c r="AF206" s="125"/>
      <c r="AG206" s="121"/>
      <c r="AH206" s="121"/>
      <c r="AI206" s="121"/>
      <c r="AJ206" s="121"/>
      <c r="AK206" s="121"/>
      <c r="AL206" s="121" t="s">
        <v>34</v>
      </c>
      <c r="AM206" s="121"/>
      <c r="AN206" s="127"/>
      <c r="AO206" s="54">
        <f t="shared" ref="AO206:AO210" si="9">H206*$AS$24</f>
        <v>2327500</v>
      </c>
    </row>
    <row r="207" spans="1:41" ht="30.75" customHeight="1">
      <c r="A207" s="276"/>
      <c r="B207" s="14">
        <v>204</v>
      </c>
      <c r="C207" s="115" t="s">
        <v>227</v>
      </c>
      <c r="D207" s="116"/>
      <c r="E207" s="116"/>
      <c r="F207" s="116"/>
      <c r="G207" s="117"/>
      <c r="H207" s="202">
        <v>330</v>
      </c>
      <c r="I207" s="203"/>
      <c r="J207" s="204"/>
      <c r="K207" s="139" t="s">
        <v>57</v>
      </c>
      <c r="L207" s="140"/>
      <c r="M207" s="141"/>
      <c r="N207" s="126"/>
      <c r="O207" s="121"/>
      <c r="P207" s="4"/>
      <c r="Q207" s="4"/>
      <c r="R207" s="123"/>
      <c r="S207" s="124"/>
      <c r="T207" s="18"/>
      <c r="U207" s="44"/>
      <c r="V207" s="4"/>
      <c r="W207" s="123" t="s">
        <v>34</v>
      </c>
      <c r="X207" s="124"/>
      <c r="Y207" s="126"/>
      <c r="Z207" s="121"/>
      <c r="AA207" s="121" t="s">
        <v>34</v>
      </c>
      <c r="AB207" s="121"/>
      <c r="AC207" s="121"/>
      <c r="AD207" s="121"/>
      <c r="AE207" s="122"/>
      <c r="AF207" s="125"/>
      <c r="AG207" s="121"/>
      <c r="AH207" s="121"/>
      <c r="AI207" s="121"/>
      <c r="AJ207" s="121"/>
      <c r="AK207" s="121"/>
      <c r="AL207" s="121" t="s">
        <v>34</v>
      </c>
      <c r="AM207" s="121"/>
      <c r="AN207" s="127"/>
      <c r="AO207" s="54">
        <f t="shared" si="9"/>
        <v>2194500</v>
      </c>
    </row>
    <row r="208" spans="1:41" ht="30.75" customHeight="1">
      <c r="A208" s="276"/>
      <c r="B208" s="14">
        <v>205</v>
      </c>
      <c r="C208" s="115" t="s">
        <v>228</v>
      </c>
      <c r="D208" s="116"/>
      <c r="E208" s="116"/>
      <c r="F208" s="116"/>
      <c r="G208" s="117"/>
      <c r="H208" s="202">
        <v>440</v>
      </c>
      <c r="I208" s="203"/>
      <c r="J208" s="204"/>
      <c r="K208" s="139" t="s">
        <v>69</v>
      </c>
      <c r="L208" s="140"/>
      <c r="M208" s="141"/>
      <c r="N208" s="126"/>
      <c r="O208" s="121"/>
      <c r="P208" s="4"/>
      <c r="Q208" s="4"/>
      <c r="R208" s="123"/>
      <c r="S208" s="124"/>
      <c r="T208" s="18"/>
      <c r="U208" s="44"/>
      <c r="V208" s="4"/>
      <c r="W208" s="123" t="s">
        <v>34</v>
      </c>
      <c r="X208" s="124"/>
      <c r="Y208" s="126"/>
      <c r="Z208" s="121"/>
      <c r="AA208" s="121" t="s">
        <v>34</v>
      </c>
      <c r="AB208" s="121"/>
      <c r="AC208" s="121"/>
      <c r="AD208" s="121"/>
      <c r="AE208" s="122"/>
      <c r="AF208" s="125"/>
      <c r="AG208" s="121"/>
      <c r="AH208" s="121"/>
      <c r="AI208" s="121"/>
      <c r="AJ208" s="121"/>
      <c r="AK208" s="121"/>
      <c r="AL208" s="121" t="s">
        <v>34</v>
      </c>
      <c r="AM208" s="121"/>
      <c r="AN208" s="127"/>
      <c r="AO208" s="54">
        <f t="shared" si="9"/>
        <v>2926000</v>
      </c>
    </row>
    <row r="209" spans="1:41" ht="30.75" customHeight="1">
      <c r="A209" s="276"/>
      <c r="B209" s="14">
        <v>206</v>
      </c>
      <c r="C209" s="115" t="s">
        <v>229</v>
      </c>
      <c r="D209" s="116"/>
      <c r="E209" s="116"/>
      <c r="F209" s="116"/>
      <c r="G209" s="117"/>
      <c r="H209" s="202">
        <v>450</v>
      </c>
      <c r="I209" s="203"/>
      <c r="J209" s="204"/>
      <c r="K209" s="139" t="s">
        <v>69</v>
      </c>
      <c r="L209" s="140"/>
      <c r="M209" s="141"/>
      <c r="N209" s="126"/>
      <c r="O209" s="121"/>
      <c r="P209" s="4"/>
      <c r="Q209" s="4"/>
      <c r="R209" s="123"/>
      <c r="S209" s="124"/>
      <c r="T209" s="18"/>
      <c r="U209" s="44"/>
      <c r="V209" s="4"/>
      <c r="W209" s="123" t="s">
        <v>34</v>
      </c>
      <c r="X209" s="124"/>
      <c r="Y209" s="126"/>
      <c r="Z209" s="121"/>
      <c r="AA209" s="121" t="s">
        <v>34</v>
      </c>
      <c r="AB209" s="121"/>
      <c r="AC209" s="121"/>
      <c r="AD209" s="121"/>
      <c r="AE209" s="122"/>
      <c r="AF209" s="125"/>
      <c r="AG209" s="121"/>
      <c r="AH209" s="121"/>
      <c r="AI209" s="121"/>
      <c r="AJ209" s="121"/>
      <c r="AK209" s="121"/>
      <c r="AL209" s="121" t="s">
        <v>34</v>
      </c>
      <c r="AM209" s="121"/>
      <c r="AN209" s="127"/>
      <c r="AO209" s="54">
        <f t="shared" si="9"/>
        <v>2992500</v>
      </c>
    </row>
    <row r="210" spans="1:41" ht="30.75" customHeight="1">
      <c r="A210" s="276"/>
      <c r="B210" s="14">
        <v>207</v>
      </c>
      <c r="C210" s="115" t="s">
        <v>230</v>
      </c>
      <c r="D210" s="116"/>
      <c r="E210" s="116"/>
      <c r="F210" s="116"/>
      <c r="G210" s="117"/>
      <c r="H210" s="202">
        <v>370</v>
      </c>
      <c r="I210" s="203"/>
      <c r="J210" s="204"/>
      <c r="K210" s="139" t="s">
        <v>69</v>
      </c>
      <c r="L210" s="140"/>
      <c r="M210" s="141"/>
      <c r="N210" s="126"/>
      <c r="O210" s="121"/>
      <c r="P210" s="4"/>
      <c r="Q210" s="4"/>
      <c r="R210" s="123"/>
      <c r="S210" s="124"/>
      <c r="T210" s="18"/>
      <c r="U210" s="44"/>
      <c r="V210" s="4"/>
      <c r="W210" s="123" t="s">
        <v>34</v>
      </c>
      <c r="X210" s="124"/>
      <c r="Y210" s="126"/>
      <c r="Z210" s="121"/>
      <c r="AA210" s="121" t="s">
        <v>34</v>
      </c>
      <c r="AB210" s="121"/>
      <c r="AC210" s="121"/>
      <c r="AD210" s="121"/>
      <c r="AE210" s="122"/>
      <c r="AF210" s="125"/>
      <c r="AG210" s="121"/>
      <c r="AH210" s="121"/>
      <c r="AI210" s="121"/>
      <c r="AJ210" s="121"/>
      <c r="AK210" s="121"/>
      <c r="AL210" s="121" t="s">
        <v>34</v>
      </c>
      <c r="AM210" s="121"/>
      <c r="AN210" s="127"/>
      <c r="AO210" s="54">
        <f t="shared" si="9"/>
        <v>2460500</v>
      </c>
    </row>
    <row r="211" spans="1:41" ht="30.75" customHeight="1">
      <c r="A211" s="276"/>
      <c r="B211" s="14">
        <v>208</v>
      </c>
      <c r="C211" s="115"/>
      <c r="D211" s="116"/>
      <c r="E211" s="116"/>
      <c r="F211" s="116"/>
      <c r="G211" s="117"/>
      <c r="H211" s="202">
        <v>174</v>
      </c>
      <c r="I211" s="203"/>
      <c r="J211" s="204"/>
      <c r="K211" s="139" t="s">
        <v>69</v>
      </c>
      <c r="L211" s="140"/>
      <c r="M211" s="141"/>
      <c r="N211" s="126"/>
      <c r="O211" s="121"/>
      <c r="P211" s="4"/>
      <c r="Q211" s="4"/>
      <c r="R211" s="123"/>
      <c r="S211" s="124"/>
      <c r="T211" s="18" t="s">
        <v>34</v>
      </c>
      <c r="U211" s="44"/>
      <c r="V211" s="4"/>
      <c r="W211" s="123"/>
      <c r="X211" s="124"/>
      <c r="Y211" s="126"/>
      <c r="Z211" s="121"/>
      <c r="AA211" s="121"/>
      <c r="AB211" s="121"/>
      <c r="AC211" s="121"/>
      <c r="AD211" s="121"/>
      <c r="AE211" s="122"/>
      <c r="AF211" s="125"/>
      <c r="AG211" s="121"/>
      <c r="AH211" s="121"/>
      <c r="AI211" s="121"/>
      <c r="AJ211" s="121"/>
      <c r="AK211" s="121"/>
      <c r="AL211" s="121" t="s">
        <v>34</v>
      </c>
      <c r="AM211" s="121"/>
      <c r="AN211" s="127"/>
      <c r="AO211" s="54">
        <f>AS1*H211</f>
        <v>1513800</v>
      </c>
    </row>
    <row r="212" spans="1:41" ht="30.75" customHeight="1">
      <c r="A212" s="276"/>
      <c r="B212" s="14">
        <v>209</v>
      </c>
      <c r="C212" s="115"/>
      <c r="D212" s="116"/>
      <c r="E212" s="116"/>
      <c r="F212" s="116"/>
      <c r="G212" s="117"/>
      <c r="H212" s="202">
        <v>120</v>
      </c>
      <c r="I212" s="203"/>
      <c r="J212" s="204"/>
      <c r="K212" s="139" t="s">
        <v>69</v>
      </c>
      <c r="L212" s="140"/>
      <c r="M212" s="141"/>
      <c r="N212" s="126"/>
      <c r="O212" s="121"/>
      <c r="P212" s="4"/>
      <c r="Q212" s="4"/>
      <c r="R212" s="123"/>
      <c r="S212" s="124"/>
      <c r="T212" s="18" t="s">
        <v>34</v>
      </c>
      <c r="U212" s="44"/>
      <c r="V212" s="4"/>
      <c r="W212" s="123"/>
      <c r="X212" s="124"/>
      <c r="Y212" s="126"/>
      <c r="Z212" s="121"/>
      <c r="AA212" s="121"/>
      <c r="AB212" s="121"/>
      <c r="AC212" s="121"/>
      <c r="AD212" s="121"/>
      <c r="AE212" s="122"/>
      <c r="AF212" s="125"/>
      <c r="AG212" s="121"/>
      <c r="AH212" s="121"/>
      <c r="AI212" s="121"/>
      <c r="AJ212" s="121"/>
      <c r="AK212" s="121"/>
      <c r="AL212" s="121" t="s">
        <v>34</v>
      </c>
      <c r="AM212" s="121"/>
      <c r="AN212" s="127"/>
      <c r="AO212" s="54">
        <f>AS1*H212</f>
        <v>1044000</v>
      </c>
    </row>
    <row r="213" spans="1:41" ht="30.75" customHeight="1">
      <c r="A213" s="276"/>
      <c r="B213" s="14">
        <v>210</v>
      </c>
      <c r="C213" s="115"/>
      <c r="D213" s="116"/>
      <c r="E213" s="116"/>
      <c r="F213" s="116"/>
      <c r="G213" s="117"/>
      <c r="H213" s="202">
        <v>140</v>
      </c>
      <c r="I213" s="203"/>
      <c r="J213" s="204"/>
      <c r="K213" s="139" t="s">
        <v>69</v>
      </c>
      <c r="L213" s="140"/>
      <c r="M213" s="141"/>
      <c r="N213" s="126"/>
      <c r="O213" s="121"/>
      <c r="P213" s="4"/>
      <c r="Q213" s="4"/>
      <c r="R213" s="123"/>
      <c r="S213" s="124"/>
      <c r="T213" s="18" t="s">
        <v>34</v>
      </c>
      <c r="U213" s="44"/>
      <c r="V213" s="4"/>
      <c r="W213" s="123"/>
      <c r="X213" s="124"/>
      <c r="Y213" s="126"/>
      <c r="Z213" s="121"/>
      <c r="AA213" s="121"/>
      <c r="AB213" s="121"/>
      <c r="AC213" s="121"/>
      <c r="AD213" s="121"/>
      <c r="AE213" s="122"/>
      <c r="AF213" s="125"/>
      <c r="AG213" s="121"/>
      <c r="AH213" s="121"/>
      <c r="AI213" s="121"/>
      <c r="AJ213" s="121"/>
      <c r="AK213" s="121"/>
      <c r="AL213" s="121" t="s">
        <v>34</v>
      </c>
      <c r="AM213" s="121"/>
      <c r="AN213" s="127"/>
      <c r="AO213" s="54">
        <f>AS1*H213</f>
        <v>1218000</v>
      </c>
    </row>
    <row r="214" spans="1:41" ht="30.75" customHeight="1">
      <c r="A214" s="276"/>
      <c r="B214" s="14">
        <v>211</v>
      </c>
      <c r="C214" s="115" t="s">
        <v>231</v>
      </c>
      <c r="D214" s="116"/>
      <c r="E214" s="116"/>
      <c r="F214" s="116"/>
      <c r="G214" s="117"/>
      <c r="H214" s="202">
        <v>340</v>
      </c>
      <c r="I214" s="203"/>
      <c r="J214" s="204"/>
      <c r="K214" s="139" t="s">
        <v>232</v>
      </c>
      <c r="L214" s="140"/>
      <c r="M214" s="141"/>
      <c r="N214" s="126"/>
      <c r="O214" s="121"/>
      <c r="P214" s="4"/>
      <c r="Q214" s="4"/>
      <c r="R214" s="123"/>
      <c r="S214" s="124"/>
      <c r="T214" s="18"/>
      <c r="U214" s="44"/>
      <c r="V214" s="4"/>
      <c r="W214" s="123" t="s">
        <v>34</v>
      </c>
      <c r="X214" s="124"/>
      <c r="Y214" s="126"/>
      <c r="Z214" s="121"/>
      <c r="AA214" s="121" t="s">
        <v>34</v>
      </c>
      <c r="AB214" s="121"/>
      <c r="AC214" s="121"/>
      <c r="AD214" s="121"/>
      <c r="AE214" s="122"/>
      <c r="AF214" s="125"/>
      <c r="AG214" s="121"/>
      <c r="AH214" s="121"/>
      <c r="AI214" s="121"/>
      <c r="AJ214" s="121"/>
      <c r="AK214" s="121"/>
      <c r="AL214" s="121" t="s">
        <v>34</v>
      </c>
      <c r="AM214" s="121"/>
      <c r="AN214" s="127"/>
      <c r="AO214" s="54">
        <f t="shared" ref="AO214:AO216" si="10">H214*$AS$24</f>
        <v>2261000</v>
      </c>
    </row>
    <row r="215" spans="1:41" ht="30.75" customHeight="1">
      <c r="A215" s="276"/>
      <c r="B215" s="14">
        <v>212</v>
      </c>
      <c r="C215" s="115" t="s">
        <v>233</v>
      </c>
      <c r="D215" s="116"/>
      <c r="E215" s="116"/>
      <c r="F215" s="116"/>
      <c r="G215" s="117"/>
      <c r="H215" s="202">
        <v>310</v>
      </c>
      <c r="I215" s="203"/>
      <c r="J215" s="204"/>
      <c r="K215" s="139" t="s">
        <v>57</v>
      </c>
      <c r="L215" s="140"/>
      <c r="M215" s="141"/>
      <c r="N215" s="126"/>
      <c r="O215" s="121"/>
      <c r="P215" s="4"/>
      <c r="Q215" s="4"/>
      <c r="R215" s="123"/>
      <c r="S215" s="124"/>
      <c r="T215" s="18"/>
      <c r="U215" s="44"/>
      <c r="V215" s="4"/>
      <c r="W215" s="123" t="s">
        <v>34</v>
      </c>
      <c r="X215" s="124"/>
      <c r="Y215" s="126"/>
      <c r="Z215" s="121"/>
      <c r="AA215" s="121" t="s">
        <v>34</v>
      </c>
      <c r="AB215" s="121"/>
      <c r="AC215" s="121"/>
      <c r="AD215" s="121"/>
      <c r="AE215" s="122"/>
      <c r="AF215" s="125"/>
      <c r="AG215" s="121"/>
      <c r="AH215" s="121"/>
      <c r="AI215" s="121"/>
      <c r="AJ215" s="121"/>
      <c r="AK215" s="121"/>
      <c r="AL215" s="121" t="s">
        <v>34</v>
      </c>
      <c r="AM215" s="121"/>
      <c r="AN215" s="127"/>
      <c r="AO215" s="54">
        <f t="shared" si="10"/>
        <v>2061500</v>
      </c>
    </row>
    <row r="216" spans="1:41" ht="30.75" customHeight="1">
      <c r="A216" s="276"/>
      <c r="B216" s="14">
        <v>213</v>
      </c>
      <c r="C216" s="115" t="s">
        <v>234</v>
      </c>
      <c r="D216" s="116"/>
      <c r="E216" s="116"/>
      <c r="F216" s="116"/>
      <c r="G216" s="117"/>
      <c r="H216" s="202">
        <v>410</v>
      </c>
      <c r="I216" s="203"/>
      <c r="J216" s="204"/>
      <c r="K216" s="139" t="s">
        <v>57</v>
      </c>
      <c r="L216" s="140"/>
      <c r="M216" s="141"/>
      <c r="N216" s="126"/>
      <c r="O216" s="121"/>
      <c r="P216" s="4"/>
      <c r="Q216" s="4"/>
      <c r="R216" s="123"/>
      <c r="S216" s="124"/>
      <c r="T216" s="18"/>
      <c r="U216" s="44"/>
      <c r="V216" s="4"/>
      <c r="W216" s="123" t="s">
        <v>34</v>
      </c>
      <c r="X216" s="124"/>
      <c r="Y216" s="126" t="s">
        <v>34</v>
      </c>
      <c r="Z216" s="121"/>
      <c r="AA216" s="121"/>
      <c r="AB216" s="121"/>
      <c r="AC216" s="121"/>
      <c r="AD216" s="121"/>
      <c r="AE216" s="122"/>
      <c r="AF216" s="125"/>
      <c r="AG216" s="121"/>
      <c r="AH216" s="121"/>
      <c r="AI216" s="121"/>
      <c r="AJ216" s="121"/>
      <c r="AK216" s="121"/>
      <c r="AL216" s="121" t="s">
        <v>34</v>
      </c>
      <c r="AM216" s="121"/>
      <c r="AN216" s="127"/>
      <c r="AO216" s="54">
        <f t="shared" si="10"/>
        <v>2726500</v>
      </c>
    </row>
    <row r="217" spans="1:41" ht="30.75" customHeight="1">
      <c r="A217" s="276"/>
      <c r="B217" s="14">
        <v>214</v>
      </c>
      <c r="C217" s="115" t="s">
        <v>235</v>
      </c>
      <c r="D217" s="116"/>
      <c r="E217" s="116"/>
      <c r="F217" s="116"/>
      <c r="G217" s="117"/>
      <c r="H217" s="202">
        <v>290</v>
      </c>
      <c r="I217" s="203"/>
      <c r="J217" s="204"/>
      <c r="K217" s="139" t="s">
        <v>57</v>
      </c>
      <c r="L217" s="140"/>
      <c r="M217" s="141"/>
      <c r="N217" s="126"/>
      <c r="O217" s="121"/>
      <c r="P217" s="4"/>
      <c r="Q217" s="4"/>
      <c r="R217" s="123"/>
      <c r="S217" s="124"/>
      <c r="T217" s="18"/>
      <c r="U217" s="44" t="s">
        <v>34</v>
      </c>
      <c r="V217" s="4"/>
      <c r="W217" s="123"/>
      <c r="X217" s="124"/>
      <c r="Y217" s="126"/>
      <c r="Z217" s="121"/>
      <c r="AA217" s="121" t="s">
        <v>34</v>
      </c>
      <c r="AB217" s="121"/>
      <c r="AC217" s="121"/>
      <c r="AD217" s="121"/>
      <c r="AE217" s="122"/>
      <c r="AF217" s="125"/>
      <c r="AG217" s="121"/>
      <c r="AH217" s="121"/>
      <c r="AI217" s="121"/>
      <c r="AJ217" s="121"/>
      <c r="AK217" s="121"/>
      <c r="AL217" s="121" t="s">
        <v>34</v>
      </c>
      <c r="AM217" s="121"/>
      <c r="AN217" s="127"/>
      <c r="AO217" s="54">
        <f>AS2*H217</f>
        <v>2117000</v>
      </c>
    </row>
    <row r="218" spans="1:41" ht="30.75" customHeight="1">
      <c r="A218" s="276"/>
      <c r="B218" s="14">
        <v>215</v>
      </c>
      <c r="C218" s="115" t="s">
        <v>236</v>
      </c>
      <c r="D218" s="116"/>
      <c r="E218" s="116"/>
      <c r="F218" s="116"/>
      <c r="G218" s="117"/>
      <c r="H218" s="202">
        <v>400</v>
      </c>
      <c r="I218" s="203"/>
      <c r="J218" s="204"/>
      <c r="K218" s="139" t="s">
        <v>57</v>
      </c>
      <c r="L218" s="140"/>
      <c r="M218" s="141"/>
      <c r="N218" s="126"/>
      <c r="O218" s="121"/>
      <c r="P218" s="4"/>
      <c r="Q218" s="4"/>
      <c r="R218" s="123"/>
      <c r="S218" s="124"/>
      <c r="T218" s="18"/>
      <c r="U218" s="44"/>
      <c r="V218" s="4"/>
      <c r="W218" s="123" t="s">
        <v>34</v>
      </c>
      <c r="X218" s="124"/>
      <c r="Y218" s="126"/>
      <c r="Z218" s="121"/>
      <c r="AA218" s="121" t="s">
        <v>34</v>
      </c>
      <c r="AB218" s="121"/>
      <c r="AC218" s="121"/>
      <c r="AD218" s="121"/>
      <c r="AE218" s="122"/>
      <c r="AF218" s="125"/>
      <c r="AG218" s="121"/>
      <c r="AH218" s="121"/>
      <c r="AI218" s="121"/>
      <c r="AJ218" s="121"/>
      <c r="AK218" s="121"/>
      <c r="AL218" s="121" t="s">
        <v>34</v>
      </c>
      <c r="AM218" s="121"/>
      <c r="AN218" s="127"/>
      <c r="AO218" s="54">
        <f t="shared" ref="AO218:AO219" si="11">H218*$AS$24</f>
        <v>2660000</v>
      </c>
    </row>
    <row r="219" spans="1:41" ht="30.75" customHeight="1">
      <c r="A219" s="276"/>
      <c r="B219" s="14">
        <v>216</v>
      </c>
      <c r="C219" s="115" t="s">
        <v>237</v>
      </c>
      <c r="D219" s="116"/>
      <c r="E219" s="116"/>
      <c r="F219" s="116"/>
      <c r="G219" s="117"/>
      <c r="H219" s="202">
        <v>310</v>
      </c>
      <c r="I219" s="203"/>
      <c r="J219" s="204"/>
      <c r="K219" s="139" t="s">
        <v>57</v>
      </c>
      <c r="L219" s="140"/>
      <c r="M219" s="141"/>
      <c r="N219" s="126"/>
      <c r="O219" s="121"/>
      <c r="P219" s="4"/>
      <c r="Q219" s="4"/>
      <c r="R219" s="123"/>
      <c r="S219" s="124"/>
      <c r="T219" s="18"/>
      <c r="U219" s="44"/>
      <c r="V219" s="4"/>
      <c r="W219" s="123" t="s">
        <v>34</v>
      </c>
      <c r="X219" s="124"/>
      <c r="Y219" s="126"/>
      <c r="Z219" s="121"/>
      <c r="AA219" s="121" t="s">
        <v>34</v>
      </c>
      <c r="AB219" s="121"/>
      <c r="AC219" s="121"/>
      <c r="AD219" s="121"/>
      <c r="AE219" s="122"/>
      <c r="AF219" s="125"/>
      <c r="AG219" s="121"/>
      <c r="AH219" s="121"/>
      <c r="AI219" s="121"/>
      <c r="AJ219" s="121"/>
      <c r="AK219" s="121"/>
      <c r="AL219" s="121" t="s">
        <v>34</v>
      </c>
      <c r="AM219" s="121"/>
      <c r="AN219" s="127"/>
      <c r="AO219" s="54">
        <f t="shared" si="11"/>
        <v>2061500</v>
      </c>
    </row>
    <row r="220" spans="1:41" ht="30.75" customHeight="1">
      <c r="A220" s="276"/>
      <c r="B220" s="14">
        <v>217</v>
      </c>
      <c r="C220" s="115"/>
      <c r="D220" s="116"/>
      <c r="E220" s="116"/>
      <c r="F220" s="116"/>
      <c r="G220" s="117"/>
      <c r="H220" s="202">
        <v>196</v>
      </c>
      <c r="I220" s="203"/>
      <c r="J220" s="204"/>
      <c r="K220" s="139" t="s">
        <v>57</v>
      </c>
      <c r="L220" s="140"/>
      <c r="M220" s="141"/>
      <c r="N220" s="126"/>
      <c r="O220" s="121"/>
      <c r="P220" s="4"/>
      <c r="Q220" s="4"/>
      <c r="R220" s="123"/>
      <c r="S220" s="124"/>
      <c r="T220" s="18" t="s">
        <v>34</v>
      </c>
      <c r="U220" s="44"/>
      <c r="V220" s="4"/>
      <c r="W220" s="123"/>
      <c r="X220" s="124"/>
      <c r="Y220" s="126"/>
      <c r="Z220" s="121"/>
      <c r="AA220" s="121"/>
      <c r="AB220" s="121"/>
      <c r="AC220" s="121"/>
      <c r="AD220" s="121"/>
      <c r="AE220" s="122"/>
      <c r="AF220" s="125"/>
      <c r="AG220" s="121"/>
      <c r="AH220" s="121"/>
      <c r="AI220" s="121"/>
      <c r="AJ220" s="121"/>
      <c r="AK220" s="121"/>
      <c r="AL220" s="121" t="s">
        <v>34</v>
      </c>
      <c r="AM220" s="121"/>
      <c r="AN220" s="127"/>
      <c r="AO220" s="54">
        <f>AS1*H220</f>
        <v>1705200</v>
      </c>
    </row>
    <row r="221" spans="1:41" ht="30.75" customHeight="1">
      <c r="A221" s="276"/>
      <c r="B221" s="14">
        <v>218</v>
      </c>
      <c r="C221" s="115" t="s">
        <v>238</v>
      </c>
      <c r="D221" s="116"/>
      <c r="E221" s="116"/>
      <c r="F221" s="116"/>
      <c r="G221" s="117"/>
      <c r="H221" s="202">
        <v>290</v>
      </c>
      <c r="I221" s="203"/>
      <c r="J221" s="204"/>
      <c r="K221" s="139" t="s">
        <v>59</v>
      </c>
      <c r="L221" s="140"/>
      <c r="M221" s="141"/>
      <c r="N221" s="126"/>
      <c r="O221" s="121"/>
      <c r="P221" s="4"/>
      <c r="Q221" s="4"/>
      <c r="R221" s="123"/>
      <c r="S221" s="124"/>
      <c r="T221" s="18"/>
      <c r="U221" s="44"/>
      <c r="V221" s="4" t="s">
        <v>34</v>
      </c>
      <c r="W221" s="123"/>
      <c r="X221" s="124"/>
      <c r="Y221" s="126"/>
      <c r="Z221" s="121"/>
      <c r="AA221" s="121" t="s">
        <v>34</v>
      </c>
      <c r="AB221" s="121"/>
      <c r="AC221" s="121"/>
      <c r="AD221" s="121"/>
      <c r="AE221" s="122"/>
      <c r="AF221" s="125"/>
      <c r="AG221" s="121"/>
      <c r="AH221" s="121"/>
      <c r="AI221" s="121"/>
      <c r="AJ221" s="121"/>
      <c r="AK221" s="121"/>
      <c r="AL221" s="121" t="s">
        <v>34</v>
      </c>
      <c r="AM221" s="121"/>
      <c r="AN221" s="127"/>
      <c r="AO221" s="54">
        <f>H221*$AS$3</f>
        <v>2117000</v>
      </c>
    </row>
    <row r="222" spans="1:41" ht="30.75" customHeight="1">
      <c r="A222" s="276"/>
      <c r="B222" s="14">
        <v>219</v>
      </c>
      <c r="C222" s="115" t="s">
        <v>239</v>
      </c>
      <c r="D222" s="116"/>
      <c r="E222" s="116"/>
      <c r="F222" s="116"/>
      <c r="G222" s="117"/>
      <c r="H222" s="202">
        <v>300</v>
      </c>
      <c r="I222" s="203"/>
      <c r="J222" s="204"/>
      <c r="K222" s="139" t="s">
        <v>59</v>
      </c>
      <c r="L222" s="140"/>
      <c r="M222" s="141"/>
      <c r="N222" s="126"/>
      <c r="O222" s="121"/>
      <c r="P222" s="4"/>
      <c r="Q222" s="4"/>
      <c r="R222" s="123"/>
      <c r="S222" s="124"/>
      <c r="T222" s="18"/>
      <c r="U222" s="44"/>
      <c r="V222" s="4"/>
      <c r="W222" s="123" t="s">
        <v>34</v>
      </c>
      <c r="X222" s="124"/>
      <c r="Y222" s="126"/>
      <c r="Z222" s="121"/>
      <c r="AA222" s="121" t="s">
        <v>34</v>
      </c>
      <c r="AB222" s="121"/>
      <c r="AC222" s="121"/>
      <c r="AD222" s="121"/>
      <c r="AE222" s="122"/>
      <c r="AF222" s="125"/>
      <c r="AG222" s="121"/>
      <c r="AH222" s="121"/>
      <c r="AI222" s="121"/>
      <c r="AJ222" s="121"/>
      <c r="AK222" s="121"/>
      <c r="AL222" s="121" t="s">
        <v>34</v>
      </c>
      <c r="AM222" s="121"/>
      <c r="AN222" s="127"/>
      <c r="AO222" s="54">
        <f t="shared" ref="AO222:AO223" si="12">H222*$AS$24</f>
        <v>1995000</v>
      </c>
    </row>
    <row r="223" spans="1:41" ht="30.75" customHeight="1">
      <c r="A223" s="276"/>
      <c r="B223" s="14">
        <v>220</v>
      </c>
      <c r="C223" s="115" t="s">
        <v>240</v>
      </c>
      <c r="D223" s="116"/>
      <c r="E223" s="116"/>
      <c r="F223" s="116"/>
      <c r="G223" s="117"/>
      <c r="H223" s="202">
        <v>330</v>
      </c>
      <c r="I223" s="203"/>
      <c r="J223" s="204"/>
      <c r="K223" s="139" t="s">
        <v>57</v>
      </c>
      <c r="L223" s="140"/>
      <c r="M223" s="141"/>
      <c r="N223" s="126"/>
      <c r="O223" s="121"/>
      <c r="P223" s="4"/>
      <c r="Q223" s="4"/>
      <c r="R223" s="123"/>
      <c r="S223" s="124"/>
      <c r="T223" s="18"/>
      <c r="U223" s="44"/>
      <c r="V223" s="4"/>
      <c r="W223" s="123" t="s">
        <v>34</v>
      </c>
      <c r="X223" s="124"/>
      <c r="Y223" s="126"/>
      <c r="Z223" s="121"/>
      <c r="AA223" s="121" t="s">
        <v>34</v>
      </c>
      <c r="AB223" s="121"/>
      <c r="AC223" s="121"/>
      <c r="AD223" s="121"/>
      <c r="AE223" s="122"/>
      <c r="AF223" s="125"/>
      <c r="AG223" s="121"/>
      <c r="AH223" s="121"/>
      <c r="AI223" s="121"/>
      <c r="AJ223" s="121"/>
      <c r="AK223" s="121"/>
      <c r="AL223" s="121" t="s">
        <v>34</v>
      </c>
      <c r="AM223" s="121"/>
      <c r="AN223" s="127"/>
      <c r="AO223" s="54">
        <f t="shared" si="12"/>
        <v>2194500</v>
      </c>
    </row>
    <row r="224" spans="1:41" ht="30.75" customHeight="1">
      <c r="A224" s="276"/>
      <c r="B224" s="14">
        <v>221</v>
      </c>
      <c r="C224" s="115"/>
      <c r="D224" s="116"/>
      <c r="E224" s="116"/>
      <c r="F224" s="116"/>
      <c r="G224" s="117"/>
      <c r="H224" s="202">
        <v>150</v>
      </c>
      <c r="I224" s="203"/>
      <c r="J224" s="204"/>
      <c r="K224" s="139" t="s">
        <v>69</v>
      </c>
      <c r="L224" s="140"/>
      <c r="M224" s="141"/>
      <c r="N224" s="126"/>
      <c r="O224" s="121"/>
      <c r="P224" s="4"/>
      <c r="Q224" s="4"/>
      <c r="R224" s="123"/>
      <c r="S224" s="124"/>
      <c r="T224" s="18" t="s">
        <v>34</v>
      </c>
      <c r="U224" s="44"/>
      <c r="V224" s="4"/>
      <c r="W224" s="123"/>
      <c r="X224" s="124"/>
      <c r="Y224" s="126"/>
      <c r="Z224" s="121"/>
      <c r="AA224" s="121"/>
      <c r="AB224" s="121"/>
      <c r="AC224" s="121"/>
      <c r="AD224" s="121"/>
      <c r="AE224" s="122"/>
      <c r="AF224" s="125"/>
      <c r="AG224" s="121"/>
      <c r="AH224" s="121"/>
      <c r="AI224" s="121"/>
      <c r="AJ224" s="121"/>
      <c r="AK224" s="121"/>
      <c r="AL224" s="121" t="s">
        <v>34</v>
      </c>
      <c r="AM224" s="121"/>
      <c r="AN224" s="127"/>
      <c r="AO224" s="54">
        <f>AS1*H224</f>
        <v>1305000</v>
      </c>
    </row>
    <row r="225" spans="1:41" ht="30.75" customHeight="1">
      <c r="A225" s="276"/>
      <c r="B225" s="14">
        <v>222</v>
      </c>
      <c r="C225" s="115" t="s">
        <v>241</v>
      </c>
      <c r="D225" s="116"/>
      <c r="E225" s="116"/>
      <c r="F225" s="116"/>
      <c r="G225" s="117"/>
      <c r="H225" s="202">
        <v>450</v>
      </c>
      <c r="I225" s="203"/>
      <c r="J225" s="204"/>
      <c r="K225" s="139" t="s">
        <v>57</v>
      </c>
      <c r="L225" s="140"/>
      <c r="M225" s="141"/>
      <c r="N225" s="126"/>
      <c r="O225" s="121"/>
      <c r="P225" s="4"/>
      <c r="Q225" s="4"/>
      <c r="R225" s="123"/>
      <c r="S225" s="124"/>
      <c r="T225" s="18"/>
      <c r="U225" s="44"/>
      <c r="V225" s="4"/>
      <c r="W225" s="123" t="s">
        <v>34</v>
      </c>
      <c r="X225" s="124"/>
      <c r="Y225" s="126" t="s">
        <v>34</v>
      </c>
      <c r="Z225" s="121"/>
      <c r="AA225" s="121"/>
      <c r="AB225" s="121"/>
      <c r="AC225" s="121"/>
      <c r="AD225" s="121"/>
      <c r="AE225" s="122"/>
      <c r="AF225" s="125"/>
      <c r="AG225" s="121"/>
      <c r="AH225" s="121"/>
      <c r="AI225" s="121"/>
      <c r="AJ225" s="121"/>
      <c r="AK225" s="121"/>
      <c r="AL225" s="121" t="s">
        <v>34</v>
      </c>
      <c r="AM225" s="121"/>
      <c r="AN225" s="127"/>
      <c r="AO225" s="54">
        <f t="shared" ref="AO225:AO226" si="13">H225*$AS$24</f>
        <v>2992500</v>
      </c>
    </row>
    <row r="226" spans="1:41" ht="30.75" customHeight="1">
      <c r="A226" s="276"/>
      <c r="B226" s="14">
        <v>223</v>
      </c>
      <c r="C226" s="115" t="s">
        <v>242</v>
      </c>
      <c r="D226" s="116"/>
      <c r="E226" s="116"/>
      <c r="F226" s="116"/>
      <c r="G226" s="117"/>
      <c r="H226" s="202">
        <v>400</v>
      </c>
      <c r="I226" s="203"/>
      <c r="J226" s="204"/>
      <c r="K226" s="139" t="s">
        <v>57</v>
      </c>
      <c r="L226" s="140"/>
      <c r="M226" s="141"/>
      <c r="N226" s="126"/>
      <c r="O226" s="121"/>
      <c r="P226" s="4"/>
      <c r="Q226" s="4"/>
      <c r="R226" s="123"/>
      <c r="S226" s="124"/>
      <c r="T226" s="18"/>
      <c r="U226" s="44"/>
      <c r="V226" s="4"/>
      <c r="W226" s="123" t="s">
        <v>34</v>
      </c>
      <c r="X226" s="124"/>
      <c r="Y226" s="126" t="s">
        <v>34</v>
      </c>
      <c r="Z226" s="121"/>
      <c r="AA226" s="121"/>
      <c r="AB226" s="121"/>
      <c r="AC226" s="121"/>
      <c r="AD226" s="121"/>
      <c r="AE226" s="122"/>
      <c r="AF226" s="125"/>
      <c r="AG226" s="121"/>
      <c r="AH226" s="121"/>
      <c r="AI226" s="121"/>
      <c r="AJ226" s="121"/>
      <c r="AK226" s="121"/>
      <c r="AL226" s="121" t="s">
        <v>34</v>
      </c>
      <c r="AM226" s="121"/>
      <c r="AN226" s="127"/>
      <c r="AO226" s="54">
        <f t="shared" si="13"/>
        <v>2660000</v>
      </c>
    </row>
    <row r="227" spans="1:41" ht="30.75" customHeight="1">
      <c r="A227" s="276"/>
      <c r="B227" s="14">
        <v>224</v>
      </c>
      <c r="C227" s="115"/>
      <c r="D227" s="116"/>
      <c r="E227" s="116"/>
      <c r="F227" s="116"/>
      <c r="G227" s="117"/>
      <c r="H227" s="202">
        <v>180</v>
      </c>
      <c r="I227" s="203"/>
      <c r="J227" s="204"/>
      <c r="K227" s="139" t="s">
        <v>57</v>
      </c>
      <c r="L227" s="140"/>
      <c r="M227" s="141"/>
      <c r="N227" s="126" t="s">
        <v>34</v>
      </c>
      <c r="O227" s="121"/>
      <c r="P227" s="4"/>
      <c r="Q227" s="4"/>
      <c r="R227" s="123"/>
      <c r="S227" s="124"/>
      <c r="T227" s="18"/>
      <c r="U227" s="44"/>
      <c r="V227" s="4"/>
      <c r="W227" s="123"/>
      <c r="X227" s="124"/>
      <c r="Y227" s="126"/>
      <c r="Z227" s="121"/>
      <c r="AA227" s="121"/>
      <c r="AB227" s="121"/>
      <c r="AC227" s="121"/>
      <c r="AD227" s="121"/>
      <c r="AE227" s="122"/>
      <c r="AF227" s="125"/>
      <c r="AG227" s="121"/>
      <c r="AH227" s="121"/>
      <c r="AI227" s="121"/>
      <c r="AJ227" s="121"/>
      <c r="AK227" s="121"/>
      <c r="AL227" s="121" t="s">
        <v>34</v>
      </c>
      <c r="AM227" s="121"/>
      <c r="AN227" s="127"/>
      <c r="AO227" s="54">
        <f>AQ1*H227</f>
        <v>1692000</v>
      </c>
    </row>
    <row r="228" spans="1:41" ht="30.75" customHeight="1">
      <c r="A228" s="276"/>
      <c r="B228" s="14">
        <v>225</v>
      </c>
      <c r="C228" s="115"/>
      <c r="D228" s="116"/>
      <c r="E228" s="116"/>
      <c r="F228" s="116"/>
      <c r="G228" s="117"/>
      <c r="H228" s="202">
        <v>185</v>
      </c>
      <c r="I228" s="203"/>
      <c r="J228" s="204"/>
      <c r="K228" s="139" t="s">
        <v>57</v>
      </c>
      <c r="L228" s="140"/>
      <c r="M228" s="141"/>
      <c r="N228" s="126" t="s">
        <v>34</v>
      </c>
      <c r="O228" s="121"/>
      <c r="P228" s="4"/>
      <c r="Q228" s="4"/>
      <c r="R228" s="123"/>
      <c r="S228" s="124"/>
      <c r="T228" s="18"/>
      <c r="U228" s="44"/>
      <c r="V228" s="4"/>
      <c r="W228" s="123"/>
      <c r="X228" s="124"/>
      <c r="Y228" s="126"/>
      <c r="Z228" s="121"/>
      <c r="AA228" s="121"/>
      <c r="AB228" s="121"/>
      <c r="AC228" s="121"/>
      <c r="AD228" s="121"/>
      <c r="AE228" s="122"/>
      <c r="AF228" s="125"/>
      <c r="AG228" s="121"/>
      <c r="AH228" s="121"/>
      <c r="AI228" s="121"/>
      <c r="AJ228" s="121"/>
      <c r="AK228" s="121"/>
      <c r="AL228" s="121" t="s">
        <v>34</v>
      </c>
      <c r="AM228" s="121"/>
      <c r="AN228" s="127"/>
      <c r="AO228" s="54">
        <f>AQ1*H228</f>
        <v>1739000</v>
      </c>
    </row>
    <row r="229" spans="1:41" ht="30.75" customHeight="1">
      <c r="A229" s="276"/>
      <c r="B229" s="14">
        <v>226</v>
      </c>
      <c r="C229" s="115"/>
      <c r="D229" s="116"/>
      <c r="E229" s="116"/>
      <c r="F229" s="116"/>
      <c r="G229" s="117"/>
      <c r="H229" s="202">
        <v>140</v>
      </c>
      <c r="I229" s="203"/>
      <c r="J229" s="204"/>
      <c r="K229" s="139" t="s">
        <v>57</v>
      </c>
      <c r="L229" s="140"/>
      <c r="M229" s="141"/>
      <c r="N229" s="126" t="s">
        <v>34</v>
      </c>
      <c r="O229" s="121"/>
      <c r="P229" s="4"/>
      <c r="Q229" s="4"/>
      <c r="R229" s="123"/>
      <c r="S229" s="124"/>
      <c r="T229" s="18"/>
      <c r="U229" s="44"/>
      <c r="V229" s="4"/>
      <c r="W229" s="123"/>
      <c r="X229" s="124"/>
      <c r="Y229" s="126"/>
      <c r="Z229" s="121"/>
      <c r="AA229" s="121"/>
      <c r="AB229" s="121"/>
      <c r="AC229" s="121"/>
      <c r="AD229" s="121"/>
      <c r="AE229" s="122"/>
      <c r="AF229" s="125"/>
      <c r="AG229" s="121"/>
      <c r="AH229" s="121"/>
      <c r="AI229" s="121"/>
      <c r="AJ229" s="121"/>
      <c r="AK229" s="121"/>
      <c r="AL229" s="121" t="s">
        <v>34</v>
      </c>
      <c r="AM229" s="121"/>
      <c r="AN229" s="127"/>
      <c r="AO229" s="54">
        <f>AQ1*H229</f>
        <v>1316000</v>
      </c>
    </row>
    <row r="230" spans="1:41" ht="30.75" customHeight="1">
      <c r="A230" s="276"/>
      <c r="B230" s="14">
        <v>227</v>
      </c>
      <c r="C230" s="115"/>
      <c r="D230" s="116"/>
      <c r="E230" s="116"/>
      <c r="F230" s="116"/>
      <c r="G230" s="117"/>
      <c r="H230" s="202">
        <v>180</v>
      </c>
      <c r="I230" s="203"/>
      <c r="J230" s="204"/>
      <c r="K230" s="139" t="s">
        <v>57</v>
      </c>
      <c r="L230" s="140"/>
      <c r="M230" s="141"/>
      <c r="N230" s="126" t="s">
        <v>34</v>
      </c>
      <c r="O230" s="121"/>
      <c r="P230" s="4"/>
      <c r="Q230" s="4"/>
      <c r="R230" s="123"/>
      <c r="S230" s="124"/>
      <c r="T230" s="18"/>
      <c r="U230" s="44"/>
      <c r="V230" s="4"/>
      <c r="W230" s="123"/>
      <c r="X230" s="124"/>
      <c r="Y230" s="126"/>
      <c r="Z230" s="121"/>
      <c r="AA230" s="121"/>
      <c r="AB230" s="121"/>
      <c r="AC230" s="121"/>
      <c r="AD230" s="121"/>
      <c r="AE230" s="122"/>
      <c r="AF230" s="125"/>
      <c r="AG230" s="121"/>
      <c r="AH230" s="121"/>
      <c r="AI230" s="121"/>
      <c r="AJ230" s="121"/>
      <c r="AK230" s="121"/>
      <c r="AL230" s="121" t="s">
        <v>34</v>
      </c>
      <c r="AM230" s="121"/>
      <c r="AN230" s="127"/>
      <c r="AO230" s="54">
        <f>AQ1*H230</f>
        <v>1692000</v>
      </c>
    </row>
    <row r="231" spans="1:41" ht="30.75" customHeight="1">
      <c r="A231" s="276"/>
      <c r="B231" s="14">
        <v>228</v>
      </c>
      <c r="C231" s="115"/>
      <c r="D231" s="116"/>
      <c r="E231" s="116"/>
      <c r="F231" s="116"/>
      <c r="G231" s="117"/>
      <c r="H231" s="202">
        <v>160</v>
      </c>
      <c r="I231" s="203"/>
      <c r="J231" s="204"/>
      <c r="K231" s="139" t="s">
        <v>69</v>
      </c>
      <c r="L231" s="140"/>
      <c r="M231" s="141"/>
      <c r="N231" s="126" t="s">
        <v>34</v>
      </c>
      <c r="O231" s="121"/>
      <c r="P231" s="4"/>
      <c r="Q231" s="4"/>
      <c r="R231" s="123"/>
      <c r="S231" s="124"/>
      <c r="T231" s="18"/>
      <c r="U231" s="44"/>
      <c r="V231" s="4"/>
      <c r="W231" s="123"/>
      <c r="X231" s="124"/>
      <c r="Y231" s="126"/>
      <c r="Z231" s="121"/>
      <c r="AA231" s="121"/>
      <c r="AB231" s="121"/>
      <c r="AC231" s="121"/>
      <c r="AD231" s="121"/>
      <c r="AE231" s="122"/>
      <c r="AF231" s="125"/>
      <c r="AG231" s="121"/>
      <c r="AH231" s="121"/>
      <c r="AI231" s="121"/>
      <c r="AJ231" s="121"/>
      <c r="AK231" s="121"/>
      <c r="AL231" s="121" t="s">
        <v>34</v>
      </c>
      <c r="AM231" s="121"/>
      <c r="AN231" s="127"/>
      <c r="AO231" s="54">
        <f>AQ1*H231</f>
        <v>1504000</v>
      </c>
    </row>
    <row r="232" spans="1:41" ht="30.75" customHeight="1">
      <c r="A232" s="276"/>
      <c r="B232" s="14">
        <v>229</v>
      </c>
      <c r="C232" s="115"/>
      <c r="D232" s="116"/>
      <c r="E232" s="116"/>
      <c r="F232" s="116"/>
      <c r="G232" s="117"/>
      <c r="H232" s="202">
        <v>190</v>
      </c>
      <c r="I232" s="203"/>
      <c r="J232" s="204"/>
      <c r="K232" s="139" t="s">
        <v>69</v>
      </c>
      <c r="L232" s="140"/>
      <c r="M232" s="141"/>
      <c r="N232" s="126" t="s">
        <v>34</v>
      </c>
      <c r="O232" s="121"/>
      <c r="P232" s="4"/>
      <c r="Q232" s="4"/>
      <c r="R232" s="123"/>
      <c r="S232" s="124"/>
      <c r="T232" s="18"/>
      <c r="U232" s="44"/>
      <c r="V232" s="4"/>
      <c r="W232" s="123"/>
      <c r="X232" s="124"/>
      <c r="Y232" s="126"/>
      <c r="Z232" s="121"/>
      <c r="AA232" s="121"/>
      <c r="AB232" s="121"/>
      <c r="AC232" s="121"/>
      <c r="AD232" s="121"/>
      <c r="AE232" s="122"/>
      <c r="AF232" s="125"/>
      <c r="AG232" s="121"/>
      <c r="AH232" s="121"/>
      <c r="AI232" s="121"/>
      <c r="AJ232" s="121"/>
      <c r="AK232" s="121"/>
      <c r="AL232" s="121" t="s">
        <v>34</v>
      </c>
      <c r="AM232" s="121"/>
      <c r="AN232" s="127"/>
      <c r="AO232" s="54">
        <f>AQ1*H232</f>
        <v>1786000</v>
      </c>
    </row>
    <row r="233" spans="1:41" ht="30.75" customHeight="1">
      <c r="A233" s="276"/>
      <c r="B233" s="14">
        <v>230</v>
      </c>
      <c r="C233" s="115"/>
      <c r="D233" s="116"/>
      <c r="E233" s="116"/>
      <c r="F233" s="116"/>
      <c r="G233" s="117"/>
      <c r="H233" s="202">
        <v>130</v>
      </c>
      <c r="I233" s="203"/>
      <c r="J233" s="204"/>
      <c r="K233" s="139" t="s">
        <v>243</v>
      </c>
      <c r="L233" s="140"/>
      <c r="M233" s="141"/>
      <c r="N233" s="126" t="s">
        <v>34</v>
      </c>
      <c r="O233" s="121"/>
      <c r="P233" s="4"/>
      <c r="Q233" s="4"/>
      <c r="R233" s="123"/>
      <c r="S233" s="124"/>
      <c r="T233" s="18"/>
      <c r="U233" s="44"/>
      <c r="V233" s="4"/>
      <c r="W233" s="123"/>
      <c r="X233" s="124"/>
      <c r="Y233" s="126"/>
      <c r="Z233" s="121"/>
      <c r="AA233" s="121"/>
      <c r="AB233" s="121"/>
      <c r="AC233" s="121"/>
      <c r="AD233" s="121"/>
      <c r="AE233" s="122"/>
      <c r="AF233" s="125"/>
      <c r="AG233" s="121"/>
      <c r="AH233" s="121"/>
      <c r="AI233" s="121"/>
      <c r="AJ233" s="121"/>
      <c r="AK233" s="121"/>
      <c r="AL233" s="121" t="s">
        <v>34</v>
      </c>
      <c r="AM233" s="121"/>
      <c r="AN233" s="127"/>
      <c r="AO233" s="54">
        <f>AQ1*H233</f>
        <v>1222000</v>
      </c>
    </row>
    <row r="234" spans="1:41" ht="30.75" customHeight="1">
      <c r="A234" s="276"/>
      <c r="B234" s="14">
        <v>231</v>
      </c>
      <c r="C234" s="115"/>
      <c r="D234" s="116"/>
      <c r="E234" s="116"/>
      <c r="F234" s="116"/>
      <c r="G234" s="117"/>
      <c r="H234" s="202">
        <v>150</v>
      </c>
      <c r="I234" s="203"/>
      <c r="J234" s="204"/>
      <c r="K234" s="139" t="s">
        <v>57</v>
      </c>
      <c r="L234" s="140"/>
      <c r="M234" s="141"/>
      <c r="N234" s="126" t="s">
        <v>34</v>
      </c>
      <c r="O234" s="121"/>
      <c r="P234" s="4"/>
      <c r="Q234" s="4"/>
      <c r="R234" s="123"/>
      <c r="S234" s="124"/>
      <c r="T234" s="18"/>
      <c r="U234" s="44"/>
      <c r="V234" s="4"/>
      <c r="W234" s="123"/>
      <c r="X234" s="124"/>
      <c r="Y234" s="126"/>
      <c r="Z234" s="121"/>
      <c r="AA234" s="121"/>
      <c r="AB234" s="121"/>
      <c r="AC234" s="121"/>
      <c r="AD234" s="121"/>
      <c r="AE234" s="122"/>
      <c r="AF234" s="125"/>
      <c r="AG234" s="121"/>
      <c r="AH234" s="121"/>
      <c r="AI234" s="121"/>
      <c r="AJ234" s="121"/>
      <c r="AK234" s="121"/>
      <c r="AL234" s="121" t="s">
        <v>34</v>
      </c>
      <c r="AM234" s="121"/>
      <c r="AN234" s="127"/>
      <c r="AO234" s="54">
        <f>AQ1*H234</f>
        <v>1410000</v>
      </c>
    </row>
    <row r="235" spans="1:41" ht="30.75" customHeight="1">
      <c r="A235" s="276"/>
      <c r="B235" s="14">
        <v>232</v>
      </c>
      <c r="C235" s="115"/>
      <c r="D235" s="116"/>
      <c r="E235" s="116"/>
      <c r="F235" s="116"/>
      <c r="G235" s="117"/>
      <c r="H235" s="202">
        <v>120</v>
      </c>
      <c r="I235" s="203"/>
      <c r="J235" s="204"/>
      <c r="K235" s="139" t="s">
        <v>69</v>
      </c>
      <c r="L235" s="140"/>
      <c r="M235" s="141"/>
      <c r="N235" s="126" t="s">
        <v>34</v>
      </c>
      <c r="O235" s="121"/>
      <c r="P235" s="4"/>
      <c r="Q235" s="4"/>
      <c r="R235" s="123"/>
      <c r="S235" s="124"/>
      <c r="T235" s="18"/>
      <c r="U235" s="44"/>
      <c r="V235" s="4"/>
      <c r="W235" s="123"/>
      <c r="X235" s="124"/>
      <c r="Y235" s="126"/>
      <c r="Z235" s="121"/>
      <c r="AA235" s="121"/>
      <c r="AB235" s="121"/>
      <c r="AC235" s="121"/>
      <c r="AD235" s="121"/>
      <c r="AE235" s="122"/>
      <c r="AF235" s="125"/>
      <c r="AG235" s="121"/>
      <c r="AH235" s="121"/>
      <c r="AI235" s="121"/>
      <c r="AJ235" s="121"/>
      <c r="AK235" s="121"/>
      <c r="AL235" s="121" t="s">
        <v>34</v>
      </c>
      <c r="AM235" s="121"/>
      <c r="AN235" s="127"/>
      <c r="AO235" s="54">
        <f>AQ1*H235</f>
        <v>1128000</v>
      </c>
    </row>
    <row r="236" spans="1:41" ht="30.75" customHeight="1">
      <c r="A236" s="276"/>
      <c r="B236" s="14">
        <v>233</v>
      </c>
      <c r="C236" s="115"/>
      <c r="D236" s="116"/>
      <c r="E236" s="116"/>
      <c r="F236" s="116"/>
      <c r="G236" s="117"/>
      <c r="H236" s="202">
        <v>170</v>
      </c>
      <c r="I236" s="203"/>
      <c r="J236" s="204"/>
      <c r="K236" s="139" t="s">
        <v>33</v>
      </c>
      <c r="L236" s="140"/>
      <c r="M236" s="141"/>
      <c r="N236" s="126" t="s">
        <v>34</v>
      </c>
      <c r="O236" s="121"/>
      <c r="P236" s="4"/>
      <c r="Q236" s="4"/>
      <c r="R236" s="123"/>
      <c r="S236" s="124"/>
      <c r="T236" s="18"/>
      <c r="U236" s="44"/>
      <c r="V236" s="4"/>
      <c r="W236" s="123"/>
      <c r="X236" s="124"/>
      <c r="Y236" s="126"/>
      <c r="Z236" s="121"/>
      <c r="AA236" s="121"/>
      <c r="AB236" s="121"/>
      <c r="AC236" s="121"/>
      <c r="AD236" s="121"/>
      <c r="AE236" s="122"/>
      <c r="AF236" s="125"/>
      <c r="AG236" s="121"/>
      <c r="AH236" s="121"/>
      <c r="AI236" s="121"/>
      <c r="AJ236" s="121"/>
      <c r="AK236" s="121"/>
      <c r="AL236" s="121" t="s">
        <v>34</v>
      </c>
      <c r="AM236" s="121"/>
      <c r="AN236" s="127"/>
      <c r="AO236" s="54">
        <f>AQ1*H236</f>
        <v>1598000</v>
      </c>
    </row>
    <row r="237" spans="1:41" ht="30.75" customHeight="1">
      <c r="A237" s="276"/>
      <c r="B237" s="14">
        <v>234</v>
      </c>
      <c r="C237" s="115"/>
      <c r="D237" s="116"/>
      <c r="E237" s="116"/>
      <c r="F237" s="116"/>
      <c r="G237" s="117"/>
      <c r="H237" s="202">
        <v>130</v>
      </c>
      <c r="I237" s="203"/>
      <c r="J237" s="204"/>
      <c r="K237" s="139" t="s">
        <v>243</v>
      </c>
      <c r="L237" s="140"/>
      <c r="M237" s="141"/>
      <c r="N237" s="126"/>
      <c r="O237" s="121"/>
      <c r="P237" s="4"/>
      <c r="Q237" s="4"/>
      <c r="R237" s="123"/>
      <c r="S237" s="124"/>
      <c r="T237" s="18" t="s">
        <v>34</v>
      </c>
      <c r="U237" s="44"/>
      <c r="V237" s="4"/>
      <c r="W237" s="123"/>
      <c r="X237" s="124"/>
      <c r="Y237" s="126"/>
      <c r="Z237" s="121"/>
      <c r="AA237" s="121"/>
      <c r="AB237" s="121"/>
      <c r="AC237" s="121"/>
      <c r="AD237" s="121"/>
      <c r="AE237" s="122"/>
      <c r="AF237" s="125"/>
      <c r="AG237" s="121"/>
      <c r="AH237" s="121"/>
      <c r="AI237" s="121"/>
      <c r="AJ237" s="121"/>
      <c r="AK237" s="121"/>
      <c r="AL237" s="121" t="s">
        <v>34</v>
      </c>
      <c r="AM237" s="121"/>
      <c r="AN237" s="127"/>
      <c r="AO237" s="54">
        <f>AS1*H237</f>
        <v>1131000</v>
      </c>
    </row>
    <row r="238" spans="1:41" ht="30.75" customHeight="1">
      <c r="A238" s="276"/>
      <c r="B238" s="14">
        <v>235</v>
      </c>
      <c r="C238" s="115"/>
      <c r="D238" s="116"/>
      <c r="E238" s="116"/>
      <c r="F238" s="116"/>
      <c r="G238" s="117"/>
      <c r="H238" s="202">
        <v>170</v>
      </c>
      <c r="I238" s="203"/>
      <c r="J238" s="204"/>
      <c r="K238" s="139" t="s">
        <v>57</v>
      </c>
      <c r="L238" s="140"/>
      <c r="M238" s="141"/>
      <c r="N238" s="126" t="s">
        <v>34</v>
      </c>
      <c r="O238" s="121"/>
      <c r="P238" s="4"/>
      <c r="Q238" s="4"/>
      <c r="R238" s="123"/>
      <c r="S238" s="124"/>
      <c r="T238" s="18"/>
      <c r="U238" s="44"/>
      <c r="V238" s="4"/>
      <c r="W238" s="123"/>
      <c r="X238" s="124"/>
      <c r="Y238" s="126"/>
      <c r="Z238" s="121"/>
      <c r="AA238" s="121"/>
      <c r="AB238" s="121"/>
      <c r="AC238" s="121"/>
      <c r="AD238" s="121"/>
      <c r="AE238" s="122"/>
      <c r="AF238" s="125"/>
      <c r="AG238" s="121"/>
      <c r="AH238" s="121"/>
      <c r="AI238" s="121"/>
      <c r="AJ238" s="121"/>
      <c r="AK238" s="121"/>
      <c r="AL238" s="121" t="s">
        <v>34</v>
      </c>
      <c r="AM238" s="121"/>
      <c r="AN238" s="127"/>
      <c r="AO238" s="54">
        <f>AQ1*H238</f>
        <v>1598000</v>
      </c>
    </row>
    <row r="239" spans="1:41" ht="30.75" customHeight="1">
      <c r="A239" s="276"/>
      <c r="B239" s="14">
        <v>236</v>
      </c>
      <c r="C239" s="115"/>
      <c r="D239" s="116"/>
      <c r="E239" s="116"/>
      <c r="F239" s="116"/>
      <c r="G239" s="117"/>
      <c r="H239" s="202">
        <v>140</v>
      </c>
      <c r="I239" s="203"/>
      <c r="J239" s="204"/>
      <c r="K239" s="139" t="s">
        <v>57</v>
      </c>
      <c r="L239" s="140"/>
      <c r="M239" s="141"/>
      <c r="N239" s="126"/>
      <c r="O239" s="121"/>
      <c r="P239" s="4"/>
      <c r="Q239" s="4"/>
      <c r="R239" s="123"/>
      <c r="S239" s="124"/>
      <c r="T239" s="18" t="s">
        <v>34</v>
      </c>
      <c r="U239" s="44"/>
      <c r="V239" s="4"/>
      <c r="W239" s="123"/>
      <c r="X239" s="124"/>
      <c r="Y239" s="126"/>
      <c r="Z239" s="121"/>
      <c r="AA239" s="121"/>
      <c r="AB239" s="121"/>
      <c r="AC239" s="121"/>
      <c r="AD239" s="121"/>
      <c r="AE239" s="122"/>
      <c r="AF239" s="125"/>
      <c r="AG239" s="121"/>
      <c r="AH239" s="121"/>
      <c r="AI239" s="121"/>
      <c r="AJ239" s="121"/>
      <c r="AK239" s="121"/>
      <c r="AL239" s="121" t="s">
        <v>34</v>
      </c>
      <c r="AM239" s="121"/>
      <c r="AN239" s="127"/>
      <c r="AO239" s="54">
        <f>AS1*H239</f>
        <v>1218000</v>
      </c>
    </row>
    <row r="240" spans="1:41" ht="30.75" customHeight="1">
      <c r="A240" s="276"/>
      <c r="B240" s="14">
        <v>237</v>
      </c>
      <c r="C240" s="115"/>
      <c r="D240" s="116"/>
      <c r="E240" s="116"/>
      <c r="F240" s="116"/>
      <c r="G240" s="117"/>
      <c r="H240" s="202">
        <v>140</v>
      </c>
      <c r="I240" s="203"/>
      <c r="J240" s="204"/>
      <c r="K240" s="139" t="s">
        <v>57</v>
      </c>
      <c r="L240" s="140"/>
      <c r="M240" s="141"/>
      <c r="N240" s="126"/>
      <c r="O240" s="121"/>
      <c r="P240" s="4"/>
      <c r="Q240" s="4"/>
      <c r="R240" s="123"/>
      <c r="S240" s="124"/>
      <c r="T240" s="18" t="s">
        <v>34</v>
      </c>
      <c r="U240" s="44"/>
      <c r="V240" s="4"/>
      <c r="W240" s="123"/>
      <c r="X240" s="124"/>
      <c r="Y240" s="126"/>
      <c r="Z240" s="121"/>
      <c r="AA240" s="121"/>
      <c r="AB240" s="121"/>
      <c r="AC240" s="121"/>
      <c r="AD240" s="121"/>
      <c r="AE240" s="122"/>
      <c r="AF240" s="125"/>
      <c r="AG240" s="121"/>
      <c r="AH240" s="121"/>
      <c r="AI240" s="121"/>
      <c r="AJ240" s="121"/>
      <c r="AK240" s="121"/>
      <c r="AL240" s="121" t="s">
        <v>34</v>
      </c>
      <c r="AM240" s="121"/>
      <c r="AN240" s="127"/>
      <c r="AO240" s="54">
        <f>AS1*H240</f>
        <v>1218000</v>
      </c>
    </row>
    <row r="241" spans="1:41" ht="30.75" customHeight="1">
      <c r="A241" s="276"/>
      <c r="B241" s="14">
        <v>238</v>
      </c>
      <c r="C241" s="115"/>
      <c r="D241" s="116"/>
      <c r="E241" s="116"/>
      <c r="F241" s="116"/>
      <c r="G241" s="117"/>
      <c r="H241" s="202">
        <v>110</v>
      </c>
      <c r="I241" s="203"/>
      <c r="J241" s="204"/>
      <c r="K241" s="139" t="s">
        <v>69</v>
      </c>
      <c r="L241" s="140"/>
      <c r="M241" s="141"/>
      <c r="N241" s="126" t="s">
        <v>34</v>
      </c>
      <c r="O241" s="121"/>
      <c r="P241" s="4"/>
      <c r="Q241" s="4"/>
      <c r="R241" s="123"/>
      <c r="S241" s="124"/>
      <c r="T241" s="18"/>
      <c r="U241" s="44"/>
      <c r="V241" s="4"/>
      <c r="W241" s="123"/>
      <c r="X241" s="124"/>
      <c r="Y241" s="126"/>
      <c r="Z241" s="121"/>
      <c r="AA241" s="121"/>
      <c r="AB241" s="121"/>
      <c r="AC241" s="121"/>
      <c r="AD241" s="121"/>
      <c r="AE241" s="122"/>
      <c r="AF241" s="125"/>
      <c r="AG241" s="121"/>
      <c r="AH241" s="121"/>
      <c r="AI241" s="121"/>
      <c r="AJ241" s="121"/>
      <c r="AK241" s="121"/>
      <c r="AL241" s="121" t="s">
        <v>34</v>
      </c>
      <c r="AM241" s="121"/>
      <c r="AN241" s="127"/>
      <c r="AO241" s="54">
        <f>AQ1*H241</f>
        <v>1034000</v>
      </c>
    </row>
    <row r="242" spans="1:41" ht="30.75" customHeight="1">
      <c r="A242" s="276"/>
      <c r="B242" s="14">
        <v>239</v>
      </c>
      <c r="C242" s="115"/>
      <c r="D242" s="116"/>
      <c r="E242" s="116"/>
      <c r="F242" s="116"/>
      <c r="G242" s="117"/>
      <c r="H242" s="202">
        <v>210</v>
      </c>
      <c r="I242" s="203"/>
      <c r="J242" s="204"/>
      <c r="K242" s="139" t="s">
        <v>57</v>
      </c>
      <c r="L242" s="140"/>
      <c r="M242" s="141"/>
      <c r="N242" s="126" t="s">
        <v>34</v>
      </c>
      <c r="O242" s="121"/>
      <c r="P242" s="4"/>
      <c r="Q242" s="4"/>
      <c r="R242" s="123"/>
      <c r="S242" s="124"/>
      <c r="T242" s="18"/>
      <c r="U242" s="44"/>
      <c r="V242" s="4"/>
      <c r="W242" s="123"/>
      <c r="X242" s="124"/>
      <c r="Y242" s="126"/>
      <c r="Z242" s="121"/>
      <c r="AA242" s="121"/>
      <c r="AB242" s="121"/>
      <c r="AC242" s="121"/>
      <c r="AD242" s="121"/>
      <c r="AE242" s="122"/>
      <c r="AF242" s="125"/>
      <c r="AG242" s="121"/>
      <c r="AH242" s="121"/>
      <c r="AI242" s="121"/>
      <c r="AJ242" s="121"/>
      <c r="AK242" s="121"/>
      <c r="AL242" s="121" t="s">
        <v>34</v>
      </c>
      <c r="AM242" s="121"/>
      <c r="AN242" s="127"/>
      <c r="AO242" s="54">
        <f>AQ1*H242</f>
        <v>1974000</v>
      </c>
    </row>
    <row r="243" spans="1:41" ht="30.75" customHeight="1" thickBot="1">
      <c r="A243" s="277"/>
      <c r="B243" s="15">
        <v>240</v>
      </c>
      <c r="C243" s="208"/>
      <c r="D243" s="209"/>
      <c r="E243" s="209"/>
      <c r="F243" s="209"/>
      <c r="G243" s="210"/>
      <c r="H243" s="205">
        <v>170</v>
      </c>
      <c r="I243" s="206"/>
      <c r="J243" s="207"/>
      <c r="K243" s="159" t="s">
        <v>69</v>
      </c>
      <c r="L243" s="160"/>
      <c r="M243" s="161"/>
      <c r="N243" s="129" t="s">
        <v>34</v>
      </c>
      <c r="O243" s="130"/>
      <c r="P243" s="7"/>
      <c r="Q243" s="7"/>
      <c r="R243" s="137"/>
      <c r="S243" s="138"/>
      <c r="T243" s="16"/>
      <c r="U243" s="46"/>
      <c r="V243" s="7"/>
      <c r="W243" s="137"/>
      <c r="X243" s="138"/>
      <c r="Y243" s="129"/>
      <c r="Z243" s="130"/>
      <c r="AA243" s="130"/>
      <c r="AB243" s="130"/>
      <c r="AC243" s="130"/>
      <c r="AD243" s="130"/>
      <c r="AE243" s="131"/>
      <c r="AF243" s="132"/>
      <c r="AG243" s="130"/>
      <c r="AH243" s="130"/>
      <c r="AI243" s="130"/>
      <c r="AJ243" s="130"/>
      <c r="AK243" s="130"/>
      <c r="AL243" s="130" t="s">
        <v>34</v>
      </c>
      <c r="AM243" s="130"/>
      <c r="AN243" s="133"/>
      <c r="AO243" s="54">
        <f>AQ1*H243</f>
        <v>1598000</v>
      </c>
    </row>
    <row r="244" spans="1:41" ht="30.75" customHeight="1">
      <c r="A244" s="247" t="s">
        <v>244</v>
      </c>
      <c r="B244" s="13">
        <v>241</v>
      </c>
      <c r="C244" s="112" t="s">
        <v>245</v>
      </c>
      <c r="D244" s="113"/>
      <c r="E244" s="113"/>
      <c r="F244" s="113"/>
      <c r="G244" s="114"/>
      <c r="H244" s="193">
        <v>410</v>
      </c>
      <c r="I244" s="194"/>
      <c r="J244" s="195"/>
      <c r="K244" s="162" t="s">
        <v>57</v>
      </c>
      <c r="L244" s="163"/>
      <c r="M244" s="164"/>
      <c r="N244" s="118"/>
      <c r="O244" s="119"/>
      <c r="P244" s="6"/>
      <c r="Q244" s="6"/>
      <c r="R244" s="135"/>
      <c r="S244" s="136"/>
      <c r="T244" s="17"/>
      <c r="U244" s="47"/>
      <c r="V244" s="6"/>
      <c r="W244" s="135" t="s">
        <v>34</v>
      </c>
      <c r="X244" s="136"/>
      <c r="Y244" s="118"/>
      <c r="Z244" s="119"/>
      <c r="AA244" s="119" t="s">
        <v>34</v>
      </c>
      <c r="AB244" s="119"/>
      <c r="AC244" s="119"/>
      <c r="AD244" s="119"/>
      <c r="AE244" s="120"/>
      <c r="AF244" s="128"/>
      <c r="AG244" s="119"/>
      <c r="AH244" s="119"/>
      <c r="AI244" s="119"/>
      <c r="AJ244" s="119"/>
      <c r="AK244" s="119"/>
      <c r="AL244" s="119" t="s">
        <v>34</v>
      </c>
      <c r="AM244" s="119"/>
      <c r="AN244" s="134"/>
      <c r="AO244" s="54">
        <f t="shared" ref="AO244:AO259" si="14">H244*$AS$24</f>
        <v>2726500</v>
      </c>
    </row>
    <row r="245" spans="1:41" ht="30.75" customHeight="1">
      <c r="A245" s="248"/>
      <c r="B245" s="14">
        <v>242</v>
      </c>
      <c r="C245" s="115" t="s">
        <v>246</v>
      </c>
      <c r="D245" s="116"/>
      <c r="E245" s="116"/>
      <c r="F245" s="116"/>
      <c r="G245" s="117"/>
      <c r="H245" s="202">
        <v>350</v>
      </c>
      <c r="I245" s="203"/>
      <c r="J245" s="204"/>
      <c r="K245" s="139" t="s">
        <v>57</v>
      </c>
      <c r="L245" s="140"/>
      <c r="M245" s="141"/>
      <c r="N245" s="126"/>
      <c r="O245" s="121"/>
      <c r="P245" s="4"/>
      <c r="Q245" s="4"/>
      <c r="R245" s="123"/>
      <c r="S245" s="124"/>
      <c r="T245" s="18"/>
      <c r="U245" s="44"/>
      <c r="V245" s="4"/>
      <c r="W245" s="123" t="s">
        <v>34</v>
      </c>
      <c r="X245" s="124"/>
      <c r="Y245" s="126"/>
      <c r="Z245" s="121"/>
      <c r="AA245" s="121" t="s">
        <v>34</v>
      </c>
      <c r="AB245" s="121"/>
      <c r="AC245" s="121"/>
      <c r="AD245" s="121"/>
      <c r="AE245" s="122"/>
      <c r="AF245" s="125"/>
      <c r="AG245" s="121"/>
      <c r="AH245" s="121"/>
      <c r="AI245" s="121"/>
      <c r="AJ245" s="121"/>
      <c r="AK245" s="121"/>
      <c r="AL245" s="121" t="s">
        <v>34</v>
      </c>
      <c r="AM245" s="121"/>
      <c r="AN245" s="127"/>
      <c r="AO245" s="54">
        <f t="shared" si="14"/>
        <v>2327500</v>
      </c>
    </row>
    <row r="246" spans="1:41" ht="30.75" customHeight="1">
      <c r="A246" s="248"/>
      <c r="B246" s="14">
        <v>243</v>
      </c>
      <c r="C246" s="115" t="s">
        <v>247</v>
      </c>
      <c r="D246" s="116"/>
      <c r="E246" s="116"/>
      <c r="F246" s="116"/>
      <c r="G246" s="117"/>
      <c r="H246" s="202">
        <v>380</v>
      </c>
      <c r="I246" s="203"/>
      <c r="J246" s="204"/>
      <c r="K246" s="139" t="s">
        <v>57</v>
      </c>
      <c r="L246" s="140"/>
      <c r="M246" s="141"/>
      <c r="N246" s="126"/>
      <c r="O246" s="121"/>
      <c r="P246" s="4"/>
      <c r="Q246" s="4"/>
      <c r="R246" s="123"/>
      <c r="S246" s="124"/>
      <c r="T246" s="18"/>
      <c r="U246" s="44"/>
      <c r="V246" s="4"/>
      <c r="W246" s="123" t="s">
        <v>34</v>
      </c>
      <c r="X246" s="124"/>
      <c r="Y246" s="126"/>
      <c r="Z246" s="121"/>
      <c r="AA246" s="121" t="s">
        <v>34</v>
      </c>
      <c r="AB246" s="121"/>
      <c r="AC246" s="121"/>
      <c r="AD246" s="121"/>
      <c r="AE246" s="122"/>
      <c r="AF246" s="125"/>
      <c r="AG246" s="121"/>
      <c r="AH246" s="121"/>
      <c r="AI246" s="121"/>
      <c r="AJ246" s="121"/>
      <c r="AK246" s="121"/>
      <c r="AL246" s="121" t="s">
        <v>34</v>
      </c>
      <c r="AM246" s="121"/>
      <c r="AN246" s="127"/>
      <c r="AO246" s="54">
        <f t="shared" si="14"/>
        <v>2527000</v>
      </c>
    </row>
    <row r="247" spans="1:41" ht="30.75" customHeight="1">
      <c r="A247" s="248"/>
      <c r="B247" s="14">
        <v>244</v>
      </c>
      <c r="C247" s="115" t="s">
        <v>248</v>
      </c>
      <c r="D247" s="116"/>
      <c r="E247" s="116"/>
      <c r="F247" s="116"/>
      <c r="G247" s="117"/>
      <c r="H247" s="202">
        <v>420</v>
      </c>
      <c r="I247" s="203"/>
      <c r="J247" s="204"/>
      <c r="K247" s="139" t="s">
        <v>33</v>
      </c>
      <c r="L247" s="140"/>
      <c r="M247" s="141"/>
      <c r="N247" s="126"/>
      <c r="O247" s="121"/>
      <c r="P247" s="4"/>
      <c r="Q247" s="4"/>
      <c r="R247" s="123"/>
      <c r="S247" s="124"/>
      <c r="T247" s="18"/>
      <c r="U247" s="44"/>
      <c r="V247" s="4"/>
      <c r="W247" s="123" t="s">
        <v>34</v>
      </c>
      <c r="X247" s="124"/>
      <c r="Y247" s="126"/>
      <c r="Z247" s="121"/>
      <c r="AA247" s="121" t="s">
        <v>34</v>
      </c>
      <c r="AB247" s="121"/>
      <c r="AC247" s="121"/>
      <c r="AD247" s="121"/>
      <c r="AE247" s="122"/>
      <c r="AF247" s="125"/>
      <c r="AG247" s="121"/>
      <c r="AH247" s="121"/>
      <c r="AI247" s="121"/>
      <c r="AJ247" s="121"/>
      <c r="AK247" s="121"/>
      <c r="AL247" s="121" t="s">
        <v>34</v>
      </c>
      <c r="AM247" s="121"/>
      <c r="AN247" s="127"/>
      <c r="AO247" s="54">
        <f t="shared" si="14"/>
        <v>2793000</v>
      </c>
    </row>
    <row r="248" spans="1:41" ht="30.75" customHeight="1">
      <c r="A248" s="248"/>
      <c r="B248" s="14">
        <v>245</v>
      </c>
      <c r="C248" s="115" t="s">
        <v>249</v>
      </c>
      <c r="D248" s="116"/>
      <c r="E248" s="116"/>
      <c r="F248" s="116"/>
      <c r="G248" s="117"/>
      <c r="H248" s="202">
        <v>310</v>
      </c>
      <c r="I248" s="203"/>
      <c r="J248" s="204"/>
      <c r="K248" s="139" t="s">
        <v>33</v>
      </c>
      <c r="L248" s="140"/>
      <c r="M248" s="141"/>
      <c r="N248" s="126"/>
      <c r="O248" s="121"/>
      <c r="P248" s="4"/>
      <c r="Q248" s="4"/>
      <c r="R248" s="123"/>
      <c r="S248" s="124"/>
      <c r="T248" s="18"/>
      <c r="U248" s="44"/>
      <c r="V248" s="4"/>
      <c r="W248" s="123" t="s">
        <v>34</v>
      </c>
      <c r="X248" s="124"/>
      <c r="Y248" s="126"/>
      <c r="Z248" s="121"/>
      <c r="AA248" s="121" t="s">
        <v>34</v>
      </c>
      <c r="AB248" s="121"/>
      <c r="AC248" s="121"/>
      <c r="AD248" s="121"/>
      <c r="AE248" s="122"/>
      <c r="AF248" s="125"/>
      <c r="AG248" s="121"/>
      <c r="AH248" s="121"/>
      <c r="AI248" s="121"/>
      <c r="AJ248" s="121"/>
      <c r="AK248" s="121"/>
      <c r="AL248" s="121" t="s">
        <v>34</v>
      </c>
      <c r="AM248" s="121"/>
      <c r="AN248" s="127"/>
      <c r="AO248" s="54">
        <f t="shared" si="14"/>
        <v>2061500</v>
      </c>
    </row>
    <row r="249" spans="1:41" ht="30.75" customHeight="1">
      <c r="A249" s="248"/>
      <c r="B249" s="14">
        <v>246</v>
      </c>
      <c r="C249" s="115" t="s">
        <v>250</v>
      </c>
      <c r="D249" s="116"/>
      <c r="E249" s="116"/>
      <c r="F249" s="116"/>
      <c r="G249" s="117"/>
      <c r="H249" s="202">
        <v>410</v>
      </c>
      <c r="I249" s="203"/>
      <c r="J249" s="204"/>
      <c r="K249" s="139" t="s">
        <v>69</v>
      </c>
      <c r="L249" s="140"/>
      <c r="M249" s="141"/>
      <c r="N249" s="126"/>
      <c r="O249" s="121"/>
      <c r="P249" s="4"/>
      <c r="Q249" s="4"/>
      <c r="R249" s="123"/>
      <c r="S249" s="124"/>
      <c r="T249" s="18"/>
      <c r="U249" s="44"/>
      <c r="V249" s="4"/>
      <c r="W249" s="123" t="s">
        <v>34</v>
      </c>
      <c r="X249" s="124"/>
      <c r="Y249" s="126"/>
      <c r="Z249" s="121"/>
      <c r="AA249" s="121" t="s">
        <v>34</v>
      </c>
      <c r="AB249" s="121"/>
      <c r="AC249" s="121"/>
      <c r="AD249" s="121"/>
      <c r="AE249" s="122"/>
      <c r="AF249" s="125"/>
      <c r="AG249" s="121"/>
      <c r="AH249" s="121"/>
      <c r="AI249" s="121"/>
      <c r="AJ249" s="121"/>
      <c r="AK249" s="121"/>
      <c r="AL249" s="121" t="s">
        <v>34</v>
      </c>
      <c r="AM249" s="121"/>
      <c r="AN249" s="127"/>
      <c r="AO249" s="54">
        <f t="shared" si="14"/>
        <v>2726500</v>
      </c>
    </row>
    <row r="250" spans="1:41" ht="30.75" customHeight="1">
      <c r="A250" s="248"/>
      <c r="B250" s="14">
        <v>247</v>
      </c>
      <c r="C250" s="115" t="s">
        <v>251</v>
      </c>
      <c r="D250" s="116"/>
      <c r="E250" s="116"/>
      <c r="F250" s="116"/>
      <c r="G250" s="117"/>
      <c r="H250" s="202">
        <v>350</v>
      </c>
      <c r="I250" s="203"/>
      <c r="J250" s="204"/>
      <c r="K250" s="139" t="s">
        <v>57</v>
      </c>
      <c r="L250" s="140"/>
      <c r="M250" s="141"/>
      <c r="N250" s="126"/>
      <c r="O250" s="121"/>
      <c r="P250" s="4"/>
      <c r="Q250" s="4"/>
      <c r="R250" s="123"/>
      <c r="S250" s="124"/>
      <c r="T250" s="18"/>
      <c r="U250" s="44"/>
      <c r="V250" s="4"/>
      <c r="W250" s="123" t="s">
        <v>34</v>
      </c>
      <c r="X250" s="124"/>
      <c r="Y250" s="126"/>
      <c r="Z250" s="121"/>
      <c r="AA250" s="121" t="s">
        <v>34</v>
      </c>
      <c r="AB250" s="121"/>
      <c r="AC250" s="121"/>
      <c r="AD250" s="121"/>
      <c r="AE250" s="122"/>
      <c r="AF250" s="125"/>
      <c r="AG250" s="121"/>
      <c r="AH250" s="121"/>
      <c r="AI250" s="121"/>
      <c r="AJ250" s="121"/>
      <c r="AK250" s="121"/>
      <c r="AL250" s="121" t="s">
        <v>34</v>
      </c>
      <c r="AM250" s="121"/>
      <c r="AN250" s="127"/>
      <c r="AO250" s="54">
        <f t="shared" si="14"/>
        <v>2327500</v>
      </c>
    </row>
    <row r="251" spans="1:41" ht="30.75" customHeight="1">
      <c r="A251" s="248"/>
      <c r="B251" s="14">
        <v>248</v>
      </c>
      <c r="C251" s="115" t="s">
        <v>252</v>
      </c>
      <c r="D251" s="116"/>
      <c r="E251" s="116"/>
      <c r="F251" s="116"/>
      <c r="G251" s="117"/>
      <c r="H251" s="202">
        <v>350</v>
      </c>
      <c r="I251" s="203"/>
      <c r="J251" s="204"/>
      <c r="K251" s="139" t="s">
        <v>69</v>
      </c>
      <c r="L251" s="140"/>
      <c r="M251" s="141"/>
      <c r="N251" s="126"/>
      <c r="O251" s="121"/>
      <c r="P251" s="4"/>
      <c r="Q251" s="4"/>
      <c r="R251" s="123"/>
      <c r="S251" s="124"/>
      <c r="T251" s="18"/>
      <c r="U251" s="44"/>
      <c r="V251" s="4"/>
      <c r="W251" s="123" t="s">
        <v>34</v>
      </c>
      <c r="X251" s="124"/>
      <c r="Y251" s="126"/>
      <c r="Z251" s="121"/>
      <c r="AA251" s="121" t="s">
        <v>34</v>
      </c>
      <c r="AB251" s="121"/>
      <c r="AC251" s="121"/>
      <c r="AD251" s="121"/>
      <c r="AE251" s="122"/>
      <c r="AF251" s="125"/>
      <c r="AG251" s="121"/>
      <c r="AH251" s="121"/>
      <c r="AI251" s="121"/>
      <c r="AJ251" s="121"/>
      <c r="AK251" s="121"/>
      <c r="AL251" s="121" t="s">
        <v>34</v>
      </c>
      <c r="AM251" s="121"/>
      <c r="AN251" s="127"/>
      <c r="AO251" s="54">
        <f t="shared" si="14"/>
        <v>2327500</v>
      </c>
    </row>
    <row r="252" spans="1:41" ht="30.75" customHeight="1">
      <c r="A252" s="248"/>
      <c r="B252" s="14">
        <v>249</v>
      </c>
      <c r="C252" s="115" t="s">
        <v>253</v>
      </c>
      <c r="D252" s="116"/>
      <c r="E252" s="116"/>
      <c r="F252" s="116"/>
      <c r="G252" s="117"/>
      <c r="H252" s="202">
        <v>330</v>
      </c>
      <c r="I252" s="203"/>
      <c r="J252" s="204"/>
      <c r="K252" s="139" t="s">
        <v>232</v>
      </c>
      <c r="L252" s="140"/>
      <c r="M252" s="141"/>
      <c r="N252" s="126"/>
      <c r="O252" s="121"/>
      <c r="P252" s="4"/>
      <c r="Q252" s="4"/>
      <c r="R252" s="123"/>
      <c r="S252" s="124"/>
      <c r="T252" s="18"/>
      <c r="U252" s="44"/>
      <c r="V252" s="4"/>
      <c r="W252" s="123" t="s">
        <v>34</v>
      </c>
      <c r="X252" s="124"/>
      <c r="Y252" s="126"/>
      <c r="Z252" s="121"/>
      <c r="AA252" s="121" t="s">
        <v>34</v>
      </c>
      <c r="AB252" s="121"/>
      <c r="AC252" s="121"/>
      <c r="AD252" s="121"/>
      <c r="AE252" s="122"/>
      <c r="AF252" s="125"/>
      <c r="AG252" s="121"/>
      <c r="AH252" s="121"/>
      <c r="AI252" s="121"/>
      <c r="AJ252" s="121"/>
      <c r="AK252" s="121"/>
      <c r="AL252" s="121" t="s">
        <v>34</v>
      </c>
      <c r="AM252" s="121"/>
      <c r="AN252" s="127"/>
      <c r="AO252" s="54">
        <f t="shared" si="14"/>
        <v>2194500</v>
      </c>
    </row>
    <row r="253" spans="1:41" ht="30.75" customHeight="1">
      <c r="A253" s="248"/>
      <c r="B253" s="14">
        <v>250</v>
      </c>
      <c r="C253" s="115" t="s">
        <v>254</v>
      </c>
      <c r="D253" s="116"/>
      <c r="E253" s="116"/>
      <c r="F253" s="116"/>
      <c r="G253" s="117"/>
      <c r="H253" s="202">
        <v>370</v>
      </c>
      <c r="I253" s="203"/>
      <c r="J253" s="204"/>
      <c r="K253" s="139" t="s">
        <v>57</v>
      </c>
      <c r="L253" s="140"/>
      <c r="M253" s="141"/>
      <c r="N253" s="126"/>
      <c r="O253" s="121"/>
      <c r="P253" s="4"/>
      <c r="Q253" s="4"/>
      <c r="R253" s="123"/>
      <c r="S253" s="124"/>
      <c r="T253" s="18"/>
      <c r="U253" s="44"/>
      <c r="V253" s="4"/>
      <c r="W253" s="123" t="s">
        <v>34</v>
      </c>
      <c r="X253" s="124"/>
      <c r="Y253" s="126"/>
      <c r="Z253" s="121"/>
      <c r="AA253" s="121" t="s">
        <v>34</v>
      </c>
      <c r="AB253" s="121"/>
      <c r="AC253" s="121"/>
      <c r="AD253" s="121"/>
      <c r="AE253" s="122"/>
      <c r="AF253" s="125"/>
      <c r="AG253" s="121"/>
      <c r="AH253" s="121"/>
      <c r="AI253" s="121"/>
      <c r="AJ253" s="121"/>
      <c r="AK253" s="121"/>
      <c r="AL253" s="121" t="s">
        <v>34</v>
      </c>
      <c r="AM253" s="121"/>
      <c r="AN253" s="127"/>
      <c r="AO253" s="54">
        <f t="shared" si="14"/>
        <v>2460500</v>
      </c>
    </row>
    <row r="254" spans="1:41" ht="30.75" customHeight="1">
      <c r="A254" s="248"/>
      <c r="B254" s="14">
        <v>251</v>
      </c>
      <c r="C254" s="115" t="s">
        <v>255</v>
      </c>
      <c r="D254" s="116"/>
      <c r="E254" s="116"/>
      <c r="F254" s="116"/>
      <c r="G254" s="117"/>
      <c r="H254" s="202">
        <v>280</v>
      </c>
      <c r="I254" s="203"/>
      <c r="J254" s="204"/>
      <c r="K254" s="139" t="s">
        <v>57</v>
      </c>
      <c r="L254" s="140"/>
      <c r="M254" s="141"/>
      <c r="N254" s="126"/>
      <c r="O254" s="121"/>
      <c r="P254" s="4"/>
      <c r="Q254" s="4"/>
      <c r="R254" s="123"/>
      <c r="S254" s="124"/>
      <c r="T254" s="18"/>
      <c r="U254" s="44"/>
      <c r="V254" s="4"/>
      <c r="W254" s="123" t="s">
        <v>34</v>
      </c>
      <c r="X254" s="124"/>
      <c r="Y254" s="126"/>
      <c r="Z254" s="121"/>
      <c r="AA254" s="121" t="s">
        <v>34</v>
      </c>
      <c r="AB254" s="121"/>
      <c r="AC254" s="121"/>
      <c r="AD254" s="121"/>
      <c r="AE254" s="122"/>
      <c r="AF254" s="125"/>
      <c r="AG254" s="121"/>
      <c r="AH254" s="121"/>
      <c r="AI254" s="121"/>
      <c r="AJ254" s="121"/>
      <c r="AK254" s="121"/>
      <c r="AL254" s="121" t="s">
        <v>34</v>
      </c>
      <c r="AM254" s="121"/>
      <c r="AN254" s="127"/>
      <c r="AO254" s="54">
        <f t="shared" si="14"/>
        <v>1862000</v>
      </c>
    </row>
    <row r="255" spans="1:41" ht="30.75" customHeight="1">
      <c r="A255" s="248"/>
      <c r="B255" s="14">
        <v>252</v>
      </c>
      <c r="C255" s="115" t="s">
        <v>256</v>
      </c>
      <c r="D255" s="116"/>
      <c r="E255" s="116"/>
      <c r="F255" s="116"/>
      <c r="G255" s="117"/>
      <c r="H255" s="202">
        <v>450</v>
      </c>
      <c r="I255" s="203"/>
      <c r="J255" s="204"/>
      <c r="K255" s="139" t="s">
        <v>57</v>
      </c>
      <c r="L255" s="140"/>
      <c r="M255" s="141"/>
      <c r="N255" s="126"/>
      <c r="O255" s="121"/>
      <c r="P255" s="4"/>
      <c r="Q255" s="4"/>
      <c r="R255" s="123"/>
      <c r="S255" s="124"/>
      <c r="T255" s="18"/>
      <c r="U255" s="44"/>
      <c r="V255" s="4"/>
      <c r="W255" s="123" t="s">
        <v>34</v>
      </c>
      <c r="X255" s="124"/>
      <c r="Y255" s="126"/>
      <c r="Z255" s="121"/>
      <c r="AA255" s="121" t="s">
        <v>34</v>
      </c>
      <c r="AB255" s="121"/>
      <c r="AC255" s="121"/>
      <c r="AD255" s="121"/>
      <c r="AE255" s="122"/>
      <c r="AF255" s="125"/>
      <c r="AG255" s="121"/>
      <c r="AH255" s="121"/>
      <c r="AI255" s="121"/>
      <c r="AJ255" s="121"/>
      <c r="AK255" s="121"/>
      <c r="AL255" s="121" t="s">
        <v>34</v>
      </c>
      <c r="AM255" s="121"/>
      <c r="AN255" s="127"/>
      <c r="AO255" s="54">
        <f t="shared" si="14"/>
        <v>2992500</v>
      </c>
    </row>
    <row r="256" spans="1:41" ht="30.75" customHeight="1">
      <c r="A256" s="248"/>
      <c r="B256" s="14">
        <v>253</v>
      </c>
      <c r="C256" s="115" t="s">
        <v>257</v>
      </c>
      <c r="D256" s="116"/>
      <c r="E256" s="116"/>
      <c r="F256" s="116"/>
      <c r="G256" s="117"/>
      <c r="H256" s="202">
        <v>350</v>
      </c>
      <c r="I256" s="203"/>
      <c r="J256" s="204"/>
      <c r="K256" s="139" t="s">
        <v>258</v>
      </c>
      <c r="L256" s="140"/>
      <c r="M256" s="141"/>
      <c r="N256" s="126"/>
      <c r="O256" s="121"/>
      <c r="P256" s="4"/>
      <c r="Q256" s="4"/>
      <c r="R256" s="123"/>
      <c r="S256" s="124"/>
      <c r="T256" s="18"/>
      <c r="U256" s="44"/>
      <c r="V256" s="4"/>
      <c r="W256" s="123" t="s">
        <v>34</v>
      </c>
      <c r="X256" s="124"/>
      <c r="Y256" s="126"/>
      <c r="Z256" s="121"/>
      <c r="AA256" s="121" t="s">
        <v>34</v>
      </c>
      <c r="AB256" s="121"/>
      <c r="AC256" s="121"/>
      <c r="AD256" s="121"/>
      <c r="AE256" s="122"/>
      <c r="AF256" s="125"/>
      <c r="AG256" s="121"/>
      <c r="AH256" s="121"/>
      <c r="AI256" s="121"/>
      <c r="AJ256" s="121"/>
      <c r="AK256" s="121"/>
      <c r="AL256" s="121" t="s">
        <v>34</v>
      </c>
      <c r="AM256" s="121"/>
      <c r="AN256" s="127"/>
      <c r="AO256" s="54">
        <f t="shared" si="14"/>
        <v>2327500</v>
      </c>
    </row>
    <row r="257" spans="1:41" ht="30.75" customHeight="1">
      <c r="A257" s="248"/>
      <c r="B257" s="14">
        <v>254</v>
      </c>
      <c r="C257" s="115" t="s">
        <v>259</v>
      </c>
      <c r="D257" s="116"/>
      <c r="E257" s="116"/>
      <c r="F257" s="116"/>
      <c r="G257" s="117"/>
      <c r="H257" s="202">
        <v>420</v>
      </c>
      <c r="I257" s="203"/>
      <c r="J257" s="204"/>
      <c r="K257" s="139" t="s">
        <v>57</v>
      </c>
      <c r="L257" s="140"/>
      <c r="M257" s="141"/>
      <c r="N257" s="126"/>
      <c r="O257" s="121"/>
      <c r="P257" s="4"/>
      <c r="Q257" s="4"/>
      <c r="R257" s="123"/>
      <c r="S257" s="124"/>
      <c r="T257" s="18"/>
      <c r="U257" s="44"/>
      <c r="V257" s="4"/>
      <c r="W257" s="123" t="s">
        <v>34</v>
      </c>
      <c r="X257" s="124"/>
      <c r="Y257" s="126"/>
      <c r="Z257" s="121"/>
      <c r="AA257" s="121" t="s">
        <v>34</v>
      </c>
      <c r="AB257" s="121"/>
      <c r="AC257" s="121"/>
      <c r="AD257" s="121"/>
      <c r="AE257" s="122"/>
      <c r="AF257" s="125"/>
      <c r="AG257" s="121"/>
      <c r="AH257" s="121"/>
      <c r="AI257" s="121"/>
      <c r="AJ257" s="121"/>
      <c r="AK257" s="121"/>
      <c r="AL257" s="121" t="s">
        <v>34</v>
      </c>
      <c r="AM257" s="121"/>
      <c r="AN257" s="127"/>
      <c r="AO257" s="54">
        <f t="shared" si="14"/>
        <v>2793000</v>
      </c>
    </row>
    <row r="258" spans="1:41" ht="30.75" customHeight="1">
      <c r="A258" s="248"/>
      <c r="B258" s="14">
        <v>255</v>
      </c>
      <c r="C258" s="115" t="s">
        <v>260</v>
      </c>
      <c r="D258" s="116"/>
      <c r="E258" s="116"/>
      <c r="F258" s="116"/>
      <c r="G258" s="117"/>
      <c r="H258" s="202">
        <v>315</v>
      </c>
      <c r="I258" s="203"/>
      <c r="J258" s="204"/>
      <c r="K258" s="139" t="s">
        <v>57</v>
      </c>
      <c r="L258" s="140"/>
      <c r="M258" s="141"/>
      <c r="N258" s="126"/>
      <c r="O258" s="121"/>
      <c r="P258" s="4"/>
      <c r="Q258" s="4"/>
      <c r="R258" s="123"/>
      <c r="S258" s="124"/>
      <c r="T258" s="18"/>
      <c r="U258" s="44"/>
      <c r="V258" s="4"/>
      <c r="W258" s="123" t="s">
        <v>34</v>
      </c>
      <c r="X258" s="124"/>
      <c r="Y258" s="126"/>
      <c r="Z258" s="121"/>
      <c r="AA258" s="121" t="s">
        <v>34</v>
      </c>
      <c r="AB258" s="121"/>
      <c r="AC258" s="121"/>
      <c r="AD258" s="121"/>
      <c r="AE258" s="122"/>
      <c r="AF258" s="125"/>
      <c r="AG258" s="121"/>
      <c r="AH258" s="121"/>
      <c r="AI258" s="121"/>
      <c r="AJ258" s="121"/>
      <c r="AK258" s="121"/>
      <c r="AL258" s="121" t="s">
        <v>34</v>
      </c>
      <c r="AM258" s="121"/>
      <c r="AN258" s="127"/>
      <c r="AO258" s="54">
        <f t="shared" si="14"/>
        <v>2094750</v>
      </c>
    </row>
    <row r="259" spans="1:41" ht="30.75" customHeight="1">
      <c r="A259" s="248"/>
      <c r="B259" s="14">
        <v>256</v>
      </c>
      <c r="C259" s="115" t="s">
        <v>261</v>
      </c>
      <c r="D259" s="116"/>
      <c r="E259" s="116"/>
      <c r="F259" s="116"/>
      <c r="G259" s="117"/>
      <c r="H259" s="202">
        <v>330</v>
      </c>
      <c r="I259" s="203"/>
      <c r="J259" s="204"/>
      <c r="K259" s="139" t="s">
        <v>69</v>
      </c>
      <c r="L259" s="140"/>
      <c r="M259" s="141"/>
      <c r="N259" s="126"/>
      <c r="O259" s="121"/>
      <c r="P259" s="4"/>
      <c r="Q259" s="4"/>
      <c r="R259" s="123"/>
      <c r="S259" s="124"/>
      <c r="T259" s="18"/>
      <c r="U259" s="44"/>
      <c r="V259" s="4"/>
      <c r="W259" s="123" t="s">
        <v>34</v>
      </c>
      <c r="X259" s="124"/>
      <c r="Y259" s="126"/>
      <c r="Z259" s="121"/>
      <c r="AA259" s="121" t="s">
        <v>34</v>
      </c>
      <c r="AB259" s="121"/>
      <c r="AC259" s="121"/>
      <c r="AD259" s="121"/>
      <c r="AE259" s="122"/>
      <c r="AF259" s="125"/>
      <c r="AG259" s="121"/>
      <c r="AH259" s="121"/>
      <c r="AI259" s="121"/>
      <c r="AJ259" s="121"/>
      <c r="AK259" s="121"/>
      <c r="AL259" s="121" t="s">
        <v>34</v>
      </c>
      <c r="AM259" s="121"/>
      <c r="AN259" s="127"/>
      <c r="AO259" s="54">
        <f t="shared" si="14"/>
        <v>2194500</v>
      </c>
    </row>
    <row r="260" spans="1:41" ht="30.75" customHeight="1">
      <c r="A260" s="248"/>
      <c r="B260" s="14">
        <v>257</v>
      </c>
      <c r="C260" s="115"/>
      <c r="D260" s="116"/>
      <c r="E260" s="116"/>
      <c r="F260" s="116"/>
      <c r="G260" s="117"/>
      <c r="H260" s="202">
        <v>120</v>
      </c>
      <c r="I260" s="203"/>
      <c r="J260" s="204"/>
      <c r="K260" s="139" t="s">
        <v>69</v>
      </c>
      <c r="L260" s="140"/>
      <c r="M260" s="141"/>
      <c r="N260" s="126" t="s">
        <v>34</v>
      </c>
      <c r="O260" s="121"/>
      <c r="P260" s="4"/>
      <c r="Q260" s="4"/>
      <c r="R260" s="123"/>
      <c r="S260" s="124"/>
      <c r="T260" s="18"/>
      <c r="U260" s="44"/>
      <c r="V260" s="4"/>
      <c r="W260" s="123"/>
      <c r="X260" s="124"/>
      <c r="Y260" s="126"/>
      <c r="Z260" s="121"/>
      <c r="AA260" s="121"/>
      <c r="AB260" s="121"/>
      <c r="AC260" s="121"/>
      <c r="AD260" s="121"/>
      <c r="AE260" s="122"/>
      <c r="AF260" s="125"/>
      <c r="AG260" s="121"/>
      <c r="AH260" s="121"/>
      <c r="AI260" s="121"/>
      <c r="AJ260" s="121"/>
      <c r="AK260" s="121"/>
      <c r="AL260" s="121" t="s">
        <v>34</v>
      </c>
      <c r="AM260" s="121"/>
      <c r="AN260" s="127"/>
      <c r="AO260" s="54">
        <f>AQ1*H260</f>
        <v>1128000</v>
      </c>
    </row>
    <row r="261" spans="1:41" ht="30.75" customHeight="1">
      <c r="A261" s="248"/>
      <c r="B261" s="14">
        <v>258</v>
      </c>
      <c r="C261" s="115" t="s">
        <v>133</v>
      </c>
      <c r="D261" s="116"/>
      <c r="E261" s="116"/>
      <c r="F261" s="116"/>
      <c r="G261" s="117"/>
      <c r="H261" s="202">
        <v>390</v>
      </c>
      <c r="I261" s="203"/>
      <c r="J261" s="204"/>
      <c r="K261" s="139" t="s">
        <v>59</v>
      </c>
      <c r="L261" s="140"/>
      <c r="M261" s="141"/>
      <c r="N261" s="126"/>
      <c r="O261" s="121"/>
      <c r="P261" s="4"/>
      <c r="Q261" s="4"/>
      <c r="R261" s="123"/>
      <c r="S261" s="124"/>
      <c r="T261" s="18"/>
      <c r="U261" s="44"/>
      <c r="V261" s="4"/>
      <c r="W261" s="123" t="s">
        <v>34</v>
      </c>
      <c r="X261" s="124"/>
      <c r="Y261" s="126"/>
      <c r="Z261" s="121"/>
      <c r="AA261" s="121" t="s">
        <v>34</v>
      </c>
      <c r="AB261" s="121"/>
      <c r="AC261" s="121"/>
      <c r="AD261" s="121"/>
      <c r="AE261" s="122"/>
      <c r="AF261" s="125"/>
      <c r="AG261" s="121"/>
      <c r="AH261" s="121"/>
      <c r="AI261" s="121"/>
      <c r="AJ261" s="121"/>
      <c r="AK261" s="121"/>
      <c r="AL261" s="121" t="s">
        <v>34</v>
      </c>
      <c r="AM261" s="121"/>
      <c r="AN261" s="127"/>
      <c r="AO261" s="54">
        <f t="shared" ref="AO261:AO270" si="15">H261*$AS$24</f>
        <v>2593500</v>
      </c>
    </row>
    <row r="262" spans="1:41" ht="30.75" customHeight="1">
      <c r="A262" s="248"/>
      <c r="B262" s="14">
        <v>259</v>
      </c>
      <c r="C262" s="115" t="s">
        <v>262</v>
      </c>
      <c r="D262" s="116"/>
      <c r="E262" s="116"/>
      <c r="F262" s="116"/>
      <c r="G262" s="117"/>
      <c r="H262" s="202">
        <v>420</v>
      </c>
      <c r="I262" s="203"/>
      <c r="J262" s="204"/>
      <c r="K262" s="139" t="s">
        <v>33</v>
      </c>
      <c r="L262" s="140"/>
      <c r="M262" s="141"/>
      <c r="N262" s="126"/>
      <c r="O262" s="121"/>
      <c r="P262" s="4"/>
      <c r="Q262" s="4"/>
      <c r="R262" s="123"/>
      <c r="S262" s="124"/>
      <c r="T262" s="18"/>
      <c r="U262" s="44"/>
      <c r="V262" s="4"/>
      <c r="W262" s="123" t="s">
        <v>34</v>
      </c>
      <c r="X262" s="124"/>
      <c r="Y262" s="126" t="s">
        <v>34</v>
      </c>
      <c r="Z262" s="121"/>
      <c r="AA262" s="121"/>
      <c r="AB262" s="121"/>
      <c r="AC262" s="121"/>
      <c r="AD262" s="121"/>
      <c r="AE262" s="122"/>
      <c r="AF262" s="125"/>
      <c r="AG262" s="121"/>
      <c r="AH262" s="121"/>
      <c r="AI262" s="121"/>
      <c r="AJ262" s="121"/>
      <c r="AK262" s="121"/>
      <c r="AL262" s="121" t="s">
        <v>34</v>
      </c>
      <c r="AM262" s="121"/>
      <c r="AN262" s="127"/>
      <c r="AO262" s="54">
        <f t="shared" si="15"/>
        <v>2793000</v>
      </c>
    </row>
    <row r="263" spans="1:41" ht="30.75" customHeight="1">
      <c r="A263" s="248"/>
      <c r="B263" s="14">
        <v>260</v>
      </c>
      <c r="C263" s="115" t="s">
        <v>263</v>
      </c>
      <c r="D263" s="116"/>
      <c r="E263" s="116"/>
      <c r="F263" s="116"/>
      <c r="G263" s="117"/>
      <c r="H263" s="202">
        <v>410</v>
      </c>
      <c r="I263" s="203"/>
      <c r="J263" s="204"/>
      <c r="K263" s="139" t="s">
        <v>69</v>
      </c>
      <c r="L263" s="140"/>
      <c r="M263" s="141"/>
      <c r="N263" s="126"/>
      <c r="O263" s="121"/>
      <c r="P263" s="4"/>
      <c r="Q263" s="4"/>
      <c r="R263" s="123"/>
      <c r="S263" s="124"/>
      <c r="T263" s="18"/>
      <c r="U263" s="44"/>
      <c r="V263" s="4"/>
      <c r="W263" s="123" t="s">
        <v>34</v>
      </c>
      <c r="X263" s="124"/>
      <c r="Y263" s="126"/>
      <c r="Z263" s="121"/>
      <c r="AA263" s="121" t="s">
        <v>34</v>
      </c>
      <c r="AB263" s="121"/>
      <c r="AC263" s="121"/>
      <c r="AD263" s="121"/>
      <c r="AE263" s="122"/>
      <c r="AF263" s="125"/>
      <c r="AG263" s="121"/>
      <c r="AH263" s="121"/>
      <c r="AI263" s="121"/>
      <c r="AJ263" s="121"/>
      <c r="AK263" s="121"/>
      <c r="AL263" s="121" t="s">
        <v>34</v>
      </c>
      <c r="AM263" s="121"/>
      <c r="AN263" s="127"/>
      <c r="AO263" s="54">
        <f t="shared" si="15"/>
        <v>2726500</v>
      </c>
    </row>
    <row r="264" spans="1:41" ht="30.75" customHeight="1">
      <c r="A264" s="248"/>
      <c r="B264" s="14">
        <v>261</v>
      </c>
      <c r="C264" s="115" t="s">
        <v>264</v>
      </c>
      <c r="D264" s="116"/>
      <c r="E264" s="116"/>
      <c r="F264" s="116"/>
      <c r="G264" s="117"/>
      <c r="H264" s="202">
        <v>480</v>
      </c>
      <c r="I264" s="203"/>
      <c r="J264" s="204"/>
      <c r="K264" s="139" t="s">
        <v>116</v>
      </c>
      <c r="L264" s="140"/>
      <c r="M264" s="141"/>
      <c r="N264" s="126"/>
      <c r="O264" s="121"/>
      <c r="P264" s="4"/>
      <c r="Q264" s="4"/>
      <c r="R264" s="123"/>
      <c r="S264" s="124"/>
      <c r="T264" s="18"/>
      <c r="U264" s="44"/>
      <c r="V264" s="4"/>
      <c r="W264" s="123" t="s">
        <v>34</v>
      </c>
      <c r="X264" s="124"/>
      <c r="Y264" s="126"/>
      <c r="Z264" s="121"/>
      <c r="AA264" s="121" t="s">
        <v>34</v>
      </c>
      <c r="AB264" s="121"/>
      <c r="AC264" s="121"/>
      <c r="AD264" s="121"/>
      <c r="AE264" s="122"/>
      <c r="AF264" s="125"/>
      <c r="AG264" s="121"/>
      <c r="AH264" s="121"/>
      <c r="AI264" s="121"/>
      <c r="AJ264" s="121"/>
      <c r="AK264" s="121"/>
      <c r="AL264" s="121" t="s">
        <v>34</v>
      </c>
      <c r="AM264" s="121"/>
      <c r="AN264" s="127"/>
      <c r="AO264" s="54">
        <f t="shared" si="15"/>
        <v>3192000</v>
      </c>
    </row>
    <row r="265" spans="1:41" ht="30.75" customHeight="1">
      <c r="A265" s="248"/>
      <c r="B265" s="14">
        <v>262</v>
      </c>
      <c r="C265" s="115" t="s">
        <v>265</v>
      </c>
      <c r="D265" s="116"/>
      <c r="E265" s="116"/>
      <c r="F265" s="116"/>
      <c r="G265" s="117"/>
      <c r="H265" s="202">
        <v>360</v>
      </c>
      <c r="I265" s="203"/>
      <c r="J265" s="204"/>
      <c r="K265" s="139" t="s">
        <v>57</v>
      </c>
      <c r="L265" s="140"/>
      <c r="M265" s="141"/>
      <c r="N265" s="126"/>
      <c r="O265" s="121"/>
      <c r="P265" s="4"/>
      <c r="Q265" s="4"/>
      <c r="R265" s="123"/>
      <c r="S265" s="124"/>
      <c r="T265" s="18"/>
      <c r="U265" s="44"/>
      <c r="V265" s="4"/>
      <c r="W265" s="123" t="s">
        <v>34</v>
      </c>
      <c r="X265" s="124"/>
      <c r="Y265" s="126"/>
      <c r="Z265" s="121"/>
      <c r="AA265" s="121" t="s">
        <v>34</v>
      </c>
      <c r="AB265" s="121"/>
      <c r="AC265" s="121"/>
      <c r="AD265" s="121"/>
      <c r="AE265" s="122"/>
      <c r="AF265" s="125"/>
      <c r="AG265" s="121"/>
      <c r="AH265" s="121"/>
      <c r="AI265" s="121"/>
      <c r="AJ265" s="121"/>
      <c r="AK265" s="121"/>
      <c r="AL265" s="121" t="s">
        <v>34</v>
      </c>
      <c r="AM265" s="121"/>
      <c r="AN265" s="127"/>
      <c r="AO265" s="54">
        <f t="shared" si="15"/>
        <v>2394000</v>
      </c>
    </row>
    <row r="266" spans="1:41" ht="30.75" customHeight="1">
      <c r="A266" s="248"/>
      <c r="B266" s="14">
        <v>263</v>
      </c>
      <c r="C266" s="115" t="s">
        <v>266</v>
      </c>
      <c r="D266" s="116"/>
      <c r="E266" s="116"/>
      <c r="F266" s="116"/>
      <c r="G266" s="117"/>
      <c r="H266" s="202">
        <v>350</v>
      </c>
      <c r="I266" s="203"/>
      <c r="J266" s="204"/>
      <c r="K266" s="139" t="s">
        <v>116</v>
      </c>
      <c r="L266" s="140"/>
      <c r="M266" s="141"/>
      <c r="N266" s="126"/>
      <c r="O266" s="121"/>
      <c r="P266" s="4"/>
      <c r="Q266" s="4"/>
      <c r="R266" s="123"/>
      <c r="S266" s="124"/>
      <c r="T266" s="18"/>
      <c r="U266" s="44"/>
      <c r="V266" s="4"/>
      <c r="W266" s="123" t="s">
        <v>34</v>
      </c>
      <c r="X266" s="124"/>
      <c r="Y266" s="126"/>
      <c r="Z266" s="121"/>
      <c r="AA266" s="121" t="s">
        <v>34</v>
      </c>
      <c r="AB266" s="121"/>
      <c r="AC266" s="121"/>
      <c r="AD266" s="121"/>
      <c r="AE266" s="122"/>
      <c r="AF266" s="125"/>
      <c r="AG266" s="121"/>
      <c r="AH266" s="121"/>
      <c r="AI266" s="121"/>
      <c r="AJ266" s="121"/>
      <c r="AK266" s="121"/>
      <c r="AL266" s="121" t="s">
        <v>34</v>
      </c>
      <c r="AM266" s="121"/>
      <c r="AN266" s="127"/>
      <c r="AO266" s="54">
        <f t="shared" si="15"/>
        <v>2327500</v>
      </c>
    </row>
    <row r="267" spans="1:41" ht="30.75" customHeight="1">
      <c r="A267" s="248"/>
      <c r="B267" s="14">
        <v>264</v>
      </c>
      <c r="C267" s="115" t="s">
        <v>267</v>
      </c>
      <c r="D267" s="116"/>
      <c r="E267" s="116"/>
      <c r="F267" s="116"/>
      <c r="G267" s="117"/>
      <c r="H267" s="202">
        <v>340</v>
      </c>
      <c r="I267" s="203"/>
      <c r="J267" s="204"/>
      <c r="K267" s="139" t="s">
        <v>116</v>
      </c>
      <c r="L267" s="140"/>
      <c r="M267" s="141"/>
      <c r="N267" s="126"/>
      <c r="O267" s="121"/>
      <c r="P267" s="4"/>
      <c r="Q267" s="4"/>
      <c r="R267" s="123"/>
      <c r="S267" s="124"/>
      <c r="T267" s="18"/>
      <c r="U267" s="44"/>
      <c r="V267" s="4"/>
      <c r="W267" s="123" t="s">
        <v>34</v>
      </c>
      <c r="X267" s="124"/>
      <c r="Y267" s="126"/>
      <c r="Z267" s="121"/>
      <c r="AA267" s="121" t="s">
        <v>34</v>
      </c>
      <c r="AB267" s="121"/>
      <c r="AC267" s="121"/>
      <c r="AD267" s="121"/>
      <c r="AE267" s="122"/>
      <c r="AF267" s="125"/>
      <c r="AG267" s="121"/>
      <c r="AH267" s="121"/>
      <c r="AI267" s="121"/>
      <c r="AJ267" s="121"/>
      <c r="AK267" s="121"/>
      <c r="AL267" s="121" t="s">
        <v>34</v>
      </c>
      <c r="AM267" s="121"/>
      <c r="AN267" s="127"/>
      <c r="AO267" s="54">
        <f t="shared" si="15"/>
        <v>2261000</v>
      </c>
    </row>
    <row r="268" spans="1:41" ht="30.75" customHeight="1">
      <c r="A268" s="248"/>
      <c r="B268" s="14">
        <v>265</v>
      </c>
      <c r="C268" s="115" t="s">
        <v>268</v>
      </c>
      <c r="D268" s="116"/>
      <c r="E268" s="116"/>
      <c r="F268" s="116"/>
      <c r="G268" s="117"/>
      <c r="H268" s="202">
        <v>410</v>
      </c>
      <c r="I268" s="203"/>
      <c r="J268" s="204"/>
      <c r="K268" s="139" t="s">
        <v>57</v>
      </c>
      <c r="L268" s="140"/>
      <c r="M268" s="141"/>
      <c r="N268" s="126"/>
      <c r="O268" s="121"/>
      <c r="P268" s="4"/>
      <c r="Q268" s="4"/>
      <c r="R268" s="123"/>
      <c r="S268" s="124"/>
      <c r="T268" s="18"/>
      <c r="U268" s="44"/>
      <c r="V268" s="4"/>
      <c r="W268" s="123" t="s">
        <v>34</v>
      </c>
      <c r="X268" s="124"/>
      <c r="Y268" s="126" t="s">
        <v>34</v>
      </c>
      <c r="Z268" s="121"/>
      <c r="AA268" s="121"/>
      <c r="AB268" s="121"/>
      <c r="AC268" s="121"/>
      <c r="AD268" s="121"/>
      <c r="AE268" s="122"/>
      <c r="AF268" s="125"/>
      <c r="AG268" s="121"/>
      <c r="AH268" s="121"/>
      <c r="AI268" s="121"/>
      <c r="AJ268" s="121"/>
      <c r="AK268" s="121"/>
      <c r="AL268" s="121" t="s">
        <v>34</v>
      </c>
      <c r="AM268" s="121"/>
      <c r="AN268" s="127"/>
      <c r="AO268" s="54">
        <f t="shared" si="15"/>
        <v>2726500</v>
      </c>
    </row>
    <row r="269" spans="1:41" ht="30.75" customHeight="1">
      <c r="A269" s="248"/>
      <c r="B269" s="14">
        <v>266</v>
      </c>
      <c r="C269" s="115" t="s">
        <v>269</v>
      </c>
      <c r="D269" s="116"/>
      <c r="E269" s="116"/>
      <c r="F269" s="116"/>
      <c r="G269" s="117"/>
      <c r="H269" s="202">
        <v>300</v>
      </c>
      <c r="I269" s="203"/>
      <c r="J269" s="204"/>
      <c r="K269" s="139" t="s">
        <v>33</v>
      </c>
      <c r="L269" s="140"/>
      <c r="M269" s="141"/>
      <c r="N269" s="126"/>
      <c r="O269" s="121"/>
      <c r="P269" s="4"/>
      <c r="Q269" s="4"/>
      <c r="R269" s="123"/>
      <c r="S269" s="124"/>
      <c r="T269" s="18"/>
      <c r="U269" s="44"/>
      <c r="V269" s="4"/>
      <c r="W269" s="123" t="s">
        <v>34</v>
      </c>
      <c r="X269" s="124"/>
      <c r="Y269" s="126"/>
      <c r="Z269" s="121"/>
      <c r="AA269" s="121" t="s">
        <v>34</v>
      </c>
      <c r="AB269" s="121"/>
      <c r="AC269" s="121"/>
      <c r="AD269" s="121"/>
      <c r="AE269" s="122"/>
      <c r="AF269" s="125"/>
      <c r="AG269" s="121"/>
      <c r="AH269" s="121"/>
      <c r="AI269" s="121"/>
      <c r="AJ269" s="121"/>
      <c r="AK269" s="121"/>
      <c r="AL269" s="121" t="s">
        <v>34</v>
      </c>
      <c r="AM269" s="121"/>
      <c r="AN269" s="127"/>
      <c r="AO269" s="54">
        <f t="shared" si="15"/>
        <v>1995000</v>
      </c>
    </row>
    <row r="270" spans="1:41" ht="30.75" customHeight="1">
      <c r="A270" s="248"/>
      <c r="B270" s="14">
        <v>267</v>
      </c>
      <c r="C270" s="115" t="s">
        <v>270</v>
      </c>
      <c r="D270" s="116"/>
      <c r="E270" s="116"/>
      <c r="F270" s="116"/>
      <c r="G270" s="117"/>
      <c r="H270" s="202">
        <v>410</v>
      </c>
      <c r="I270" s="203"/>
      <c r="J270" s="204"/>
      <c r="K270" s="139" t="s">
        <v>33</v>
      </c>
      <c r="L270" s="140"/>
      <c r="M270" s="141"/>
      <c r="N270" s="126"/>
      <c r="O270" s="121"/>
      <c r="P270" s="4"/>
      <c r="Q270" s="4"/>
      <c r="R270" s="123"/>
      <c r="S270" s="124"/>
      <c r="T270" s="18"/>
      <c r="U270" s="44"/>
      <c r="V270" s="4"/>
      <c r="W270" s="123" t="s">
        <v>34</v>
      </c>
      <c r="X270" s="124"/>
      <c r="Y270" s="126" t="s">
        <v>34</v>
      </c>
      <c r="Z270" s="121"/>
      <c r="AA270" s="121"/>
      <c r="AB270" s="121"/>
      <c r="AC270" s="121"/>
      <c r="AD270" s="121"/>
      <c r="AE270" s="122"/>
      <c r="AF270" s="125"/>
      <c r="AG270" s="121"/>
      <c r="AH270" s="121"/>
      <c r="AI270" s="121"/>
      <c r="AJ270" s="121"/>
      <c r="AK270" s="121"/>
      <c r="AL270" s="121" t="s">
        <v>34</v>
      </c>
      <c r="AM270" s="121"/>
      <c r="AN270" s="127"/>
      <c r="AO270" s="54">
        <f t="shared" si="15"/>
        <v>2726500</v>
      </c>
    </row>
    <row r="271" spans="1:41" ht="30.75" customHeight="1">
      <c r="A271" s="248"/>
      <c r="B271" s="14">
        <v>268</v>
      </c>
      <c r="C271" s="115"/>
      <c r="D271" s="116"/>
      <c r="E271" s="116"/>
      <c r="F271" s="116"/>
      <c r="G271" s="117"/>
      <c r="H271" s="202">
        <v>110</v>
      </c>
      <c r="I271" s="203"/>
      <c r="J271" s="204"/>
      <c r="K271" s="139" t="s">
        <v>69</v>
      </c>
      <c r="L271" s="140"/>
      <c r="M271" s="141"/>
      <c r="N271" s="126"/>
      <c r="O271" s="121"/>
      <c r="P271" s="4"/>
      <c r="Q271" s="4"/>
      <c r="R271" s="123"/>
      <c r="S271" s="124"/>
      <c r="T271" s="18" t="s">
        <v>34</v>
      </c>
      <c r="U271" s="44"/>
      <c r="V271" s="4"/>
      <c r="W271" s="123"/>
      <c r="X271" s="124"/>
      <c r="Y271" s="126"/>
      <c r="Z271" s="121"/>
      <c r="AA271" s="121"/>
      <c r="AB271" s="121"/>
      <c r="AC271" s="121"/>
      <c r="AD271" s="121"/>
      <c r="AE271" s="122"/>
      <c r="AF271" s="125"/>
      <c r="AG271" s="121"/>
      <c r="AH271" s="121"/>
      <c r="AI271" s="121"/>
      <c r="AJ271" s="121"/>
      <c r="AK271" s="121"/>
      <c r="AL271" s="121" t="s">
        <v>34</v>
      </c>
      <c r="AM271" s="121"/>
      <c r="AN271" s="127"/>
      <c r="AO271" s="54">
        <f>AS1*H271</f>
        <v>957000</v>
      </c>
    </row>
    <row r="272" spans="1:41" ht="30.75" customHeight="1">
      <c r="A272" s="248"/>
      <c r="B272" s="14">
        <v>269</v>
      </c>
      <c r="C272" s="115"/>
      <c r="D272" s="116"/>
      <c r="E272" s="116"/>
      <c r="F272" s="116"/>
      <c r="G272" s="117"/>
      <c r="H272" s="202">
        <v>130</v>
      </c>
      <c r="I272" s="203"/>
      <c r="J272" s="204"/>
      <c r="K272" s="139" t="s">
        <v>69</v>
      </c>
      <c r="L272" s="140"/>
      <c r="M272" s="141"/>
      <c r="N272" s="126" t="s">
        <v>34</v>
      </c>
      <c r="O272" s="121"/>
      <c r="P272" s="4"/>
      <c r="Q272" s="4"/>
      <c r="R272" s="123"/>
      <c r="S272" s="124"/>
      <c r="T272" s="18"/>
      <c r="U272" s="44"/>
      <c r="V272" s="4"/>
      <c r="W272" s="123"/>
      <c r="X272" s="124"/>
      <c r="Y272" s="126"/>
      <c r="Z272" s="121"/>
      <c r="AA272" s="121"/>
      <c r="AB272" s="121"/>
      <c r="AC272" s="121"/>
      <c r="AD272" s="121"/>
      <c r="AE272" s="122"/>
      <c r="AF272" s="125"/>
      <c r="AG272" s="121"/>
      <c r="AH272" s="121"/>
      <c r="AI272" s="121"/>
      <c r="AJ272" s="121"/>
      <c r="AK272" s="121"/>
      <c r="AL272" s="121" t="s">
        <v>34</v>
      </c>
      <c r="AM272" s="121"/>
      <c r="AN272" s="127"/>
      <c r="AO272" s="54">
        <f>AQ1*H272</f>
        <v>1222000</v>
      </c>
    </row>
    <row r="273" spans="1:41" ht="30.75" customHeight="1">
      <c r="A273" s="248"/>
      <c r="B273" s="14">
        <v>270</v>
      </c>
      <c r="C273" s="115"/>
      <c r="D273" s="116"/>
      <c r="E273" s="116"/>
      <c r="F273" s="116"/>
      <c r="G273" s="117"/>
      <c r="H273" s="202">
        <v>50</v>
      </c>
      <c r="I273" s="203"/>
      <c r="J273" s="204"/>
      <c r="K273" s="139" t="s">
        <v>33</v>
      </c>
      <c r="L273" s="140"/>
      <c r="M273" s="141"/>
      <c r="N273" s="126" t="s">
        <v>34</v>
      </c>
      <c r="O273" s="121"/>
      <c r="P273" s="4"/>
      <c r="Q273" s="4"/>
      <c r="R273" s="123"/>
      <c r="S273" s="124"/>
      <c r="T273" s="18"/>
      <c r="U273" s="44"/>
      <c r="V273" s="4"/>
      <c r="W273" s="123"/>
      <c r="X273" s="124"/>
      <c r="Y273" s="126"/>
      <c r="Z273" s="121"/>
      <c r="AA273" s="121"/>
      <c r="AB273" s="121"/>
      <c r="AC273" s="121"/>
      <c r="AD273" s="121"/>
      <c r="AE273" s="122"/>
      <c r="AF273" s="125"/>
      <c r="AG273" s="121"/>
      <c r="AH273" s="121"/>
      <c r="AI273" s="121"/>
      <c r="AJ273" s="121"/>
      <c r="AK273" s="121"/>
      <c r="AL273" s="121" t="s">
        <v>34</v>
      </c>
      <c r="AM273" s="121"/>
      <c r="AN273" s="127"/>
      <c r="AO273" s="54">
        <f>AQ1*H273</f>
        <v>470000</v>
      </c>
    </row>
    <row r="274" spans="1:41" ht="30.75" customHeight="1">
      <c r="A274" s="248"/>
      <c r="B274" s="14">
        <v>271</v>
      </c>
      <c r="C274" s="115"/>
      <c r="D274" s="116"/>
      <c r="E274" s="116"/>
      <c r="F274" s="116"/>
      <c r="G274" s="117"/>
      <c r="H274" s="202">
        <v>160</v>
      </c>
      <c r="I274" s="203"/>
      <c r="J274" s="204"/>
      <c r="K274" s="139" t="s">
        <v>69</v>
      </c>
      <c r="L274" s="140"/>
      <c r="M274" s="141"/>
      <c r="N274" s="126" t="s">
        <v>34</v>
      </c>
      <c r="O274" s="121"/>
      <c r="P274" s="4"/>
      <c r="Q274" s="4"/>
      <c r="R274" s="123"/>
      <c r="S274" s="124"/>
      <c r="T274" s="18"/>
      <c r="U274" s="44"/>
      <c r="V274" s="4"/>
      <c r="W274" s="123"/>
      <c r="X274" s="124"/>
      <c r="Y274" s="126"/>
      <c r="Z274" s="121"/>
      <c r="AA274" s="121"/>
      <c r="AB274" s="121"/>
      <c r="AC274" s="121"/>
      <c r="AD274" s="121"/>
      <c r="AE274" s="122"/>
      <c r="AF274" s="125"/>
      <c r="AG274" s="121"/>
      <c r="AH274" s="121"/>
      <c r="AI274" s="121"/>
      <c r="AJ274" s="121"/>
      <c r="AK274" s="121"/>
      <c r="AL274" s="121" t="s">
        <v>34</v>
      </c>
      <c r="AM274" s="121"/>
      <c r="AN274" s="127"/>
      <c r="AO274" s="54">
        <f>AQ1*H274</f>
        <v>1504000</v>
      </c>
    </row>
    <row r="275" spans="1:41" ht="30.75" customHeight="1">
      <c r="A275" s="248"/>
      <c r="B275" s="14">
        <v>272</v>
      </c>
      <c r="C275" s="115"/>
      <c r="D275" s="116"/>
      <c r="E275" s="116"/>
      <c r="F275" s="116"/>
      <c r="G275" s="117"/>
      <c r="H275" s="202">
        <v>70</v>
      </c>
      <c r="I275" s="203"/>
      <c r="J275" s="204"/>
      <c r="K275" s="139" t="s">
        <v>243</v>
      </c>
      <c r="L275" s="140"/>
      <c r="M275" s="141"/>
      <c r="N275" s="126"/>
      <c r="O275" s="121"/>
      <c r="P275" s="4"/>
      <c r="Q275" s="4"/>
      <c r="R275" s="123"/>
      <c r="S275" s="124"/>
      <c r="T275" s="18" t="s">
        <v>34</v>
      </c>
      <c r="U275" s="44"/>
      <c r="V275" s="4"/>
      <c r="W275" s="123"/>
      <c r="X275" s="124"/>
      <c r="Y275" s="126"/>
      <c r="Z275" s="121"/>
      <c r="AA275" s="121"/>
      <c r="AB275" s="121"/>
      <c r="AC275" s="121"/>
      <c r="AD275" s="121"/>
      <c r="AE275" s="122"/>
      <c r="AF275" s="125"/>
      <c r="AG275" s="121"/>
      <c r="AH275" s="121"/>
      <c r="AI275" s="121"/>
      <c r="AJ275" s="121"/>
      <c r="AK275" s="121"/>
      <c r="AL275" s="121" t="s">
        <v>34</v>
      </c>
      <c r="AM275" s="121"/>
      <c r="AN275" s="127"/>
      <c r="AO275" s="54">
        <f>AS1*H275</f>
        <v>609000</v>
      </c>
    </row>
    <row r="276" spans="1:41" ht="30.75" customHeight="1">
      <c r="A276" s="248"/>
      <c r="B276" s="14">
        <v>273</v>
      </c>
      <c r="C276" s="115"/>
      <c r="D276" s="116"/>
      <c r="E276" s="116"/>
      <c r="F276" s="116"/>
      <c r="G276" s="117"/>
      <c r="H276" s="202">
        <v>80</v>
      </c>
      <c r="I276" s="203"/>
      <c r="J276" s="204"/>
      <c r="K276" s="139" t="s">
        <v>57</v>
      </c>
      <c r="L276" s="140"/>
      <c r="M276" s="141"/>
      <c r="N276" s="126"/>
      <c r="O276" s="121"/>
      <c r="P276" s="4"/>
      <c r="Q276" s="4"/>
      <c r="R276" s="123"/>
      <c r="S276" s="124"/>
      <c r="T276" s="18" t="s">
        <v>34</v>
      </c>
      <c r="U276" s="44"/>
      <c r="V276" s="4"/>
      <c r="W276" s="123"/>
      <c r="X276" s="124"/>
      <c r="Y276" s="126"/>
      <c r="Z276" s="121"/>
      <c r="AA276" s="121"/>
      <c r="AB276" s="121"/>
      <c r="AC276" s="121"/>
      <c r="AD276" s="121"/>
      <c r="AE276" s="122"/>
      <c r="AF276" s="125"/>
      <c r="AG276" s="121"/>
      <c r="AH276" s="121"/>
      <c r="AI276" s="121"/>
      <c r="AJ276" s="121"/>
      <c r="AK276" s="121"/>
      <c r="AL276" s="121" t="s">
        <v>34</v>
      </c>
      <c r="AM276" s="121"/>
      <c r="AN276" s="127"/>
      <c r="AO276" s="54">
        <f>AS1*H276</f>
        <v>696000</v>
      </c>
    </row>
    <row r="277" spans="1:41" ht="30.75" customHeight="1">
      <c r="A277" s="248"/>
      <c r="B277" s="14">
        <v>274</v>
      </c>
      <c r="C277" s="115"/>
      <c r="D277" s="116"/>
      <c r="E277" s="116"/>
      <c r="F277" s="116"/>
      <c r="G277" s="117"/>
      <c r="H277" s="202">
        <v>120</v>
      </c>
      <c r="I277" s="203"/>
      <c r="J277" s="204"/>
      <c r="K277" s="139" t="s">
        <v>69</v>
      </c>
      <c r="L277" s="140"/>
      <c r="M277" s="141"/>
      <c r="N277" s="126" t="s">
        <v>34</v>
      </c>
      <c r="O277" s="121"/>
      <c r="P277" s="4"/>
      <c r="Q277" s="4"/>
      <c r="R277" s="123"/>
      <c r="S277" s="124"/>
      <c r="T277" s="18"/>
      <c r="U277" s="44"/>
      <c r="V277" s="4"/>
      <c r="W277" s="123"/>
      <c r="X277" s="124"/>
      <c r="Y277" s="126"/>
      <c r="Z277" s="121"/>
      <c r="AA277" s="121"/>
      <c r="AB277" s="121"/>
      <c r="AC277" s="121"/>
      <c r="AD277" s="121"/>
      <c r="AE277" s="122"/>
      <c r="AF277" s="125"/>
      <c r="AG277" s="121"/>
      <c r="AH277" s="121"/>
      <c r="AI277" s="121"/>
      <c r="AJ277" s="121"/>
      <c r="AK277" s="121"/>
      <c r="AL277" s="121" t="s">
        <v>34</v>
      </c>
      <c r="AM277" s="121"/>
      <c r="AN277" s="127"/>
      <c r="AO277" s="54">
        <f>AQ1*H277</f>
        <v>1128000</v>
      </c>
    </row>
    <row r="278" spans="1:41" ht="30.75" customHeight="1">
      <c r="A278" s="248"/>
      <c r="B278" s="14">
        <v>275</v>
      </c>
      <c r="C278" s="115"/>
      <c r="D278" s="116"/>
      <c r="E278" s="116"/>
      <c r="F278" s="116"/>
      <c r="G278" s="117"/>
      <c r="H278" s="202">
        <v>90</v>
      </c>
      <c r="I278" s="203"/>
      <c r="J278" s="204"/>
      <c r="K278" s="139" t="s">
        <v>69</v>
      </c>
      <c r="L278" s="140"/>
      <c r="M278" s="141"/>
      <c r="N278" s="126"/>
      <c r="O278" s="121"/>
      <c r="P278" s="4"/>
      <c r="Q278" s="4"/>
      <c r="R278" s="123"/>
      <c r="S278" s="124"/>
      <c r="T278" s="18" t="s">
        <v>34</v>
      </c>
      <c r="U278" s="44"/>
      <c r="V278" s="4"/>
      <c r="W278" s="123"/>
      <c r="X278" s="124"/>
      <c r="Y278" s="126"/>
      <c r="Z278" s="121"/>
      <c r="AA278" s="121"/>
      <c r="AB278" s="121"/>
      <c r="AC278" s="121"/>
      <c r="AD278" s="121"/>
      <c r="AE278" s="122"/>
      <c r="AF278" s="125"/>
      <c r="AG278" s="121"/>
      <c r="AH278" s="121"/>
      <c r="AI278" s="121"/>
      <c r="AJ278" s="121"/>
      <c r="AK278" s="121"/>
      <c r="AL278" s="121" t="s">
        <v>34</v>
      </c>
      <c r="AM278" s="121"/>
      <c r="AN278" s="127"/>
      <c r="AO278" s="54">
        <f>AS1*H278</f>
        <v>783000</v>
      </c>
    </row>
    <row r="279" spans="1:41" ht="30.75" customHeight="1">
      <c r="A279" s="248"/>
      <c r="B279" s="14">
        <v>276</v>
      </c>
      <c r="C279" s="115"/>
      <c r="D279" s="116"/>
      <c r="E279" s="116"/>
      <c r="F279" s="116"/>
      <c r="G279" s="117"/>
      <c r="H279" s="202">
        <v>100</v>
      </c>
      <c r="I279" s="203"/>
      <c r="J279" s="204"/>
      <c r="K279" s="139" t="s">
        <v>69</v>
      </c>
      <c r="L279" s="140"/>
      <c r="M279" s="141"/>
      <c r="N279" s="126" t="s">
        <v>34</v>
      </c>
      <c r="O279" s="121"/>
      <c r="P279" s="4"/>
      <c r="Q279" s="4"/>
      <c r="R279" s="123"/>
      <c r="S279" s="124"/>
      <c r="T279" s="18"/>
      <c r="U279" s="44"/>
      <c r="V279" s="4"/>
      <c r="W279" s="123"/>
      <c r="X279" s="124"/>
      <c r="Y279" s="126"/>
      <c r="Z279" s="121"/>
      <c r="AA279" s="121"/>
      <c r="AB279" s="121"/>
      <c r="AC279" s="121"/>
      <c r="AD279" s="121"/>
      <c r="AE279" s="122"/>
      <c r="AF279" s="125"/>
      <c r="AG279" s="121"/>
      <c r="AH279" s="121"/>
      <c r="AI279" s="121"/>
      <c r="AJ279" s="121"/>
      <c r="AK279" s="121"/>
      <c r="AL279" s="121" t="s">
        <v>34</v>
      </c>
      <c r="AM279" s="121"/>
      <c r="AN279" s="127"/>
      <c r="AO279" s="54">
        <f>AQ1*H279</f>
        <v>940000</v>
      </c>
    </row>
    <row r="280" spans="1:41" ht="30.75" customHeight="1">
      <c r="A280" s="248"/>
      <c r="B280" s="14">
        <v>277</v>
      </c>
      <c r="C280" s="115"/>
      <c r="D280" s="116"/>
      <c r="E280" s="116"/>
      <c r="F280" s="116"/>
      <c r="G280" s="117"/>
      <c r="H280" s="202">
        <v>130</v>
      </c>
      <c r="I280" s="203"/>
      <c r="J280" s="204"/>
      <c r="K280" s="139" t="s">
        <v>33</v>
      </c>
      <c r="L280" s="140"/>
      <c r="M280" s="141"/>
      <c r="N280" s="126" t="s">
        <v>34</v>
      </c>
      <c r="O280" s="121"/>
      <c r="P280" s="4"/>
      <c r="Q280" s="4"/>
      <c r="R280" s="123"/>
      <c r="S280" s="124"/>
      <c r="T280" s="18"/>
      <c r="U280" s="44"/>
      <c r="V280" s="4"/>
      <c r="W280" s="123"/>
      <c r="X280" s="124"/>
      <c r="Y280" s="126"/>
      <c r="Z280" s="121"/>
      <c r="AA280" s="121"/>
      <c r="AB280" s="121"/>
      <c r="AC280" s="121"/>
      <c r="AD280" s="121"/>
      <c r="AE280" s="122"/>
      <c r="AF280" s="125"/>
      <c r="AG280" s="121"/>
      <c r="AH280" s="121"/>
      <c r="AI280" s="121"/>
      <c r="AJ280" s="121"/>
      <c r="AK280" s="121"/>
      <c r="AL280" s="121" t="s">
        <v>34</v>
      </c>
      <c r="AM280" s="121"/>
      <c r="AN280" s="127"/>
      <c r="AO280" s="54">
        <f>AQ1*H280</f>
        <v>1222000</v>
      </c>
    </row>
    <row r="281" spans="1:41" ht="30.75" customHeight="1">
      <c r="A281" s="248"/>
      <c r="B281" s="14">
        <v>278</v>
      </c>
      <c r="C281" s="115"/>
      <c r="D281" s="116"/>
      <c r="E281" s="116"/>
      <c r="F281" s="116"/>
      <c r="G281" s="117"/>
      <c r="H281" s="202">
        <v>100</v>
      </c>
      <c r="I281" s="203"/>
      <c r="J281" s="204"/>
      <c r="K281" s="139" t="s">
        <v>33</v>
      </c>
      <c r="L281" s="140"/>
      <c r="M281" s="141"/>
      <c r="N281" s="126"/>
      <c r="O281" s="121"/>
      <c r="P281" s="4"/>
      <c r="Q281" s="4"/>
      <c r="R281" s="123"/>
      <c r="S281" s="124"/>
      <c r="T281" s="18" t="s">
        <v>34</v>
      </c>
      <c r="U281" s="44"/>
      <c r="V281" s="4"/>
      <c r="W281" s="123"/>
      <c r="X281" s="124"/>
      <c r="Y281" s="126"/>
      <c r="Z281" s="121"/>
      <c r="AA281" s="121"/>
      <c r="AB281" s="121"/>
      <c r="AC281" s="121"/>
      <c r="AD281" s="121"/>
      <c r="AE281" s="122"/>
      <c r="AF281" s="125"/>
      <c r="AG281" s="121"/>
      <c r="AH281" s="121"/>
      <c r="AI281" s="121"/>
      <c r="AJ281" s="121"/>
      <c r="AK281" s="121"/>
      <c r="AL281" s="121" t="s">
        <v>34</v>
      </c>
      <c r="AM281" s="121"/>
      <c r="AN281" s="127"/>
      <c r="AO281" s="54">
        <f>AS1*H281</f>
        <v>870000</v>
      </c>
    </row>
    <row r="282" spans="1:41" ht="30.75" customHeight="1">
      <c r="A282" s="248"/>
      <c r="B282" s="14">
        <v>279</v>
      </c>
      <c r="C282" s="115"/>
      <c r="D282" s="116"/>
      <c r="E282" s="116"/>
      <c r="F282" s="116"/>
      <c r="G282" s="117"/>
      <c r="H282" s="202">
        <v>100</v>
      </c>
      <c r="I282" s="203"/>
      <c r="J282" s="204"/>
      <c r="K282" s="139" t="s">
        <v>69</v>
      </c>
      <c r="L282" s="140"/>
      <c r="M282" s="141"/>
      <c r="N282" s="126" t="s">
        <v>34</v>
      </c>
      <c r="O282" s="121"/>
      <c r="P282" s="4"/>
      <c r="Q282" s="4"/>
      <c r="R282" s="123"/>
      <c r="S282" s="124"/>
      <c r="T282" s="18"/>
      <c r="U282" s="44"/>
      <c r="V282" s="4"/>
      <c r="W282" s="123"/>
      <c r="X282" s="124"/>
      <c r="Y282" s="126"/>
      <c r="Z282" s="121"/>
      <c r="AA282" s="121"/>
      <c r="AB282" s="121"/>
      <c r="AC282" s="121"/>
      <c r="AD282" s="121"/>
      <c r="AE282" s="122"/>
      <c r="AF282" s="125"/>
      <c r="AG282" s="121"/>
      <c r="AH282" s="121"/>
      <c r="AI282" s="121"/>
      <c r="AJ282" s="121"/>
      <c r="AK282" s="121"/>
      <c r="AL282" s="121" t="s">
        <v>34</v>
      </c>
      <c r="AM282" s="121"/>
      <c r="AN282" s="127"/>
      <c r="AO282" s="54">
        <f>AQ1*H282</f>
        <v>940000</v>
      </c>
    </row>
    <row r="283" spans="1:41" ht="30.75" customHeight="1">
      <c r="A283" s="248"/>
      <c r="B283" s="14">
        <v>280</v>
      </c>
      <c r="C283" s="115"/>
      <c r="D283" s="116"/>
      <c r="E283" s="116"/>
      <c r="F283" s="116"/>
      <c r="G283" s="117"/>
      <c r="H283" s="202">
        <v>160</v>
      </c>
      <c r="I283" s="203"/>
      <c r="J283" s="204"/>
      <c r="K283" s="139" t="s">
        <v>85</v>
      </c>
      <c r="L283" s="140"/>
      <c r="M283" s="141"/>
      <c r="N283" s="126" t="s">
        <v>34</v>
      </c>
      <c r="O283" s="121"/>
      <c r="P283" s="4"/>
      <c r="Q283" s="4"/>
      <c r="R283" s="123"/>
      <c r="S283" s="124"/>
      <c r="T283" s="18"/>
      <c r="U283" s="44"/>
      <c r="V283" s="4"/>
      <c r="W283" s="123"/>
      <c r="X283" s="124"/>
      <c r="Y283" s="126"/>
      <c r="Z283" s="121"/>
      <c r="AA283" s="121"/>
      <c r="AB283" s="121"/>
      <c r="AC283" s="121"/>
      <c r="AD283" s="121"/>
      <c r="AE283" s="122"/>
      <c r="AF283" s="125"/>
      <c r="AG283" s="121"/>
      <c r="AH283" s="121"/>
      <c r="AI283" s="121"/>
      <c r="AJ283" s="121"/>
      <c r="AK283" s="121"/>
      <c r="AL283" s="121" t="s">
        <v>34</v>
      </c>
      <c r="AM283" s="121"/>
      <c r="AN283" s="127"/>
      <c r="AO283" s="54">
        <f>AQ1*H283</f>
        <v>1504000</v>
      </c>
    </row>
    <row r="284" spans="1:41" ht="30.75" customHeight="1">
      <c r="A284" s="248"/>
      <c r="B284" s="14">
        <v>281</v>
      </c>
      <c r="C284" s="115"/>
      <c r="D284" s="116"/>
      <c r="E284" s="116"/>
      <c r="F284" s="116"/>
      <c r="G284" s="117"/>
      <c r="H284" s="202">
        <v>90</v>
      </c>
      <c r="I284" s="203"/>
      <c r="J284" s="204"/>
      <c r="K284" s="139" t="s">
        <v>258</v>
      </c>
      <c r="L284" s="140"/>
      <c r="M284" s="141"/>
      <c r="N284" s="126"/>
      <c r="O284" s="121"/>
      <c r="P284" s="4"/>
      <c r="Q284" s="4"/>
      <c r="R284" s="123"/>
      <c r="S284" s="124"/>
      <c r="T284" s="18" t="s">
        <v>34</v>
      </c>
      <c r="U284" s="44"/>
      <c r="V284" s="4"/>
      <c r="W284" s="123"/>
      <c r="X284" s="124"/>
      <c r="Y284" s="126"/>
      <c r="Z284" s="121"/>
      <c r="AA284" s="121"/>
      <c r="AB284" s="121"/>
      <c r="AC284" s="121"/>
      <c r="AD284" s="121"/>
      <c r="AE284" s="122"/>
      <c r="AF284" s="125"/>
      <c r="AG284" s="121"/>
      <c r="AH284" s="121"/>
      <c r="AI284" s="121"/>
      <c r="AJ284" s="121"/>
      <c r="AK284" s="121"/>
      <c r="AL284" s="121" t="s">
        <v>34</v>
      </c>
      <c r="AM284" s="121"/>
      <c r="AN284" s="127"/>
      <c r="AO284" s="54">
        <f>AS1*H284</f>
        <v>783000</v>
      </c>
    </row>
    <row r="285" spans="1:41" ht="30.75" customHeight="1">
      <c r="A285" s="248"/>
      <c r="B285" s="14">
        <v>282</v>
      </c>
      <c r="C285" s="115"/>
      <c r="D285" s="116"/>
      <c r="E285" s="116"/>
      <c r="F285" s="116"/>
      <c r="G285" s="117"/>
      <c r="H285" s="202">
        <v>140</v>
      </c>
      <c r="I285" s="203"/>
      <c r="J285" s="204"/>
      <c r="K285" s="139" t="s">
        <v>57</v>
      </c>
      <c r="L285" s="140"/>
      <c r="M285" s="141"/>
      <c r="N285" s="126"/>
      <c r="O285" s="121"/>
      <c r="P285" s="4"/>
      <c r="Q285" s="4"/>
      <c r="R285" s="123"/>
      <c r="S285" s="124"/>
      <c r="T285" s="18" t="s">
        <v>34</v>
      </c>
      <c r="U285" s="44"/>
      <c r="V285" s="4"/>
      <c r="W285" s="123"/>
      <c r="X285" s="124"/>
      <c r="Y285" s="126"/>
      <c r="Z285" s="121"/>
      <c r="AA285" s="121"/>
      <c r="AB285" s="121"/>
      <c r="AC285" s="121"/>
      <c r="AD285" s="121"/>
      <c r="AE285" s="122"/>
      <c r="AF285" s="125"/>
      <c r="AG285" s="121"/>
      <c r="AH285" s="121"/>
      <c r="AI285" s="121"/>
      <c r="AJ285" s="121"/>
      <c r="AK285" s="121"/>
      <c r="AL285" s="121" t="s">
        <v>34</v>
      </c>
      <c r="AM285" s="121"/>
      <c r="AN285" s="127"/>
      <c r="AO285" s="54">
        <f>AS1*H285</f>
        <v>1218000</v>
      </c>
    </row>
    <row r="286" spans="1:41" ht="30.75" customHeight="1">
      <c r="A286" s="248"/>
      <c r="B286" s="14">
        <v>283</v>
      </c>
      <c r="C286" s="115"/>
      <c r="D286" s="116"/>
      <c r="E286" s="116"/>
      <c r="F286" s="116"/>
      <c r="G286" s="117"/>
      <c r="H286" s="202">
        <v>110</v>
      </c>
      <c r="I286" s="203"/>
      <c r="J286" s="204"/>
      <c r="K286" s="139" t="s">
        <v>69</v>
      </c>
      <c r="L286" s="140"/>
      <c r="M286" s="141"/>
      <c r="N286" s="126" t="s">
        <v>34</v>
      </c>
      <c r="O286" s="121"/>
      <c r="P286" s="4"/>
      <c r="Q286" s="4"/>
      <c r="R286" s="123"/>
      <c r="S286" s="124"/>
      <c r="T286" s="18"/>
      <c r="U286" s="44"/>
      <c r="V286" s="4"/>
      <c r="W286" s="123"/>
      <c r="X286" s="124"/>
      <c r="Y286" s="126"/>
      <c r="Z286" s="121"/>
      <c r="AA286" s="121"/>
      <c r="AB286" s="121"/>
      <c r="AC286" s="121"/>
      <c r="AD286" s="121"/>
      <c r="AE286" s="122"/>
      <c r="AF286" s="125"/>
      <c r="AG286" s="121"/>
      <c r="AH286" s="121"/>
      <c r="AI286" s="121"/>
      <c r="AJ286" s="121"/>
      <c r="AK286" s="121"/>
      <c r="AL286" s="121" t="s">
        <v>34</v>
      </c>
      <c r="AM286" s="121"/>
      <c r="AN286" s="127"/>
      <c r="AO286" s="54">
        <f>AQ1*H286</f>
        <v>1034000</v>
      </c>
    </row>
    <row r="287" spans="1:41" ht="30.75" customHeight="1">
      <c r="A287" s="248"/>
      <c r="B287" s="14">
        <v>284</v>
      </c>
      <c r="C287" s="115"/>
      <c r="D287" s="116"/>
      <c r="E287" s="116"/>
      <c r="F287" s="116"/>
      <c r="G287" s="117"/>
      <c r="H287" s="202">
        <v>140</v>
      </c>
      <c r="I287" s="203"/>
      <c r="J287" s="204"/>
      <c r="K287" s="139" t="s">
        <v>69</v>
      </c>
      <c r="L287" s="140"/>
      <c r="M287" s="141"/>
      <c r="N287" s="126" t="s">
        <v>34</v>
      </c>
      <c r="O287" s="121"/>
      <c r="P287" s="4"/>
      <c r="Q287" s="4"/>
      <c r="R287" s="123"/>
      <c r="S287" s="124"/>
      <c r="T287" s="18"/>
      <c r="U287" s="44"/>
      <c r="V287" s="4"/>
      <c r="W287" s="123"/>
      <c r="X287" s="124"/>
      <c r="Y287" s="126"/>
      <c r="Z287" s="121"/>
      <c r="AA287" s="121"/>
      <c r="AB287" s="121"/>
      <c r="AC287" s="121"/>
      <c r="AD287" s="121"/>
      <c r="AE287" s="122"/>
      <c r="AF287" s="125"/>
      <c r="AG287" s="121"/>
      <c r="AH287" s="121"/>
      <c r="AI287" s="121"/>
      <c r="AJ287" s="121"/>
      <c r="AK287" s="121"/>
      <c r="AL287" s="121" t="s">
        <v>34</v>
      </c>
      <c r="AM287" s="121"/>
      <c r="AN287" s="127"/>
      <c r="AO287" s="54">
        <f>AQ1*H287</f>
        <v>1316000</v>
      </c>
    </row>
    <row r="288" spans="1:41" ht="30.75" customHeight="1">
      <c r="A288" s="248"/>
      <c r="B288" s="14">
        <v>285</v>
      </c>
      <c r="C288" s="115"/>
      <c r="D288" s="116"/>
      <c r="E288" s="116"/>
      <c r="F288" s="116"/>
      <c r="G288" s="117"/>
      <c r="H288" s="202">
        <v>110</v>
      </c>
      <c r="I288" s="203"/>
      <c r="J288" s="204"/>
      <c r="K288" s="139" t="s">
        <v>57</v>
      </c>
      <c r="L288" s="140"/>
      <c r="M288" s="141"/>
      <c r="N288" s="126"/>
      <c r="O288" s="121"/>
      <c r="P288" s="4"/>
      <c r="Q288" s="4"/>
      <c r="R288" s="123"/>
      <c r="S288" s="124"/>
      <c r="T288" s="18" t="s">
        <v>34</v>
      </c>
      <c r="U288" s="44"/>
      <c r="V288" s="4"/>
      <c r="W288" s="123"/>
      <c r="X288" s="124"/>
      <c r="Y288" s="126"/>
      <c r="Z288" s="121"/>
      <c r="AA288" s="121"/>
      <c r="AB288" s="121"/>
      <c r="AC288" s="121"/>
      <c r="AD288" s="121"/>
      <c r="AE288" s="122"/>
      <c r="AF288" s="125"/>
      <c r="AG288" s="121"/>
      <c r="AH288" s="121"/>
      <c r="AI288" s="121"/>
      <c r="AJ288" s="121"/>
      <c r="AK288" s="121"/>
      <c r="AL288" s="121" t="s">
        <v>34</v>
      </c>
      <c r="AM288" s="121"/>
      <c r="AN288" s="127"/>
      <c r="AO288" s="54">
        <f>AS1*H288</f>
        <v>957000</v>
      </c>
    </row>
    <row r="289" spans="1:41" ht="30.75" customHeight="1">
      <c r="A289" s="248"/>
      <c r="B289" s="14">
        <v>286</v>
      </c>
      <c r="C289" s="115"/>
      <c r="D289" s="116"/>
      <c r="E289" s="116"/>
      <c r="F289" s="116"/>
      <c r="G289" s="117"/>
      <c r="H289" s="202">
        <v>110</v>
      </c>
      <c r="I289" s="203"/>
      <c r="J289" s="204"/>
      <c r="K289" s="139" t="s">
        <v>69</v>
      </c>
      <c r="L289" s="140"/>
      <c r="M289" s="141"/>
      <c r="N289" s="126"/>
      <c r="O289" s="121"/>
      <c r="P289" s="4"/>
      <c r="Q289" s="4"/>
      <c r="R289" s="123"/>
      <c r="S289" s="124"/>
      <c r="T289" s="18" t="s">
        <v>34</v>
      </c>
      <c r="U289" s="44"/>
      <c r="V289" s="4"/>
      <c r="W289" s="123"/>
      <c r="X289" s="124"/>
      <c r="Y289" s="126"/>
      <c r="Z289" s="121"/>
      <c r="AA289" s="121"/>
      <c r="AB289" s="121"/>
      <c r="AC289" s="121"/>
      <c r="AD289" s="121"/>
      <c r="AE289" s="122"/>
      <c r="AF289" s="125"/>
      <c r="AG289" s="121"/>
      <c r="AH289" s="121"/>
      <c r="AI289" s="121"/>
      <c r="AJ289" s="121"/>
      <c r="AK289" s="121"/>
      <c r="AL289" s="121" t="s">
        <v>34</v>
      </c>
      <c r="AM289" s="121"/>
      <c r="AN289" s="127"/>
      <c r="AO289" s="54">
        <f>AS1*H289</f>
        <v>957000</v>
      </c>
    </row>
    <row r="290" spans="1:41" ht="30.75" customHeight="1">
      <c r="A290" s="248"/>
      <c r="B290" s="14">
        <v>287</v>
      </c>
      <c r="C290" s="115"/>
      <c r="D290" s="116"/>
      <c r="E290" s="116"/>
      <c r="F290" s="116"/>
      <c r="G290" s="117"/>
      <c r="H290" s="202">
        <v>120</v>
      </c>
      <c r="I290" s="203"/>
      <c r="J290" s="204"/>
      <c r="K290" s="139" t="s">
        <v>57</v>
      </c>
      <c r="L290" s="140"/>
      <c r="M290" s="141"/>
      <c r="N290" s="126" t="s">
        <v>34</v>
      </c>
      <c r="O290" s="121"/>
      <c r="P290" s="4"/>
      <c r="Q290" s="4"/>
      <c r="R290" s="123"/>
      <c r="S290" s="124"/>
      <c r="T290" s="18"/>
      <c r="U290" s="44"/>
      <c r="V290" s="4"/>
      <c r="W290" s="123"/>
      <c r="X290" s="124"/>
      <c r="Y290" s="126"/>
      <c r="Z290" s="121"/>
      <c r="AA290" s="121"/>
      <c r="AB290" s="121"/>
      <c r="AC290" s="121"/>
      <c r="AD290" s="121"/>
      <c r="AE290" s="122"/>
      <c r="AF290" s="125"/>
      <c r="AG290" s="121"/>
      <c r="AH290" s="121"/>
      <c r="AI290" s="121"/>
      <c r="AJ290" s="121"/>
      <c r="AK290" s="121"/>
      <c r="AL290" s="121" t="s">
        <v>34</v>
      </c>
      <c r="AM290" s="121"/>
      <c r="AN290" s="127"/>
      <c r="AO290" s="54">
        <f>AQ1*H290</f>
        <v>1128000</v>
      </c>
    </row>
    <row r="291" spans="1:41" ht="30.75" customHeight="1">
      <c r="A291" s="248"/>
      <c r="B291" s="14">
        <v>288</v>
      </c>
      <c r="C291" s="115"/>
      <c r="D291" s="116"/>
      <c r="E291" s="116"/>
      <c r="F291" s="116"/>
      <c r="G291" s="117"/>
      <c r="H291" s="202">
        <v>100</v>
      </c>
      <c r="I291" s="203"/>
      <c r="J291" s="204"/>
      <c r="K291" s="139" t="s">
        <v>33</v>
      </c>
      <c r="L291" s="140"/>
      <c r="M291" s="141"/>
      <c r="N291" s="126"/>
      <c r="O291" s="121"/>
      <c r="P291" s="4"/>
      <c r="Q291" s="4"/>
      <c r="R291" s="123"/>
      <c r="S291" s="124"/>
      <c r="T291" s="18" t="s">
        <v>34</v>
      </c>
      <c r="U291" s="44"/>
      <c r="V291" s="4"/>
      <c r="W291" s="123"/>
      <c r="X291" s="124"/>
      <c r="Y291" s="126"/>
      <c r="Z291" s="121"/>
      <c r="AA291" s="121"/>
      <c r="AB291" s="121"/>
      <c r="AC291" s="121"/>
      <c r="AD291" s="121"/>
      <c r="AE291" s="122"/>
      <c r="AF291" s="125"/>
      <c r="AG291" s="121"/>
      <c r="AH291" s="121"/>
      <c r="AI291" s="121"/>
      <c r="AJ291" s="121"/>
      <c r="AK291" s="121"/>
      <c r="AL291" s="121" t="s">
        <v>34</v>
      </c>
      <c r="AM291" s="121"/>
      <c r="AN291" s="127"/>
      <c r="AO291" s="54">
        <f>AS1*H291</f>
        <v>870000</v>
      </c>
    </row>
    <row r="292" spans="1:41" ht="30.75" customHeight="1">
      <c r="A292" s="248"/>
      <c r="B292" s="14">
        <v>289</v>
      </c>
      <c r="C292" s="115"/>
      <c r="D292" s="116"/>
      <c r="E292" s="116"/>
      <c r="F292" s="116"/>
      <c r="G292" s="117"/>
      <c r="H292" s="202">
        <v>110</v>
      </c>
      <c r="I292" s="203"/>
      <c r="J292" s="204"/>
      <c r="K292" s="139" t="s">
        <v>33</v>
      </c>
      <c r="L292" s="140"/>
      <c r="M292" s="141"/>
      <c r="N292" s="126"/>
      <c r="O292" s="121"/>
      <c r="P292" s="4"/>
      <c r="Q292" s="4"/>
      <c r="R292" s="123"/>
      <c r="S292" s="124"/>
      <c r="T292" s="18" t="s">
        <v>34</v>
      </c>
      <c r="U292" s="44"/>
      <c r="V292" s="4"/>
      <c r="W292" s="123"/>
      <c r="X292" s="124"/>
      <c r="Y292" s="126"/>
      <c r="Z292" s="121"/>
      <c r="AA292" s="121"/>
      <c r="AB292" s="121"/>
      <c r="AC292" s="121"/>
      <c r="AD292" s="121"/>
      <c r="AE292" s="122"/>
      <c r="AF292" s="125"/>
      <c r="AG292" s="121"/>
      <c r="AH292" s="121"/>
      <c r="AI292" s="121"/>
      <c r="AJ292" s="121"/>
      <c r="AK292" s="121"/>
      <c r="AL292" s="121" t="s">
        <v>34</v>
      </c>
      <c r="AM292" s="121"/>
      <c r="AN292" s="127"/>
      <c r="AO292" s="54">
        <f>AS1*H292</f>
        <v>957000</v>
      </c>
    </row>
    <row r="293" spans="1:41" ht="30.75" customHeight="1">
      <c r="A293" s="248"/>
      <c r="B293" s="14">
        <v>290</v>
      </c>
      <c r="C293" s="115"/>
      <c r="D293" s="116"/>
      <c r="E293" s="116"/>
      <c r="F293" s="116"/>
      <c r="G293" s="117"/>
      <c r="H293" s="202">
        <v>80</v>
      </c>
      <c r="I293" s="203"/>
      <c r="J293" s="204"/>
      <c r="K293" s="139" t="s">
        <v>69</v>
      </c>
      <c r="L293" s="140"/>
      <c r="M293" s="141"/>
      <c r="N293" s="126"/>
      <c r="O293" s="121"/>
      <c r="P293" s="4"/>
      <c r="Q293" s="4"/>
      <c r="R293" s="123"/>
      <c r="S293" s="124"/>
      <c r="T293" s="18" t="s">
        <v>34</v>
      </c>
      <c r="U293" s="44"/>
      <c r="V293" s="4"/>
      <c r="W293" s="123"/>
      <c r="X293" s="124"/>
      <c r="Y293" s="126"/>
      <c r="Z293" s="121"/>
      <c r="AA293" s="121"/>
      <c r="AB293" s="121"/>
      <c r="AC293" s="121"/>
      <c r="AD293" s="121"/>
      <c r="AE293" s="122"/>
      <c r="AF293" s="125"/>
      <c r="AG293" s="121"/>
      <c r="AH293" s="121"/>
      <c r="AI293" s="121"/>
      <c r="AJ293" s="121"/>
      <c r="AK293" s="121"/>
      <c r="AL293" s="121" t="s">
        <v>34</v>
      </c>
      <c r="AM293" s="121"/>
      <c r="AN293" s="127"/>
      <c r="AO293" s="54">
        <f>AS1*H293</f>
        <v>696000</v>
      </c>
    </row>
    <row r="294" spans="1:41" ht="30.75" customHeight="1">
      <c r="A294" s="248"/>
      <c r="B294" s="14">
        <v>291</v>
      </c>
      <c r="C294" s="115"/>
      <c r="D294" s="116"/>
      <c r="E294" s="116"/>
      <c r="F294" s="116"/>
      <c r="G294" s="117"/>
      <c r="H294" s="202">
        <v>80</v>
      </c>
      <c r="I294" s="203"/>
      <c r="J294" s="204"/>
      <c r="K294" s="139" t="s">
        <v>69</v>
      </c>
      <c r="L294" s="140"/>
      <c r="M294" s="141"/>
      <c r="N294" s="126"/>
      <c r="O294" s="121"/>
      <c r="P294" s="4"/>
      <c r="Q294" s="4"/>
      <c r="R294" s="123"/>
      <c r="S294" s="124"/>
      <c r="T294" s="18" t="s">
        <v>34</v>
      </c>
      <c r="U294" s="44"/>
      <c r="V294" s="4"/>
      <c r="W294" s="123"/>
      <c r="X294" s="124"/>
      <c r="Y294" s="126"/>
      <c r="Z294" s="121"/>
      <c r="AA294" s="121"/>
      <c r="AB294" s="121"/>
      <c r="AC294" s="121"/>
      <c r="AD294" s="121"/>
      <c r="AE294" s="122"/>
      <c r="AF294" s="125"/>
      <c r="AG294" s="121"/>
      <c r="AH294" s="121"/>
      <c r="AI294" s="121"/>
      <c r="AJ294" s="121"/>
      <c r="AK294" s="121"/>
      <c r="AL294" s="121" t="s">
        <v>34</v>
      </c>
      <c r="AM294" s="121"/>
      <c r="AN294" s="127"/>
      <c r="AO294" s="54">
        <f>AS1*H294</f>
        <v>696000</v>
      </c>
    </row>
    <row r="295" spans="1:41" ht="30.75" customHeight="1">
      <c r="A295" s="248"/>
      <c r="B295" s="14">
        <v>292</v>
      </c>
      <c r="C295" s="115"/>
      <c r="D295" s="116"/>
      <c r="E295" s="116"/>
      <c r="F295" s="116"/>
      <c r="G295" s="117"/>
      <c r="H295" s="202">
        <v>90</v>
      </c>
      <c r="I295" s="203"/>
      <c r="J295" s="204"/>
      <c r="K295" s="139" t="s">
        <v>57</v>
      </c>
      <c r="L295" s="140"/>
      <c r="M295" s="141"/>
      <c r="N295" s="126"/>
      <c r="O295" s="121"/>
      <c r="P295" s="4"/>
      <c r="Q295" s="4"/>
      <c r="R295" s="123"/>
      <c r="S295" s="124"/>
      <c r="T295" s="18" t="s">
        <v>34</v>
      </c>
      <c r="U295" s="44"/>
      <c r="V295" s="4"/>
      <c r="W295" s="123"/>
      <c r="X295" s="124"/>
      <c r="Y295" s="126"/>
      <c r="Z295" s="121"/>
      <c r="AA295" s="121"/>
      <c r="AB295" s="121"/>
      <c r="AC295" s="121"/>
      <c r="AD295" s="121"/>
      <c r="AE295" s="122"/>
      <c r="AF295" s="125"/>
      <c r="AG295" s="121"/>
      <c r="AH295" s="121"/>
      <c r="AI295" s="121"/>
      <c r="AJ295" s="121"/>
      <c r="AK295" s="121"/>
      <c r="AL295" s="121" t="s">
        <v>34</v>
      </c>
      <c r="AM295" s="121"/>
      <c r="AN295" s="127"/>
      <c r="AO295" s="54">
        <f>AS1*H295</f>
        <v>783000</v>
      </c>
    </row>
    <row r="296" spans="1:41" ht="30.75" customHeight="1" thickBot="1">
      <c r="A296" s="249"/>
      <c r="B296" s="15">
        <v>293</v>
      </c>
      <c r="C296" s="208"/>
      <c r="D296" s="209"/>
      <c r="E296" s="209"/>
      <c r="F296" s="209"/>
      <c r="G296" s="210"/>
      <c r="H296" s="205">
        <v>90</v>
      </c>
      <c r="I296" s="206"/>
      <c r="J296" s="207"/>
      <c r="K296" s="159" t="s">
        <v>69</v>
      </c>
      <c r="L296" s="160"/>
      <c r="M296" s="161"/>
      <c r="N296" s="129"/>
      <c r="O296" s="130"/>
      <c r="P296" s="7"/>
      <c r="Q296" s="7"/>
      <c r="R296" s="137"/>
      <c r="S296" s="138"/>
      <c r="T296" s="16" t="s">
        <v>34</v>
      </c>
      <c r="U296" s="46"/>
      <c r="V296" s="7"/>
      <c r="W296" s="137"/>
      <c r="X296" s="138"/>
      <c r="Y296" s="129"/>
      <c r="Z296" s="130"/>
      <c r="AA296" s="130"/>
      <c r="AB296" s="130"/>
      <c r="AC296" s="130"/>
      <c r="AD296" s="130"/>
      <c r="AE296" s="131"/>
      <c r="AF296" s="132"/>
      <c r="AG296" s="130"/>
      <c r="AH296" s="130"/>
      <c r="AI296" s="130"/>
      <c r="AJ296" s="130"/>
      <c r="AK296" s="130"/>
      <c r="AL296" s="130" t="s">
        <v>34</v>
      </c>
      <c r="AM296" s="130"/>
      <c r="AN296" s="133"/>
      <c r="AO296" s="54">
        <f>AS1*H296</f>
        <v>783000</v>
      </c>
    </row>
    <row r="297" spans="1:41" ht="30.75" customHeight="1">
      <c r="A297" s="236" t="s">
        <v>271</v>
      </c>
      <c r="B297" s="13">
        <v>294</v>
      </c>
      <c r="C297" s="112" t="s">
        <v>272</v>
      </c>
      <c r="D297" s="113"/>
      <c r="E297" s="113"/>
      <c r="F297" s="113"/>
      <c r="G297" s="114"/>
      <c r="H297" s="193">
        <v>370</v>
      </c>
      <c r="I297" s="194"/>
      <c r="J297" s="195"/>
      <c r="K297" s="162" t="s">
        <v>33</v>
      </c>
      <c r="L297" s="163"/>
      <c r="M297" s="164"/>
      <c r="N297" s="118"/>
      <c r="O297" s="119"/>
      <c r="P297" s="6"/>
      <c r="Q297" s="6"/>
      <c r="R297" s="135"/>
      <c r="S297" s="136"/>
      <c r="T297" s="17"/>
      <c r="U297" s="47"/>
      <c r="V297" s="6"/>
      <c r="W297" s="135" t="s">
        <v>34</v>
      </c>
      <c r="X297" s="136"/>
      <c r="Y297" s="118"/>
      <c r="Z297" s="119"/>
      <c r="AA297" s="119" t="s">
        <v>34</v>
      </c>
      <c r="AB297" s="119"/>
      <c r="AC297" s="119"/>
      <c r="AD297" s="119"/>
      <c r="AE297" s="120"/>
      <c r="AF297" s="128" t="s">
        <v>34</v>
      </c>
      <c r="AG297" s="119"/>
      <c r="AH297" s="119"/>
      <c r="AI297" s="119"/>
      <c r="AJ297" s="119"/>
      <c r="AK297" s="119"/>
      <c r="AL297" s="119"/>
      <c r="AM297" s="119"/>
      <c r="AN297" s="134"/>
      <c r="AO297" s="54">
        <f t="shared" ref="AO297:AO301" si="16">H297*$AS$24</f>
        <v>2460500</v>
      </c>
    </row>
    <row r="298" spans="1:41" ht="30.75" customHeight="1">
      <c r="A298" s="237"/>
      <c r="B298" s="14">
        <v>295</v>
      </c>
      <c r="C298" s="115" t="s">
        <v>273</v>
      </c>
      <c r="D298" s="116"/>
      <c r="E298" s="116"/>
      <c r="F298" s="116"/>
      <c r="G298" s="117"/>
      <c r="H298" s="202">
        <v>350</v>
      </c>
      <c r="I298" s="203"/>
      <c r="J298" s="204"/>
      <c r="K298" s="139" t="s">
        <v>33</v>
      </c>
      <c r="L298" s="140"/>
      <c r="M298" s="141"/>
      <c r="N298" s="126"/>
      <c r="O298" s="121"/>
      <c r="P298" s="4"/>
      <c r="Q298" s="4"/>
      <c r="R298" s="123"/>
      <c r="S298" s="124"/>
      <c r="T298" s="18"/>
      <c r="U298" s="44"/>
      <c r="V298" s="4"/>
      <c r="W298" s="123" t="s">
        <v>34</v>
      </c>
      <c r="X298" s="124"/>
      <c r="Y298" s="126"/>
      <c r="Z298" s="121"/>
      <c r="AA298" s="121" t="s">
        <v>34</v>
      </c>
      <c r="AB298" s="121"/>
      <c r="AC298" s="121"/>
      <c r="AD298" s="121"/>
      <c r="AE298" s="122"/>
      <c r="AF298" s="125" t="s">
        <v>34</v>
      </c>
      <c r="AG298" s="121"/>
      <c r="AH298" s="121"/>
      <c r="AI298" s="121"/>
      <c r="AJ298" s="121"/>
      <c r="AK298" s="121"/>
      <c r="AL298" s="121"/>
      <c r="AM298" s="121"/>
      <c r="AN298" s="127"/>
      <c r="AO298" s="54">
        <f t="shared" si="16"/>
        <v>2327500</v>
      </c>
    </row>
    <row r="299" spans="1:41" ht="30.75" customHeight="1">
      <c r="A299" s="237"/>
      <c r="B299" s="14">
        <v>296</v>
      </c>
      <c r="C299" s="115" t="s">
        <v>274</v>
      </c>
      <c r="D299" s="116"/>
      <c r="E299" s="116"/>
      <c r="F299" s="116"/>
      <c r="G299" s="117"/>
      <c r="H299" s="202">
        <v>390</v>
      </c>
      <c r="I299" s="203"/>
      <c r="J299" s="204"/>
      <c r="K299" s="139" t="s">
        <v>33</v>
      </c>
      <c r="L299" s="140"/>
      <c r="M299" s="141"/>
      <c r="N299" s="126"/>
      <c r="O299" s="121"/>
      <c r="P299" s="4"/>
      <c r="Q299" s="4"/>
      <c r="R299" s="123"/>
      <c r="S299" s="124"/>
      <c r="T299" s="18"/>
      <c r="U299" s="44"/>
      <c r="V299" s="4"/>
      <c r="W299" s="123" t="s">
        <v>34</v>
      </c>
      <c r="X299" s="124"/>
      <c r="Y299" s="126" t="s">
        <v>34</v>
      </c>
      <c r="Z299" s="121"/>
      <c r="AA299" s="121"/>
      <c r="AB299" s="121"/>
      <c r="AC299" s="121"/>
      <c r="AD299" s="121"/>
      <c r="AE299" s="122"/>
      <c r="AF299" s="125" t="s">
        <v>34</v>
      </c>
      <c r="AG299" s="121"/>
      <c r="AH299" s="121"/>
      <c r="AI299" s="121"/>
      <c r="AJ299" s="121"/>
      <c r="AK299" s="121"/>
      <c r="AL299" s="121"/>
      <c r="AM299" s="121"/>
      <c r="AN299" s="127"/>
      <c r="AO299" s="54">
        <f t="shared" si="16"/>
        <v>2593500</v>
      </c>
    </row>
    <row r="300" spans="1:41" ht="30.75" customHeight="1">
      <c r="A300" s="237"/>
      <c r="B300" s="14">
        <v>297</v>
      </c>
      <c r="C300" s="115" t="s">
        <v>275</v>
      </c>
      <c r="D300" s="116"/>
      <c r="E300" s="116"/>
      <c r="F300" s="116"/>
      <c r="G300" s="117"/>
      <c r="H300" s="202">
        <v>340</v>
      </c>
      <c r="I300" s="203"/>
      <c r="J300" s="204"/>
      <c r="K300" s="139" t="s">
        <v>33</v>
      </c>
      <c r="L300" s="140"/>
      <c r="M300" s="141"/>
      <c r="N300" s="126"/>
      <c r="O300" s="121"/>
      <c r="P300" s="4"/>
      <c r="Q300" s="4"/>
      <c r="R300" s="123"/>
      <c r="S300" s="124"/>
      <c r="T300" s="18"/>
      <c r="U300" s="44"/>
      <c r="V300" s="4"/>
      <c r="W300" s="123" t="s">
        <v>34</v>
      </c>
      <c r="X300" s="124"/>
      <c r="Y300" s="126"/>
      <c r="Z300" s="121"/>
      <c r="AA300" s="121" t="s">
        <v>34</v>
      </c>
      <c r="AB300" s="121"/>
      <c r="AC300" s="121"/>
      <c r="AD300" s="121"/>
      <c r="AE300" s="122"/>
      <c r="AF300" s="125" t="s">
        <v>34</v>
      </c>
      <c r="AG300" s="121"/>
      <c r="AH300" s="121"/>
      <c r="AI300" s="121"/>
      <c r="AJ300" s="121"/>
      <c r="AK300" s="121"/>
      <c r="AL300" s="121"/>
      <c r="AM300" s="121"/>
      <c r="AN300" s="127"/>
      <c r="AO300" s="54">
        <f t="shared" si="16"/>
        <v>2261000</v>
      </c>
    </row>
    <row r="301" spans="1:41" ht="30.75" customHeight="1">
      <c r="A301" s="237"/>
      <c r="B301" s="14">
        <v>298</v>
      </c>
      <c r="C301" s="115" t="s">
        <v>276</v>
      </c>
      <c r="D301" s="116"/>
      <c r="E301" s="116"/>
      <c r="F301" s="116"/>
      <c r="G301" s="117"/>
      <c r="H301" s="202">
        <v>370</v>
      </c>
      <c r="I301" s="203"/>
      <c r="J301" s="204"/>
      <c r="K301" s="139" t="s">
        <v>33</v>
      </c>
      <c r="L301" s="140"/>
      <c r="M301" s="141"/>
      <c r="N301" s="126"/>
      <c r="O301" s="121"/>
      <c r="P301" s="4"/>
      <c r="Q301" s="4"/>
      <c r="R301" s="123"/>
      <c r="S301" s="124"/>
      <c r="T301" s="18"/>
      <c r="U301" s="44"/>
      <c r="V301" s="4"/>
      <c r="W301" s="123" t="s">
        <v>34</v>
      </c>
      <c r="X301" s="124"/>
      <c r="Y301" s="126"/>
      <c r="Z301" s="121"/>
      <c r="AA301" s="121" t="s">
        <v>34</v>
      </c>
      <c r="AB301" s="121"/>
      <c r="AC301" s="121"/>
      <c r="AD301" s="121"/>
      <c r="AE301" s="122"/>
      <c r="AF301" s="125" t="s">
        <v>34</v>
      </c>
      <c r="AG301" s="121"/>
      <c r="AH301" s="121"/>
      <c r="AI301" s="121"/>
      <c r="AJ301" s="121"/>
      <c r="AK301" s="121"/>
      <c r="AL301" s="121"/>
      <c r="AM301" s="121"/>
      <c r="AN301" s="127"/>
      <c r="AO301" s="54">
        <f t="shared" si="16"/>
        <v>2460500</v>
      </c>
    </row>
    <row r="302" spans="1:41" ht="30.75" customHeight="1">
      <c r="A302" s="237"/>
      <c r="B302" s="14">
        <v>299</v>
      </c>
      <c r="C302" s="115" t="s">
        <v>277</v>
      </c>
      <c r="D302" s="116"/>
      <c r="E302" s="116"/>
      <c r="F302" s="116"/>
      <c r="G302" s="117"/>
      <c r="H302" s="202">
        <v>420</v>
      </c>
      <c r="I302" s="203"/>
      <c r="J302" s="204"/>
      <c r="K302" s="139" t="s">
        <v>33</v>
      </c>
      <c r="L302" s="140"/>
      <c r="M302" s="141"/>
      <c r="N302" s="126"/>
      <c r="O302" s="121"/>
      <c r="P302" s="4"/>
      <c r="Q302" s="4"/>
      <c r="R302" s="123"/>
      <c r="S302" s="124"/>
      <c r="T302" s="18"/>
      <c r="U302" s="44"/>
      <c r="V302" s="4" t="s">
        <v>34</v>
      </c>
      <c r="W302" s="123"/>
      <c r="X302" s="124"/>
      <c r="Y302" s="126"/>
      <c r="Z302" s="121"/>
      <c r="AA302" s="121" t="s">
        <v>34</v>
      </c>
      <c r="AB302" s="121"/>
      <c r="AC302" s="121"/>
      <c r="AD302" s="121"/>
      <c r="AE302" s="122"/>
      <c r="AF302" s="125" t="s">
        <v>34</v>
      </c>
      <c r="AG302" s="121"/>
      <c r="AH302" s="121"/>
      <c r="AI302" s="121"/>
      <c r="AJ302" s="121"/>
      <c r="AK302" s="121"/>
      <c r="AL302" s="121"/>
      <c r="AM302" s="121"/>
      <c r="AN302" s="127"/>
      <c r="AO302" s="54">
        <f>H302*$AS$3</f>
        <v>3066000</v>
      </c>
    </row>
    <row r="303" spans="1:41" ht="30.75" customHeight="1">
      <c r="A303" s="237"/>
      <c r="B303" s="14">
        <v>300</v>
      </c>
      <c r="C303" s="115" t="s">
        <v>278</v>
      </c>
      <c r="D303" s="116"/>
      <c r="E303" s="116"/>
      <c r="F303" s="116"/>
      <c r="G303" s="117"/>
      <c r="H303" s="202">
        <v>350</v>
      </c>
      <c r="I303" s="203"/>
      <c r="J303" s="204"/>
      <c r="K303" s="139" t="s">
        <v>33</v>
      </c>
      <c r="L303" s="140"/>
      <c r="M303" s="141"/>
      <c r="N303" s="126"/>
      <c r="O303" s="121"/>
      <c r="P303" s="4"/>
      <c r="Q303" s="4"/>
      <c r="R303" s="123"/>
      <c r="S303" s="124"/>
      <c r="T303" s="18"/>
      <c r="U303" s="44"/>
      <c r="V303" s="4"/>
      <c r="W303" s="123" t="s">
        <v>34</v>
      </c>
      <c r="X303" s="124"/>
      <c r="Y303" s="126"/>
      <c r="Z303" s="121"/>
      <c r="AA303" s="121" t="s">
        <v>34</v>
      </c>
      <c r="AB303" s="121"/>
      <c r="AC303" s="121"/>
      <c r="AD303" s="121"/>
      <c r="AE303" s="122"/>
      <c r="AF303" s="125" t="s">
        <v>34</v>
      </c>
      <c r="AG303" s="121"/>
      <c r="AH303" s="121"/>
      <c r="AI303" s="121"/>
      <c r="AJ303" s="121"/>
      <c r="AK303" s="121"/>
      <c r="AL303" s="121"/>
      <c r="AM303" s="121"/>
      <c r="AN303" s="127"/>
      <c r="AO303" s="54">
        <f t="shared" ref="AO303:AO314" si="17">H303*$AS$24</f>
        <v>2327500</v>
      </c>
    </row>
    <row r="304" spans="1:41" ht="30.75" customHeight="1">
      <c r="A304" s="237"/>
      <c r="B304" s="14">
        <v>301</v>
      </c>
      <c r="C304" s="115" t="s">
        <v>279</v>
      </c>
      <c r="D304" s="116"/>
      <c r="E304" s="116"/>
      <c r="F304" s="116"/>
      <c r="G304" s="117"/>
      <c r="H304" s="202">
        <v>310</v>
      </c>
      <c r="I304" s="203"/>
      <c r="J304" s="204"/>
      <c r="K304" s="139" t="s">
        <v>33</v>
      </c>
      <c r="L304" s="140"/>
      <c r="M304" s="141"/>
      <c r="N304" s="126"/>
      <c r="O304" s="121"/>
      <c r="P304" s="4"/>
      <c r="Q304" s="4"/>
      <c r="R304" s="123"/>
      <c r="S304" s="124"/>
      <c r="T304" s="18"/>
      <c r="U304" s="44"/>
      <c r="V304" s="4"/>
      <c r="W304" s="123" t="s">
        <v>34</v>
      </c>
      <c r="X304" s="124"/>
      <c r="Y304" s="126"/>
      <c r="Z304" s="121"/>
      <c r="AA304" s="121" t="s">
        <v>34</v>
      </c>
      <c r="AB304" s="121"/>
      <c r="AC304" s="121"/>
      <c r="AD304" s="121"/>
      <c r="AE304" s="122"/>
      <c r="AF304" s="125" t="s">
        <v>34</v>
      </c>
      <c r="AG304" s="121"/>
      <c r="AH304" s="121"/>
      <c r="AI304" s="121"/>
      <c r="AJ304" s="121"/>
      <c r="AK304" s="121"/>
      <c r="AL304" s="121"/>
      <c r="AM304" s="121"/>
      <c r="AN304" s="127"/>
      <c r="AO304" s="54">
        <f t="shared" si="17"/>
        <v>2061500</v>
      </c>
    </row>
    <row r="305" spans="1:41" ht="30.75" customHeight="1">
      <c r="A305" s="237"/>
      <c r="B305" s="14">
        <v>302</v>
      </c>
      <c r="C305" s="115" t="s">
        <v>280</v>
      </c>
      <c r="D305" s="116"/>
      <c r="E305" s="116"/>
      <c r="F305" s="116"/>
      <c r="G305" s="117"/>
      <c r="H305" s="202">
        <v>390</v>
      </c>
      <c r="I305" s="203"/>
      <c r="J305" s="204"/>
      <c r="K305" s="139" t="s">
        <v>33</v>
      </c>
      <c r="L305" s="140"/>
      <c r="M305" s="141"/>
      <c r="N305" s="126"/>
      <c r="O305" s="121"/>
      <c r="P305" s="4"/>
      <c r="Q305" s="4"/>
      <c r="R305" s="123"/>
      <c r="S305" s="124"/>
      <c r="T305" s="18"/>
      <c r="U305" s="44"/>
      <c r="V305" s="4"/>
      <c r="W305" s="123" t="s">
        <v>34</v>
      </c>
      <c r="X305" s="124"/>
      <c r="Y305" s="126"/>
      <c r="Z305" s="121"/>
      <c r="AA305" s="121" t="s">
        <v>34</v>
      </c>
      <c r="AB305" s="121"/>
      <c r="AC305" s="121"/>
      <c r="AD305" s="121"/>
      <c r="AE305" s="122"/>
      <c r="AF305" s="125" t="s">
        <v>34</v>
      </c>
      <c r="AG305" s="121"/>
      <c r="AH305" s="121"/>
      <c r="AI305" s="121"/>
      <c r="AJ305" s="121"/>
      <c r="AK305" s="121"/>
      <c r="AL305" s="121"/>
      <c r="AM305" s="121"/>
      <c r="AN305" s="127"/>
      <c r="AO305" s="54">
        <f t="shared" si="17"/>
        <v>2593500</v>
      </c>
    </row>
    <row r="306" spans="1:41" ht="30.75" customHeight="1">
      <c r="A306" s="237"/>
      <c r="B306" s="14">
        <v>303</v>
      </c>
      <c r="C306" s="115" t="s">
        <v>281</v>
      </c>
      <c r="D306" s="116"/>
      <c r="E306" s="116"/>
      <c r="F306" s="116"/>
      <c r="G306" s="117"/>
      <c r="H306" s="202">
        <v>290</v>
      </c>
      <c r="I306" s="203"/>
      <c r="J306" s="204"/>
      <c r="K306" s="139" t="s">
        <v>33</v>
      </c>
      <c r="L306" s="140"/>
      <c r="M306" s="141"/>
      <c r="N306" s="126"/>
      <c r="O306" s="121"/>
      <c r="P306" s="4"/>
      <c r="Q306" s="4"/>
      <c r="R306" s="123"/>
      <c r="S306" s="124"/>
      <c r="T306" s="18"/>
      <c r="U306" s="44"/>
      <c r="V306" s="4"/>
      <c r="W306" s="123" t="s">
        <v>34</v>
      </c>
      <c r="X306" s="124"/>
      <c r="Y306" s="126"/>
      <c r="Z306" s="121"/>
      <c r="AA306" s="121" t="s">
        <v>34</v>
      </c>
      <c r="AB306" s="121"/>
      <c r="AC306" s="121"/>
      <c r="AD306" s="121"/>
      <c r="AE306" s="122"/>
      <c r="AF306" s="125" t="s">
        <v>34</v>
      </c>
      <c r="AG306" s="121"/>
      <c r="AH306" s="121"/>
      <c r="AI306" s="121"/>
      <c r="AJ306" s="121"/>
      <c r="AK306" s="121"/>
      <c r="AL306" s="121"/>
      <c r="AM306" s="121"/>
      <c r="AN306" s="127"/>
      <c r="AO306" s="54">
        <f t="shared" si="17"/>
        <v>1928500</v>
      </c>
    </row>
    <row r="307" spans="1:41" ht="30.75" customHeight="1">
      <c r="A307" s="237"/>
      <c r="B307" s="14">
        <v>304</v>
      </c>
      <c r="C307" s="115" t="s">
        <v>282</v>
      </c>
      <c r="D307" s="116"/>
      <c r="E307" s="116"/>
      <c r="F307" s="116"/>
      <c r="G307" s="117"/>
      <c r="H307" s="202">
        <v>450</v>
      </c>
      <c r="I307" s="203"/>
      <c r="J307" s="204"/>
      <c r="K307" s="139" t="s">
        <v>33</v>
      </c>
      <c r="L307" s="140"/>
      <c r="M307" s="141"/>
      <c r="N307" s="126"/>
      <c r="O307" s="121"/>
      <c r="P307" s="4"/>
      <c r="Q307" s="4"/>
      <c r="R307" s="123"/>
      <c r="S307" s="124"/>
      <c r="T307" s="18"/>
      <c r="U307" s="44"/>
      <c r="V307" s="4"/>
      <c r="W307" s="123" t="s">
        <v>34</v>
      </c>
      <c r="X307" s="124"/>
      <c r="Y307" s="126"/>
      <c r="Z307" s="121"/>
      <c r="AA307" s="121" t="s">
        <v>34</v>
      </c>
      <c r="AB307" s="121"/>
      <c r="AC307" s="121"/>
      <c r="AD307" s="121"/>
      <c r="AE307" s="122"/>
      <c r="AF307" s="125" t="s">
        <v>34</v>
      </c>
      <c r="AG307" s="121"/>
      <c r="AH307" s="121"/>
      <c r="AI307" s="121"/>
      <c r="AJ307" s="121"/>
      <c r="AK307" s="121"/>
      <c r="AL307" s="121"/>
      <c r="AM307" s="121"/>
      <c r="AN307" s="127"/>
      <c r="AO307" s="54">
        <f t="shared" si="17"/>
        <v>2992500</v>
      </c>
    </row>
    <row r="308" spans="1:41" ht="30.75" customHeight="1">
      <c r="A308" s="237"/>
      <c r="B308" s="14">
        <v>305</v>
      </c>
      <c r="C308" s="115" t="s">
        <v>283</v>
      </c>
      <c r="D308" s="116"/>
      <c r="E308" s="116"/>
      <c r="F308" s="116"/>
      <c r="G308" s="117"/>
      <c r="H308" s="202">
        <v>370</v>
      </c>
      <c r="I308" s="203"/>
      <c r="J308" s="204"/>
      <c r="K308" s="139" t="s">
        <v>33</v>
      </c>
      <c r="L308" s="140"/>
      <c r="M308" s="141"/>
      <c r="N308" s="126"/>
      <c r="O308" s="121"/>
      <c r="P308" s="4"/>
      <c r="Q308" s="4"/>
      <c r="R308" s="123"/>
      <c r="S308" s="124"/>
      <c r="T308" s="18"/>
      <c r="U308" s="44"/>
      <c r="V308" s="4"/>
      <c r="W308" s="123" t="s">
        <v>34</v>
      </c>
      <c r="X308" s="124"/>
      <c r="Y308" s="126"/>
      <c r="Z308" s="121"/>
      <c r="AA308" s="121" t="s">
        <v>34</v>
      </c>
      <c r="AB308" s="121"/>
      <c r="AC308" s="121"/>
      <c r="AD308" s="121"/>
      <c r="AE308" s="122"/>
      <c r="AF308" s="125" t="s">
        <v>34</v>
      </c>
      <c r="AG308" s="121"/>
      <c r="AH308" s="121"/>
      <c r="AI308" s="121"/>
      <c r="AJ308" s="121"/>
      <c r="AK308" s="121"/>
      <c r="AL308" s="121"/>
      <c r="AM308" s="121"/>
      <c r="AN308" s="127"/>
      <c r="AO308" s="54">
        <f t="shared" si="17"/>
        <v>2460500</v>
      </c>
    </row>
    <row r="309" spans="1:41" ht="30.75" customHeight="1">
      <c r="A309" s="237"/>
      <c r="B309" s="14">
        <v>306</v>
      </c>
      <c r="C309" s="115" t="s">
        <v>284</v>
      </c>
      <c r="D309" s="116"/>
      <c r="E309" s="116"/>
      <c r="F309" s="116"/>
      <c r="G309" s="117"/>
      <c r="H309" s="202">
        <v>300</v>
      </c>
      <c r="I309" s="203"/>
      <c r="J309" s="204"/>
      <c r="K309" s="139" t="s">
        <v>33</v>
      </c>
      <c r="L309" s="140"/>
      <c r="M309" s="141"/>
      <c r="N309" s="126"/>
      <c r="O309" s="121"/>
      <c r="P309" s="4"/>
      <c r="Q309" s="4"/>
      <c r="R309" s="123"/>
      <c r="S309" s="124"/>
      <c r="T309" s="18"/>
      <c r="U309" s="44"/>
      <c r="V309" s="4"/>
      <c r="W309" s="123" t="s">
        <v>34</v>
      </c>
      <c r="X309" s="124"/>
      <c r="Y309" s="126"/>
      <c r="Z309" s="121"/>
      <c r="AA309" s="121" t="s">
        <v>34</v>
      </c>
      <c r="AB309" s="121"/>
      <c r="AC309" s="121"/>
      <c r="AD309" s="121"/>
      <c r="AE309" s="122"/>
      <c r="AF309" s="125" t="s">
        <v>34</v>
      </c>
      <c r="AG309" s="121"/>
      <c r="AH309" s="121"/>
      <c r="AI309" s="121"/>
      <c r="AJ309" s="121"/>
      <c r="AK309" s="121"/>
      <c r="AL309" s="121"/>
      <c r="AM309" s="121"/>
      <c r="AN309" s="127"/>
      <c r="AO309" s="54">
        <f t="shared" si="17"/>
        <v>1995000</v>
      </c>
    </row>
    <row r="310" spans="1:41" ht="30.75" customHeight="1">
      <c r="A310" s="237"/>
      <c r="B310" s="14">
        <v>307</v>
      </c>
      <c r="C310" s="115" t="s">
        <v>285</v>
      </c>
      <c r="D310" s="116"/>
      <c r="E310" s="116"/>
      <c r="F310" s="116"/>
      <c r="G310" s="117"/>
      <c r="H310" s="202">
        <v>390</v>
      </c>
      <c r="I310" s="203"/>
      <c r="J310" s="204"/>
      <c r="K310" s="139" t="s">
        <v>33</v>
      </c>
      <c r="L310" s="140"/>
      <c r="M310" s="141"/>
      <c r="N310" s="126"/>
      <c r="O310" s="121"/>
      <c r="P310" s="4"/>
      <c r="Q310" s="4"/>
      <c r="R310" s="123"/>
      <c r="S310" s="124"/>
      <c r="T310" s="18"/>
      <c r="U310" s="44"/>
      <c r="V310" s="4"/>
      <c r="W310" s="123" t="s">
        <v>34</v>
      </c>
      <c r="X310" s="124"/>
      <c r="Y310" s="126"/>
      <c r="Z310" s="121"/>
      <c r="AA310" s="121" t="s">
        <v>34</v>
      </c>
      <c r="AB310" s="121"/>
      <c r="AC310" s="121"/>
      <c r="AD310" s="121"/>
      <c r="AE310" s="122"/>
      <c r="AF310" s="125" t="s">
        <v>34</v>
      </c>
      <c r="AG310" s="121"/>
      <c r="AH310" s="121"/>
      <c r="AI310" s="121"/>
      <c r="AJ310" s="121"/>
      <c r="AK310" s="121"/>
      <c r="AL310" s="121"/>
      <c r="AM310" s="121"/>
      <c r="AN310" s="127"/>
      <c r="AO310" s="54">
        <f t="shared" si="17"/>
        <v>2593500</v>
      </c>
    </row>
    <row r="311" spans="1:41" ht="30.75" customHeight="1">
      <c r="A311" s="237"/>
      <c r="B311" s="14">
        <v>308</v>
      </c>
      <c r="C311" s="115" t="s">
        <v>286</v>
      </c>
      <c r="D311" s="116"/>
      <c r="E311" s="116"/>
      <c r="F311" s="116"/>
      <c r="G311" s="117"/>
      <c r="H311" s="202">
        <v>410</v>
      </c>
      <c r="I311" s="203"/>
      <c r="J311" s="204"/>
      <c r="K311" s="139" t="s">
        <v>33</v>
      </c>
      <c r="L311" s="140"/>
      <c r="M311" s="141"/>
      <c r="N311" s="126"/>
      <c r="O311" s="121"/>
      <c r="P311" s="4"/>
      <c r="Q311" s="4"/>
      <c r="R311" s="123"/>
      <c r="S311" s="124"/>
      <c r="T311" s="18"/>
      <c r="U311" s="44"/>
      <c r="V311" s="4"/>
      <c r="W311" s="123" t="s">
        <v>34</v>
      </c>
      <c r="X311" s="124"/>
      <c r="Y311" s="126"/>
      <c r="Z311" s="121"/>
      <c r="AA311" s="121" t="s">
        <v>34</v>
      </c>
      <c r="AB311" s="121"/>
      <c r="AC311" s="121"/>
      <c r="AD311" s="121"/>
      <c r="AE311" s="122"/>
      <c r="AF311" s="125" t="s">
        <v>34</v>
      </c>
      <c r="AG311" s="121"/>
      <c r="AH311" s="121"/>
      <c r="AI311" s="121"/>
      <c r="AJ311" s="121"/>
      <c r="AK311" s="121"/>
      <c r="AL311" s="121"/>
      <c r="AM311" s="121"/>
      <c r="AN311" s="127"/>
      <c r="AO311" s="54">
        <f t="shared" si="17"/>
        <v>2726500</v>
      </c>
    </row>
    <row r="312" spans="1:41" ht="30.75" customHeight="1">
      <c r="A312" s="237"/>
      <c r="B312" s="14">
        <v>309</v>
      </c>
      <c r="C312" s="115" t="s">
        <v>287</v>
      </c>
      <c r="D312" s="116"/>
      <c r="E312" s="116"/>
      <c r="F312" s="116"/>
      <c r="G312" s="117"/>
      <c r="H312" s="202">
        <v>320</v>
      </c>
      <c r="I312" s="203"/>
      <c r="J312" s="204"/>
      <c r="K312" s="139" t="s">
        <v>33</v>
      </c>
      <c r="L312" s="140"/>
      <c r="M312" s="141"/>
      <c r="N312" s="126"/>
      <c r="O312" s="121"/>
      <c r="P312" s="4"/>
      <c r="Q312" s="4"/>
      <c r="R312" s="123"/>
      <c r="S312" s="124"/>
      <c r="T312" s="18"/>
      <c r="U312" s="44"/>
      <c r="V312" s="4"/>
      <c r="W312" s="123" t="s">
        <v>34</v>
      </c>
      <c r="X312" s="124"/>
      <c r="Y312" s="126"/>
      <c r="Z312" s="121"/>
      <c r="AA312" s="121" t="s">
        <v>34</v>
      </c>
      <c r="AB312" s="121"/>
      <c r="AC312" s="121"/>
      <c r="AD312" s="121"/>
      <c r="AE312" s="122"/>
      <c r="AF312" s="125" t="s">
        <v>34</v>
      </c>
      <c r="AG312" s="121"/>
      <c r="AH312" s="121"/>
      <c r="AI312" s="121"/>
      <c r="AJ312" s="121"/>
      <c r="AK312" s="121"/>
      <c r="AL312" s="121"/>
      <c r="AM312" s="121"/>
      <c r="AN312" s="127"/>
      <c r="AO312" s="54">
        <f t="shared" si="17"/>
        <v>2128000</v>
      </c>
    </row>
    <row r="313" spans="1:41" ht="30.75" customHeight="1">
      <c r="A313" s="237"/>
      <c r="B313" s="14">
        <v>310</v>
      </c>
      <c r="C313" s="115" t="s">
        <v>288</v>
      </c>
      <c r="D313" s="116"/>
      <c r="E313" s="116"/>
      <c r="F313" s="116"/>
      <c r="G313" s="117"/>
      <c r="H313" s="202">
        <v>420</v>
      </c>
      <c r="I313" s="203"/>
      <c r="J313" s="204"/>
      <c r="K313" s="139" t="s">
        <v>33</v>
      </c>
      <c r="L313" s="140"/>
      <c r="M313" s="141"/>
      <c r="N313" s="126"/>
      <c r="O313" s="121"/>
      <c r="P313" s="4"/>
      <c r="Q313" s="4"/>
      <c r="R313" s="123"/>
      <c r="S313" s="124"/>
      <c r="T313" s="18"/>
      <c r="U313" s="44"/>
      <c r="V313" s="4"/>
      <c r="W313" s="123" t="s">
        <v>34</v>
      </c>
      <c r="X313" s="124"/>
      <c r="Y313" s="126"/>
      <c r="Z313" s="121"/>
      <c r="AA313" s="121" t="s">
        <v>34</v>
      </c>
      <c r="AB313" s="121"/>
      <c r="AC313" s="121"/>
      <c r="AD313" s="121"/>
      <c r="AE313" s="122"/>
      <c r="AF313" s="125" t="s">
        <v>34</v>
      </c>
      <c r="AG313" s="121"/>
      <c r="AH313" s="121"/>
      <c r="AI313" s="121"/>
      <c r="AJ313" s="121"/>
      <c r="AK313" s="121"/>
      <c r="AL313" s="121"/>
      <c r="AM313" s="121"/>
      <c r="AN313" s="127"/>
      <c r="AO313" s="54">
        <f t="shared" si="17"/>
        <v>2793000</v>
      </c>
    </row>
    <row r="314" spans="1:41" ht="30.75" customHeight="1">
      <c r="A314" s="237"/>
      <c r="B314" s="14">
        <v>311</v>
      </c>
      <c r="C314" s="115" t="s">
        <v>289</v>
      </c>
      <c r="D314" s="116"/>
      <c r="E314" s="116"/>
      <c r="F314" s="116"/>
      <c r="G314" s="117"/>
      <c r="H314" s="202">
        <v>350</v>
      </c>
      <c r="I314" s="203"/>
      <c r="J314" s="204"/>
      <c r="K314" s="139" t="s">
        <v>33</v>
      </c>
      <c r="L314" s="140"/>
      <c r="M314" s="141"/>
      <c r="N314" s="126"/>
      <c r="O314" s="121"/>
      <c r="P314" s="4"/>
      <c r="Q314" s="4"/>
      <c r="R314" s="123"/>
      <c r="S314" s="124"/>
      <c r="T314" s="18"/>
      <c r="U314" s="44"/>
      <c r="V314" s="4"/>
      <c r="W314" s="123" t="s">
        <v>34</v>
      </c>
      <c r="X314" s="124"/>
      <c r="Y314" s="126"/>
      <c r="Z314" s="121"/>
      <c r="AA314" s="121" t="s">
        <v>34</v>
      </c>
      <c r="AB314" s="121"/>
      <c r="AC314" s="121"/>
      <c r="AD314" s="121"/>
      <c r="AE314" s="122"/>
      <c r="AF314" s="125" t="s">
        <v>34</v>
      </c>
      <c r="AG314" s="121"/>
      <c r="AH314" s="121"/>
      <c r="AI314" s="121"/>
      <c r="AJ314" s="121"/>
      <c r="AK314" s="121"/>
      <c r="AL314" s="121"/>
      <c r="AM314" s="121"/>
      <c r="AN314" s="127"/>
      <c r="AO314" s="54">
        <f t="shared" si="17"/>
        <v>2327500</v>
      </c>
    </row>
    <row r="315" spans="1:41" ht="30.75" customHeight="1">
      <c r="A315" s="237"/>
      <c r="B315" s="14">
        <v>312</v>
      </c>
      <c r="C315" s="115"/>
      <c r="D315" s="116"/>
      <c r="E315" s="116"/>
      <c r="F315" s="116"/>
      <c r="G315" s="117"/>
      <c r="H315" s="202">
        <v>150</v>
      </c>
      <c r="I315" s="203"/>
      <c r="J315" s="204"/>
      <c r="K315" s="139" t="s">
        <v>33</v>
      </c>
      <c r="L315" s="140"/>
      <c r="M315" s="141"/>
      <c r="N315" s="126"/>
      <c r="O315" s="121"/>
      <c r="P315" s="4"/>
      <c r="Q315" s="4"/>
      <c r="R315" s="123"/>
      <c r="S315" s="124"/>
      <c r="T315" s="18" t="s">
        <v>34</v>
      </c>
      <c r="U315" s="44"/>
      <c r="V315" s="4"/>
      <c r="W315" s="123"/>
      <c r="X315" s="124"/>
      <c r="Y315" s="126"/>
      <c r="Z315" s="121"/>
      <c r="AA315" s="121"/>
      <c r="AB315" s="121"/>
      <c r="AC315" s="121"/>
      <c r="AD315" s="121"/>
      <c r="AE315" s="122"/>
      <c r="AF315" s="125" t="s">
        <v>34</v>
      </c>
      <c r="AG315" s="121"/>
      <c r="AH315" s="121"/>
      <c r="AI315" s="121"/>
      <c r="AJ315" s="121"/>
      <c r="AK315" s="121"/>
      <c r="AL315" s="121"/>
      <c r="AM315" s="121"/>
      <c r="AN315" s="127"/>
      <c r="AO315" s="54">
        <f>AS1*H315</f>
        <v>1305000</v>
      </c>
    </row>
    <row r="316" spans="1:41" ht="30.75" customHeight="1">
      <c r="A316" s="237"/>
      <c r="B316" s="14">
        <v>313</v>
      </c>
      <c r="C316" s="115"/>
      <c r="D316" s="116"/>
      <c r="E316" s="116"/>
      <c r="F316" s="116"/>
      <c r="G316" s="117"/>
      <c r="H316" s="202">
        <v>170</v>
      </c>
      <c r="I316" s="203"/>
      <c r="J316" s="204"/>
      <c r="K316" s="139" t="s">
        <v>69</v>
      </c>
      <c r="L316" s="140"/>
      <c r="M316" s="141"/>
      <c r="N316" s="126" t="s">
        <v>34</v>
      </c>
      <c r="O316" s="121"/>
      <c r="P316" s="4"/>
      <c r="Q316" s="4"/>
      <c r="R316" s="123"/>
      <c r="S316" s="124"/>
      <c r="T316" s="18"/>
      <c r="U316" s="44"/>
      <c r="V316" s="4"/>
      <c r="W316" s="123"/>
      <c r="X316" s="124"/>
      <c r="Y316" s="126"/>
      <c r="Z316" s="121"/>
      <c r="AA316" s="121"/>
      <c r="AB316" s="121"/>
      <c r="AC316" s="121"/>
      <c r="AD316" s="121"/>
      <c r="AE316" s="122"/>
      <c r="AF316" s="125"/>
      <c r="AG316" s="121"/>
      <c r="AH316" s="121"/>
      <c r="AI316" s="121"/>
      <c r="AJ316" s="121"/>
      <c r="AK316" s="121"/>
      <c r="AL316" s="121" t="s">
        <v>34</v>
      </c>
      <c r="AM316" s="121"/>
      <c r="AN316" s="127"/>
      <c r="AO316" s="54">
        <f>AQ1*H316</f>
        <v>1598000</v>
      </c>
    </row>
    <row r="317" spans="1:41" ht="30.75" customHeight="1">
      <c r="A317" s="237"/>
      <c r="B317" s="14">
        <v>314</v>
      </c>
      <c r="C317" s="115"/>
      <c r="D317" s="116"/>
      <c r="E317" s="116"/>
      <c r="F317" s="116"/>
      <c r="G317" s="117"/>
      <c r="H317" s="202">
        <v>130</v>
      </c>
      <c r="I317" s="203"/>
      <c r="J317" s="204"/>
      <c r="K317" s="139" t="s">
        <v>33</v>
      </c>
      <c r="L317" s="140"/>
      <c r="M317" s="141"/>
      <c r="N317" s="126"/>
      <c r="O317" s="121"/>
      <c r="P317" s="4"/>
      <c r="Q317" s="4"/>
      <c r="R317" s="123"/>
      <c r="S317" s="124"/>
      <c r="T317" s="18" t="s">
        <v>34</v>
      </c>
      <c r="U317" s="44"/>
      <c r="V317" s="4"/>
      <c r="W317" s="123"/>
      <c r="X317" s="124"/>
      <c r="Y317" s="126"/>
      <c r="Z317" s="121"/>
      <c r="AA317" s="121"/>
      <c r="AB317" s="121"/>
      <c r="AC317" s="121"/>
      <c r="AD317" s="121"/>
      <c r="AE317" s="122"/>
      <c r="AF317" s="125"/>
      <c r="AG317" s="121"/>
      <c r="AH317" s="121"/>
      <c r="AI317" s="121"/>
      <c r="AJ317" s="121"/>
      <c r="AK317" s="121"/>
      <c r="AL317" s="121" t="s">
        <v>34</v>
      </c>
      <c r="AM317" s="121"/>
      <c r="AN317" s="127"/>
      <c r="AO317" s="54">
        <f>AS1*H317</f>
        <v>1131000</v>
      </c>
    </row>
    <row r="318" spans="1:41" ht="30.75" customHeight="1">
      <c r="A318" s="237"/>
      <c r="B318" s="14">
        <v>315</v>
      </c>
      <c r="C318" s="115"/>
      <c r="D318" s="116"/>
      <c r="E318" s="116"/>
      <c r="F318" s="116"/>
      <c r="G318" s="117"/>
      <c r="H318" s="202">
        <v>180</v>
      </c>
      <c r="I318" s="203"/>
      <c r="J318" s="204"/>
      <c r="K318" s="139" t="s">
        <v>33</v>
      </c>
      <c r="L318" s="140"/>
      <c r="M318" s="141"/>
      <c r="N318" s="126" t="s">
        <v>34</v>
      </c>
      <c r="O318" s="121"/>
      <c r="P318" s="4"/>
      <c r="Q318" s="4"/>
      <c r="R318" s="123"/>
      <c r="S318" s="124"/>
      <c r="T318" s="18"/>
      <c r="U318" s="44"/>
      <c r="V318" s="4"/>
      <c r="W318" s="123"/>
      <c r="X318" s="124"/>
      <c r="Y318" s="126"/>
      <c r="Z318" s="121"/>
      <c r="AA318" s="121"/>
      <c r="AB318" s="121"/>
      <c r="AC318" s="121"/>
      <c r="AD318" s="121"/>
      <c r="AE318" s="122"/>
      <c r="AF318" s="125" t="s">
        <v>34</v>
      </c>
      <c r="AG318" s="121"/>
      <c r="AH318" s="121"/>
      <c r="AI318" s="121"/>
      <c r="AJ318" s="121"/>
      <c r="AK318" s="121"/>
      <c r="AL318" s="121"/>
      <c r="AM318" s="121"/>
      <c r="AN318" s="127"/>
      <c r="AO318" s="54">
        <f>AQ1*H318</f>
        <v>1692000</v>
      </c>
    </row>
    <row r="319" spans="1:41" ht="30.75" customHeight="1">
      <c r="A319" s="237"/>
      <c r="B319" s="14">
        <v>316</v>
      </c>
      <c r="C319" s="115"/>
      <c r="D319" s="116"/>
      <c r="E319" s="116"/>
      <c r="F319" s="116"/>
      <c r="G319" s="117"/>
      <c r="H319" s="202">
        <v>150</v>
      </c>
      <c r="I319" s="203"/>
      <c r="J319" s="204"/>
      <c r="K319" s="139" t="s">
        <v>33</v>
      </c>
      <c r="L319" s="140"/>
      <c r="M319" s="141"/>
      <c r="N319" s="126" t="s">
        <v>34</v>
      </c>
      <c r="O319" s="121"/>
      <c r="P319" s="4"/>
      <c r="Q319" s="4"/>
      <c r="R319" s="123"/>
      <c r="S319" s="124"/>
      <c r="T319" s="18"/>
      <c r="U319" s="44"/>
      <c r="V319" s="4"/>
      <c r="W319" s="123"/>
      <c r="X319" s="124"/>
      <c r="Y319" s="126"/>
      <c r="Z319" s="121"/>
      <c r="AA319" s="121"/>
      <c r="AB319" s="121"/>
      <c r="AC319" s="121"/>
      <c r="AD319" s="121"/>
      <c r="AE319" s="122"/>
      <c r="AF319" s="125" t="s">
        <v>34</v>
      </c>
      <c r="AG319" s="121"/>
      <c r="AH319" s="121"/>
      <c r="AI319" s="121"/>
      <c r="AJ319" s="121"/>
      <c r="AK319" s="121"/>
      <c r="AL319" s="121"/>
      <c r="AM319" s="121"/>
      <c r="AN319" s="127"/>
      <c r="AO319" s="54">
        <f>AQ1*H319</f>
        <v>1410000</v>
      </c>
    </row>
    <row r="320" spans="1:41" ht="30.75" customHeight="1">
      <c r="A320" s="237"/>
      <c r="B320" s="14">
        <v>317</v>
      </c>
      <c r="C320" s="115"/>
      <c r="D320" s="116"/>
      <c r="E320" s="116"/>
      <c r="F320" s="116"/>
      <c r="G320" s="117"/>
      <c r="H320" s="202">
        <v>170</v>
      </c>
      <c r="I320" s="203"/>
      <c r="J320" s="204"/>
      <c r="K320" s="139" t="s">
        <v>33</v>
      </c>
      <c r="L320" s="140"/>
      <c r="M320" s="141"/>
      <c r="N320" s="126" t="s">
        <v>34</v>
      </c>
      <c r="O320" s="121"/>
      <c r="P320" s="4"/>
      <c r="Q320" s="4"/>
      <c r="R320" s="123"/>
      <c r="S320" s="124"/>
      <c r="T320" s="18"/>
      <c r="U320" s="44"/>
      <c r="V320" s="4"/>
      <c r="W320" s="123"/>
      <c r="X320" s="124"/>
      <c r="Y320" s="126"/>
      <c r="Z320" s="121"/>
      <c r="AA320" s="121"/>
      <c r="AB320" s="121"/>
      <c r="AC320" s="121"/>
      <c r="AD320" s="121"/>
      <c r="AE320" s="122"/>
      <c r="AF320" s="125" t="s">
        <v>34</v>
      </c>
      <c r="AG320" s="121"/>
      <c r="AH320" s="121"/>
      <c r="AI320" s="121"/>
      <c r="AJ320" s="121"/>
      <c r="AK320" s="121"/>
      <c r="AL320" s="121"/>
      <c r="AM320" s="121"/>
      <c r="AN320" s="127"/>
      <c r="AO320" s="54">
        <f>AQ1*H320</f>
        <v>1598000</v>
      </c>
    </row>
    <row r="321" spans="1:41" ht="30.75" customHeight="1">
      <c r="A321" s="237"/>
      <c r="B321" s="14">
        <v>318</v>
      </c>
      <c r="C321" s="115"/>
      <c r="D321" s="116"/>
      <c r="E321" s="116"/>
      <c r="F321" s="116"/>
      <c r="G321" s="117"/>
      <c r="H321" s="202">
        <v>150</v>
      </c>
      <c r="I321" s="203"/>
      <c r="J321" s="204"/>
      <c r="K321" s="139" t="s">
        <v>33</v>
      </c>
      <c r="L321" s="140"/>
      <c r="M321" s="141"/>
      <c r="N321" s="126"/>
      <c r="O321" s="121"/>
      <c r="P321" s="4"/>
      <c r="Q321" s="4"/>
      <c r="R321" s="123"/>
      <c r="S321" s="124"/>
      <c r="T321" s="18" t="s">
        <v>34</v>
      </c>
      <c r="U321" s="44"/>
      <c r="V321" s="4"/>
      <c r="W321" s="123"/>
      <c r="X321" s="124"/>
      <c r="Y321" s="126"/>
      <c r="Z321" s="121"/>
      <c r="AA321" s="121"/>
      <c r="AB321" s="121"/>
      <c r="AC321" s="121"/>
      <c r="AD321" s="121"/>
      <c r="AE321" s="122"/>
      <c r="AF321" s="125" t="s">
        <v>34</v>
      </c>
      <c r="AG321" s="121"/>
      <c r="AH321" s="121"/>
      <c r="AI321" s="121"/>
      <c r="AJ321" s="121"/>
      <c r="AK321" s="121"/>
      <c r="AL321" s="121"/>
      <c r="AM321" s="121"/>
      <c r="AN321" s="127"/>
      <c r="AO321" s="54">
        <f>AS1*H321</f>
        <v>1305000</v>
      </c>
    </row>
    <row r="322" spans="1:41" ht="30.75" customHeight="1">
      <c r="A322" s="237"/>
      <c r="B322" s="14">
        <v>319</v>
      </c>
      <c r="C322" s="115"/>
      <c r="D322" s="116"/>
      <c r="E322" s="116"/>
      <c r="F322" s="116"/>
      <c r="G322" s="117"/>
      <c r="H322" s="202">
        <v>110</v>
      </c>
      <c r="I322" s="203"/>
      <c r="J322" s="204"/>
      <c r="K322" s="139" t="s">
        <v>33</v>
      </c>
      <c r="L322" s="140"/>
      <c r="M322" s="141"/>
      <c r="N322" s="126" t="s">
        <v>34</v>
      </c>
      <c r="O322" s="121"/>
      <c r="P322" s="4"/>
      <c r="Q322" s="4"/>
      <c r="R322" s="123"/>
      <c r="S322" s="124"/>
      <c r="T322" s="18"/>
      <c r="U322" s="44"/>
      <c r="V322" s="4"/>
      <c r="W322" s="123"/>
      <c r="X322" s="124"/>
      <c r="Y322" s="126"/>
      <c r="Z322" s="121"/>
      <c r="AA322" s="121"/>
      <c r="AB322" s="121"/>
      <c r="AC322" s="121"/>
      <c r="AD322" s="121"/>
      <c r="AE322" s="122"/>
      <c r="AF322" s="125" t="s">
        <v>34</v>
      </c>
      <c r="AG322" s="121"/>
      <c r="AH322" s="121"/>
      <c r="AI322" s="121"/>
      <c r="AJ322" s="121"/>
      <c r="AK322" s="121"/>
      <c r="AL322" s="121"/>
      <c r="AM322" s="121"/>
      <c r="AN322" s="127"/>
      <c r="AO322" s="54">
        <f>AQ1*H322</f>
        <v>1034000</v>
      </c>
    </row>
    <row r="323" spans="1:41" ht="30.75" customHeight="1">
      <c r="A323" s="237"/>
      <c r="B323" s="14">
        <v>320</v>
      </c>
      <c r="C323" s="115"/>
      <c r="D323" s="116"/>
      <c r="E323" s="116"/>
      <c r="F323" s="116"/>
      <c r="G323" s="117"/>
      <c r="H323" s="202">
        <v>100</v>
      </c>
      <c r="I323" s="203"/>
      <c r="J323" s="204"/>
      <c r="K323" s="139" t="s">
        <v>57</v>
      </c>
      <c r="L323" s="140"/>
      <c r="M323" s="141"/>
      <c r="N323" s="126" t="s">
        <v>34</v>
      </c>
      <c r="O323" s="121"/>
      <c r="P323" s="4"/>
      <c r="Q323" s="4"/>
      <c r="R323" s="123"/>
      <c r="S323" s="124"/>
      <c r="T323" s="18"/>
      <c r="U323" s="44"/>
      <c r="V323" s="4"/>
      <c r="W323" s="123"/>
      <c r="X323" s="124"/>
      <c r="Y323" s="126"/>
      <c r="Z323" s="121"/>
      <c r="AA323" s="121"/>
      <c r="AB323" s="121"/>
      <c r="AC323" s="121"/>
      <c r="AD323" s="121"/>
      <c r="AE323" s="122"/>
      <c r="AF323" s="125"/>
      <c r="AG323" s="121"/>
      <c r="AH323" s="121"/>
      <c r="AI323" s="121"/>
      <c r="AJ323" s="121"/>
      <c r="AK323" s="121"/>
      <c r="AL323" s="121" t="s">
        <v>34</v>
      </c>
      <c r="AM323" s="121"/>
      <c r="AN323" s="127"/>
      <c r="AO323" s="54">
        <f>AQ1*H323</f>
        <v>940000</v>
      </c>
    </row>
    <row r="324" spans="1:41" ht="30.75" customHeight="1">
      <c r="A324" s="237"/>
      <c r="B324" s="14">
        <v>321</v>
      </c>
      <c r="C324" s="115" t="s">
        <v>290</v>
      </c>
      <c r="D324" s="116"/>
      <c r="E324" s="116"/>
      <c r="F324" s="116"/>
      <c r="G324" s="117"/>
      <c r="H324" s="202">
        <v>290</v>
      </c>
      <c r="I324" s="203"/>
      <c r="J324" s="204"/>
      <c r="K324" s="139" t="s">
        <v>57</v>
      </c>
      <c r="L324" s="140"/>
      <c r="M324" s="141"/>
      <c r="N324" s="126"/>
      <c r="O324" s="121"/>
      <c r="P324" s="4" t="s">
        <v>34</v>
      </c>
      <c r="Q324" s="4"/>
      <c r="R324" s="123"/>
      <c r="S324" s="124"/>
      <c r="T324" s="18"/>
      <c r="U324" s="44"/>
      <c r="V324" s="4"/>
      <c r="W324" s="123"/>
      <c r="X324" s="124"/>
      <c r="Y324" s="126"/>
      <c r="Z324" s="121"/>
      <c r="AA324" s="121" t="s">
        <v>34</v>
      </c>
      <c r="AB324" s="121"/>
      <c r="AC324" s="121"/>
      <c r="AD324" s="121"/>
      <c r="AE324" s="122"/>
      <c r="AF324" s="125"/>
      <c r="AG324" s="121"/>
      <c r="AH324" s="121"/>
      <c r="AI324" s="121"/>
      <c r="AJ324" s="121"/>
      <c r="AK324" s="121"/>
      <c r="AL324" s="121" t="s">
        <v>34</v>
      </c>
      <c r="AM324" s="121"/>
      <c r="AN324" s="127"/>
      <c r="AO324" s="54">
        <f>AQ2*H324</f>
        <v>2450500</v>
      </c>
    </row>
    <row r="325" spans="1:41" ht="30.75" customHeight="1">
      <c r="A325" s="237"/>
      <c r="B325" s="14">
        <v>322</v>
      </c>
      <c r="C325" s="115"/>
      <c r="D325" s="116"/>
      <c r="E325" s="116"/>
      <c r="F325" s="116"/>
      <c r="G325" s="117"/>
      <c r="H325" s="202">
        <v>160</v>
      </c>
      <c r="I325" s="203"/>
      <c r="J325" s="204"/>
      <c r="K325" s="139" t="s">
        <v>33</v>
      </c>
      <c r="L325" s="140"/>
      <c r="M325" s="141"/>
      <c r="N325" s="126" t="s">
        <v>34</v>
      </c>
      <c r="O325" s="121"/>
      <c r="P325" s="4"/>
      <c r="Q325" s="4"/>
      <c r="R325" s="123"/>
      <c r="S325" s="124"/>
      <c r="T325" s="18"/>
      <c r="U325" s="44"/>
      <c r="V325" s="4"/>
      <c r="W325" s="123"/>
      <c r="X325" s="124"/>
      <c r="Y325" s="126"/>
      <c r="Z325" s="121"/>
      <c r="AA325" s="121"/>
      <c r="AB325" s="121"/>
      <c r="AC325" s="121"/>
      <c r="AD325" s="121"/>
      <c r="AE325" s="122"/>
      <c r="AF325" s="125" t="s">
        <v>34</v>
      </c>
      <c r="AG325" s="121"/>
      <c r="AH325" s="121"/>
      <c r="AI325" s="121"/>
      <c r="AJ325" s="121"/>
      <c r="AK325" s="121"/>
      <c r="AL325" s="121"/>
      <c r="AM325" s="121"/>
      <c r="AN325" s="127"/>
      <c r="AO325" s="54">
        <f>AQ1*H325</f>
        <v>1504000</v>
      </c>
    </row>
    <row r="326" spans="1:41" ht="30.75" customHeight="1">
      <c r="A326" s="237"/>
      <c r="B326" s="14">
        <v>323</v>
      </c>
      <c r="C326" s="115"/>
      <c r="D326" s="116"/>
      <c r="E326" s="116"/>
      <c r="F326" s="116"/>
      <c r="G326" s="117"/>
      <c r="H326" s="202">
        <v>130</v>
      </c>
      <c r="I326" s="203"/>
      <c r="J326" s="204"/>
      <c r="K326" s="139" t="s">
        <v>33</v>
      </c>
      <c r="L326" s="140"/>
      <c r="M326" s="141"/>
      <c r="N326" s="126" t="s">
        <v>34</v>
      </c>
      <c r="O326" s="121"/>
      <c r="P326" s="4"/>
      <c r="Q326" s="4"/>
      <c r="R326" s="123"/>
      <c r="S326" s="124"/>
      <c r="T326" s="18"/>
      <c r="U326" s="44"/>
      <c r="V326" s="4"/>
      <c r="W326" s="123"/>
      <c r="X326" s="124"/>
      <c r="Y326" s="126"/>
      <c r="Z326" s="121"/>
      <c r="AA326" s="121"/>
      <c r="AB326" s="121"/>
      <c r="AC326" s="121"/>
      <c r="AD326" s="121"/>
      <c r="AE326" s="122"/>
      <c r="AF326" s="125" t="s">
        <v>34</v>
      </c>
      <c r="AG326" s="121"/>
      <c r="AH326" s="121"/>
      <c r="AI326" s="121"/>
      <c r="AJ326" s="121"/>
      <c r="AK326" s="121"/>
      <c r="AL326" s="121"/>
      <c r="AM326" s="121"/>
      <c r="AN326" s="127"/>
      <c r="AO326" s="54">
        <f>AQ1*H326</f>
        <v>1222000</v>
      </c>
    </row>
    <row r="327" spans="1:41" ht="30.75" customHeight="1">
      <c r="A327" s="237"/>
      <c r="B327" s="14">
        <v>324</v>
      </c>
      <c r="C327" s="115"/>
      <c r="D327" s="116"/>
      <c r="E327" s="116"/>
      <c r="F327" s="116"/>
      <c r="G327" s="117"/>
      <c r="H327" s="202">
        <v>110</v>
      </c>
      <c r="I327" s="203"/>
      <c r="J327" s="204"/>
      <c r="K327" s="139" t="s">
        <v>33</v>
      </c>
      <c r="L327" s="140"/>
      <c r="M327" s="141"/>
      <c r="N327" s="126"/>
      <c r="O327" s="121"/>
      <c r="P327" s="4"/>
      <c r="Q327" s="4"/>
      <c r="R327" s="123"/>
      <c r="S327" s="124"/>
      <c r="T327" s="18" t="s">
        <v>34</v>
      </c>
      <c r="U327" s="44"/>
      <c r="V327" s="4"/>
      <c r="W327" s="123"/>
      <c r="X327" s="124"/>
      <c r="Y327" s="126"/>
      <c r="Z327" s="121"/>
      <c r="AA327" s="121"/>
      <c r="AB327" s="121"/>
      <c r="AC327" s="121"/>
      <c r="AD327" s="121"/>
      <c r="AE327" s="122"/>
      <c r="AF327" s="125" t="s">
        <v>34</v>
      </c>
      <c r="AG327" s="121"/>
      <c r="AH327" s="121"/>
      <c r="AI327" s="121"/>
      <c r="AJ327" s="121"/>
      <c r="AK327" s="121"/>
      <c r="AL327" s="121"/>
      <c r="AM327" s="121"/>
      <c r="AN327" s="127"/>
      <c r="AO327" s="54">
        <f>AS1*H327</f>
        <v>957000</v>
      </c>
    </row>
    <row r="328" spans="1:41" ht="30.75" customHeight="1">
      <c r="A328" s="237"/>
      <c r="B328" s="14">
        <v>325</v>
      </c>
      <c r="C328" s="115"/>
      <c r="D328" s="116"/>
      <c r="E328" s="116"/>
      <c r="F328" s="116"/>
      <c r="G328" s="117"/>
      <c r="H328" s="202">
        <v>130</v>
      </c>
      <c r="I328" s="203"/>
      <c r="J328" s="204"/>
      <c r="K328" s="139" t="s">
        <v>33</v>
      </c>
      <c r="L328" s="140"/>
      <c r="M328" s="141"/>
      <c r="N328" s="126" t="s">
        <v>34</v>
      </c>
      <c r="O328" s="121"/>
      <c r="P328" s="4"/>
      <c r="Q328" s="4"/>
      <c r="R328" s="123"/>
      <c r="S328" s="124"/>
      <c r="T328" s="18"/>
      <c r="U328" s="44"/>
      <c r="V328" s="4"/>
      <c r="W328" s="123"/>
      <c r="X328" s="124"/>
      <c r="Y328" s="126"/>
      <c r="Z328" s="121"/>
      <c r="AA328" s="121"/>
      <c r="AB328" s="121"/>
      <c r="AC328" s="121"/>
      <c r="AD328" s="121"/>
      <c r="AE328" s="122"/>
      <c r="AF328" s="125" t="s">
        <v>34</v>
      </c>
      <c r="AG328" s="121"/>
      <c r="AH328" s="121"/>
      <c r="AI328" s="121"/>
      <c r="AJ328" s="121"/>
      <c r="AK328" s="121"/>
      <c r="AL328" s="121"/>
      <c r="AM328" s="121"/>
      <c r="AN328" s="127"/>
      <c r="AO328" s="54">
        <f>AQ1*H328</f>
        <v>1222000</v>
      </c>
    </row>
    <row r="329" spans="1:41" ht="30.75" customHeight="1">
      <c r="A329" s="237"/>
      <c r="B329" s="14">
        <v>326</v>
      </c>
      <c r="C329" s="115"/>
      <c r="D329" s="116"/>
      <c r="E329" s="116"/>
      <c r="F329" s="116"/>
      <c r="G329" s="117"/>
      <c r="H329" s="202">
        <v>110</v>
      </c>
      <c r="I329" s="203"/>
      <c r="J329" s="204"/>
      <c r="K329" s="139" t="s">
        <v>33</v>
      </c>
      <c r="L329" s="140"/>
      <c r="M329" s="141"/>
      <c r="N329" s="126" t="s">
        <v>34</v>
      </c>
      <c r="O329" s="121"/>
      <c r="P329" s="4"/>
      <c r="Q329" s="4"/>
      <c r="R329" s="123"/>
      <c r="S329" s="124"/>
      <c r="T329" s="18"/>
      <c r="U329" s="44"/>
      <c r="V329" s="4"/>
      <c r="W329" s="123"/>
      <c r="X329" s="124"/>
      <c r="Y329" s="126"/>
      <c r="Z329" s="121"/>
      <c r="AA329" s="121"/>
      <c r="AB329" s="121"/>
      <c r="AC329" s="121"/>
      <c r="AD329" s="121"/>
      <c r="AE329" s="122"/>
      <c r="AF329" s="125" t="s">
        <v>34</v>
      </c>
      <c r="AG329" s="121"/>
      <c r="AH329" s="121"/>
      <c r="AI329" s="121"/>
      <c r="AJ329" s="121"/>
      <c r="AK329" s="121"/>
      <c r="AL329" s="121"/>
      <c r="AM329" s="121"/>
      <c r="AN329" s="127"/>
      <c r="AO329" s="54">
        <f>AQ1*H329</f>
        <v>1034000</v>
      </c>
    </row>
    <row r="330" spans="1:41" ht="30.75" customHeight="1">
      <c r="A330" s="237"/>
      <c r="B330" s="14">
        <v>327</v>
      </c>
      <c r="C330" s="115"/>
      <c r="D330" s="116"/>
      <c r="E330" s="116"/>
      <c r="F330" s="116"/>
      <c r="G330" s="117"/>
      <c r="H330" s="202">
        <v>180</v>
      </c>
      <c r="I330" s="203"/>
      <c r="J330" s="204"/>
      <c r="K330" s="139" t="s">
        <v>33</v>
      </c>
      <c r="L330" s="140"/>
      <c r="M330" s="141"/>
      <c r="N330" s="126" t="s">
        <v>34</v>
      </c>
      <c r="O330" s="121"/>
      <c r="P330" s="4"/>
      <c r="Q330" s="4"/>
      <c r="R330" s="123"/>
      <c r="S330" s="124"/>
      <c r="T330" s="18"/>
      <c r="U330" s="44"/>
      <c r="V330" s="4"/>
      <c r="W330" s="123"/>
      <c r="X330" s="124"/>
      <c r="Y330" s="126"/>
      <c r="Z330" s="121"/>
      <c r="AA330" s="121"/>
      <c r="AB330" s="121"/>
      <c r="AC330" s="121"/>
      <c r="AD330" s="121"/>
      <c r="AE330" s="122"/>
      <c r="AF330" s="125" t="s">
        <v>34</v>
      </c>
      <c r="AG330" s="121"/>
      <c r="AH330" s="121"/>
      <c r="AI330" s="121"/>
      <c r="AJ330" s="121"/>
      <c r="AK330" s="121"/>
      <c r="AL330" s="121"/>
      <c r="AM330" s="121"/>
      <c r="AN330" s="127"/>
      <c r="AO330" s="54">
        <f>AQ1*H330</f>
        <v>1692000</v>
      </c>
    </row>
    <row r="331" spans="1:41" ht="30.75" customHeight="1" thickBot="1">
      <c r="A331" s="238"/>
      <c r="B331" s="15">
        <v>328</v>
      </c>
      <c r="C331" s="208"/>
      <c r="D331" s="209"/>
      <c r="E331" s="209"/>
      <c r="F331" s="209"/>
      <c r="G331" s="210"/>
      <c r="H331" s="205">
        <v>80</v>
      </c>
      <c r="I331" s="206"/>
      <c r="J331" s="207"/>
      <c r="K331" s="159" t="s">
        <v>69</v>
      </c>
      <c r="L331" s="160"/>
      <c r="M331" s="161"/>
      <c r="N331" s="129" t="s">
        <v>34</v>
      </c>
      <c r="O331" s="130"/>
      <c r="P331" s="7"/>
      <c r="Q331" s="7"/>
      <c r="R331" s="137"/>
      <c r="S331" s="138"/>
      <c r="T331" s="16"/>
      <c r="U331" s="46"/>
      <c r="V331" s="7"/>
      <c r="W331" s="137"/>
      <c r="X331" s="138"/>
      <c r="Y331" s="129"/>
      <c r="Z331" s="130"/>
      <c r="AA331" s="130"/>
      <c r="AB331" s="130"/>
      <c r="AC331" s="130"/>
      <c r="AD331" s="130"/>
      <c r="AE331" s="131"/>
      <c r="AF331" s="132"/>
      <c r="AG331" s="130"/>
      <c r="AH331" s="130"/>
      <c r="AI331" s="130"/>
      <c r="AJ331" s="130"/>
      <c r="AK331" s="130"/>
      <c r="AL331" s="130" t="s">
        <v>34</v>
      </c>
      <c r="AM331" s="130"/>
      <c r="AN331" s="133"/>
      <c r="AO331" s="54">
        <f>AQ1*H331</f>
        <v>752000</v>
      </c>
    </row>
    <row r="332" spans="1:41" ht="30.75" customHeight="1">
      <c r="A332" s="260" t="s">
        <v>291</v>
      </c>
      <c r="B332" s="13">
        <v>329</v>
      </c>
      <c r="C332" s="112" t="s">
        <v>292</v>
      </c>
      <c r="D332" s="113"/>
      <c r="E332" s="113"/>
      <c r="F332" s="113"/>
      <c r="G332" s="114"/>
      <c r="H332" s="193">
        <v>520</v>
      </c>
      <c r="I332" s="194"/>
      <c r="J332" s="195"/>
      <c r="K332" s="162" t="s">
        <v>85</v>
      </c>
      <c r="L332" s="163"/>
      <c r="M332" s="164"/>
      <c r="N332" s="118"/>
      <c r="O332" s="119"/>
      <c r="P332" s="6"/>
      <c r="Q332" s="6"/>
      <c r="R332" s="135"/>
      <c r="S332" s="136"/>
      <c r="T332" s="17"/>
      <c r="U332" s="47"/>
      <c r="V332" s="6"/>
      <c r="W332" s="135" t="s">
        <v>34</v>
      </c>
      <c r="X332" s="136"/>
      <c r="Y332" s="118"/>
      <c r="Z332" s="119"/>
      <c r="AA332" s="119" t="s">
        <v>34</v>
      </c>
      <c r="AB332" s="119"/>
      <c r="AC332" s="119"/>
      <c r="AD332" s="119"/>
      <c r="AE332" s="120"/>
      <c r="AF332" s="128"/>
      <c r="AG332" s="119"/>
      <c r="AH332" s="119"/>
      <c r="AI332" s="119"/>
      <c r="AJ332" s="119"/>
      <c r="AK332" s="119"/>
      <c r="AL332" s="119" t="s">
        <v>34</v>
      </c>
      <c r="AM332" s="119"/>
      <c r="AN332" s="134"/>
      <c r="AO332" s="54">
        <f t="shared" ref="AO332:AO345" si="18">H332*$AS$24</f>
        <v>3458000</v>
      </c>
    </row>
    <row r="333" spans="1:41" ht="30.75" customHeight="1">
      <c r="A333" s="261"/>
      <c r="B333" s="14">
        <v>330</v>
      </c>
      <c r="C333" s="115" t="s">
        <v>293</v>
      </c>
      <c r="D333" s="116"/>
      <c r="E333" s="116"/>
      <c r="F333" s="116"/>
      <c r="G333" s="117"/>
      <c r="H333" s="202">
        <v>440</v>
      </c>
      <c r="I333" s="203"/>
      <c r="J333" s="204"/>
      <c r="K333" s="139" t="s">
        <v>69</v>
      </c>
      <c r="L333" s="140"/>
      <c r="M333" s="141"/>
      <c r="N333" s="126"/>
      <c r="O333" s="121"/>
      <c r="P333" s="4"/>
      <c r="Q333" s="4"/>
      <c r="R333" s="123"/>
      <c r="S333" s="124"/>
      <c r="T333" s="18"/>
      <c r="U333" s="44"/>
      <c r="V333" s="4"/>
      <c r="W333" s="123" t="s">
        <v>34</v>
      </c>
      <c r="X333" s="124"/>
      <c r="Y333" s="126"/>
      <c r="Z333" s="121"/>
      <c r="AA333" s="121" t="s">
        <v>34</v>
      </c>
      <c r="AB333" s="121"/>
      <c r="AC333" s="121"/>
      <c r="AD333" s="121"/>
      <c r="AE333" s="122"/>
      <c r="AF333" s="125"/>
      <c r="AG333" s="121"/>
      <c r="AH333" s="121"/>
      <c r="AI333" s="121"/>
      <c r="AJ333" s="121"/>
      <c r="AK333" s="121"/>
      <c r="AL333" s="121" t="s">
        <v>34</v>
      </c>
      <c r="AM333" s="121"/>
      <c r="AN333" s="127"/>
      <c r="AO333" s="54">
        <f t="shared" si="18"/>
        <v>2926000</v>
      </c>
    </row>
    <row r="334" spans="1:41" ht="30.75" customHeight="1">
      <c r="A334" s="261"/>
      <c r="B334" s="14">
        <v>331</v>
      </c>
      <c r="C334" s="115" t="s">
        <v>294</v>
      </c>
      <c r="D334" s="116"/>
      <c r="E334" s="116"/>
      <c r="F334" s="116"/>
      <c r="G334" s="117"/>
      <c r="H334" s="233">
        <v>460</v>
      </c>
      <c r="I334" s="234"/>
      <c r="J334" s="235"/>
      <c r="K334" s="139" t="s">
        <v>69</v>
      </c>
      <c r="L334" s="140"/>
      <c r="M334" s="141"/>
      <c r="N334" s="126"/>
      <c r="O334" s="121"/>
      <c r="P334" s="4"/>
      <c r="Q334" s="4"/>
      <c r="R334" s="123"/>
      <c r="S334" s="124"/>
      <c r="T334" s="18"/>
      <c r="U334" s="44"/>
      <c r="V334" s="4"/>
      <c r="W334" s="123" t="s">
        <v>34</v>
      </c>
      <c r="X334" s="124"/>
      <c r="Y334" s="126"/>
      <c r="Z334" s="121"/>
      <c r="AA334" s="121" t="s">
        <v>34</v>
      </c>
      <c r="AB334" s="121"/>
      <c r="AC334" s="121"/>
      <c r="AD334" s="121"/>
      <c r="AE334" s="122"/>
      <c r="AF334" s="125"/>
      <c r="AG334" s="121"/>
      <c r="AH334" s="121"/>
      <c r="AI334" s="121"/>
      <c r="AJ334" s="121"/>
      <c r="AK334" s="121"/>
      <c r="AL334" s="121" t="s">
        <v>34</v>
      </c>
      <c r="AM334" s="121"/>
      <c r="AN334" s="127"/>
      <c r="AO334" s="54">
        <f t="shared" si="18"/>
        <v>3059000</v>
      </c>
    </row>
    <row r="335" spans="1:41" ht="30.75" customHeight="1">
      <c r="A335" s="261"/>
      <c r="B335" s="14">
        <v>332</v>
      </c>
      <c r="C335" s="115" t="s">
        <v>295</v>
      </c>
      <c r="D335" s="116"/>
      <c r="E335" s="116"/>
      <c r="F335" s="116"/>
      <c r="G335" s="117"/>
      <c r="H335" s="202">
        <v>330</v>
      </c>
      <c r="I335" s="203"/>
      <c r="J335" s="204"/>
      <c r="K335" s="139" t="s">
        <v>57</v>
      </c>
      <c r="L335" s="140"/>
      <c r="M335" s="141"/>
      <c r="N335" s="126"/>
      <c r="O335" s="121"/>
      <c r="P335" s="4"/>
      <c r="Q335" s="4"/>
      <c r="R335" s="123"/>
      <c r="S335" s="124"/>
      <c r="T335" s="18"/>
      <c r="U335" s="44"/>
      <c r="V335" s="4"/>
      <c r="W335" s="123" t="s">
        <v>34</v>
      </c>
      <c r="X335" s="124"/>
      <c r="Y335" s="126"/>
      <c r="Z335" s="121"/>
      <c r="AA335" s="121" t="s">
        <v>34</v>
      </c>
      <c r="AB335" s="121"/>
      <c r="AC335" s="121"/>
      <c r="AD335" s="121"/>
      <c r="AE335" s="122"/>
      <c r="AF335" s="125"/>
      <c r="AG335" s="121"/>
      <c r="AH335" s="121"/>
      <c r="AI335" s="121"/>
      <c r="AJ335" s="121"/>
      <c r="AK335" s="121"/>
      <c r="AL335" s="121" t="s">
        <v>34</v>
      </c>
      <c r="AM335" s="121"/>
      <c r="AN335" s="127"/>
      <c r="AO335" s="54">
        <f t="shared" si="18"/>
        <v>2194500</v>
      </c>
    </row>
    <row r="336" spans="1:41" ht="30.75" customHeight="1">
      <c r="A336" s="261"/>
      <c r="B336" s="14">
        <v>333</v>
      </c>
      <c r="C336" s="115" t="s">
        <v>296</v>
      </c>
      <c r="D336" s="116"/>
      <c r="E336" s="116"/>
      <c r="F336" s="116"/>
      <c r="G336" s="117"/>
      <c r="H336" s="202">
        <v>410</v>
      </c>
      <c r="I336" s="203"/>
      <c r="J336" s="204"/>
      <c r="K336" s="139" t="s">
        <v>57</v>
      </c>
      <c r="L336" s="140"/>
      <c r="M336" s="141"/>
      <c r="N336" s="126"/>
      <c r="O336" s="121"/>
      <c r="P336" s="4"/>
      <c r="Q336" s="4"/>
      <c r="R336" s="123"/>
      <c r="S336" s="124"/>
      <c r="T336" s="18"/>
      <c r="U336" s="44"/>
      <c r="V336" s="4"/>
      <c r="W336" s="123" t="s">
        <v>34</v>
      </c>
      <c r="X336" s="124"/>
      <c r="Y336" s="126" t="s">
        <v>34</v>
      </c>
      <c r="Z336" s="121"/>
      <c r="AA336" s="121"/>
      <c r="AB336" s="121"/>
      <c r="AC336" s="121"/>
      <c r="AD336" s="121"/>
      <c r="AE336" s="122"/>
      <c r="AF336" s="125"/>
      <c r="AG336" s="121"/>
      <c r="AH336" s="121"/>
      <c r="AI336" s="121"/>
      <c r="AJ336" s="121"/>
      <c r="AK336" s="121"/>
      <c r="AL336" s="121" t="s">
        <v>34</v>
      </c>
      <c r="AM336" s="121"/>
      <c r="AN336" s="127"/>
      <c r="AO336" s="54">
        <f t="shared" si="18"/>
        <v>2726500</v>
      </c>
    </row>
    <row r="337" spans="1:41" ht="30.75" customHeight="1">
      <c r="A337" s="261"/>
      <c r="B337" s="14">
        <v>334</v>
      </c>
      <c r="C337" s="115" t="s">
        <v>297</v>
      </c>
      <c r="D337" s="116"/>
      <c r="E337" s="116"/>
      <c r="F337" s="116"/>
      <c r="G337" s="117"/>
      <c r="H337" s="202">
        <v>330</v>
      </c>
      <c r="I337" s="203"/>
      <c r="J337" s="204"/>
      <c r="K337" s="139" t="s">
        <v>57</v>
      </c>
      <c r="L337" s="140"/>
      <c r="M337" s="141"/>
      <c r="N337" s="126"/>
      <c r="O337" s="121"/>
      <c r="P337" s="4"/>
      <c r="Q337" s="4"/>
      <c r="R337" s="123"/>
      <c r="S337" s="124"/>
      <c r="T337" s="18"/>
      <c r="U337" s="44"/>
      <c r="V337" s="4"/>
      <c r="W337" s="123" t="s">
        <v>34</v>
      </c>
      <c r="X337" s="124"/>
      <c r="Y337" s="126"/>
      <c r="Z337" s="121"/>
      <c r="AA337" s="121" t="s">
        <v>34</v>
      </c>
      <c r="AB337" s="121"/>
      <c r="AC337" s="121"/>
      <c r="AD337" s="121"/>
      <c r="AE337" s="122"/>
      <c r="AF337" s="125"/>
      <c r="AG337" s="121"/>
      <c r="AH337" s="121"/>
      <c r="AI337" s="121"/>
      <c r="AJ337" s="121"/>
      <c r="AK337" s="121"/>
      <c r="AL337" s="121" t="s">
        <v>34</v>
      </c>
      <c r="AM337" s="121"/>
      <c r="AN337" s="127"/>
      <c r="AO337" s="54">
        <f t="shared" si="18"/>
        <v>2194500</v>
      </c>
    </row>
    <row r="338" spans="1:41" ht="30.75" customHeight="1">
      <c r="A338" s="261"/>
      <c r="B338" s="14">
        <v>335</v>
      </c>
      <c r="C338" s="115" t="s">
        <v>298</v>
      </c>
      <c r="D338" s="116"/>
      <c r="E338" s="116"/>
      <c r="F338" s="116"/>
      <c r="G338" s="117"/>
      <c r="H338" s="202">
        <v>500</v>
      </c>
      <c r="I338" s="203"/>
      <c r="J338" s="204"/>
      <c r="K338" s="139" t="s">
        <v>69</v>
      </c>
      <c r="L338" s="140"/>
      <c r="M338" s="141"/>
      <c r="N338" s="126"/>
      <c r="O338" s="121"/>
      <c r="P338" s="4"/>
      <c r="Q338" s="4"/>
      <c r="R338" s="123"/>
      <c r="S338" s="124"/>
      <c r="T338" s="18"/>
      <c r="U338" s="44"/>
      <c r="V338" s="4"/>
      <c r="W338" s="123" t="s">
        <v>34</v>
      </c>
      <c r="X338" s="124"/>
      <c r="Y338" s="126"/>
      <c r="Z338" s="121"/>
      <c r="AA338" s="121" t="s">
        <v>34</v>
      </c>
      <c r="AB338" s="121"/>
      <c r="AC338" s="121"/>
      <c r="AD338" s="121"/>
      <c r="AE338" s="122"/>
      <c r="AF338" s="125"/>
      <c r="AG338" s="121"/>
      <c r="AH338" s="121"/>
      <c r="AI338" s="121"/>
      <c r="AJ338" s="121"/>
      <c r="AK338" s="121"/>
      <c r="AL338" s="121" t="s">
        <v>34</v>
      </c>
      <c r="AM338" s="121"/>
      <c r="AN338" s="127"/>
      <c r="AO338" s="54">
        <f t="shared" si="18"/>
        <v>3325000</v>
      </c>
    </row>
    <row r="339" spans="1:41" ht="30.75" customHeight="1">
      <c r="A339" s="261"/>
      <c r="B339" s="14">
        <v>336</v>
      </c>
      <c r="C339" s="115" t="s">
        <v>299</v>
      </c>
      <c r="D339" s="116"/>
      <c r="E339" s="116"/>
      <c r="F339" s="116"/>
      <c r="G339" s="117"/>
      <c r="H339" s="202">
        <v>560</v>
      </c>
      <c r="I339" s="203"/>
      <c r="J339" s="204"/>
      <c r="K339" s="139" t="s">
        <v>69</v>
      </c>
      <c r="L339" s="140"/>
      <c r="M339" s="141"/>
      <c r="N339" s="126"/>
      <c r="O339" s="121"/>
      <c r="P339" s="4"/>
      <c r="Q339" s="4"/>
      <c r="R339" s="123"/>
      <c r="S339" s="124"/>
      <c r="T339" s="18"/>
      <c r="U339" s="44"/>
      <c r="V339" s="4"/>
      <c r="W339" s="123" t="s">
        <v>34</v>
      </c>
      <c r="X339" s="124"/>
      <c r="Y339" s="126"/>
      <c r="Z339" s="121"/>
      <c r="AA339" s="121" t="s">
        <v>34</v>
      </c>
      <c r="AB339" s="121"/>
      <c r="AC339" s="121"/>
      <c r="AD339" s="121"/>
      <c r="AE339" s="122"/>
      <c r="AF339" s="125"/>
      <c r="AG339" s="121"/>
      <c r="AH339" s="121"/>
      <c r="AI339" s="121"/>
      <c r="AJ339" s="121"/>
      <c r="AK339" s="121"/>
      <c r="AL339" s="121" t="s">
        <v>34</v>
      </c>
      <c r="AM339" s="121"/>
      <c r="AN339" s="127"/>
      <c r="AO339" s="54">
        <f t="shared" si="18"/>
        <v>3724000</v>
      </c>
    </row>
    <row r="340" spans="1:41" ht="30.75" customHeight="1">
      <c r="A340" s="261"/>
      <c r="B340" s="14">
        <v>337</v>
      </c>
      <c r="C340" s="115" t="s">
        <v>300</v>
      </c>
      <c r="D340" s="116"/>
      <c r="E340" s="116"/>
      <c r="F340" s="116"/>
      <c r="G340" s="117"/>
      <c r="H340" s="202">
        <v>540</v>
      </c>
      <c r="I340" s="203"/>
      <c r="J340" s="204"/>
      <c r="K340" s="139" t="s">
        <v>57</v>
      </c>
      <c r="L340" s="140"/>
      <c r="M340" s="141"/>
      <c r="N340" s="126"/>
      <c r="O340" s="121"/>
      <c r="P340" s="4"/>
      <c r="Q340" s="4"/>
      <c r="R340" s="123"/>
      <c r="S340" s="124"/>
      <c r="T340" s="18"/>
      <c r="U340" s="44"/>
      <c r="V340" s="4"/>
      <c r="W340" s="123" t="s">
        <v>34</v>
      </c>
      <c r="X340" s="124"/>
      <c r="Y340" s="126" t="s">
        <v>34</v>
      </c>
      <c r="Z340" s="121"/>
      <c r="AA340" s="121"/>
      <c r="AB340" s="121"/>
      <c r="AC340" s="121"/>
      <c r="AD340" s="121"/>
      <c r="AE340" s="122"/>
      <c r="AF340" s="125"/>
      <c r="AG340" s="121"/>
      <c r="AH340" s="121"/>
      <c r="AI340" s="121"/>
      <c r="AJ340" s="121"/>
      <c r="AK340" s="121"/>
      <c r="AL340" s="121" t="s">
        <v>34</v>
      </c>
      <c r="AM340" s="121"/>
      <c r="AN340" s="127"/>
      <c r="AO340" s="54">
        <f t="shared" si="18"/>
        <v>3591000</v>
      </c>
    </row>
    <row r="341" spans="1:41" ht="30.75" customHeight="1">
      <c r="A341" s="261"/>
      <c r="B341" s="14">
        <v>338</v>
      </c>
      <c r="C341" s="115" t="s">
        <v>301</v>
      </c>
      <c r="D341" s="116"/>
      <c r="E341" s="116"/>
      <c r="F341" s="116"/>
      <c r="G341" s="117"/>
      <c r="H341" s="202">
        <v>520</v>
      </c>
      <c r="I341" s="203"/>
      <c r="J341" s="204"/>
      <c r="K341" s="139" t="s">
        <v>57</v>
      </c>
      <c r="L341" s="140"/>
      <c r="M341" s="141"/>
      <c r="N341" s="126"/>
      <c r="O341" s="121"/>
      <c r="P341" s="4"/>
      <c r="Q341" s="4"/>
      <c r="R341" s="123"/>
      <c r="S341" s="124"/>
      <c r="T341" s="18"/>
      <c r="U341" s="44"/>
      <c r="V341" s="4"/>
      <c r="W341" s="123" t="s">
        <v>34</v>
      </c>
      <c r="X341" s="124"/>
      <c r="Y341" s="126" t="s">
        <v>34</v>
      </c>
      <c r="Z341" s="121"/>
      <c r="AA341" s="121"/>
      <c r="AB341" s="121"/>
      <c r="AC341" s="121"/>
      <c r="AD341" s="121"/>
      <c r="AE341" s="122"/>
      <c r="AF341" s="125"/>
      <c r="AG341" s="121"/>
      <c r="AH341" s="121"/>
      <c r="AI341" s="121"/>
      <c r="AJ341" s="121"/>
      <c r="AK341" s="121"/>
      <c r="AL341" s="121" t="s">
        <v>34</v>
      </c>
      <c r="AM341" s="121"/>
      <c r="AN341" s="127"/>
      <c r="AO341" s="54">
        <f t="shared" si="18"/>
        <v>3458000</v>
      </c>
    </row>
    <row r="342" spans="1:41" ht="30.75" customHeight="1">
      <c r="A342" s="261"/>
      <c r="B342" s="14">
        <v>339</v>
      </c>
      <c r="C342" s="115" t="s">
        <v>302</v>
      </c>
      <c r="D342" s="116"/>
      <c r="E342" s="116"/>
      <c r="F342" s="116"/>
      <c r="G342" s="117"/>
      <c r="H342" s="202">
        <v>520</v>
      </c>
      <c r="I342" s="203"/>
      <c r="J342" s="204"/>
      <c r="K342" s="139" t="s">
        <v>202</v>
      </c>
      <c r="L342" s="140"/>
      <c r="M342" s="141"/>
      <c r="N342" s="126"/>
      <c r="O342" s="121"/>
      <c r="P342" s="4"/>
      <c r="Q342" s="4"/>
      <c r="R342" s="123"/>
      <c r="S342" s="124"/>
      <c r="T342" s="18"/>
      <c r="U342" s="44"/>
      <c r="V342" s="4"/>
      <c r="W342" s="123" t="s">
        <v>34</v>
      </c>
      <c r="X342" s="124"/>
      <c r="Y342" s="126" t="s">
        <v>34</v>
      </c>
      <c r="Z342" s="121"/>
      <c r="AA342" s="121"/>
      <c r="AB342" s="121"/>
      <c r="AC342" s="121"/>
      <c r="AD342" s="121"/>
      <c r="AE342" s="122"/>
      <c r="AF342" s="125"/>
      <c r="AG342" s="121"/>
      <c r="AH342" s="121"/>
      <c r="AI342" s="121"/>
      <c r="AJ342" s="121"/>
      <c r="AK342" s="121"/>
      <c r="AL342" s="121" t="s">
        <v>34</v>
      </c>
      <c r="AM342" s="121"/>
      <c r="AN342" s="127"/>
      <c r="AO342" s="54">
        <f t="shared" si="18"/>
        <v>3458000</v>
      </c>
    </row>
    <row r="343" spans="1:41" ht="30.75" customHeight="1">
      <c r="A343" s="261"/>
      <c r="B343" s="14">
        <v>340</v>
      </c>
      <c r="C343" s="115" t="s">
        <v>303</v>
      </c>
      <c r="D343" s="116"/>
      <c r="E343" s="116"/>
      <c r="F343" s="116"/>
      <c r="G343" s="117"/>
      <c r="H343" s="202">
        <v>440</v>
      </c>
      <c r="I343" s="203"/>
      <c r="J343" s="204"/>
      <c r="K343" s="139" t="s">
        <v>243</v>
      </c>
      <c r="L343" s="140"/>
      <c r="M343" s="141"/>
      <c r="N343" s="126"/>
      <c r="O343" s="121"/>
      <c r="P343" s="4"/>
      <c r="Q343" s="4"/>
      <c r="R343" s="123"/>
      <c r="S343" s="124"/>
      <c r="T343" s="18"/>
      <c r="U343" s="44"/>
      <c r="V343" s="4"/>
      <c r="W343" s="123" t="s">
        <v>34</v>
      </c>
      <c r="X343" s="124"/>
      <c r="Y343" s="126" t="s">
        <v>34</v>
      </c>
      <c r="Z343" s="121"/>
      <c r="AA343" s="121"/>
      <c r="AB343" s="121"/>
      <c r="AC343" s="121"/>
      <c r="AD343" s="121"/>
      <c r="AE343" s="122"/>
      <c r="AF343" s="125"/>
      <c r="AG343" s="121"/>
      <c r="AH343" s="121"/>
      <c r="AI343" s="121"/>
      <c r="AJ343" s="121"/>
      <c r="AK343" s="121"/>
      <c r="AL343" s="121" t="s">
        <v>34</v>
      </c>
      <c r="AM343" s="121"/>
      <c r="AN343" s="127"/>
      <c r="AO343" s="54">
        <f t="shared" si="18"/>
        <v>2926000</v>
      </c>
    </row>
    <row r="344" spans="1:41" ht="30.75" customHeight="1">
      <c r="A344" s="261"/>
      <c r="B344" s="14">
        <v>341</v>
      </c>
      <c r="C344" s="115" t="s">
        <v>304</v>
      </c>
      <c r="D344" s="116"/>
      <c r="E344" s="116"/>
      <c r="F344" s="116"/>
      <c r="G344" s="117"/>
      <c r="H344" s="202">
        <v>400</v>
      </c>
      <c r="I344" s="203"/>
      <c r="J344" s="204"/>
      <c r="K344" s="139" t="s">
        <v>33</v>
      </c>
      <c r="L344" s="140"/>
      <c r="M344" s="141"/>
      <c r="N344" s="126"/>
      <c r="O344" s="121"/>
      <c r="P344" s="4"/>
      <c r="Q344" s="4"/>
      <c r="R344" s="123"/>
      <c r="S344" s="124"/>
      <c r="T344" s="18"/>
      <c r="U344" s="44"/>
      <c r="V344" s="4"/>
      <c r="W344" s="123" t="s">
        <v>34</v>
      </c>
      <c r="X344" s="124"/>
      <c r="Y344" s="126"/>
      <c r="Z344" s="121"/>
      <c r="AA344" s="121" t="s">
        <v>34</v>
      </c>
      <c r="AB344" s="121"/>
      <c r="AC344" s="121"/>
      <c r="AD344" s="121"/>
      <c r="AE344" s="122"/>
      <c r="AF344" s="125"/>
      <c r="AG344" s="121"/>
      <c r="AH344" s="121"/>
      <c r="AI344" s="121"/>
      <c r="AJ344" s="121"/>
      <c r="AK344" s="121"/>
      <c r="AL344" s="121" t="s">
        <v>34</v>
      </c>
      <c r="AM344" s="121"/>
      <c r="AN344" s="127"/>
      <c r="AO344" s="54">
        <f t="shared" si="18"/>
        <v>2660000</v>
      </c>
    </row>
    <row r="345" spans="1:41" ht="30.75" customHeight="1">
      <c r="A345" s="261"/>
      <c r="B345" s="14">
        <v>342</v>
      </c>
      <c r="C345" s="115" t="s">
        <v>305</v>
      </c>
      <c r="D345" s="116"/>
      <c r="E345" s="116"/>
      <c r="F345" s="116"/>
      <c r="G345" s="117"/>
      <c r="H345" s="202">
        <v>460</v>
      </c>
      <c r="I345" s="203"/>
      <c r="J345" s="204"/>
      <c r="K345" s="139" t="s">
        <v>69</v>
      </c>
      <c r="L345" s="140"/>
      <c r="M345" s="141"/>
      <c r="N345" s="126"/>
      <c r="O345" s="121"/>
      <c r="P345" s="4"/>
      <c r="Q345" s="4"/>
      <c r="R345" s="123"/>
      <c r="S345" s="124"/>
      <c r="T345" s="18"/>
      <c r="U345" s="44"/>
      <c r="V345" s="4"/>
      <c r="W345" s="123" t="s">
        <v>34</v>
      </c>
      <c r="X345" s="124"/>
      <c r="Y345" s="126" t="s">
        <v>34</v>
      </c>
      <c r="Z345" s="121"/>
      <c r="AA345" s="121"/>
      <c r="AB345" s="121"/>
      <c r="AC345" s="121"/>
      <c r="AD345" s="121"/>
      <c r="AE345" s="122"/>
      <c r="AF345" s="125"/>
      <c r="AG345" s="121"/>
      <c r="AH345" s="121"/>
      <c r="AI345" s="121"/>
      <c r="AJ345" s="121"/>
      <c r="AK345" s="121"/>
      <c r="AL345" s="121" t="s">
        <v>34</v>
      </c>
      <c r="AM345" s="121"/>
      <c r="AN345" s="127"/>
      <c r="AO345" s="54">
        <f t="shared" si="18"/>
        <v>3059000</v>
      </c>
    </row>
    <row r="346" spans="1:41" ht="30.75" customHeight="1">
      <c r="A346" s="261"/>
      <c r="B346" s="14">
        <v>343</v>
      </c>
      <c r="C346" s="115" t="s">
        <v>306</v>
      </c>
      <c r="D346" s="116"/>
      <c r="E346" s="116"/>
      <c r="F346" s="116"/>
      <c r="G346" s="117"/>
      <c r="H346" s="202">
        <v>660</v>
      </c>
      <c r="I346" s="203"/>
      <c r="J346" s="204"/>
      <c r="K346" s="139" t="s">
        <v>69</v>
      </c>
      <c r="L346" s="140"/>
      <c r="M346" s="141"/>
      <c r="N346" s="126"/>
      <c r="O346" s="121"/>
      <c r="P346" s="4"/>
      <c r="Q346" s="4"/>
      <c r="R346" s="123" t="s">
        <v>34</v>
      </c>
      <c r="S346" s="124"/>
      <c r="T346" s="18"/>
      <c r="U346" s="44"/>
      <c r="V346" s="4"/>
      <c r="W346" s="123"/>
      <c r="X346" s="124"/>
      <c r="Y346" s="126" t="s">
        <v>34</v>
      </c>
      <c r="Z346" s="121"/>
      <c r="AA346" s="121"/>
      <c r="AB346" s="121"/>
      <c r="AC346" s="121"/>
      <c r="AD346" s="121"/>
      <c r="AE346" s="122"/>
      <c r="AF346" s="125"/>
      <c r="AG346" s="121"/>
      <c r="AH346" s="121"/>
      <c r="AI346" s="121" t="s">
        <v>34</v>
      </c>
      <c r="AJ346" s="121"/>
      <c r="AK346" s="121"/>
      <c r="AL346" s="121"/>
      <c r="AM346" s="121"/>
      <c r="AN346" s="127"/>
      <c r="AO346" s="54">
        <f>AQ3*H346</f>
        <v>4620000</v>
      </c>
    </row>
    <row r="347" spans="1:41" ht="30.75" customHeight="1">
      <c r="A347" s="261"/>
      <c r="B347" s="14">
        <v>344</v>
      </c>
      <c r="C347" s="115" t="s">
        <v>307</v>
      </c>
      <c r="D347" s="116"/>
      <c r="E347" s="116"/>
      <c r="F347" s="116"/>
      <c r="G347" s="117"/>
      <c r="H347" s="202">
        <v>360</v>
      </c>
      <c r="I347" s="203"/>
      <c r="J347" s="204"/>
      <c r="K347" s="139" t="s">
        <v>57</v>
      </c>
      <c r="L347" s="140"/>
      <c r="M347" s="141"/>
      <c r="N347" s="126"/>
      <c r="O347" s="121"/>
      <c r="P347" s="4"/>
      <c r="Q347" s="4"/>
      <c r="R347" s="123"/>
      <c r="S347" s="124"/>
      <c r="T347" s="18"/>
      <c r="U347" s="44"/>
      <c r="V347" s="4"/>
      <c r="W347" s="123" t="s">
        <v>34</v>
      </c>
      <c r="X347" s="124"/>
      <c r="Y347" s="126"/>
      <c r="Z347" s="121"/>
      <c r="AA347" s="121" t="s">
        <v>34</v>
      </c>
      <c r="AB347" s="121"/>
      <c r="AC347" s="121"/>
      <c r="AD347" s="121"/>
      <c r="AE347" s="122"/>
      <c r="AF347" s="125"/>
      <c r="AG347" s="121"/>
      <c r="AH347" s="121"/>
      <c r="AI347" s="121"/>
      <c r="AJ347" s="121"/>
      <c r="AK347" s="121"/>
      <c r="AL347" s="121" t="s">
        <v>34</v>
      </c>
      <c r="AM347" s="121"/>
      <c r="AN347" s="127"/>
      <c r="AO347" s="54">
        <f t="shared" ref="AO347:AO364" si="19">H347*$AS$24</f>
        <v>2394000</v>
      </c>
    </row>
    <row r="348" spans="1:41" ht="30.75" customHeight="1">
      <c r="A348" s="261"/>
      <c r="B348" s="14">
        <v>345</v>
      </c>
      <c r="C348" s="115" t="s">
        <v>308</v>
      </c>
      <c r="D348" s="116"/>
      <c r="E348" s="116"/>
      <c r="F348" s="116"/>
      <c r="G348" s="117"/>
      <c r="H348" s="202">
        <v>400</v>
      </c>
      <c r="I348" s="203"/>
      <c r="J348" s="204"/>
      <c r="K348" s="139" t="s">
        <v>85</v>
      </c>
      <c r="L348" s="140"/>
      <c r="M348" s="141"/>
      <c r="N348" s="126"/>
      <c r="O348" s="121"/>
      <c r="P348" s="4"/>
      <c r="Q348" s="4"/>
      <c r="R348" s="123"/>
      <c r="S348" s="124"/>
      <c r="T348" s="18"/>
      <c r="U348" s="44"/>
      <c r="V348" s="4"/>
      <c r="W348" s="123" t="s">
        <v>34</v>
      </c>
      <c r="X348" s="124"/>
      <c r="Y348" s="126"/>
      <c r="Z348" s="121"/>
      <c r="AA348" s="121" t="s">
        <v>34</v>
      </c>
      <c r="AB348" s="121"/>
      <c r="AC348" s="121"/>
      <c r="AD348" s="121"/>
      <c r="AE348" s="122"/>
      <c r="AF348" s="125"/>
      <c r="AG348" s="121"/>
      <c r="AH348" s="121"/>
      <c r="AI348" s="121"/>
      <c r="AJ348" s="121"/>
      <c r="AK348" s="121"/>
      <c r="AL348" s="121" t="s">
        <v>34</v>
      </c>
      <c r="AM348" s="121"/>
      <c r="AN348" s="127"/>
      <c r="AO348" s="54">
        <f t="shared" si="19"/>
        <v>2660000</v>
      </c>
    </row>
    <row r="349" spans="1:41" ht="30.75" customHeight="1">
      <c r="A349" s="261"/>
      <c r="B349" s="14">
        <v>346</v>
      </c>
      <c r="C349" s="115" t="s">
        <v>309</v>
      </c>
      <c r="D349" s="116"/>
      <c r="E349" s="116"/>
      <c r="F349" s="116"/>
      <c r="G349" s="117"/>
      <c r="H349" s="202">
        <v>370</v>
      </c>
      <c r="I349" s="203"/>
      <c r="J349" s="204"/>
      <c r="K349" s="139" t="s">
        <v>310</v>
      </c>
      <c r="L349" s="140"/>
      <c r="M349" s="141"/>
      <c r="N349" s="126"/>
      <c r="O349" s="121"/>
      <c r="P349" s="4"/>
      <c r="Q349" s="4"/>
      <c r="R349" s="123"/>
      <c r="S349" s="124"/>
      <c r="T349" s="18"/>
      <c r="U349" s="44"/>
      <c r="V349" s="4"/>
      <c r="W349" s="123" t="s">
        <v>34</v>
      </c>
      <c r="X349" s="124"/>
      <c r="Y349" s="126"/>
      <c r="Z349" s="121"/>
      <c r="AA349" s="121" t="s">
        <v>34</v>
      </c>
      <c r="AB349" s="121"/>
      <c r="AC349" s="121"/>
      <c r="AD349" s="121"/>
      <c r="AE349" s="122"/>
      <c r="AF349" s="125"/>
      <c r="AG349" s="121"/>
      <c r="AH349" s="121"/>
      <c r="AI349" s="121"/>
      <c r="AJ349" s="121"/>
      <c r="AK349" s="121"/>
      <c r="AL349" s="121" t="s">
        <v>34</v>
      </c>
      <c r="AM349" s="121"/>
      <c r="AN349" s="127"/>
      <c r="AO349" s="54">
        <f t="shared" si="19"/>
        <v>2460500</v>
      </c>
    </row>
    <row r="350" spans="1:41" ht="30.75" customHeight="1">
      <c r="A350" s="261"/>
      <c r="B350" s="14">
        <v>347</v>
      </c>
      <c r="C350" s="115" t="s">
        <v>311</v>
      </c>
      <c r="D350" s="116"/>
      <c r="E350" s="116"/>
      <c r="F350" s="116"/>
      <c r="G350" s="117"/>
      <c r="H350" s="202">
        <v>400</v>
      </c>
      <c r="I350" s="203"/>
      <c r="J350" s="204"/>
      <c r="K350" s="139" t="s">
        <v>57</v>
      </c>
      <c r="L350" s="140"/>
      <c r="M350" s="141"/>
      <c r="N350" s="126"/>
      <c r="O350" s="121"/>
      <c r="P350" s="4"/>
      <c r="Q350" s="4"/>
      <c r="R350" s="123"/>
      <c r="S350" s="124"/>
      <c r="T350" s="18"/>
      <c r="U350" s="44"/>
      <c r="V350" s="4"/>
      <c r="W350" s="123" t="s">
        <v>34</v>
      </c>
      <c r="X350" s="124"/>
      <c r="Y350" s="126"/>
      <c r="Z350" s="121"/>
      <c r="AA350" s="121" t="s">
        <v>34</v>
      </c>
      <c r="AB350" s="121"/>
      <c r="AC350" s="121"/>
      <c r="AD350" s="121"/>
      <c r="AE350" s="122"/>
      <c r="AF350" s="125"/>
      <c r="AG350" s="121"/>
      <c r="AH350" s="121"/>
      <c r="AI350" s="121"/>
      <c r="AJ350" s="121"/>
      <c r="AK350" s="121"/>
      <c r="AL350" s="121" t="s">
        <v>34</v>
      </c>
      <c r="AM350" s="121"/>
      <c r="AN350" s="127"/>
      <c r="AO350" s="54">
        <f t="shared" si="19"/>
        <v>2660000</v>
      </c>
    </row>
    <row r="351" spans="1:41" ht="30.75" customHeight="1">
      <c r="A351" s="261"/>
      <c r="B351" s="14">
        <v>348</v>
      </c>
      <c r="C351" s="115" t="s">
        <v>312</v>
      </c>
      <c r="D351" s="116"/>
      <c r="E351" s="116"/>
      <c r="F351" s="116"/>
      <c r="G351" s="117"/>
      <c r="H351" s="202">
        <v>520</v>
      </c>
      <c r="I351" s="203"/>
      <c r="J351" s="204"/>
      <c r="K351" s="139" t="s">
        <v>178</v>
      </c>
      <c r="L351" s="140"/>
      <c r="M351" s="141"/>
      <c r="N351" s="126"/>
      <c r="O351" s="121"/>
      <c r="P351" s="4"/>
      <c r="Q351" s="4"/>
      <c r="R351" s="123"/>
      <c r="S351" s="124"/>
      <c r="T351" s="18"/>
      <c r="U351" s="44"/>
      <c r="V351" s="4"/>
      <c r="W351" s="123" t="s">
        <v>34</v>
      </c>
      <c r="X351" s="124"/>
      <c r="Y351" s="126" t="s">
        <v>34</v>
      </c>
      <c r="Z351" s="121"/>
      <c r="AA351" s="121"/>
      <c r="AB351" s="121"/>
      <c r="AC351" s="121"/>
      <c r="AD351" s="121"/>
      <c r="AE351" s="122"/>
      <c r="AF351" s="125"/>
      <c r="AG351" s="121"/>
      <c r="AH351" s="121"/>
      <c r="AI351" s="121"/>
      <c r="AJ351" s="121"/>
      <c r="AK351" s="121"/>
      <c r="AL351" s="121" t="s">
        <v>34</v>
      </c>
      <c r="AM351" s="121"/>
      <c r="AN351" s="127"/>
      <c r="AO351" s="54">
        <f t="shared" si="19"/>
        <v>3458000</v>
      </c>
    </row>
    <row r="352" spans="1:41" ht="30.75" customHeight="1">
      <c r="A352" s="261"/>
      <c r="B352" s="14">
        <v>349</v>
      </c>
      <c r="C352" s="115" t="s">
        <v>313</v>
      </c>
      <c r="D352" s="116"/>
      <c r="E352" s="116"/>
      <c r="F352" s="116"/>
      <c r="G352" s="117"/>
      <c r="H352" s="202">
        <v>480</v>
      </c>
      <c r="I352" s="203"/>
      <c r="J352" s="204"/>
      <c r="K352" s="139" t="s">
        <v>33</v>
      </c>
      <c r="L352" s="140"/>
      <c r="M352" s="141"/>
      <c r="N352" s="126"/>
      <c r="O352" s="121"/>
      <c r="P352" s="4"/>
      <c r="Q352" s="4"/>
      <c r="R352" s="123"/>
      <c r="S352" s="124"/>
      <c r="T352" s="18"/>
      <c r="U352" s="44"/>
      <c r="V352" s="4"/>
      <c r="W352" s="123" t="s">
        <v>34</v>
      </c>
      <c r="X352" s="124"/>
      <c r="Y352" s="126"/>
      <c r="Z352" s="121"/>
      <c r="AA352" s="121" t="s">
        <v>34</v>
      </c>
      <c r="AB352" s="121"/>
      <c r="AC352" s="121"/>
      <c r="AD352" s="121"/>
      <c r="AE352" s="122"/>
      <c r="AF352" s="125"/>
      <c r="AG352" s="121"/>
      <c r="AH352" s="121"/>
      <c r="AI352" s="121"/>
      <c r="AJ352" s="121"/>
      <c r="AK352" s="121"/>
      <c r="AL352" s="121" t="s">
        <v>34</v>
      </c>
      <c r="AM352" s="121"/>
      <c r="AN352" s="127"/>
      <c r="AO352" s="54">
        <f t="shared" si="19"/>
        <v>3192000</v>
      </c>
    </row>
    <row r="353" spans="1:41" ht="30.75" customHeight="1">
      <c r="A353" s="261"/>
      <c r="B353" s="14">
        <v>350</v>
      </c>
      <c r="C353" s="115" t="s">
        <v>314</v>
      </c>
      <c r="D353" s="116"/>
      <c r="E353" s="116"/>
      <c r="F353" s="116"/>
      <c r="G353" s="117"/>
      <c r="H353" s="202">
        <v>470</v>
      </c>
      <c r="I353" s="203"/>
      <c r="J353" s="204"/>
      <c r="K353" s="139" t="s">
        <v>116</v>
      </c>
      <c r="L353" s="140"/>
      <c r="M353" s="141"/>
      <c r="N353" s="126"/>
      <c r="O353" s="121"/>
      <c r="P353" s="4"/>
      <c r="Q353" s="4"/>
      <c r="R353" s="123"/>
      <c r="S353" s="124"/>
      <c r="T353" s="18"/>
      <c r="U353" s="44"/>
      <c r="V353" s="4"/>
      <c r="W353" s="123" t="s">
        <v>34</v>
      </c>
      <c r="X353" s="124"/>
      <c r="Y353" s="126"/>
      <c r="Z353" s="121"/>
      <c r="AA353" s="121" t="s">
        <v>34</v>
      </c>
      <c r="AB353" s="121"/>
      <c r="AC353" s="121"/>
      <c r="AD353" s="121"/>
      <c r="AE353" s="122"/>
      <c r="AF353" s="125"/>
      <c r="AG353" s="121"/>
      <c r="AH353" s="121"/>
      <c r="AI353" s="121"/>
      <c r="AJ353" s="121"/>
      <c r="AK353" s="121"/>
      <c r="AL353" s="121" t="s">
        <v>34</v>
      </c>
      <c r="AM353" s="121"/>
      <c r="AN353" s="127"/>
      <c r="AO353" s="54">
        <f t="shared" si="19"/>
        <v>3125500</v>
      </c>
    </row>
    <row r="354" spans="1:41" ht="30.75" customHeight="1">
      <c r="A354" s="261"/>
      <c r="B354" s="14">
        <v>351</v>
      </c>
      <c r="C354" s="115" t="s">
        <v>315</v>
      </c>
      <c r="D354" s="116"/>
      <c r="E354" s="116"/>
      <c r="F354" s="116"/>
      <c r="G354" s="117"/>
      <c r="H354" s="202">
        <v>540</v>
      </c>
      <c r="I354" s="203"/>
      <c r="J354" s="204"/>
      <c r="K354" s="139" t="s">
        <v>69</v>
      </c>
      <c r="L354" s="140"/>
      <c r="M354" s="141"/>
      <c r="N354" s="126"/>
      <c r="O354" s="121"/>
      <c r="P354" s="4"/>
      <c r="Q354" s="4"/>
      <c r="R354" s="123"/>
      <c r="S354" s="124"/>
      <c r="T354" s="18"/>
      <c r="U354" s="44"/>
      <c r="V354" s="4"/>
      <c r="W354" s="123" t="s">
        <v>34</v>
      </c>
      <c r="X354" s="124"/>
      <c r="Y354" s="126"/>
      <c r="Z354" s="121"/>
      <c r="AA354" s="121" t="s">
        <v>34</v>
      </c>
      <c r="AB354" s="121"/>
      <c r="AC354" s="121"/>
      <c r="AD354" s="121"/>
      <c r="AE354" s="122"/>
      <c r="AF354" s="125"/>
      <c r="AG354" s="121"/>
      <c r="AH354" s="121"/>
      <c r="AI354" s="121"/>
      <c r="AJ354" s="121"/>
      <c r="AK354" s="121"/>
      <c r="AL354" s="121" t="s">
        <v>34</v>
      </c>
      <c r="AM354" s="121"/>
      <c r="AN354" s="127"/>
      <c r="AO354" s="54">
        <f t="shared" si="19"/>
        <v>3591000</v>
      </c>
    </row>
    <row r="355" spans="1:41" ht="30.75" customHeight="1">
      <c r="A355" s="261"/>
      <c r="B355" s="14">
        <v>352</v>
      </c>
      <c r="C355" s="115" t="s">
        <v>316</v>
      </c>
      <c r="D355" s="116"/>
      <c r="E355" s="116"/>
      <c r="F355" s="116"/>
      <c r="G355" s="117"/>
      <c r="H355" s="202">
        <v>380</v>
      </c>
      <c r="I355" s="203"/>
      <c r="J355" s="204"/>
      <c r="K355" s="139" t="s">
        <v>33</v>
      </c>
      <c r="L355" s="140"/>
      <c r="M355" s="141"/>
      <c r="N355" s="126"/>
      <c r="O355" s="121"/>
      <c r="P355" s="4"/>
      <c r="Q355" s="4"/>
      <c r="R355" s="123"/>
      <c r="S355" s="124"/>
      <c r="T355" s="18"/>
      <c r="U355" s="44"/>
      <c r="V355" s="4"/>
      <c r="W355" s="123" t="s">
        <v>34</v>
      </c>
      <c r="X355" s="124"/>
      <c r="Y355" s="126"/>
      <c r="Z355" s="121"/>
      <c r="AA355" s="121" t="s">
        <v>34</v>
      </c>
      <c r="AB355" s="121"/>
      <c r="AC355" s="121"/>
      <c r="AD355" s="121"/>
      <c r="AE355" s="122"/>
      <c r="AF355" s="125"/>
      <c r="AG355" s="121"/>
      <c r="AH355" s="121"/>
      <c r="AI355" s="121"/>
      <c r="AJ355" s="121"/>
      <c r="AK355" s="121"/>
      <c r="AL355" s="121" t="s">
        <v>34</v>
      </c>
      <c r="AM355" s="121"/>
      <c r="AN355" s="127"/>
      <c r="AO355" s="54">
        <f t="shared" si="19"/>
        <v>2527000</v>
      </c>
    </row>
    <row r="356" spans="1:41" ht="30.75" customHeight="1">
      <c r="A356" s="261"/>
      <c r="B356" s="14">
        <v>353</v>
      </c>
      <c r="C356" s="115" t="s">
        <v>317</v>
      </c>
      <c r="D356" s="116"/>
      <c r="E356" s="116"/>
      <c r="F356" s="116"/>
      <c r="G356" s="117"/>
      <c r="H356" s="202">
        <v>360</v>
      </c>
      <c r="I356" s="203"/>
      <c r="J356" s="204"/>
      <c r="K356" s="139" t="s">
        <v>79</v>
      </c>
      <c r="L356" s="140"/>
      <c r="M356" s="141"/>
      <c r="N356" s="126"/>
      <c r="O356" s="121"/>
      <c r="P356" s="4"/>
      <c r="Q356" s="4"/>
      <c r="R356" s="123"/>
      <c r="S356" s="124"/>
      <c r="T356" s="18"/>
      <c r="U356" s="44"/>
      <c r="V356" s="4"/>
      <c r="W356" s="123" t="s">
        <v>34</v>
      </c>
      <c r="X356" s="124"/>
      <c r="Y356" s="126"/>
      <c r="Z356" s="121"/>
      <c r="AA356" s="121" t="s">
        <v>34</v>
      </c>
      <c r="AB356" s="121"/>
      <c r="AC356" s="121"/>
      <c r="AD356" s="121"/>
      <c r="AE356" s="122"/>
      <c r="AF356" s="125"/>
      <c r="AG356" s="121"/>
      <c r="AH356" s="121"/>
      <c r="AI356" s="121"/>
      <c r="AJ356" s="121"/>
      <c r="AK356" s="121"/>
      <c r="AL356" s="121" t="s">
        <v>34</v>
      </c>
      <c r="AM356" s="121"/>
      <c r="AN356" s="127"/>
      <c r="AO356" s="54">
        <f t="shared" si="19"/>
        <v>2394000</v>
      </c>
    </row>
    <row r="357" spans="1:41" ht="30.75" customHeight="1">
      <c r="A357" s="261"/>
      <c r="B357" s="14">
        <v>354</v>
      </c>
      <c r="C357" s="115" t="s">
        <v>318</v>
      </c>
      <c r="D357" s="116"/>
      <c r="E357" s="116"/>
      <c r="F357" s="116"/>
      <c r="G357" s="117"/>
      <c r="H357" s="202">
        <v>370</v>
      </c>
      <c r="I357" s="203"/>
      <c r="J357" s="204"/>
      <c r="K357" s="139" t="s">
        <v>57</v>
      </c>
      <c r="L357" s="140"/>
      <c r="M357" s="141"/>
      <c r="N357" s="126"/>
      <c r="O357" s="121"/>
      <c r="P357" s="4"/>
      <c r="Q357" s="4"/>
      <c r="R357" s="123"/>
      <c r="S357" s="124"/>
      <c r="T357" s="18"/>
      <c r="U357" s="44"/>
      <c r="V357" s="4"/>
      <c r="W357" s="123" t="s">
        <v>34</v>
      </c>
      <c r="X357" s="124"/>
      <c r="Y357" s="126"/>
      <c r="Z357" s="121"/>
      <c r="AA357" s="121" t="s">
        <v>34</v>
      </c>
      <c r="AB357" s="121"/>
      <c r="AC357" s="121"/>
      <c r="AD357" s="121"/>
      <c r="AE357" s="122"/>
      <c r="AF357" s="125"/>
      <c r="AG357" s="121"/>
      <c r="AH357" s="121"/>
      <c r="AI357" s="121"/>
      <c r="AJ357" s="121"/>
      <c r="AK357" s="121"/>
      <c r="AL357" s="121" t="s">
        <v>34</v>
      </c>
      <c r="AM357" s="121"/>
      <c r="AN357" s="127"/>
      <c r="AO357" s="54">
        <f t="shared" si="19"/>
        <v>2460500</v>
      </c>
    </row>
    <row r="358" spans="1:41" ht="30.75" customHeight="1">
      <c r="A358" s="261"/>
      <c r="B358" s="14">
        <v>355</v>
      </c>
      <c r="C358" s="278" t="s">
        <v>319</v>
      </c>
      <c r="D358" s="279"/>
      <c r="E358" s="279"/>
      <c r="F358" s="279"/>
      <c r="G358" s="280"/>
      <c r="H358" s="281">
        <v>360</v>
      </c>
      <c r="I358" s="282"/>
      <c r="J358" s="283"/>
      <c r="K358" s="230" t="s">
        <v>33</v>
      </c>
      <c r="L358" s="231"/>
      <c r="M358" s="232"/>
      <c r="N358" s="126"/>
      <c r="O358" s="121"/>
      <c r="P358" s="4"/>
      <c r="Q358" s="4"/>
      <c r="R358" s="123"/>
      <c r="S358" s="124"/>
      <c r="T358" s="18"/>
      <c r="U358" s="44"/>
      <c r="V358" s="4"/>
      <c r="W358" s="44" t="s">
        <v>34</v>
      </c>
      <c r="X358" s="45"/>
      <c r="Y358" s="126"/>
      <c r="Z358" s="121"/>
      <c r="AA358" s="121" t="s">
        <v>34</v>
      </c>
      <c r="AB358" s="121"/>
      <c r="AC358" s="121"/>
      <c r="AD358" s="121"/>
      <c r="AE358" s="122"/>
      <c r="AF358" s="125"/>
      <c r="AG358" s="121"/>
      <c r="AH358" s="121"/>
      <c r="AI358" s="121"/>
      <c r="AJ358" s="121"/>
      <c r="AK358" s="121"/>
      <c r="AL358" s="121" t="s">
        <v>34</v>
      </c>
      <c r="AM358" s="121"/>
      <c r="AN358" s="127"/>
      <c r="AO358" s="54">
        <f t="shared" si="19"/>
        <v>2394000</v>
      </c>
    </row>
    <row r="359" spans="1:41" ht="30.75" customHeight="1">
      <c r="A359" s="261"/>
      <c r="B359" s="14">
        <v>356</v>
      </c>
      <c r="C359" s="115" t="s">
        <v>320</v>
      </c>
      <c r="D359" s="116"/>
      <c r="E359" s="116"/>
      <c r="F359" s="116"/>
      <c r="G359" s="117"/>
      <c r="H359" s="202">
        <v>410</v>
      </c>
      <c r="I359" s="203"/>
      <c r="J359" s="204"/>
      <c r="K359" s="139" t="s">
        <v>69</v>
      </c>
      <c r="L359" s="140"/>
      <c r="M359" s="141"/>
      <c r="N359" s="126"/>
      <c r="O359" s="121"/>
      <c r="P359" s="4"/>
      <c r="Q359" s="4"/>
      <c r="R359" s="123"/>
      <c r="S359" s="124"/>
      <c r="T359" s="18"/>
      <c r="U359" s="44"/>
      <c r="V359" s="4"/>
      <c r="W359" s="123" t="s">
        <v>34</v>
      </c>
      <c r="X359" s="124"/>
      <c r="Y359" s="126"/>
      <c r="Z359" s="121"/>
      <c r="AA359" s="121" t="s">
        <v>34</v>
      </c>
      <c r="AB359" s="121"/>
      <c r="AC359" s="121"/>
      <c r="AD359" s="121"/>
      <c r="AE359" s="122"/>
      <c r="AF359" s="125"/>
      <c r="AG359" s="121"/>
      <c r="AH359" s="121"/>
      <c r="AI359" s="121"/>
      <c r="AJ359" s="121"/>
      <c r="AK359" s="121"/>
      <c r="AL359" s="121" t="s">
        <v>34</v>
      </c>
      <c r="AM359" s="121"/>
      <c r="AN359" s="127"/>
      <c r="AO359" s="54">
        <f t="shared" si="19"/>
        <v>2726500</v>
      </c>
    </row>
    <row r="360" spans="1:41" ht="30.75" customHeight="1">
      <c r="A360" s="261"/>
      <c r="B360" s="14">
        <v>357</v>
      </c>
      <c r="C360" s="115" t="s">
        <v>321</v>
      </c>
      <c r="D360" s="116"/>
      <c r="E360" s="116"/>
      <c r="F360" s="116"/>
      <c r="G360" s="117"/>
      <c r="H360" s="202">
        <v>400</v>
      </c>
      <c r="I360" s="203"/>
      <c r="J360" s="204"/>
      <c r="K360" s="139" t="s">
        <v>57</v>
      </c>
      <c r="L360" s="140"/>
      <c r="M360" s="141"/>
      <c r="N360" s="126"/>
      <c r="O360" s="121"/>
      <c r="P360" s="4"/>
      <c r="Q360" s="4"/>
      <c r="R360" s="123"/>
      <c r="S360" s="124"/>
      <c r="T360" s="18"/>
      <c r="U360" s="44"/>
      <c r="V360" s="4"/>
      <c r="W360" s="123" t="s">
        <v>34</v>
      </c>
      <c r="X360" s="124"/>
      <c r="Y360" s="126"/>
      <c r="Z360" s="121"/>
      <c r="AA360" s="121" t="s">
        <v>34</v>
      </c>
      <c r="AB360" s="121"/>
      <c r="AC360" s="121"/>
      <c r="AD360" s="121"/>
      <c r="AE360" s="122"/>
      <c r="AF360" s="125"/>
      <c r="AG360" s="121"/>
      <c r="AH360" s="121"/>
      <c r="AI360" s="121"/>
      <c r="AJ360" s="121"/>
      <c r="AK360" s="121"/>
      <c r="AL360" s="121" t="s">
        <v>34</v>
      </c>
      <c r="AM360" s="121"/>
      <c r="AN360" s="127"/>
      <c r="AO360" s="54">
        <f t="shared" si="19"/>
        <v>2660000</v>
      </c>
    </row>
    <row r="361" spans="1:41" ht="30.75" customHeight="1">
      <c r="A361" s="261"/>
      <c r="B361" s="14">
        <v>358</v>
      </c>
      <c r="C361" s="115" t="s">
        <v>322</v>
      </c>
      <c r="D361" s="116"/>
      <c r="E361" s="116"/>
      <c r="F361" s="116"/>
      <c r="G361" s="117"/>
      <c r="H361" s="202">
        <v>540</v>
      </c>
      <c r="I361" s="203"/>
      <c r="J361" s="204"/>
      <c r="K361" s="139" t="s">
        <v>57</v>
      </c>
      <c r="L361" s="140"/>
      <c r="M361" s="141"/>
      <c r="N361" s="126"/>
      <c r="O361" s="121"/>
      <c r="P361" s="4"/>
      <c r="Q361" s="4"/>
      <c r="R361" s="123"/>
      <c r="S361" s="124"/>
      <c r="T361" s="18"/>
      <c r="U361" s="44"/>
      <c r="V361" s="4"/>
      <c r="W361" s="123" t="s">
        <v>34</v>
      </c>
      <c r="X361" s="124"/>
      <c r="Y361" s="126"/>
      <c r="Z361" s="121"/>
      <c r="AA361" s="121" t="s">
        <v>34</v>
      </c>
      <c r="AB361" s="121"/>
      <c r="AC361" s="121"/>
      <c r="AD361" s="121"/>
      <c r="AE361" s="122"/>
      <c r="AF361" s="125"/>
      <c r="AG361" s="121"/>
      <c r="AH361" s="121"/>
      <c r="AI361" s="121"/>
      <c r="AJ361" s="121"/>
      <c r="AK361" s="121"/>
      <c r="AL361" s="121" t="s">
        <v>34</v>
      </c>
      <c r="AM361" s="121"/>
      <c r="AN361" s="127"/>
      <c r="AO361" s="54">
        <f t="shared" si="19"/>
        <v>3591000</v>
      </c>
    </row>
    <row r="362" spans="1:41" ht="30.75" customHeight="1">
      <c r="A362" s="261"/>
      <c r="B362" s="14">
        <v>359</v>
      </c>
      <c r="C362" s="115" t="s">
        <v>323</v>
      </c>
      <c r="D362" s="116"/>
      <c r="E362" s="116"/>
      <c r="F362" s="116"/>
      <c r="G362" s="117"/>
      <c r="H362" s="202">
        <v>380</v>
      </c>
      <c r="I362" s="203"/>
      <c r="J362" s="204"/>
      <c r="K362" s="139" t="s">
        <v>33</v>
      </c>
      <c r="L362" s="140"/>
      <c r="M362" s="141"/>
      <c r="N362" s="126"/>
      <c r="O362" s="121"/>
      <c r="P362" s="4"/>
      <c r="Q362" s="4"/>
      <c r="R362" s="123"/>
      <c r="S362" s="124"/>
      <c r="T362" s="18"/>
      <c r="U362" s="44"/>
      <c r="V362" s="4"/>
      <c r="W362" s="123" t="s">
        <v>34</v>
      </c>
      <c r="X362" s="124"/>
      <c r="Y362" s="126"/>
      <c r="Z362" s="121"/>
      <c r="AA362" s="121" t="s">
        <v>34</v>
      </c>
      <c r="AB362" s="121"/>
      <c r="AC362" s="121"/>
      <c r="AD362" s="121"/>
      <c r="AE362" s="122"/>
      <c r="AF362" s="125"/>
      <c r="AG362" s="121"/>
      <c r="AH362" s="121"/>
      <c r="AI362" s="121"/>
      <c r="AJ362" s="121"/>
      <c r="AK362" s="121"/>
      <c r="AL362" s="121" t="s">
        <v>34</v>
      </c>
      <c r="AM362" s="121"/>
      <c r="AN362" s="127"/>
      <c r="AO362" s="54">
        <f t="shared" si="19"/>
        <v>2527000</v>
      </c>
    </row>
    <row r="363" spans="1:41" ht="30.75" customHeight="1">
      <c r="A363" s="261"/>
      <c r="B363" s="14">
        <v>360</v>
      </c>
      <c r="C363" s="115" t="s">
        <v>324</v>
      </c>
      <c r="D363" s="116"/>
      <c r="E363" s="116"/>
      <c r="F363" s="116"/>
      <c r="G363" s="117"/>
      <c r="H363" s="202">
        <v>380</v>
      </c>
      <c r="I363" s="203"/>
      <c r="J363" s="204"/>
      <c r="K363" s="139" t="s">
        <v>325</v>
      </c>
      <c r="L363" s="140"/>
      <c r="M363" s="141"/>
      <c r="N363" s="126"/>
      <c r="O363" s="121"/>
      <c r="P363" s="4"/>
      <c r="Q363" s="4"/>
      <c r="R363" s="123"/>
      <c r="S363" s="124"/>
      <c r="T363" s="18"/>
      <c r="U363" s="44"/>
      <c r="V363" s="4"/>
      <c r="W363" s="123" t="s">
        <v>34</v>
      </c>
      <c r="X363" s="124"/>
      <c r="Y363" s="126"/>
      <c r="Z363" s="121"/>
      <c r="AA363" s="121" t="s">
        <v>34</v>
      </c>
      <c r="AB363" s="121"/>
      <c r="AC363" s="121"/>
      <c r="AD363" s="121"/>
      <c r="AE363" s="122"/>
      <c r="AF363" s="125"/>
      <c r="AG363" s="121"/>
      <c r="AH363" s="121"/>
      <c r="AI363" s="121"/>
      <c r="AJ363" s="121"/>
      <c r="AK363" s="121"/>
      <c r="AL363" s="121" t="s">
        <v>34</v>
      </c>
      <c r="AM363" s="121"/>
      <c r="AN363" s="127"/>
      <c r="AO363" s="54">
        <f t="shared" si="19"/>
        <v>2527000</v>
      </c>
    </row>
    <row r="364" spans="1:41" ht="30.75" customHeight="1">
      <c r="A364" s="261"/>
      <c r="B364" s="14">
        <v>361</v>
      </c>
      <c r="C364" s="115" t="s">
        <v>157</v>
      </c>
      <c r="D364" s="116"/>
      <c r="E364" s="116"/>
      <c r="F364" s="116"/>
      <c r="G364" s="117"/>
      <c r="H364" s="202">
        <v>420</v>
      </c>
      <c r="I364" s="203"/>
      <c r="J364" s="204"/>
      <c r="K364" s="139" t="s">
        <v>178</v>
      </c>
      <c r="L364" s="140"/>
      <c r="M364" s="141"/>
      <c r="N364" s="126"/>
      <c r="O364" s="121"/>
      <c r="P364" s="4"/>
      <c r="Q364" s="4"/>
      <c r="R364" s="123"/>
      <c r="S364" s="124"/>
      <c r="T364" s="18"/>
      <c r="U364" s="44"/>
      <c r="V364" s="4"/>
      <c r="W364" s="123" t="s">
        <v>34</v>
      </c>
      <c r="X364" s="124"/>
      <c r="Y364" s="126" t="s">
        <v>34</v>
      </c>
      <c r="Z364" s="121"/>
      <c r="AA364" s="121"/>
      <c r="AB364" s="121"/>
      <c r="AC364" s="121"/>
      <c r="AD364" s="121"/>
      <c r="AE364" s="122"/>
      <c r="AF364" s="125"/>
      <c r="AG364" s="121"/>
      <c r="AH364" s="121"/>
      <c r="AI364" s="121"/>
      <c r="AJ364" s="121"/>
      <c r="AK364" s="121"/>
      <c r="AL364" s="121" t="s">
        <v>34</v>
      </c>
      <c r="AM364" s="121"/>
      <c r="AN364" s="127"/>
      <c r="AO364" s="54">
        <f t="shared" si="19"/>
        <v>2793000</v>
      </c>
    </row>
    <row r="365" spans="1:41" ht="30.75" customHeight="1">
      <c r="A365" s="261"/>
      <c r="B365" s="14">
        <v>362</v>
      </c>
      <c r="C365" s="115" t="s">
        <v>326</v>
      </c>
      <c r="D365" s="116"/>
      <c r="E365" s="116"/>
      <c r="F365" s="116"/>
      <c r="G365" s="117"/>
      <c r="H365" s="202">
        <v>260</v>
      </c>
      <c r="I365" s="203"/>
      <c r="J365" s="204"/>
      <c r="K365" s="139" t="s">
        <v>33</v>
      </c>
      <c r="L365" s="140"/>
      <c r="M365" s="141"/>
      <c r="N365" s="126"/>
      <c r="O365" s="121"/>
      <c r="P365" s="4"/>
      <c r="Q365" s="4"/>
      <c r="R365" s="123"/>
      <c r="S365" s="124"/>
      <c r="T365" s="18"/>
      <c r="U365" s="44" t="s">
        <v>34</v>
      </c>
      <c r="V365" s="4"/>
      <c r="W365" s="123"/>
      <c r="X365" s="124"/>
      <c r="Y365" s="126"/>
      <c r="Z365" s="121"/>
      <c r="AA365" s="121" t="s">
        <v>34</v>
      </c>
      <c r="AB365" s="121"/>
      <c r="AC365" s="121"/>
      <c r="AD365" s="121"/>
      <c r="AE365" s="122"/>
      <c r="AF365" s="125"/>
      <c r="AG365" s="121"/>
      <c r="AH365" s="121"/>
      <c r="AI365" s="121"/>
      <c r="AJ365" s="121"/>
      <c r="AK365" s="121"/>
      <c r="AL365" s="121" t="s">
        <v>34</v>
      </c>
      <c r="AM365" s="121"/>
      <c r="AN365" s="127"/>
      <c r="AO365" s="54">
        <f>AS2*H365</f>
        <v>1898000</v>
      </c>
    </row>
    <row r="366" spans="1:41" ht="30.75" customHeight="1">
      <c r="A366" s="261"/>
      <c r="B366" s="14">
        <v>363</v>
      </c>
      <c r="C366" s="115" t="s">
        <v>327</v>
      </c>
      <c r="D366" s="116"/>
      <c r="E366" s="116"/>
      <c r="F366" s="116"/>
      <c r="G366" s="117"/>
      <c r="H366" s="202">
        <v>280</v>
      </c>
      <c r="I366" s="203"/>
      <c r="J366" s="204"/>
      <c r="K366" s="139" t="s">
        <v>33</v>
      </c>
      <c r="L366" s="140"/>
      <c r="M366" s="141"/>
      <c r="N366" s="126"/>
      <c r="O366" s="121"/>
      <c r="P366" s="4"/>
      <c r="Q366" s="4"/>
      <c r="R366" s="123"/>
      <c r="S366" s="124"/>
      <c r="T366" s="18"/>
      <c r="U366" s="44" t="s">
        <v>34</v>
      </c>
      <c r="V366" s="4"/>
      <c r="W366" s="123"/>
      <c r="X366" s="124"/>
      <c r="Y366" s="126"/>
      <c r="Z366" s="121"/>
      <c r="AA366" s="121" t="s">
        <v>34</v>
      </c>
      <c r="AB366" s="121"/>
      <c r="AC366" s="121"/>
      <c r="AD366" s="121"/>
      <c r="AE366" s="122"/>
      <c r="AF366" s="125"/>
      <c r="AG366" s="121"/>
      <c r="AH366" s="121"/>
      <c r="AI366" s="121"/>
      <c r="AJ366" s="121"/>
      <c r="AK366" s="121"/>
      <c r="AL366" s="121" t="s">
        <v>34</v>
      </c>
      <c r="AM366" s="121"/>
      <c r="AN366" s="127"/>
      <c r="AO366" s="54">
        <f>AS2*H366</f>
        <v>2044000</v>
      </c>
    </row>
    <row r="367" spans="1:41" ht="30.75" customHeight="1">
      <c r="A367" s="261"/>
      <c r="B367" s="14">
        <v>364</v>
      </c>
      <c r="C367" s="115" t="s">
        <v>328</v>
      </c>
      <c r="D367" s="116"/>
      <c r="E367" s="116"/>
      <c r="F367" s="116"/>
      <c r="G367" s="117"/>
      <c r="H367" s="202">
        <v>260</v>
      </c>
      <c r="I367" s="203"/>
      <c r="J367" s="204"/>
      <c r="K367" s="139" t="s">
        <v>85</v>
      </c>
      <c r="L367" s="140"/>
      <c r="M367" s="141"/>
      <c r="N367" s="126"/>
      <c r="O367" s="121"/>
      <c r="P367" s="4"/>
      <c r="Q367" s="4"/>
      <c r="R367" s="123"/>
      <c r="S367" s="124"/>
      <c r="T367" s="18"/>
      <c r="U367" s="44" t="s">
        <v>34</v>
      </c>
      <c r="V367" s="4"/>
      <c r="W367" s="123"/>
      <c r="X367" s="124"/>
      <c r="Y367" s="126"/>
      <c r="Z367" s="121"/>
      <c r="AA367" s="121" t="s">
        <v>34</v>
      </c>
      <c r="AB367" s="121"/>
      <c r="AC367" s="121"/>
      <c r="AD367" s="121"/>
      <c r="AE367" s="122"/>
      <c r="AF367" s="125"/>
      <c r="AG367" s="121"/>
      <c r="AH367" s="121"/>
      <c r="AI367" s="121"/>
      <c r="AJ367" s="121"/>
      <c r="AK367" s="121"/>
      <c r="AL367" s="121" t="s">
        <v>34</v>
      </c>
      <c r="AM367" s="121"/>
      <c r="AN367" s="127"/>
      <c r="AO367" s="54">
        <f>AS2*H367</f>
        <v>1898000</v>
      </c>
    </row>
    <row r="368" spans="1:41" ht="30.75" customHeight="1">
      <c r="A368" s="261"/>
      <c r="B368" s="14">
        <v>365</v>
      </c>
      <c r="C368" s="115" t="s">
        <v>329</v>
      </c>
      <c r="D368" s="116"/>
      <c r="E368" s="116"/>
      <c r="F368" s="116"/>
      <c r="G368" s="117"/>
      <c r="H368" s="202">
        <v>260</v>
      </c>
      <c r="I368" s="203"/>
      <c r="J368" s="204"/>
      <c r="K368" s="139" t="s">
        <v>33</v>
      </c>
      <c r="L368" s="140"/>
      <c r="M368" s="141"/>
      <c r="N368" s="126"/>
      <c r="O368" s="121"/>
      <c r="P368" s="4"/>
      <c r="Q368" s="4"/>
      <c r="R368" s="123"/>
      <c r="S368" s="124"/>
      <c r="T368" s="18"/>
      <c r="U368" s="44" t="s">
        <v>34</v>
      </c>
      <c r="V368" s="4"/>
      <c r="W368" s="123"/>
      <c r="X368" s="124"/>
      <c r="Y368" s="126"/>
      <c r="Z368" s="121"/>
      <c r="AA368" s="121" t="s">
        <v>34</v>
      </c>
      <c r="AB368" s="121"/>
      <c r="AC368" s="121"/>
      <c r="AD368" s="121"/>
      <c r="AE368" s="122"/>
      <c r="AF368" s="125"/>
      <c r="AG368" s="121"/>
      <c r="AH368" s="121"/>
      <c r="AI368" s="121"/>
      <c r="AJ368" s="121"/>
      <c r="AK368" s="121"/>
      <c r="AL368" s="121" t="s">
        <v>34</v>
      </c>
      <c r="AM368" s="121"/>
      <c r="AN368" s="127"/>
      <c r="AO368" s="54">
        <f>AS2*H368</f>
        <v>1898000</v>
      </c>
    </row>
    <row r="369" spans="1:41" ht="30.75" customHeight="1">
      <c r="A369" s="261"/>
      <c r="B369" s="14">
        <v>366</v>
      </c>
      <c r="C369" s="115" t="s">
        <v>330</v>
      </c>
      <c r="D369" s="116"/>
      <c r="E369" s="116"/>
      <c r="F369" s="116"/>
      <c r="G369" s="117"/>
      <c r="H369" s="202">
        <v>220</v>
      </c>
      <c r="I369" s="203"/>
      <c r="J369" s="204"/>
      <c r="K369" s="139" t="s">
        <v>69</v>
      </c>
      <c r="L369" s="140"/>
      <c r="M369" s="141"/>
      <c r="N369" s="126"/>
      <c r="O369" s="121"/>
      <c r="P369" s="4"/>
      <c r="Q369" s="4"/>
      <c r="R369" s="123"/>
      <c r="S369" s="124"/>
      <c r="T369" s="18"/>
      <c r="U369" s="44" t="s">
        <v>34</v>
      </c>
      <c r="V369" s="4"/>
      <c r="W369" s="123"/>
      <c r="X369" s="124"/>
      <c r="Y369" s="126"/>
      <c r="Z369" s="121"/>
      <c r="AA369" s="121" t="s">
        <v>34</v>
      </c>
      <c r="AB369" s="121"/>
      <c r="AC369" s="121"/>
      <c r="AD369" s="121"/>
      <c r="AE369" s="122"/>
      <c r="AF369" s="125"/>
      <c r="AG369" s="121"/>
      <c r="AH369" s="121"/>
      <c r="AI369" s="121"/>
      <c r="AJ369" s="121"/>
      <c r="AK369" s="121"/>
      <c r="AL369" s="121" t="s">
        <v>34</v>
      </c>
      <c r="AM369" s="121"/>
      <c r="AN369" s="127"/>
      <c r="AO369" s="54">
        <f>AS2*H369</f>
        <v>1606000</v>
      </c>
    </row>
    <row r="370" spans="1:41" ht="30.75" customHeight="1">
      <c r="A370" s="261"/>
      <c r="B370" s="14">
        <v>367</v>
      </c>
      <c r="C370" s="115" t="s">
        <v>331</v>
      </c>
      <c r="D370" s="116"/>
      <c r="E370" s="116"/>
      <c r="F370" s="116"/>
      <c r="G370" s="117"/>
      <c r="H370" s="202">
        <v>260</v>
      </c>
      <c r="I370" s="203"/>
      <c r="J370" s="204"/>
      <c r="K370" s="139" t="s">
        <v>332</v>
      </c>
      <c r="L370" s="140"/>
      <c r="M370" s="141"/>
      <c r="N370" s="126"/>
      <c r="O370" s="121"/>
      <c r="P370" s="4"/>
      <c r="Q370" s="4"/>
      <c r="R370" s="123"/>
      <c r="S370" s="124"/>
      <c r="T370" s="18"/>
      <c r="U370" s="44" t="s">
        <v>34</v>
      </c>
      <c r="V370" s="4"/>
      <c r="W370" s="123"/>
      <c r="X370" s="124"/>
      <c r="Y370" s="126"/>
      <c r="Z370" s="121"/>
      <c r="AA370" s="121" t="s">
        <v>34</v>
      </c>
      <c r="AB370" s="121"/>
      <c r="AC370" s="121"/>
      <c r="AD370" s="121"/>
      <c r="AE370" s="122"/>
      <c r="AF370" s="125"/>
      <c r="AG370" s="121"/>
      <c r="AH370" s="121"/>
      <c r="AI370" s="121"/>
      <c r="AJ370" s="121"/>
      <c r="AK370" s="121"/>
      <c r="AL370" s="121" t="s">
        <v>34</v>
      </c>
      <c r="AM370" s="121"/>
      <c r="AN370" s="127"/>
      <c r="AO370" s="54">
        <f>AS2*H370</f>
        <v>1898000</v>
      </c>
    </row>
    <row r="371" spans="1:41" ht="30.75" customHeight="1">
      <c r="A371" s="261"/>
      <c r="B371" s="14">
        <v>368</v>
      </c>
      <c r="C371" s="115" t="s">
        <v>333</v>
      </c>
      <c r="D371" s="116"/>
      <c r="E371" s="116"/>
      <c r="F371" s="116"/>
      <c r="G371" s="117"/>
      <c r="H371" s="202">
        <v>230</v>
      </c>
      <c r="I371" s="203"/>
      <c r="J371" s="204"/>
      <c r="K371" s="139" t="s">
        <v>57</v>
      </c>
      <c r="L371" s="140"/>
      <c r="M371" s="141"/>
      <c r="N371" s="126"/>
      <c r="O371" s="121"/>
      <c r="P371" s="4"/>
      <c r="Q371" s="4"/>
      <c r="R371" s="123"/>
      <c r="S371" s="124"/>
      <c r="T371" s="18"/>
      <c r="U371" s="44" t="s">
        <v>34</v>
      </c>
      <c r="V371" s="4"/>
      <c r="W371" s="123"/>
      <c r="X371" s="124"/>
      <c r="Y371" s="126"/>
      <c r="Z371" s="121"/>
      <c r="AA371" s="121" t="s">
        <v>34</v>
      </c>
      <c r="AB371" s="121"/>
      <c r="AC371" s="121"/>
      <c r="AD371" s="121"/>
      <c r="AE371" s="122"/>
      <c r="AF371" s="125"/>
      <c r="AG371" s="121"/>
      <c r="AH371" s="121"/>
      <c r="AI371" s="121"/>
      <c r="AJ371" s="121"/>
      <c r="AK371" s="121"/>
      <c r="AL371" s="121" t="s">
        <v>34</v>
      </c>
      <c r="AM371" s="121"/>
      <c r="AN371" s="127"/>
      <c r="AO371" s="54">
        <f>AS2*H371</f>
        <v>1679000</v>
      </c>
    </row>
    <row r="372" spans="1:41" ht="30.75" customHeight="1">
      <c r="A372" s="261"/>
      <c r="B372" s="14">
        <v>369</v>
      </c>
      <c r="C372" s="115" t="s">
        <v>334</v>
      </c>
      <c r="D372" s="116"/>
      <c r="E372" s="116"/>
      <c r="F372" s="116"/>
      <c r="G372" s="117"/>
      <c r="H372" s="202">
        <v>190</v>
      </c>
      <c r="I372" s="203"/>
      <c r="J372" s="204"/>
      <c r="K372" s="139" t="s">
        <v>57</v>
      </c>
      <c r="L372" s="140"/>
      <c r="M372" s="141"/>
      <c r="N372" s="126"/>
      <c r="O372" s="121"/>
      <c r="P372" s="4"/>
      <c r="Q372" s="4"/>
      <c r="R372" s="123"/>
      <c r="S372" s="124"/>
      <c r="T372" s="18"/>
      <c r="U372" s="44" t="s">
        <v>34</v>
      </c>
      <c r="V372" s="4"/>
      <c r="W372" s="123"/>
      <c r="X372" s="124"/>
      <c r="Y372" s="126"/>
      <c r="Z372" s="121"/>
      <c r="AA372" s="121" t="s">
        <v>34</v>
      </c>
      <c r="AB372" s="121"/>
      <c r="AC372" s="121"/>
      <c r="AD372" s="121"/>
      <c r="AE372" s="122"/>
      <c r="AF372" s="125"/>
      <c r="AG372" s="121"/>
      <c r="AH372" s="121"/>
      <c r="AI372" s="121"/>
      <c r="AJ372" s="121"/>
      <c r="AK372" s="121"/>
      <c r="AL372" s="121" t="s">
        <v>34</v>
      </c>
      <c r="AM372" s="121"/>
      <c r="AN372" s="127"/>
      <c r="AO372" s="54">
        <f>AS2*H372</f>
        <v>1387000</v>
      </c>
    </row>
    <row r="373" spans="1:41" ht="30.75" customHeight="1">
      <c r="A373" s="261"/>
      <c r="B373" s="14">
        <v>370</v>
      </c>
      <c r="C373" s="115" t="s">
        <v>335</v>
      </c>
      <c r="D373" s="116"/>
      <c r="E373" s="116"/>
      <c r="F373" s="116"/>
      <c r="G373" s="117"/>
      <c r="H373" s="202">
        <v>150</v>
      </c>
      <c r="I373" s="203"/>
      <c r="J373" s="204"/>
      <c r="K373" s="139" t="s">
        <v>57</v>
      </c>
      <c r="L373" s="140"/>
      <c r="M373" s="141"/>
      <c r="N373" s="126"/>
      <c r="O373" s="121"/>
      <c r="P373" s="4"/>
      <c r="Q373" s="4"/>
      <c r="R373" s="123"/>
      <c r="S373" s="124"/>
      <c r="T373" s="18" t="s">
        <v>34</v>
      </c>
      <c r="U373" s="44"/>
      <c r="V373" s="4"/>
      <c r="W373" s="123"/>
      <c r="X373" s="124"/>
      <c r="Y373" s="126"/>
      <c r="Z373" s="121"/>
      <c r="AA373" s="121" t="s">
        <v>34</v>
      </c>
      <c r="AB373" s="121"/>
      <c r="AC373" s="121"/>
      <c r="AD373" s="121"/>
      <c r="AE373" s="122"/>
      <c r="AF373" s="125"/>
      <c r="AG373" s="121"/>
      <c r="AH373" s="121"/>
      <c r="AI373" s="121"/>
      <c r="AJ373" s="121"/>
      <c r="AK373" s="121"/>
      <c r="AL373" s="121" t="s">
        <v>34</v>
      </c>
      <c r="AM373" s="121"/>
      <c r="AN373" s="127"/>
      <c r="AO373" s="54">
        <f>AS1*H373</f>
        <v>1305000</v>
      </c>
    </row>
    <row r="374" spans="1:41" ht="30.75" customHeight="1">
      <c r="A374" s="261"/>
      <c r="B374" s="14">
        <v>371</v>
      </c>
      <c r="C374" s="115" t="s">
        <v>336</v>
      </c>
      <c r="D374" s="116"/>
      <c r="E374" s="116"/>
      <c r="F374" s="116"/>
      <c r="G374" s="117"/>
      <c r="H374" s="202">
        <v>240</v>
      </c>
      <c r="I374" s="203"/>
      <c r="J374" s="204"/>
      <c r="K374" s="139" t="s">
        <v>337</v>
      </c>
      <c r="L374" s="140"/>
      <c r="M374" s="141"/>
      <c r="N374" s="126"/>
      <c r="O374" s="121"/>
      <c r="P374" s="4"/>
      <c r="Q374" s="4"/>
      <c r="R374" s="123"/>
      <c r="S374" s="124"/>
      <c r="T374" s="18"/>
      <c r="U374" s="44" t="s">
        <v>34</v>
      </c>
      <c r="V374" s="4"/>
      <c r="W374" s="123"/>
      <c r="X374" s="124"/>
      <c r="Y374" s="126"/>
      <c r="Z374" s="121"/>
      <c r="AA374" s="121" t="s">
        <v>34</v>
      </c>
      <c r="AB374" s="121"/>
      <c r="AC374" s="121"/>
      <c r="AD374" s="121"/>
      <c r="AE374" s="122"/>
      <c r="AF374" s="125"/>
      <c r="AG374" s="121"/>
      <c r="AH374" s="121"/>
      <c r="AI374" s="121"/>
      <c r="AJ374" s="121"/>
      <c r="AK374" s="121"/>
      <c r="AL374" s="121" t="s">
        <v>34</v>
      </c>
      <c r="AM374" s="121"/>
      <c r="AN374" s="127"/>
      <c r="AO374" s="54">
        <f>AS2*H374</f>
        <v>1752000</v>
      </c>
    </row>
    <row r="375" spans="1:41" ht="30.75" customHeight="1">
      <c r="A375" s="261"/>
      <c r="B375" s="14">
        <v>372</v>
      </c>
      <c r="C375" s="115" t="s">
        <v>338</v>
      </c>
      <c r="D375" s="116"/>
      <c r="E375" s="116"/>
      <c r="F375" s="116"/>
      <c r="G375" s="117"/>
      <c r="H375" s="202">
        <v>270</v>
      </c>
      <c r="I375" s="203"/>
      <c r="J375" s="204"/>
      <c r="K375" s="139" t="s">
        <v>69</v>
      </c>
      <c r="L375" s="140"/>
      <c r="M375" s="141"/>
      <c r="N375" s="126"/>
      <c r="O375" s="121"/>
      <c r="P375" s="4"/>
      <c r="Q375" s="4"/>
      <c r="R375" s="123"/>
      <c r="S375" s="124"/>
      <c r="T375" s="18"/>
      <c r="U375" s="44" t="s">
        <v>34</v>
      </c>
      <c r="V375" s="4"/>
      <c r="W375" s="123"/>
      <c r="X375" s="124"/>
      <c r="Y375" s="126"/>
      <c r="Z375" s="121"/>
      <c r="AA375" s="121" t="s">
        <v>34</v>
      </c>
      <c r="AB375" s="121"/>
      <c r="AC375" s="121"/>
      <c r="AD375" s="121"/>
      <c r="AE375" s="122"/>
      <c r="AF375" s="125"/>
      <c r="AG375" s="121"/>
      <c r="AH375" s="121"/>
      <c r="AI375" s="121"/>
      <c r="AJ375" s="121"/>
      <c r="AK375" s="121"/>
      <c r="AL375" s="121" t="s">
        <v>34</v>
      </c>
      <c r="AM375" s="121"/>
      <c r="AN375" s="127"/>
      <c r="AO375" s="54">
        <f>AS2*H375</f>
        <v>1971000</v>
      </c>
    </row>
    <row r="376" spans="1:41" ht="30.75" customHeight="1">
      <c r="A376" s="261"/>
      <c r="B376" s="14">
        <v>373</v>
      </c>
      <c r="C376" s="115" t="s">
        <v>339</v>
      </c>
      <c r="D376" s="116"/>
      <c r="E376" s="116"/>
      <c r="F376" s="116"/>
      <c r="G376" s="117"/>
      <c r="H376" s="202">
        <v>220</v>
      </c>
      <c r="I376" s="203"/>
      <c r="J376" s="204"/>
      <c r="K376" s="139" t="s">
        <v>57</v>
      </c>
      <c r="L376" s="140"/>
      <c r="M376" s="141"/>
      <c r="N376" s="126"/>
      <c r="O376" s="121"/>
      <c r="P376" s="4"/>
      <c r="Q376" s="4"/>
      <c r="R376" s="123"/>
      <c r="S376" s="124"/>
      <c r="T376" s="18"/>
      <c r="U376" s="44" t="s">
        <v>34</v>
      </c>
      <c r="V376" s="4"/>
      <c r="W376" s="123"/>
      <c r="X376" s="124"/>
      <c r="Y376" s="126"/>
      <c r="Z376" s="121"/>
      <c r="AA376" s="121" t="s">
        <v>34</v>
      </c>
      <c r="AB376" s="121"/>
      <c r="AC376" s="121"/>
      <c r="AD376" s="121"/>
      <c r="AE376" s="122"/>
      <c r="AF376" s="125"/>
      <c r="AG376" s="121"/>
      <c r="AH376" s="121"/>
      <c r="AI376" s="121"/>
      <c r="AJ376" s="121"/>
      <c r="AK376" s="121"/>
      <c r="AL376" s="121" t="s">
        <v>34</v>
      </c>
      <c r="AM376" s="121"/>
      <c r="AN376" s="127"/>
      <c r="AO376" s="54">
        <f>AS2*H376</f>
        <v>1606000</v>
      </c>
    </row>
    <row r="377" spans="1:41" ht="30.75" customHeight="1">
      <c r="A377" s="261"/>
      <c r="B377" s="14">
        <v>374</v>
      </c>
      <c r="C377" s="115" t="s">
        <v>340</v>
      </c>
      <c r="D377" s="116"/>
      <c r="E377" s="116"/>
      <c r="F377" s="116"/>
      <c r="G377" s="117"/>
      <c r="H377" s="202">
        <v>250</v>
      </c>
      <c r="I377" s="203"/>
      <c r="J377" s="204"/>
      <c r="K377" s="139" t="s">
        <v>57</v>
      </c>
      <c r="L377" s="140"/>
      <c r="M377" s="141"/>
      <c r="N377" s="126"/>
      <c r="O377" s="121"/>
      <c r="P377" s="4"/>
      <c r="Q377" s="4"/>
      <c r="R377" s="123"/>
      <c r="S377" s="124"/>
      <c r="T377" s="18"/>
      <c r="U377" s="44" t="s">
        <v>34</v>
      </c>
      <c r="V377" s="4"/>
      <c r="W377" s="123"/>
      <c r="X377" s="124"/>
      <c r="Y377" s="126"/>
      <c r="Z377" s="121"/>
      <c r="AA377" s="121" t="s">
        <v>34</v>
      </c>
      <c r="AB377" s="121"/>
      <c r="AC377" s="121"/>
      <c r="AD377" s="121"/>
      <c r="AE377" s="122"/>
      <c r="AF377" s="125"/>
      <c r="AG377" s="121"/>
      <c r="AH377" s="121"/>
      <c r="AI377" s="121"/>
      <c r="AJ377" s="121"/>
      <c r="AK377" s="121"/>
      <c r="AL377" s="121" t="s">
        <v>34</v>
      </c>
      <c r="AM377" s="121"/>
      <c r="AN377" s="127"/>
      <c r="AO377" s="54">
        <f>AS2*H377</f>
        <v>1825000</v>
      </c>
    </row>
    <row r="378" spans="1:41" ht="30.75" customHeight="1">
      <c r="A378" s="261"/>
      <c r="B378" s="14">
        <v>375</v>
      </c>
      <c r="C378" s="115" t="s">
        <v>341</v>
      </c>
      <c r="D378" s="116"/>
      <c r="E378" s="116"/>
      <c r="F378" s="116"/>
      <c r="G378" s="117"/>
      <c r="H378" s="202">
        <v>180</v>
      </c>
      <c r="I378" s="203"/>
      <c r="J378" s="204"/>
      <c r="K378" s="139" t="s">
        <v>33</v>
      </c>
      <c r="L378" s="140"/>
      <c r="M378" s="141"/>
      <c r="N378" s="126"/>
      <c r="O378" s="121"/>
      <c r="P378" s="4"/>
      <c r="Q378" s="4"/>
      <c r="R378" s="123"/>
      <c r="S378" s="124"/>
      <c r="T378" s="18" t="s">
        <v>34</v>
      </c>
      <c r="U378" s="44"/>
      <c r="V378" s="4"/>
      <c r="W378" s="123"/>
      <c r="X378" s="124"/>
      <c r="Y378" s="126"/>
      <c r="Z378" s="121"/>
      <c r="AA378" s="121" t="s">
        <v>34</v>
      </c>
      <c r="AB378" s="121"/>
      <c r="AC378" s="121"/>
      <c r="AD378" s="121"/>
      <c r="AE378" s="122"/>
      <c r="AF378" s="125"/>
      <c r="AG378" s="121"/>
      <c r="AH378" s="121"/>
      <c r="AI378" s="121"/>
      <c r="AJ378" s="121"/>
      <c r="AK378" s="121"/>
      <c r="AL378" s="121" t="s">
        <v>34</v>
      </c>
      <c r="AM378" s="121"/>
      <c r="AN378" s="127"/>
      <c r="AO378" s="54">
        <f>AS1*H378</f>
        <v>1566000</v>
      </c>
    </row>
    <row r="379" spans="1:41" ht="30.75" customHeight="1">
      <c r="A379" s="261"/>
      <c r="B379" s="14">
        <v>376</v>
      </c>
      <c r="C379" s="115" t="s">
        <v>342</v>
      </c>
      <c r="D379" s="116"/>
      <c r="E379" s="116"/>
      <c r="F379" s="116"/>
      <c r="G379" s="117"/>
      <c r="H379" s="202">
        <v>175</v>
      </c>
      <c r="I379" s="203"/>
      <c r="J379" s="204"/>
      <c r="K379" s="139" t="s">
        <v>57</v>
      </c>
      <c r="L379" s="140"/>
      <c r="M379" s="141"/>
      <c r="N379" s="126"/>
      <c r="O379" s="121"/>
      <c r="P379" s="4"/>
      <c r="Q379" s="4"/>
      <c r="R379" s="123"/>
      <c r="S379" s="124"/>
      <c r="T379" s="18" t="s">
        <v>34</v>
      </c>
      <c r="U379" s="44"/>
      <c r="V379" s="4"/>
      <c r="W379" s="123"/>
      <c r="X379" s="124"/>
      <c r="Y379" s="126"/>
      <c r="Z379" s="121"/>
      <c r="AA379" s="121" t="s">
        <v>34</v>
      </c>
      <c r="AB379" s="121"/>
      <c r="AC379" s="121"/>
      <c r="AD379" s="121"/>
      <c r="AE379" s="122"/>
      <c r="AF379" s="125"/>
      <c r="AG379" s="121"/>
      <c r="AH379" s="121"/>
      <c r="AI379" s="121"/>
      <c r="AJ379" s="121"/>
      <c r="AK379" s="121"/>
      <c r="AL379" s="121" t="s">
        <v>34</v>
      </c>
      <c r="AM379" s="121"/>
      <c r="AN379" s="127"/>
      <c r="AO379" s="54">
        <f>AS1*H379</f>
        <v>1522500</v>
      </c>
    </row>
    <row r="380" spans="1:41" ht="30.75" customHeight="1">
      <c r="A380" s="261"/>
      <c r="B380" s="14">
        <v>377</v>
      </c>
      <c r="C380" s="115" t="s">
        <v>343</v>
      </c>
      <c r="D380" s="116"/>
      <c r="E380" s="116"/>
      <c r="F380" s="116"/>
      <c r="G380" s="117"/>
      <c r="H380" s="202">
        <v>150</v>
      </c>
      <c r="I380" s="203"/>
      <c r="J380" s="204"/>
      <c r="K380" s="139" t="s">
        <v>57</v>
      </c>
      <c r="L380" s="140"/>
      <c r="M380" s="141"/>
      <c r="N380" s="126"/>
      <c r="O380" s="121"/>
      <c r="P380" s="4"/>
      <c r="Q380" s="4"/>
      <c r="R380" s="123"/>
      <c r="S380" s="124"/>
      <c r="T380" s="18" t="s">
        <v>34</v>
      </c>
      <c r="U380" s="44"/>
      <c r="V380" s="4"/>
      <c r="W380" s="123"/>
      <c r="X380" s="124"/>
      <c r="Y380" s="126"/>
      <c r="Z380" s="121"/>
      <c r="AA380" s="121" t="s">
        <v>34</v>
      </c>
      <c r="AB380" s="121"/>
      <c r="AC380" s="121"/>
      <c r="AD380" s="121"/>
      <c r="AE380" s="122"/>
      <c r="AF380" s="125"/>
      <c r="AG380" s="121"/>
      <c r="AH380" s="121"/>
      <c r="AI380" s="121"/>
      <c r="AJ380" s="121"/>
      <c r="AK380" s="121"/>
      <c r="AL380" s="121" t="s">
        <v>34</v>
      </c>
      <c r="AM380" s="121"/>
      <c r="AN380" s="127"/>
      <c r="AO380" s="54">
        <f>AS1*H380</f>
        <v>1305000</v>
      </c>
    </row>
    <row r="381" spans="1:41" ht="30.75" customHeight="1">
      <c r="A381" s="261"/>
      <c r="B381" s="14">
        <v>378</v>
      </c>
      <c r="C381" s="115" t="s">
        <v>344</v>
      </c>
      <c r="D381" s="116"/>
      <c r="E381" s="116"/>
      <c r="F381" s="116"/>
      <c r="G381" s="117"/>
      <c r="H381" s="202">
        <v>240</v>
      </c>
      <c r="I381" s="203"/>
      <c r="J381" s="204"/>
      <c r="K381" s="139" t="s">
        <v>57</v>
      </c>
      <c r="L381" s="140"/>
      <c r="M381" s="141"/>
      <c r="N381" s="126"/>
      <c r="O381" s="121"/>
      <c r="P381" s="4"/>
      <c r="Q381" s="4"/>
      <c r="R381" s="123"/>
      <c r="S381" s="124"/>
      <c r="T381" s="18"/>
      <c r="U381" s="44" t="s">
        <v>34</v>
      </c>
      <c r="V381" s="4"/>
      <c r="W381" s="123"/>
      <c r="X381" s="124"/>
      <c r="Y381" s="126"/>
      <c r="Z381" s="121"/>
      <c r="AA381" s="121" t="s">
        <v>34</v>
      </c>
      <c r="AB381" s="121"/>
      <c r="AC381" s="121"/>
      <c r="AD381" s="121"/>
      <c r="AE381" s="122"/>
      <c r="AF381" s="125"/>
      <c r="AG381" s="121"/>
      <c r="AH381" s="121"/>
      <c r="AI381" s="121"/>
      <c r="AJ381" s="121"/>
      <c r="AK381" s="121"/>
      <c r="AL381" s="121" t="s">
        <v>34</v>
      </c>
      <c r="AM381" s="121"/>
      <c r="AN381" s="127"/>
      <c r="AO381" s="54">
        <f>AS2*H381</f>
        <v>1752000</v>
      </c>
    </row>
    <row r="382" spans="1:41" ht="30.75" customHeight="1">
      <c r="A382" s="261"/>
      <c r="B382" s="14">
        <v>379</v>
      </c>
      <c r="C382" s="115" t="s">
        <v>345</v>
      </c>
      <c r="D382" s="116"/>
      <c r="E382" s="116"/>
      <c r="F382" s="116"/>
      <c r="G382" s="117"/>
      <c r="H382" s="202">
        <v>310</v>
      </c>
      <c r="I382" s="203"/>
      <c r="J382" s="204"/>
      <c r="K382" s="139" t="s">
        <v>57</v>
      </c>
      <c r="L382" s="140"/>
      <c r="M382" s="141"/>
      <c r="N382" s="126"/>
      <c r="O382" s="121"/>
      <c r="P382" s="4"/>
      <c r="Q382" s="4"/>
      <c r="R382" s="123"/>
      <c r="S382" s="124"/>
      <c r="T382" s="18"/>
      <c r="U382" s="44" t="s">
        <v>34</v>
      </c>
      <c r="V382" s="4"/>
      <c r="W382" s="123"/>
      <c r="X382" s="124"/>
      <c r="Y382" s="126"/>
      <c r="Z382" s="121"/>
      <c r="AA382" s="121" t="s">
        <v>34</v>
      </c>
      <c r="AB382" s="121"/>
      <c r="AC382" s="121"/>
      <c r="AD382" s="121"/>
      <c r="AE382" s="122"/>
      <c r="AF382" s="125"/>
      <c r="AG382" s="121"/>
      <c r="AH382" s="121"/>
      <c r="AI382" s="121"/>
      <c r="AJ382" s="121"/>
      <c r="AK382" s="121"/>
      <c r="AL382" s="121" t="s">
        <v>34</v>
      </c>
      <c r="AM382" s="121"/>
      <c r="AN382" s="127"/>
      <c r="AO382" s="54">
        <f>AS2*H382</f>
        <v>2263000</v>
      </c>
    </row>
    <row r="383" spans="1:41" ht="30.75" customHeight="1">
      <c r="A383" s="261"/>
      <c r="B383" s="14">
        <v>380</v>
      </c>
      <c r="C383" s="115" t="s">
        <v>346</v>
      </c>
      <c r="D383" s="116"/>
      <c r="E383" s="116"/>
      <c r="F383" s="116"/>
      <c r="G383" s="117"/>
      <c r="H383" s="202">
        <v>260</v>
      </c>
      <c r="I383" s="203"/>
      <c r="J383" s="204"/>
      <c r="K383" s="139" t="s">
        <v>57</v>
      </c>
      <c r="L383" s="140"/>
      <c r="M383" s="141"/>
      <c r="N383" s="126"/>
      <c r="O383" s="121"/>
      <c r="P383" s="4"/>
      <c r="Q383" s="4"/>
      <c r="R383" s="123"/>
      <c r="S383" s="124"/>
      <c r="T383" s="18"/>
      <c r="U383" s="44" t="s">
        <v>34</v>
      </c>
      <c r="V383" s="4"/>
      <c r="W383" s="123"/>
      <c r="X383" s="124"/>
      <c r="Y383" s="126"/>
      <c r="Z383" s="121"/>
      <c r="AA383" s="121" t="s">
        <v>34</v>
      </c>
      <c r="AB383" s="121"/>
      <c r="AC383" s="121"/>
      <c r="AD383" s="121"/>
      <c r="AE383" s="122"/>
      <c r="AF383" s="125"/>
      <c r="AG383" s="121"/>
      <c r="AH383" s="121"/>
      <c r="AI383" s="121"/>
      <c r="AJ383" s="121"/>
      <c r="AK383" s="121"/>
      <c r="AL383" s="121" t="s">
        <v>34</v>
      </c>
      <c r="AM383" s="121"/>
      <c r="AN383" s="127"/>
      <c r="AO383" s="54">
        <f>AS2*H383</f>
        <v>1898000</v>
      </c>
    </row>
    <row r="384" spans="1:41" ht="30.75" customHeight="1">
      <c r="A384" s="261"/>
      <c r="B384" s="14">
        <v>381</v>
      </c>
      <c r="C384" s="115" t="s">
        <v>347</v>
      </c>
      <c r="D384" s="116"/>
      <c r="E384" s="116"/>
      <c r="F384" s="116"/>
      <c r="G384" s="117"/>
      <c r="H384" s="202">
        <v>160</v>
      </c>
      <c r="I384" s="203"/>
      <c r="J384" s="204"/>
      <c r="K384" s="139" t="s">
        <v>57</v>
      </c>
      <c r="L384" s="140"/>
      <c r="M384" s="141"/>
      <c r="N384" s="126"/>
      <c r="O384" s="121"/>
      <c r="P384" s="4"/>
      <c r="Q384" s="4"/>
      <c r="R384" s="123"/>
      <c r="S384" s="124"/>
      <c r="T384" s="18"/>
      <c r="U384" s="44" t="s">
        <v>34</v>
      </c>
      <c r="V384" s="4"/>
      <c r="W384" s="123"/>
      <c r="X384" s="124"/>
      <c r="Y384" s="126"/>
      <c r="Z384" s="121"/>
      <c r="AA384" s="121" t="s">
        <v>34</v>
      </c>
      <c r="AB384" s="121"/>
      <c r="AC384" s="121"/>
      <c r="AD384" s="121"/>
      <c r="AE384" s="122"/>
      <c r="AF384" s="125"/>
      <c r="AG384" s="121"/>
      <c r="AH384" s="121"/>
      <c r="AI384" s="121"/>
      <c r="AJ384" s="121"/>
      <c r="AK384" s="121"/>
      <c r="AL384" s="121" t="s">
        <v>34</v>
      </c>
      <c r="AM384" s="121"/>
      <c r="AN384" s="127"/>
      <c r="AO384" s="54">
        <f>AS2*H384</f>
        <v>1168000</v>
      </c>
    </row>
    <row r="385" spans="1:41" ht="30.75" customHeight="1">
      <c r="A385" s="261"/>
      <c r="B385" s="14">
        <v>382</v>
      </c>
      <c r="C385" s="115" t="s">
        <v>346</v>
      </c>
      <c r="D385" s="116"/>
      <c r="E385" s="116"/>
      <c r="F385" s="116"/>
      <c r="G385" s="117"/>
      <c r="H385" s="202">
        <v>170</v>
      </c>
      <c r="I385" s="203"/>
      <c r="J385" s="204"/>
      <c r="K385" s="139" t="s">
        <v>348</v>
      </c>
      <c r="L385" s="140"/>
      <c r="M385" s="141"/>
      <c r="N385" s="126"/>
      <c r="O385" s="121"/>
      <c r="P385" s="4"/>
      <c r="Q385" s="4"/>
      <c r="R385" s="123"/>
      <c r="S385" s="124"/>
      <c r="T385" s="18" t="s">
        <v>34</v>
      </c>
      <c r="U385" s="44"/>
      <c r="V385" s="4"/>
      <c r="W385" s="123"/>
      <c r="X385" s="124"/>
      <c r="Y385" s="126"/>
      <c r="Z385" s="121"/>
      <c r="AA385" s="121" t="s">
        <v>34</v>
      </c>
      <c r="AB385" s="121"/>
      <c r="AC385" s="121"/>
      <c r="AD385" s="121"/>
      <c r="AE385" s="122"/>
      <c r="AF385" s="125"/>
      <c r="AG385" s="121"/>
      <c r="AH385" s="121"/>
      <c r="AI385" s="121"/>
      <c r="AJ385" s="121"/>
      <c r="AK385" s="121"/>
      <c r="AL385" s="121" t="s">
        <v>34</v>
      </c>
      <c r="AM385" s="121"/>
      <c r="AN385" s="127"/>
      <c r="AO385" s="54">
        <f>AS1*H385</f>
        <v>1479000</v>
      </c>
    </row>
    <row r="386" spans="1:41" ht="30.75" customHeight="1">
      <c r="A386" s="261"/>
      <c r="B386" s="14">
        <v>383</v>
      </c>
      <c r="C386" s="115" t="s">
        <v>349</v>
      </c>
      <c r="D386" s="116"/>
      <c r="E386" s="116"/>
      <c r="F386" s="116"/>
      <c r="G386" s="117"/>
      <c r="H386" s="202">
        <v>260</v>
      </c>
      <c r="I386" s="203"/>
      <c r="J386" s="204"/>
      <c r="K386" s="139" t="s">
        <v>57</v>
      </c>
      <c r="L386" s="140"/>
      <c r="M386" s="141"/>
      <c r="N386" s="126"/>
      <c r="O386" s="121"/>
      <c r="P386" s="4"/>
      <c r="Q386" s="4"/>
      <c r="R386" s="123"/>
      <c r="S386" s="124"/>
      <c r="T386" s="18"/>
      <c r="U386" s="44" t="s">
        <v>34</v>
      </c>
      <c r="V386" s="4"/>
      <c r="W386" s="123"/>
      <c r="X386" s="124"/>
      <c r="Y386" s="126"/>
      <c r="Z386" s="121"/>
      <c r="AA386" s="121" t="s">
        <v>34</v>
      </c>
      <c r="AB386" s="121"/>
      <c r="AC386" s="121"/>
      <c r="AD386" s="121"/>
      <c r="AE386" s="122"/>
      <c r="AF386" s="125"/>
      <c r="AG386" s="121"/>
      <c r="AH386" s="121"/>
      <c r="AI386" s="121"/>
      <c r="AJ386" s="121"/>
      <c r="AK386" s="121"/>
      <c r="AL386" s="121" t="s">
        <v>34</v>
      </c>
      <c r="AM386" s="121"/>
      <c r="AN386" s="127"/>
      <c r="AO386" s="54">
        <f>AS2*H386</f>
        <v>1898000</v>
      </c>
    </row>
    <row r="387" spans="1:41" ht="30.75" customHeight="1">
      <c r="A387" s="261"/>
      <c r="B387" s="14">
        <v>384</v>
      </c>
      <c r="C387" s="115" t="s">
        <v>350</v>
      </c>
      <c r="D387" s="116"/>
      <c r="E387" s="116"/>
      <c r="F387" s="116"/>
      <c r="G387" s="117"/>
      <c r="H387" s="202">
        <v>230</v>
      </c>
      <c r="I387" s="203"/>
      <c r="J387" s="204"/>
      <c r="K387" s="139" t="s">
        <v>69</v>
      </c>
      <c r="L387" s="140"/>
      <c r="M387" s="141"/>
      <c r="N387" s="126"/>
      <c r="O387" s="121"/>
      <c r="P387" s="4"/>
      <c r="Q387" s="4"/>
      <c r="R387" s="123"/>
      <c r="S387" s="124"/>
      <c r="T387" s="18"/>
      <c r="U387" s="44" t="s">
        <v>34</v>
      </c>
      <c r="V387" s="4"/>
      <c r="W387" s="123"/>
      <c r="X387" s="124"/>
      <c r="Y387" s="126"/>
      <c r="Z387" s="121"/>
      <c r="AA387" s="121" t="s">
        <v>34</v>
      </c>
      <c r="AB387" s="121"/>
      <c r="AC387" s="121"/>
      <c r="AD387" s="121"/>
      <c r="AE387" s="122"/>
      <c r="AF387" s="125"/>
      <c r="AG387" s="121"/>
      <c r="AH387" s="121"/>
      <c r="AI387" s="121"/>
      <c r="AJ387" s="121"/>
      <c r="AK387" s="121"/>
      <c r="AL387" s="121" t="s">
        <v>34</v>
      </c>
      <c r="AM387" s="121"/>
      <c r="AN387" s="127"/>
      <c r="AO387" s="54">
        <f>AS2*H387</f>
        <v>1679000</v>
      </c>
    </row>
    <row r="388" spans="1:41" ht="30.75" customHeight="1">
      <c r="A388" s="261"/>
      <c r="B388" s="14">
        <v>385</v>
      </c>
      <c r="C388" s="115" t="s">
        <v>351</v>
      </c>
      <c r="D388" s="116"/>
      <c r="E388" s="116"/>
      <c r="F388" s="116"/>
      <c r="G388" s="117"/>
      <c r="H388" s="202">
        <v>230</v>
      </c>
      <c r="I388" s="203"/>
      <c r="J388" s="204"/>
      <c r="K388" s="139" t="s">
        <v>57</v>
      </c>
      <c r="L388" s="140"/>
      <c r="M388" s="141"/>
      <c r="N388" s="126"/>
      <c r="O388" s="121"/>
      <c r="P388" s="4"/>
      <c r="Q388" s="4"/>
      <c r="R388" s="123"/>
      <c r="S388" s="124"/>
      <c r="T388" s="18"/>
      <c r="U388" s="44" t="s">
        <v>34</v>
      </c>
      <c r="V388" s="4"/>
      <c r="W388" s="123"/>
      <c r="X388" s="124"/>
      <c r="Y388" s="126"/>
      <c r="Z388" s="121"/>
      <c r="AA388" s="121" t="s">
        <v>34</v>
      </c>
      <c r="AB388" s="121"/>
      <c r="AC388" s="121"/>
      <c r="AD388" s="121"/>
      <c r="AE388" s="122"/>
      <c r="AF388" s="125"/>
      <c r="AG388" s="121"/>
      <c r="AH388" s="121"/>
      <c r="AI388" s="121"/>
      <c r="AJ388" s="121"/>
      <c r="AK388" s="121"/>
      <c r="AL388" s="121" t="s">
        <v>34</v>
      </c>
      <c r="AM388" s="121"/>
      <c r="AN388" s="127"/>
      <c r="AO388" s="54">
        <f>AS2*H388</f>
        <v>1679000</v>
      </c>
    </row>
    <row r="389" spans="1:41" ht="30.75" customHeight="1">
      <c r="A389" s="261"/>
      <c r="B389" s="14">
        <v>386</v>
      </c>
      <c r="C389" s="115" t="s">
        <v>352</v>
      </c>
      <c r="D389" s="116"/>
      <c r="E389" s="116"/>
      <c r="F389" s="116"/>
      <c r="G389" s="117"/>
      <c r="H389" s="202">
        <v>270</v>
      </c>
      <c r="I389" s="203"/>
      <c r="J389" s="204"/>
      <c r="K389" s="139" t="s">
        <v>57</v>
      </c>
      <c r="L389" s="140"/>
      <c r="M389" s="141"/>
      <c r="N389" s="126"/>
      <c r="O389" s="121"/>
      <c r="P389" s="4"/>
      <c r="Q389" s="4"/>
      <c r="R389" s="123"/>
      <c r="S389" s="124"/>
      <c r="T389" s="18"/>
      <c r="U389" s="44" t="s">
        <v>34</v>
      </c>
      <c r="V389" s="4"/>
      <c r="W389" s="123"/>
      <c r="X389" s="124"/>
      <c r="Y389" s="126"/>
      <c r="Z389" s="121"/>
      <c r="AA389" s="121" t="s">
        <v>34</v>
      </c>
      <c r="AB389" s="121"/>
      <c r="AC389" s="121"/>
      <c r="AD389" s="121"/>
      <c r="AE389" s="122"/>
      <c r="AF389" s="125"/>
      <c r="AG389" s="121"/>
      <c r="AH389" s="121"/>
      <c r="AI389" s="121"/>
      <c r="AJ389" s="121"/>
      <c r="AK389" s="121"/>
      <c r="AL389" s="121" t="s">
        <v>34</v>
      </c>
      <c r="AM389" s="121"/>
      <c r="AN389" s="127"/>
      <c r="AO389" s="54">
        <f>AS2*H389</f>
        <v>1971000</v>
      </c>
    </row>
    <row r="390" spans="1:41" ht="30.75" customHeight="1">
      <c r="A390" s="261"/>
      <c r="B390" s="14">
        <v>387</v>
      </c>
      <c r="C390" s="115" t="s">
        <v>353</v>
      </c>
      <c r="D390" s="116"/>
      <c r="E390" s="116"/>
      <c r="F390" s="116"/>
      <c r="G390" s="117"/>
      <c r="H390" s="202">
        <v>230</v>
      </c>
      <c r="I390" s="203"/>
      <c r="J390" s="204"/>
      <c r="K390" s="139" t="s">
        <v>243</v>
      </c>
      <c r="L390" s="140"/>
      <c r="M390" s="141"/>
      <c r="N390" s="126"/>
      <c r="O390" s="121"/>
      <c r="P390" s="4"/>
      <c r="Q390" s="4"/>
      <c r="R390" s="123"/>
      <c r="S390" s="124"/>
      <c r="T390" s="18"/>
      <c r="U390" s="44" t="s">
        <v>34</v>
      </c>
      <c r="V390" s="4"/>
      <c r="W390" s="123"/>
      <c r="X390" s="124"/>
      <c r="Y390" s="126"/>
      <c r="Z390" s="121"/>
      <c r="AA390" s="121" t="s">
        <v>34</v>
      </c>
      <c r="AB390" s="121"/>
      <c r="AC390" s="121"/>
      <c r="AD390" s="121"/>
      <c r="AE390" s="122"/>
      <c r="AF390" s="125"/>
      <c r="AG390" s="121"/>
      <c r="AH390" s="121"/>
      <c r="AI390" s="121"/>
      <c r="AJ390" s="121"/>
      <c r="AK390" s="121"/>
      <c r="AL390" s="121" t="s">
        <v>34</v>
      </c>
      <c r="AM390" s="121"/>
      <c r="AN390" s="127"/>
      <c r="AO390" s="54">
        <f>AS2*H390</f>
        <v>1679000</v>
      </c>
    </row>
    <row r="391" spans="1:41" ht="30.75" customHeight="1">
      <c r="A391" s="261"/>
      <c r="B391" s="14">
        <v>388</v>
      </c>
      <c r="C391" s="115" t="s">
        <v>354</v>
      </c>
      <c r="D391" s="116"/>
      <c r="E391" s="116"/>
      <c r="F391" s="116"/>
      <c r="G391" s="117"/>
      <c r="H391" s="202">
        <v>230</v>
      </c>
      <c r="I391" s="203"/>
      <c r="J391" s="204"/>
      <c r="K391" s="139" t="s">
        <v>57</v>
      </c>
      <c r="L391" s="140"/>
      <c r="M391" s="141"/>
      <c r="N391" s="126"/>
      <c r="O391" s="121"/>
      <c r="P391" s="4"/>
      <c r="Q391" s="4"/>
      <c r="R391" s="123"/>
      <c r="S391" s="124"/>
      <c r="T391" s="18"/>
      <c r="U391" s="44" t="s">
        <v>34</v>
      </c>
      <c r="V391" s="4"/>
      <c r="W391" s="123"/>
      <c r="X391" s="124"/>
      <c r="Y391" s="126"/>
      <c r="Z391" s="121"/>
      <c r="AA391" s="121" t="s">
        <v>34</v>
      </c>
      <c r="AB391" s="121"/>
      <c r="AC391" s="121"/>
      <c r="AD391" s="121"/>
      <c r="AE391" s="122"/>
      <c r="AF391" s="125"/>
      <c r="AG391" s="121"/>
      <c r="AH391" s="121"/>
      <c r="AI391" s="121"/>
      <c r="AJ391" s="121"/>
      <c r="AK391" s="121"/>
      <c r="AL391" s="121" t="s">
        <v>34</v>
      </c>
      <c r="AM391" s="121"/>
      <c r="AN391" s="127"/>
      <c r="AO391" s="54">
        <f>AS2*H391</f>
        <v>1679000</v>
      </c>
    </row>
    <row r="392" spans="1:41" ht="30.75" customHeight="1">
      <c r="A392" s="261"/>
      <c r="B392" s="14">
        <v>389</v>
      </c>
      <c r="C392" s="115" t="s">
        <v>355</v>
      </c>
      <c r="D392" s="116"/>
      <c r="E392" s="116"/>
      <c r="F392" s="116"/>
      <c r="G392" s="117"/>
      <c r="H392" s="202">
        <v>250</v>
      </c>
      <c r="I392" s="203"/>
      <c r="J392" s="204"/>
      <c r="K392" s="139" t="s">
        <v>57</v>
      </c>
      <c r="L392" s="140"/>
      <c r="M392" s="141"/>
      <c r="N392" s="126"/>
      <c r="O392" s="121"/>
      <c r="P392" s="4"/>
      <c r="Q392" s="4"/>
      <c r="R392" s="123"/>
      <c r="S392" s="124"/>
      <c r="T392" s="18"/>
      <c r="U392" s="44" t="s">
        <v>34</v>
      </c>
      <c r="V392" s="4"/>
      <c r="W392" s="123"/>
      <c r="X392" s="124"/>
      <c r="Y392" s="126"/>
      <c r="Z392" s="121"/>
      <c r="AA392" s="121" t="s">
        <v>34</v>
      </c>
      <c r="AB392" s="121"/>
      <c r="AC392" s="121"/>
      <c r="AD392" s="121"/>
      <c r="AE392" s="122"/>
      <c r="AF392" s="125"/>
      <c r="AG392" s="121"/>
      <c r="AH392" s="121"/>
      <c r="AI392" s="121"/>
      <c r="AJ392" s="121"/>
      <c r="AK392" s="121"/>
      <c r="AL392" s="121" t="s">
        <v>34</v>
      </c>
      <c r="AM392" s="121"/>
      <c r="AN392" s="127"/>
      <c r="AO392" s="54">
        <f>AS2*H392</f>
        <v>1825000</v>
      </c>
    </row>
    <row r="393" spans="1:41" ht="30.75" customHeight="1">
      <c r="A393" s="261"/>
      <c r="B393" s="14">
        <v>390</v>
      </c>
      <c r="C393" s="115" t="s">
        <v>356</v>
      </c>
      <c r="D393" s="116"/>
      <c r="E393" s="116"/>
      <c r="F393" s="116"/>
      <c r="G393" s="117"/>
      <c r="H393" s="202">
        <v>170</v>
      </c>
      <c r="I393" s="203"/>
      <c r="J393" s="204"/>
      <c r="K393" s="139" t="s">
        <v>243</v>
      </c>
      <c r="L393" s="140"/>
      <c r="M393" s="141"/>
      <c r="N393" s="126"/>
      <c r="O393" s="121"/>
      <c r="P393" s="4"/>
      <c r="Q393" s="4"/>
      <c r="R393" s="123"/>
      <c r="S393" s="124"/>
      <c r="T393" s="18" t="s">
        <v>34</v>
      </c>
      <c r="U393" s="44"/>
      <c r="V393" s="4"/>
      <c r="W393" s="123"/>
      <c r="X393" s="124"/>
      <c r="Y393" s="126"/>
      <c r="Z393" s="121"/>
      <c r="AA393" s="121" t="s">
        <v>34</v>
      </c>
      <c r="AB393" s="121"/>
      <c r="AC393" s="121"/>
      <c r="AD393" s="121"/>
      <c r="AE393" s="122"/>
      <c r="AF393" s="125"/>
      <c r="AG393" s="121"/>
      <c r="AH393" s="121"/>
      <c r="AI393" s="121"/>
      <c r="AJ393" s="121"/>
      <c r="AK393" s="121"/>
      <c r="AL393" s="121" t="s">
        <v>34</v>
      </c>
      <c r="AM393" s="121"/>
      <c r="AN393" s="127"/>
      <c r="AO393" s="54">
        <f>AS1*H393</f>
        <v>1479000</v>
      </c>
    </row>
    <row r="394" spans="1:41" ht="30.75" customHeight="1">
      <c r="A394" s="261"/>
      <c r="B394" s="14">
        <v>391</v>
      </c>
      <c r="C394" s="115" t="s">
        <v>357</v>
      </c>
      <c r="D394" s="116"/>
      <c r="E394" s="116"/>
      <c r="F394" s="116"/>
      <c r="G394" s="117"/>
      <c r="H394" s="202">
        <v>190</v>
      </c>
      <c r="I394" s="203"/>
      <c r="J394" s="204"/>
      <c r="K394" s="139" t="s">
        <v>33</v>
      </c>
      <c r="L394" s="140"/>
      <c r="M394" s="141"/>
      <c r="N394" s="126"/>
      <c r="O394" s="121"/>
      <c r="P394" s="4"/>
      <c r="Q394" s="4"/>
      <c r="R394" s="123"/>
      <c r="S394" s="124"/>
      <c r="T394" s="18" t="s">
        <v>34</v>
      </c>
      <c r="U394" s="44"/>
      <c r="V394" s="4"/>
      <c r="W394" s="123"/>
      <c r="X394" s="124"/>
      <c r="Y394" s="126"/>
      <c r="Z394" s="121"/>
      <c r="AA394" s="121" t="s">
        <v>34</v>
      </c>
      <c r="AB394" s="121"/>
      <c r="AC394" s="121"/>
      <c r="AD394" s="121"/>
      <c r="AE394" s="122"/>
      <c r="AF394" s="125"/>
      <c r="AG394" s="121"/>
      <c r="AH394" s="121"/>
      <c r="AI394" s="121"/>
      <c r="AJ394" s="121"/>
      <c r="AK394" s="121"/>
      <c r="AL394" s="121" t="s">
        <v>34</v>
      </c>
      <c r="AM394" s="121"/>
      <c r="AN394" s="127"/>
      <c r="AO394" s="54">
        <f>AS1*H394</f>
        <v>1653000</v>
      </c>
    </row>
    <row r="395" spans="1:41" ht="30.75" customHeight="1">
      <c r="A395" s="261"/>
      <c r="B395" s="14">
        <v>392</v>
      </c>
      <c r="C395" s="115" t="s">
        <v>99</v>
      </c>
      <c r="D395" s="116"/>
      <c r="E395" s="116"/>
      <c r="F395" s="116"/>
      <c r="G395" s="117"/>
      <c r="H395" s="202">
        <v>270</v>
      </c>
      <c r="I395" s="203"/>
      <c r="J395" s="204"/>
      <c r="K395" s="139" t="s">
        <v>178</v>
      </c>
      <c r="L395" s="140"/>
      <c r="M395" s="141"/>
      <c r="N395" s="126"/>
      <c r="O395" s="121"/>
      <c r="P395" s="4"/>
      <c r="Q395" s="4"/>
      <c r="R395" s="123"/>
      <c r="S395" s="124"/>
      <c r="T395" s="18"/>
      <c r="U395" s="44" t="s">
        <v>34</v>
      </c>
      <c r="V395" s="4"/>
      <c r="W395" s="123"/>
      <c r="X395" s="124"/>
      <c r="Y395" s="126"/>
      <c r="Z395" s="121"/>
      <c r="AA395" s="121" t="s">
        <v>34</v>
      </c>
      <c r="AB395" s="121"/>
      <c r="AC395" s="121"/>
      <c r="AD395" s="121"/>
      <c r="AE395" s="122"/>
      <c r="AF395" s="125"/>
      <c r="AG395" s="121"/>
      <c r="AH395" s="121"/>
      <c r="AI395" s="121"/>
      <c r="AJ395" s="121"/>
      <c r="AK395" s="121"/>
      <c r="AL395" s="121" t="s">
        <v>34</v>
      </c>
      <c r="AM395" s="121"/>
      <c r="AN395" s="127"/>
      <c r="AO395" s="54">
        <f>AS2*H395</f>
        <v>1971000</v>
      </c>
    </row>
    <row r="396" spans="1:41" ht="30.75" customHeight="1">
      <c r="A396" s="261"/>
      <c r="B396" s="14">
        <v>393</v>
      </c>
      <c r="C396" s="115" t="s">
        <v>358</v>
      </c>
      <c r="D396" s="116"/>
      <c r="E396" s="116"/>
      <c r="F396" s="116"/>
      <c r="G396" s="117"/>
      <c r="H396" s="202">
        <v>260</v>
      </c>
      <c r="I396" s="203"/>
      <c r="J396" s="204"/>
      <c r="K396" s="139" t="s">
        <v>359</v>
      </c>
      <c r="L396" s="140"/>
      <c r="M396" s="141"/>
      <c r="N396" s="126"/>
      <c r="O396" s="121"/>
      <c r="P396" s="4"/>
      <c r="Q396" s="4"/>
      <c r="R396" s="123"/>
      <c r="S396" s="124"/>
      <c r="T396" s="18"/>
      <c r="U396" s="44" t="s">
        <v>34</v>
      </c>
      <c r="V396" s="4"/>
      <c r="W396" s="123"/>
      <c r="X396" s="124"/>
      <c r="Y396" s="126"/>
      <c r="Z396" s="121"/>
      <c r="AA396" s="121" t="s">
        <v>34</v>
      </c>
      <c r="AB396" s="121"/>
      <c r="AC396" s="121"/>
      <c r="AD396" s="121"/>
      <c r="AE396" s="122"/>
      <c r="AF396" s="125"/>
      <c r="AG396" s="121"/>
      <c r="AH396" s="121"/>
      <c r="AI396" s="121"/>
      <c r="AJ396" s="121"/>
      <c r="AK396" s="121"/>
      <c r="AL396" s="121" t="s">
        <v>34</v>
      </c>
      <c r="AM396" s="121"/>
      <c r="AN396" s="127"/>
      <c r="AO396" s="54">
        <f>AS2*H396</f>
        <v>1898000</v>
      </c>
    </row>
    <row r="397" spans="1:41" ht="30.75" customHeight="1">
      <c r="A397" s="261"/>
      <c r="B397" s="14">
        <v>394</v>
      </c>
      <c r="C397" s="115" t="s">
        <v>360</v>
      </c>
      <c r="D397" s="116"/>
      <c r="E397" s="116"/>
      <c r="F397" s="116"/>
      <c r="G397" s="117"/>
      <c r="H397" s="202">
        <v>210</v>
      </c>
      <c r="I397" s="203"/>
      <c r="J397" s="204"/>
      <c r="K397" s="139" t="s">
        <v>69</v>
      </c>
      <c r="L397" s="140"/>
      <c r="M397" s="141"/>
      <c r="N397" s="126"/>
      <c r="O397" s="121"/>
      <c r="P397" s="4"/>
      <c r="Q397" s="4"/>
      <c r="R397" s="123"/>
      <c r="S397" s="124"/>
      <c r="T397" s="18"/>
      <c r="U397" s="44" t="s">
        <v>34</v>
      </c>
      <c r="V397" s="4"/>
      <c r="W397" s="123"/>
      <c r="X397" s="124"/>
      <c r="Y397" s="126"/>
      <c r="Z397" s="121"/>
      <c r="AA397" s="121" t="s">
        <v>34</v>
      </c>
      <c r="AB397" s="121"/>
      <c r="AC397" s="121"/>
      <c r="AD397" s="121"/>
      <c r="AE397" s="122"/>
      <c r="AF397" s="125"/>
      <c r="AG397" s="121"/>
      <c r="AH397" s="121"/>
      <c r="AI397" s="121"/>
      <c r="AJ397" s="121"/>
      <c r="AK397" s="121"/>
      <c r="AL397" s="121" t="s">
        <v>34</v>
      </c>
      <c r="AM397" s="121"/>
      <c r="AN397" s="127"/>
      <c r="AO397" s="54">
        <f>AS2*H397</f>
        <v>1533000</v>
      </c>
    </row>
    <row r="398" spans="1:41" ht="30.75" customHeight="1" thickBot="1">
      <c r="A398" s="262"/>
      <c r="B398" s="15">
        <v>395</v>
      </c>
      <c r="C398" s="208" t="s">
        <v>361</v>
      </c>
      <c r="D398" s="209"/>
      <c r="E398" s="209"/>
      <c r="F398" s="209"/>
      <c r="G398" s="210"/>
      <c r="H398" s="205">
        <v>220</v>
      </c>
      <c r="I398" s="206"/>
      <c r="J398" s="207"/>
      <c r="K398" s="159" t="s">
        <v>69</v>
      </c>
      <c r="L398" s="160"/>
      <c r="M398" s="161"/>
      <c r="N398" s="129"/>
      <c r="O398" s="130"/>
      <c r="P398" s="7"/>
      <c r="Q398" s="7"/>
      <c r="R398" s="137"/>
      <c r="S398" s="138"/>
      <c r="T398" s="16"/>
      <c r="U398" s="46" t="s">
        <v>34</v>
      </c>
      <c r="V398" s="7"/>
      <c r="W398" s="137"/>
      <c r="X398" s="138"/>
      <c r="Y398" s="129"/>
      <c r="Z398" s="130"/>
      <c r="AA398" s="130" t="s">
        <v>34</v>
      </c>
      <c r="AB398" s="130"/>
      <c r="AC398" s="130"/>
      <c r="AD398" s="130"/>
      <c r="AE398" s="131"/>
      <c r="AF398" s="132"/>
      <c r="AG398" s="130"/>
      <c r="AH398" s="130"/>
      <c r="AI398" s="130"/>
      <c r="AJ398" s="130"/>
      <c r="AK398" s="130"/>
      <c r="AL398" s="130" t="s">
        <v>34</v>
      </c>
      <c r="AM398" s="130"/>
      <c r="AN398" s="133"/>
      <c r="AO398" s="54">
        <f>AS2*H398</f>
        <v>1606000</v>
      </c>
    </row>
    <row r="399" spans="1:41" ht="30.75" customHeight="1">
      <c r="A399" s="263" t="s">
        <v>362</v>
      </c>
      <c r="B399" s="13">
        <v>396</v>
      </c>
      <c r="C399" s="112" t="s">
        <v>171</v>
      </c>
      <c r="D399" s="113"/>
      <c r="E399" s="113"/>
      <c r="F399" s="113"/>
      <c r="G399" s="114"/>
      <c r="H399" s="193">
        <v>350</v>
      </c>
      <c r="I399" s="194"/>
      <c r="J399" s="195"/>
      <c r="K399" s="162" t="s">
        <v>243</v>
      </c>
      <c r="L399" s="163"/>
      <c r="M399" s="164"/>
      <c r="N399" s="118"/>
      <c r="O399" s="119"/>
      <c r="P399" s="6" t="s">
        <v>34</v>
      </c>
      <c r="Q399" s="6"/>
      <c r="R399" s="135"/>
      <c r="S399" s="136"/>
      <c r="T399" s="17"/>
      <c r="U399" s="47"/>
      <c r="V399" s="6"/>
      <c r="W399" s="135"/>
      <c r="X399" s="136"/>
      <c r="Y399" s="118"/>
      <c r="Z399" s="119"/>
      <c r="AA399" s="119" t="s">
        <v>34</v>
      </c>
      <c r="AB399" s="119"/>
      <c r="AC399" s="119"/>
      <c r="AD399" s="119"/>
      <c r="AE399" s="120"/>
      <c r="AF399" s="128"/>
      <c r="AG399" s="119"/>
      <c r="AH399" s="119"/>
      <c r="AI399" s="119"/>
      <c r="AJ399" s="119"/>
      <c r="AK399" s="119"/>
      <c r="AL399" s="119" t="s">
        <v>34</v>
      </c>
      <c r="AM399" s="119"/>
      <c r="AN399" s="134"/>
      <c r="AO399" s="54">
        <f>AQ2*H399</f>
        <v>2957500</v>
      </c>
    </row>
    <row r="400" spans="1:41" ht="30.75" customHeight="1">
      <c r="A400" s="264"/>
      <c r="B400" s="14">
        <v>397</v>
      </c>
      <c r="C400" s="115" t="s">
        <v>363</v>
      </c>
      <c r="D400" s="116"/>
      <c r="E400" s="116"/>
      <c r="F400" s="116"/>
      <c r="G400" s="117"/>
      <c r="H400" s="202">
        <v>300</v>
      </c>
      <c r="I400" s="203"/>
      <c r="J400" s="204"/>
      <c r="K400" s="139" t="s">
        <v>243</v>
      </c>
      <c r="L400" s="140"/>
      <c r="M400" s="141"/>
      <c r="N400" s="126"/>
      <c r="O400" s="121"/>
      <c r="P400" s="4" t="s">
        <v>34</v>
      </c>
      <c r="Q400" s="4"/>
      <c r="R400" s="123"/>
      <c r="S400" s="124"/>
      <c r="T400" s="18"/>
      <c r="U400" s="44"/>
      <c r="V400" s="4"/>
      <c r="W400" s="123"/>
      <c r="X400" s="124"/>
      <c r="Y400" s="126"/>
      <c r="Z400" s="121"/>
      <c r="AA400" s="121" t="s">
        <v>34</v>
      </c>
      <c r="AB400" s="121"/>
      <c r="AC400" s="121"/>
      <c r="AD400" s="121"/>
      <c r="AE400" s="122"/>
      <c r="AF400" s="125"/>
      <c r="AG400" s="121"/>
      <c r="AH400" s="121"/>
      <c r="AI400" s="121"/>
      <c r="AJ400" s="121"/>
      <c r="AK400" s="121"/>
      <c r="AL400" s="121" t="s">
        <v>34</v>
      </c>
      <c r="AM400" s="121"/>
      <c r="AN400" s="127"/>
      <c r="AO400" s="54">
        <f>AQ2*H400</f>
        <v>2535000</v>
      </c>
    </row>
    <row r="401" spans="1:41" ht="30.75" customHeight="1">
      <c r="A401" s="264"/>
      <c r="B401" s="14">
        <v>398</v>
      </c>
      <c r="C401" s="115" t="s">
        <v>364</v>
      </c>
      <c r="D401" s="116"/>
      <c r="E401" s="116"/>
      <c r="F401" s="116"/>
      <c r="G401" s="117"/>
      <c r="H401" s="202">
        <v>270</v>
      </c>
      <c r="I401" s="203"/>
      <c r="J401" s="204"/>
      <c r="K401" s="139" t="s">
        <v>69</v>
      </c>
      <c r="L401" s="140"/>
      <c r="M401" s="141"/>
      <c r="N401" s="126"/>
      <c r="O401" s="121"/>
      <c r="P401" s="4" t="s">
        <v>34</v>
      </c>
      <c r="Q401" s="4"/>
      <c r="R401" s="123"/>
      <c r="S401" s="124"/>
      <c r="T401" s="18"/>
      <c r="U401" s="44"/>
      <c r="V401" s="4"/>
      <c r="W401" s="123"/>
      <c r="X401" s="124"/>
      <c r="Y401" s="126"/>
      <c r="Z401" s="121"/>
      <c r="AA401" s="121" t="s">
        <v>34</v>
      </c>
      <c r="AB401" s="121"/>
      <c r="AC401" s="121"/>
      <c r="AD401" s="121"/>
      <c r="AE401" s="122"/>
      <c r="AF401" s="125"/>
      <c r="AG401" s="121"/>
      <c r="AH401" s="121"/>
      <c r="AI401" s="121"/>
      <c r="AJ401" s="121"/>
      <c r="AK401" s="121"/>
      <c r="AL401" s="121" t="s">
        <v>34</v>
      </c>
      <c r="AM401" s="121"/>
      <c r="AN401" s="127"/>
      <c r="AO401" s="54">
        <f>AQ2*H401</f>
        <v>2281500</v>
      </c>
    </row>
    <row r="402" spans="1:41" ht="30.75" customHeight="1">
      <c r="A402" s="264"/>
      <c r="B402" s="14">
        <v>399</v>
      </c>
      <c r="C402" s="115" t="s">
        <v>290</v>
      </c>
      <c r="D402" s="116"/>
      <c r="E402" s="116"/>
      <c r="F402" s="116"/>
      <c r="G402" s="117"/>
      <c r="H402" s="202">
        <v>300</v>
      </c>
      <c r="I402" s="203"/>
      <c r="J402" s="204"/>
      <c r="K402" s="139" t="s">
        <v>243</v>
      </c>
      <c r="L402" s="140"/>
      <c r="M402" s="141"/>
      <c r="N402" s="126"/>
      <c r="O402" s="121"/>
      <c r="P402" s="4" t="s">
        <v>34</v>
      </c>
      <c r="Q402" s="4"/>
      <c r="R402" s="123"/>
      <c r="S402" s="124"/>
      <c r="T402" s="18"/>
      <c r="U402" s="44"/>
      <c r="V402" s="4"/>
      <c r="W402" s="123"/>
      <c r="X402" s="124"/>
      <c r="Y402" s="126"/>
      <c r="Z402" s="121"/>
      <c r="AA402" s="121" t="s">
        <v>34</v>
      </c>
      <c r="AB402" s="121"/>
      <c r="AC402" s="121"/>
      <c r="AD402" s="121"/>
      <c r="AE402" s="122"/>
      <c r="AF402" s="125"/>
      <c r="AG402" s="121"/>
      <c r="AH402" s="121"/>
      <c r="AI402" s="121"/>
      <c r="AJ402" s="121"/>
      <c r="AK402" s="121"/>
      <c r="AL402" s="121" t="s">
        <v>34</v>
      </c>
      <c r="AM402" s="121"/>
      <c r="AN402" s="127"/>
      <c r="AO402" s="54">
        <f>AQ2*H402</f>
        <v>2535000</v>
      </c>
    </row>
    <row r="403" spans="1:41" ht="30.75" customHeight="1">
      <c r="A403" s="264"/>
      <c r="B403" s="14">
        <v>400</v>
      </c>
      <c r="C403" s="115" t="s">
        <v>365</v>
      </c>
      <c r="D403" s="116"/>
      <c r="E403" s="116"/>
      <c r="F403" s="116"/>
      <c r="G403" s="117"/>
      <c r="H403" s="202">
        <v>350</v>
      </c>
      <c r="I403" s="203"/>
      <c r="J403" s="204"/>
      <c r="K403" s="139" t="s">
        <v>57</v>
      </c>
      <c r="L403" s="140"/>
      <c r="M403" s="141"/>
      <c r="N403" s="126"/>
      <c r="O403" s="121"/>
      <c r="P403" s="4" t="s">
        <v>34</v>
      </c>
      <c r="Q403" s="4"/>
      <c r="R403" s="123"/>
      <c r="S403" s="124"/>
      <c r="T403" s="18"/>
      <c r="U403" s="44"/>
      <c r="V403" s="4"/>
      <c r="W403" s="123"/>
      <c r="X403" s="124"/>
      <c r="Y403" s="126"/>
      <c r="Z403" s="121"/>
      <c r="AA403" s="121" t="s">
        <v>34</v>
      </c>
      <c r="AB403" s="121"/>
      <c r="AC403" s="121"/>
      <c r="AD403" s="121"/>
      <c r="AE403" s="122"/>
      <c r="AF403" s="125"/>
      <c r="AG403" s="121"/>
      <c r="AH403" s="121"/>
      <c r="AI403" s="121"/>
      <c r="AJ403" s="121"/>
      <c r="AK403" s="121"/>
      <c r="AL403" s="121" t="s">
        <v>34</v>
      </c>
      <c r="AM403" s="121"/>
      <c r="AN403" s="127"/>
      <c r="AO403" s="54">
        <f>AQ2*H403</f>
        <v>2957500</v>
      </c>
    </row>
    <row r="404" spans="1:41" ht="30.75" customHeight="1">
      <c r="A404" s="264"/>
      <c r="B404" s="14">
        <v>401</v>
      </c>
      <c r="C404" s="115" t="s">
        <v>366</v>
      </c>
      <c r="D404" s="116"/>
      <c r="E404" s="116"/>
      <c r="F404" s="116"/>
      <c r="G404" s="117"/>
      <c r="H404" s="202">
        <v>270</v>
      </c>
      <c r="I404" s="203"/>
      <c r="J404" s="204"/>
      <c r="K404" s="139" t="s">
        <v>243</v>
      </c>
      <c r="L404" s="140"/>
      <c r="M404" s="141"/>
      <c r="N404" s="126"/>
      <c r="O404" s="121"/>
      <c r="P404" s="4" t="s">
        <v>34</v>
      </c>
      <c r="Q404" s="4"/>
      <c r="R404" s="123"/>
      <c r="S404" s="124"/>
      <c r="T404" s="18"/>
      <c r="U404" s="44"/>
      <c r="V404" s="4"/>
      <c r="W404" s="123"/>
      <c r="X404" s="124"/>
      <c r="Y404" s="126"/>
      <c r="Z404" s="121"/>
      <c r="AA404" s="121" t="s">
        <v>34</v>
      </c>
      <c r="AB404" s="121"/>
      <c r="AC404" s="121"/>
      <c r="AD404" s="121"/>
      <c r="AE404" s="122"/>
      <c r="AF404" s="125"/>
      <c r="AG404" s="121"/>
      <c r="AH404" s="121"/>
      <c r="AI404" s="121"/>
      <c r="AJ404" s="121"/>
      <c r="AK404" s="121"/>
      <c r="AL404" s="121" t="s">
        <v>34</v>
      </c>
      <c r="AM404" s="121"/>
      <c r="AN404" s="127"/>
      <c r="AO404" s="54">
        <f>AQ2*H404</f>
        <v>2281500</v>
      </c>
    </row>
    <row r="405" spans="1:41" ht="30.75" customHeight="1" thickBot="1">
      <c r="A405" s="265"/>
      <c r="B405" s="15">
        <v>402</v>
      </c>
      <c r="C405" s="208" t="s">
        <v>158</v>
      </c>
      <c r="D405" s="209"/>
      <c r="E405" s="209"/>
      <c r="F405" s="209"/>
      <c r="G405" s="210"/>
      <c r="H405" s="205">
        <v>250</v>
      </c>
      <c r="I405" s="206"/>
      <c r="J405" s="207"/>
      <c r="K405" s="159" t="s">
        <v>243</v>
      </c>
      <c r="L405" s="160"/>
      <c r="M405" s="161"/>
      <c r="N405" s="129"/>
      <c r="O405" s="130"/>
      <c r="P405" s="7" t="s">
        <v>34</v>
      </c>
      <c r="Q405" s="7"/>
      <c r="R405" s="137"/>
      <c r="S405" s="138"/>
      <c r="T405" s="16"/>
      <c r="U405" s="46"/>
      <c r="V405" s="7"/>
      <c r="W405" s="137"/>
      <c r="X405" s="138"/>
      <c r="Y405" s="129"/>
      <c r="Z405" s="130"/>
      <c r="AA405" s="130" t="s">
        <v>34</v>
      </c>
      <c r="AB405" s="130"/>
      <c r="AC405" s="130"/>
      <c r="AD405" s="130"/>
      <c r="AE405" s="131"/>
      <c r="AF405" s="132"/>
      <c r="AG405" s="130"/>
      <c r="AH405" s="130"/>
      <c r="AI405" s="130"/>
      <c r="AJ405" s="130"/>
      <c r="AK405" s="130"/>
      <c r="AL405" s="130" t="s">
        <v>34</v>
      </c>
      <c r="AM405" s="130"/>
      <c r="AN405" s="133"/>
      <c r="AO405" s="54">
        <f>AQ2*H405</f>
        <v>2112500</v>
      </c>
    </row>
    <row r="406" spans="1:41" ht="30.75" customHeight="1">
      <c r="A406" s="250" t="s">
        <v>367</v>
      </c>
      <c r="B406" s="13">
        <v>403</v>
      </c>
      <c r="C406" s="112" t="s">
        <v>368</v>
      </c>
      <c r="D406" s="113"/>
      <c r="E406" s="113"/>
      <c r="F406" s="113"/>
      <c r="G406" s="114"/>
      <c r="H406" s="193">
        <v>410</v>
      </c>
      <c r="I406" s="194"/>
      <c r="J406" s="195"/>
      <c r="K406" s="162" t="s">
        <v>57</v>
      </c>
      <c r="L406" s="163"/>
      <c r="M406" s="164"/>
      <c r="N406" s="118"/>
      <c r="O406" s="119"/>
      <c r="P406" s="6"/>
      <c r="Q406" s="6"/>
      <c r="R406" s="135"/>
      <c r="S406" s="136"/>
      <c r="T406" s="17"/>
      <c r="U406" s="47"/>
      <c r="V406" s="6"/>
      <c r="W406" s="135" t="s">
        <v>34</v>
      </c>
      <c r="X406" s="136"/>
      <c r="Y406" s="118"/>
      <c r="Z406" s="119"/>
      <c r="AA406" s="119" t="s">
        <v>34</v>
      </c>
      <c r="AB406" s="119"/>
      <c r="AC406" s="119"/>
      <c r="AD406" s="119"/>
      <c r="AE406" s="120"/>
      <c r="AF406" s="128"/>
      <c r="AG406" s="119"/>
      <c r="AH406" s="119"/>
      <c r="AI406" s="119"/>
      <c r="AJ406" s="119"/>
      <c r="AK406" s="119"/>
      <c r="AL406" s="119" t="s">
        <v>34</v>
      </c>
      <c r="AM406" s="119"/>
      <c r="AN406" s="134"/>
      <c r="AO406" s="54">
        <f t="shared" ref="AO406:AO427" si="20">H406*$AS$24</f>
        <v>2726500</v>
      </c>
    </row>
    <row r="407" spans="1:41" ht="30.75" customHeight="1">
      <c r="A407" s="251"/>
      <c r="B407" s="14">
        <v>404</v>
      </c>
      <c r="C407" s="115" t="s">
        <v>369</v>
      </c>
      <c r="D407" s="116"/>
      <c r="E407" s="116"/>
      <c r="F407" s="116"/>
      <c r="G407" s="117"/>
      <c r="H407" s="202">
        <v>360</v>
      </c>
      <c r="I407" s="203"/>
      <c r="J407" s="204"/>
      <c r="K407" s="139" t="s">
        <v>57</v>
      </c>
      <c r="L407" s="140"/>
      <c r="M407" s="141"/>
      <c r="N407" s="126"/>
      <c r="O407" s="121"/>
      <c r="P407" s="4"/>
      <c r="Q407" s="4"/>
      <c r="R407" s="123"/>
      <c r="S407" s="124"/>
      <c r="T407" s="18"/>
      <c r="U407" s="44"/>
      <c r="V407" s="4"/>
      <c r="W407" s="123" t="s">
        <v>34</v>
      </c>
      <c r="X407" s="124"/>
      <c r="Y407" s="126"/>
      <c r="Z407" s="121"/>
      <c r="AA407" s="121" t="s">
        <v>34</v>
      </c>
      <c r="AB407" s="121"/>
      <c r="AC407" s="121"/>
      <c r="AD407" s="121"/>
      <c r="AE407" s="122"/>
      <c r="AF407" s="125"/>
      <c r="AG407" s="121"/>
      <c r="AH407" s="121"/>
      <c r="AI407" s="121"/>
      <c r="AJ407" s="121"/>
      <c r="AK407" s="121"/>
      <c r="AL407" s="121" t="s">
        <v>34</v>
      </c>
      <c r="AM407" s="121"/>
      <c r="AN407" s="127"/>
      <c r="AO407" s="54">
        <f t="shared" si="20"/>
        <v>2394000</v>
      </c>
    </row>
    <row r="408" spans="1:41" ht="30.75" customHeight="1">
      <c r="A408" s="251"/>
      <c r="B408" s="14">
        <v>405</v>
      </c>
      <c r="C408" s="115" t="s">
        <v>370</v>
      </c>
      <c r="D408" s="116"/>
      <c r="E408" s="116"/>
      <c r="F408" s="116"/>
      <c r="G408" s="117"/>
      <c r="H408" s="202">
        <v>400</v>
      </c>
      <c r="I408" s="203"/>
      <c r="J408" s="204"/>
      <c r="K408" s="139" t="s">
        <v>33</v>
      </c>
      <c r="L408" s="140"/>
      <c r="M408" s="141"/>
      <c r="N408" s="126"/>
      <c r="O408" s="121"/>
      <c r="P408" s="4"/>
      <c r="Q408" s="4"/>
      <c r="R408" s="123"/>
      <c r="S408" s="124"/>
      <c r="T408" s="18"/>
      <c r="U408" s="44"/>
      <c r="V408" s="4"/>
      <c r="W408" s="123" t="s">
        <v>34</v>
      </c>
      <c r="X408" s="124"/>
      <c r="Y408" s="126"/>
      <c r="Z408" s="121"/>
      <c r="AA408" s="121" t="s">
        <v>34</v>
      </c>
      <c r="AB408" s="121"/>
      <c r="AC408" s="121"/>
      <c r="AD408" s="121"/>
      <c r="AE408" s="122"/>
      <c r="AF408" s="125"/>
      <c r="AG408" s="121"/>
      <c r="AH408" s="121"/>
      <c r="AI408" s="121"/>
      <c r="AJ408" s="121"/>
      <c r="AK408" s="121"/>
      <c r="AL408" s="121" t="s">
        <v>34</v>
      </c>
      <c r="AM408" s="121"/>
      <c r="AN408" s="127"/>
      <c r="AO408" s="54">
        <f t="shared" si="20"/>
        <v>2660000</v>
      </c>
    </row>
    <row r="409" spans="1:41" ht="30.75" customHeight="1">
      <c r="A409" s="251"/>
      <c r="B409" s="14">
        <v>406</v>
      </c>
      <c r="C409" s="115" t="s">
        <v>371</v>
      </c>
      <c r="D409" s="116"/>
      <c r="E409" s="116"/>
      <c r="F409" s="116"/>
      <c r="G409" s="117"/>
      <c r="H409" s="202">
        <v>420</v>
      </c>
      <c r="I409" s="203"/>
      <c r="J409" s="204"/>
      <c r="K409" s="139" t="s">
        <v>57</v>
      </c>
      <c r="L409" s="140"/>
      <c r="M409" s="141"/>
      <c r="N409" s="126"/>
      <c r="O409" s="121"/>
      <c r="P409" s="4"/>
      <c r="Q409" s="4"/>
      <c r="R409" s="123"/>
      <c r="S409" s="124"/>
      <c r="T409" s="18"/>
      <c r="U409" s="44"/>
      <c r="V409" s="4"/>
      <c r="W409" s="123" t="s">
        <v>34</v>
      </c>
      <c r="X409" s="124"/>
      <c r="Y409" s="126"/>
      <c r="Z409" s="121"/>
      <c r="AA409" s="121" t="s">
        <v>34</v>
      </c>
      <c r="AB409" s="121"/>
      <c r="AC409" s="121"/>
      <c r="AD409" s="121"/>
      <c r="AE409" s="122"/>
      <c r="AF409" s="125"/>
      <c r="AG409" s="121"/>
      <c r="AH409" s="121"/>
      <c r="AI409" s="121"/>
      <c r="AJ409" s="121"/>
      <c r="AK409" s="121"/>
      <c r="AL409" s="121" t="s">
        <v>34</v>
      </c>
      <c r="AM409" s="121"/>
      <c r="AN409" s="127"/>
      <c r="AO409" s="54">
        <f t="shared" si="20"/>
        <v>2793000</v>
      </c>
    </row>
    <row r="410" spans="1:41" ht="30.75" customHeight="1">
      <c r="A410" s="251"/>
      <c r="B410" s="14">
        <v>407</v>
      </c>
      <c r="C410" s="115" t="s">
        <v>372</v>
      </c>
      <c r="D410" s="116"/>
      <c r="E410" s="116"/>
      <c r="F410" s="116"/>
      <c r="G410" s="117"/>
      <c r="H410" s="202">
        <v>400</v>
      </c>
      <c r="I410" s="203"/>
      <c r="J410" s="204"/>
      <c r="K410" s="139" t="s">
        <v>57</v>
      </c>
      <c r="L410" s="140"/>
      <c r="M410" s="141"/>
      <c r="N410" s="126"/>
      <c r="O410" s="121"/>
      <c r="P410" s="4"/>
      <c r="Q410" s="4"/>
      <c r="R410" s="123"/>
      <c r="S410" s="124"/>
      <c r="T410" s="18"/>
      <c r="U410" s="44"/>
      <c r="V410" s="4"/>
      <c r="W410" s="123" t="s">
        <v>34</v>
      </c>
      <c r="X410" s="124"/>
      <c r="Y410" s="126"/>
      <c r="Z410" s="121"/>
      <c r="AA410" s="121" t="s">
        <v>34</v>
      </c>
      <c r="AB410" s="121"/>
      <c r="AC410" s="121"/>
      <c r="AD410" s="121"/>
      <c r="AE410" s="122"/>
      <c r="AF410" s="125"/>
      <c r="AG410" s="121"/>
      <c r="AH410" s="121"/>
      <c r="AI410" s="121"/>
      <c r="AJ410" s="121"/>
      <c r="AK410" s="121"/>
      <c r="AL410" s="121" t="s">
        <v>34</v>
      </c>
      <c r="AM410" s="121"/>
      <c r="AN410" s="127"/>
      <c r="AO410" s="54">
        <f t="shared" si="20"/>
        <v>2660000</v>
      </c>
    </row>
    <row r="411" spans="1:41" ht="30.75" customHeight="1">
      <c r="A411" s="251"/>
      <c r="B411" s="14">
        <v>408</v>
      </c>
      <c r="C411" s="115" t="s">
        <v>373</v>
      </c>
      <c r="D411" s="116"/>
      <c r="E411" s="116"/>
      <c r="F411" s="116"/>
      <c r="G411" s="117"/>
      <c r="H411" s="202">
        <v>380</v>
      </c>
      <c r="I411" s="203"/>
      <c r="J411" s="204"/>
      <c r="K411" s="139" t="s">
        <v>57</v>
      </c>
      <c r="L411" s="140"/>
      <c r="M411" s="141"/>
      <c r="N411" s="126"/>
      <c r="O411" s="121"/>
      <c r="P411" s="4"/>
      <c r="Q411" s="4"/>
      <c r="R411" s="123"/>
      <c r="S411" s="124"/>
      <c r="T411" s="18"/>
      <c r="U411" s="44"/>
      <c r="V411" s="4"/>
      <c r="W411" s="123" t="s">
        <v>34</v>
      </c>
      <c r="X411" s="124"/>
      <c r="Y411" s="126"/>
      <c r="Z411" s="121"/>
      <c r="AA411" s="121" t="s">
        <v>34</v>
      </c>
      <c r="AB411" s="121"/>
      <c r="AC411" s="121"/>
      <c r="AD411" s="121"/>
      <c r="AE411" s="122"/>
      <c r="AF411" s="125"/>
      <c r="AG411" s="121"/>
      <c r="AH411" s="121"/>
      <c r="AI411" s="121"/>
      <c r="AJ411" s="121"/>
      <c r="AK411" s="121"/>
      <c r="AL411" s="121" t="s">
        <v>34</v>
      </c>
      <c r="AM411" s="121"/>
      <c r="AN411" s="127"/>
      <c r="AO411" s="54">
        <f t="shared" si="20"/>
        <v>2527000</v>
      </c>
    </row>
    <row r="412" spans="1:41" ht="30.75" customHeight="1">
      <c r="A412" s="251"/>
      <c r="B412" s="14">
        <v>409</v>
      </c>
      <c r="C412" s="115" t="s">
        <v>374</v>
      </c>
      <c r="D412" s="116"/>
      <c r="E412" s="116"/>
      <c r="F412" s="116"/>
      <c r="G412" s="117"/>
      <c r="H412" s="202">
        <v>490</v>
      </c>
      <c r="I412" s="203"/>
      <c r="J412" s="204"/>
      <c r="K412" s="139" t="s">
        <v>33</v>
      </c>
      <c r="L412" s="140"/>
      <c r="M412" s="141"/>
      <c r="N412" s="126"/>
      <c r="O412" s="121"/>
      <c r="P412" s="4"/>
      <c r="Q412" s="4"/>
      <c r="R412" s="123"/>
      <c r="S412" s="124"/>
      <c r="T412" s="18"/>
      <c r="U412" s="44"/>
      <c r="V412" s="4"/>
      <c r="W412" s="123" t="s">
        <v>34</v>
      </c>
      <c r="X412" s="124"/>
      <c r="Y412" s="126"/>
      <c r="Z412" s="121"/>
      <c r="AA412" s="121" t="s">
        <v>34</v>
      </c>
      <c r="AB412" s="121"/>
      <c r="AC412" s="121"/>
      <c r="AD412" s="121"/>
      <c r="AE412" s="122"/>
      <c r="AF412" s="125"/>
      <c r="AG412" s="121"/>
      <c r="AH412" s="121"/>
      <c r="AI412" s="121"/>
      <c r="AJ412" s="121"/>
      <c r="AK412" s="121"/>
      <c r="AL412" s="121" t="s">
        <v>34</v>
      </c>
      <c r="AM412" s="121"/>
      <c r="AN412" s="127"/>
      <c r="AO412" s="54">
        <f t="shared" si="20"/>
        <v>3258500</v>
      </c>
    </row>
    <row r="413" spans="1:41" ht="30.75" customHeight="1">
      <c r="A413" s="251"/>
      <c r="B413" s="14">
        <v>410</v>
      </c>
      <c r="C413" s="115" t="s">
        <v>375</v>
      </c>
      <c r="D413" s="116"/>
      <c r="E413" s="116"/>
      <c r="F413" s="116"/>
      <c r="G413" s="117"/>
      <c r="H413" s="202">
        <v>370</v>
      </c>
      <c r="I413" s="203"/>
      <c r="J413" s="204"/>
      <c r="K413" s="139" t="s">
        <v>33</v>
      </c>
      <c r="L413" s="140"/>
      <c r="M413" s="141"/>
      <c r="N413" s="126"/>
      <c r="O413" s="121"/>
      <c r="P413" s="4"/>
      <c r="Q413" s="4"/>
      <c r="R413" s="123"/>
      <c r="S413" s="124"/>
      <c r="T413" s="18"/>
      <c r="U413" s="44"/>
      <c r="V413" s="4"/>
      <c r="W413" s="123" t="s">
        <v>34</v>
      </c>
      <c r="X413" s="124"/>
      <c r="Y413" s="126"/>
      <c r="Z413" s="121"/>
      <c r="AA413" s="121" t="s">
        <v>34</v>
      </c>
      <c r="AB413" s="121"/>
      <c r="AC413" s="121"/>
      <c r="AD413" s="121"/>
      <c r="AE413" s="122"/>
      <c r="AF413" s="125"/>
      <c r="AG413" s="121"/>
      <c r="AH413" s="121"/>
      <c r="AI413" s="121"/>
      <c r="AJ413" s="121"/>
      <c r="AK413" s="121"/>
      <c r="AL413" s="121" t="s">
        <v>34</v>
      </c>
      <c r="AM413" s="121"/>
      <c r="AN413" s="127"/>
      <c r="AO413" s="54">
        <f t="shared" si="20"/>
        <v>2460500</v>
      </c>
    </row>
    <row r="414" spans="1:41" ht="30.75" customHeight="1">
      <c r="A414" s="251"/>
      <c r="B414" s="14">
        <v>411</v>
      </c>
      <c r="C414" s="115" t="s">
        <v>376</v>
      </c>
      <c r="D414" s="116"/>
      <c r="E414" s="116"/>
      <c r="F414" s="116"/>
      <c r="G414" s="117"/>
      <c r="H414" s="202">
        <v>470</v>
      </c>
      <c r="I414" s="203"/>
      <c r="J414" s="204"/>
      <c r="K414" s="139" t="s">
        <v>57</v>
      </c>
      <c r="L414" s="140"/>
      <c r="M414" s="141"/>
      <c r="N414" s="126"/>
      <c r="O414" s="121"/>
      <c r="P414" s="4"/>
      <c r="Q414" s="4"/>
      <c r="R414" s="123"/>
      <c r="S414" s="124"/>
      <c r="T414" s="18"/>
      <c r="U414" s="44"/>
      <c r="V414" s="4"/>
      <c r="W414" s="123" t="s">
        <v>34</v>
      </c>
      <c r="X414" s="124"/>
      <c r="Y414" s="126"/>
      <c r="Z414" s="121"/>
      <c r="AA414" s="121" t="s">
        <v>34</v>
      </c>
      <c r="AB414" s="121"/>
      <c r="AC414" s="121"/>
      <c r="AD414" s="121"/>
      <c r="AE414" s="122"/>
      <c r="AF414" s="125"/>
      <c r="AG414" s="121"/>
      <c r="AH414" s="121"/>
      <c r="AI414" s="121"/>
      <c r="AJ414" s="121"/>
      <c r="AK414" s="121"/>
      <c r="AL414" s="121" t="s">
        <v>34</v>
      </c>
      <c r="AM414" s="121"/>
      <c r="AN414" s="127"/>
      <c r="AO414" s="54">
        <f t="shared" si="20"/>
        <v>3125500</v>
      </c>
    </row>
    <row r="415" spans="1:41" ht="30.75" customHeight="1">
      <c r="A415" s="251"/>
      <c r="B415" s="14">
        <v>412</v>
      </c>
      <c r="C415" s="115" t="s">
        <v>377</v>
      </c>
      <c r="D415" s="116"/>
      <c r="E415" s="116"/>
      <c r="F415" s="116"/>
      <c r="G415" s="117"/>
      <c r="H415" s="202">
        <v>450</v>
      </c>
      <c r="I415" s="203"/>
      <c r="J415" s="204"/>
      <c r="K415" s="139" t="s">
        <v>33</v>
      </c>
      <c r="L415" s="140"/>
      <c r="M415" s="141"/>
      <c r="N415" s="126"/>
      <c r="O415" s="121"/>
      <c r="P415" s="4"/>
      <c r="Q415" s="4"/>
      <c r="R415" s="123"/>
      <c r="S415" s="124"/>
      <c r="T415" s="18"/>
      <c r="U415" s="44"/>
      <c r="V415" s="4"/>
      <c r="W415" s="123" t="s">
        <v>34</v>
      </c>
      <c r="X415" s="124"/>
      <c r="Y415" s="126"/>
      <c r="Z415" s="121"/>
      <c r="AA415" s="121" t="s">
        <v>34</v>
      </c>
      <c r="AB415" s="121"/>
      <c r="AC415" s="121"/>
      <c r="AD415" s="121"/>
      <c r="AE415" s="122"/>
      <c r="AF415" s="125"/>
      <c r="AG415" s="121"/>
      <c r="AH415" s="121"/>
      <c r="AI415" s="121"/>
      <c r="AJ415" s="121"/>
      <c r="AK415" s="121"/>
      <c r="AL415" s="121" t="s">
        <v>34</v>
      </c>
      <c r="AM415" s="121"/>
      <c r="AN415" s="127"/>
      <c r="AO415" s="54">
        <f t="shared" si="20"/>
        <v>2992500</v>
      </c>
    </row>
    <row r="416" spans="1:41" ht="30.75" customHeight="1">
      <c r="A416" s="251"/>
      <c r="B416" s="14">
        <v>413</v>
      </c>
      <c r="C416" s="115" t="s">
        <v>378</v>
      </c>
      <c r="D416" s="116"/>
      <c r="E416" s="116"/>
      <c r="F416" s="116"/>
      <c r="G416" s="117"/>
      <c r="H416" s="202">
        <v>400</v>
      </c>
      <c r="I416" s="203"/>
      <c r="J416" s="204"/>
      <c r="K416" s="139" t="s">
        <v>379</v>
      </c>
      <c r="L416" s="140"/>
      <c r="M416" s="141"/>
      <c r="N416" s="126"/>
      <c r="O416" s="121"/>
      <c r="P416" s="4"/>
      <c r="Q416" s="4"/>
      <c r="R416" s="123"/>
      <c r="S416" s="124"/>
      <c r="T416" s="18"/>
      <c r="U416" s="44"/>
      <c r="V416" s="4"/>
      <c r="W416" s="123" t="s">
        <v>34</v>
      </c>
      <c r="X416" s="124"/>
      <c r="Y416" s="126"/>
      <c r="Z416" s="121"/>
      <c r="AA416" s="121" t="s">
        <v>34</v>
      </c>
      <c r="AB416" s="121"/>
      <c r="AC416" s="121"/>
      <c r="AD416" s="121"/>
      <c r="AE416" s="122"/>
      <c r="AF416" s="125"/>
      <c r="AG416" s="121"/>
      <c r="AH416" s="121"/>
      <c r="AI416" s="121"/>
      <c r="AJ416" s="121"/>
      <c r="AK416" s="121"/>
      <c r="AL416" s="121" t="s">
        <v>34</v>
      </c>
      <c r="AM416" s="121"/>
      <c r="AN416" s="127"/>
      <c r="AO416" s="54">
        <f t="shared" si="20"/>
        <v>2660000</v>
      </c>
    </row>
    <row r="417" spans="1:41" ht="30.75" customHeight="1">
      <c r="A417" s="251"/>
      <c r="B417" s="14">
        <v>414</v>
      </c>
      <c r="C417" s="115" t="s">
        <v>380</v>
      </c>
      <c r="D417" s="116"/>
      <c r="E417" s="116"/>
      <c r="F417" s="116"/>
      <c r="G417" s="117"/>
      <c r="H417" s="202">
        <v>400</v>
      </c>
      <c r="I417" s="203"/>
      <c r="J417" s="204"/>
      <c r="K417" s="139" t="s">
        <v>57</v>
      </c>
      <c r="L417" s="140"/>
      <c r="M417" s="141"/>
      <c r="N417" s="126"/>
      <c r="O417" s="121"/>
      <c r="P417" s="4"/>
      <c r="Q417" s="4"/>
      <c r="R417" s="123"/>
      <c r="S417" s="124"/>
      <c r="T417" s="18"/>
      <c r="U417" s="44"/>
      <c r="V417" s="4"/>
      <c r="W417" s="123" t="s">
        <v>34</v>
      </c>
      <c r="X417" s="124"/>
      <c r="Y417" s="126"/>
      <c r="Z417" s="121"/>
      <c r="AA417" s="121" t="s">
        <v>34</v>
      </c>
      <c r="AB417" s="121"/>
      <c r="AC417" s="121"/>
      <c r="AD417" s="121"/>
      <c r="AE417" s="122"/>
      <c r="AF417" s="125"/>
      <c r="AG417" s="121"/>
      <c r="AH417" s="121"/>
      <c r="AI417" s="121"/>
      <c r="AJ417" s="121"/>
      <c r="AK417" s="121"/>
      <c r="AL417" s="121" t="s">
        <v>34</v>
      </c>
      <c r="AM417" s="121"/>
      <c r="AN417" s="127"/>
      <c r="AO417" s="54">
        <f t="shared" si="20"/>
        <v>2660000</v>
      </c>
    </row>
    <row r="418" spans="1:41" ht="30.75" customHeight="1">
      <c r="A418" s="251"/>
      <c r="B418" s="14">
        <v>415</v>
      </c>
      <c r="C418" s="115" t="s">
        <v>381</v>
      </c>
      <c r="D418" s="116"/>
      <c r="E418" s="116"/>
      <c r="F418" s="116"/>
      <c r="G418" s="117"/>
      <c r="H418" s="202">
        <v>630</v>
      </c>
      <c r="I418" s="203"/>
      <c r="J418" s="204"/>
      <c r="K418" s="139" t="s">
        <v>33</v>
      </c>
      <c r="L418" s="140"/>
      <c r="M418" s="141"/>
      <c r="N418" s="126"/>
      <c r="O418" s="121"/>
      <c r="P418" s="4"/>
      <c r="Q418" s="4"/>
      <c r="R418" s="123"/>
      <c r="S418" s="124"/>
      <c r="T418" s="18"/>
      <c r="U418" s="44"/>
      <c r="V418" s="4"/>
      <c r="W418" s="123" t="s">
        <v>34</v>
      </c>
      <c r="X418" s="124"/>
      <c r="Y418" s="126"/>
      <c r="Z418" s="121"/>
      <c r="AA418" s="121" t="s">
        <v>34</v>
      </c>
      <c r="AB418" s="121"/>
      <c r="AC418" s="121"/>
      <c r="AD418" s="121"/>
      <c r="AE418" s="122"/>
      <c r="AF418" s="125"/>
      <c r="AG418" s="121"/>
      <c r="AH418" s="121"/>
      <c r="AI418" s="121"/>
      <c r="AJ418" s="121"/>
      <c r="AK418" s="121"/>
      <c r="AL418" s="121" t="s">
        <v>34</v>
      </c>
      <c r="AM418" s="121"/>
      <c r="AN418" s="127"/>
      <c r="AO418" s="54">
        <f t="shared" si="20"/>
        <v>4189500</v>
      </c>
    </row>
    <row r="419" spans="1:41" ht="30.75" customHeight="1">
      <c r="A419" s="251"/>
      <c r="B419" s="14">
        <v>416</v>
      </c>
      <c r="C419" s="115" t="s">
        <v>382</v>
      </c>
      <c r="D419" s="116"/>
      <c r="E419" s="116"/>
      <c r="F419" s="116"/>
      <c r="G419" s="117"/>
      <c r="H419" s="202">
        <v>370</v>
      </c>
      <c r="I419" s="203"/>
      <c r="J419" s="204"/>
      <c r="K419" s="139" t="s">
        <v>57</v>
      </c>
      <c r="L419" s="140"/>
      <c r="M419" s="141"/>
      <c r="N419" s="126"/>
      <c r="O419" s="121"/>
      <c r="P419" s="4"/>
      <c r="Q419" s="4"/>
      <c r="R419" s="123"/>
      <c r="S419" s="124"/>
      <c r="T419" s="18"/>
      <c r="U419" s="44"/>
      <c r="V419" s="4"/>
      <c r="W419" s="123" t="s">
        <v>34</v>
      </c>
      <c r="X419" s="124"/>
      <c r="Y419" s="126"/>
      <c r="Z419" s="121"/>
      <c r="AA419" s="121" t="s">
        <v>34</v>
      </c>
      <c r="AB419" s="121"/>
      <c r="AC419" s="121"/>
      <c r="AD419" s="121"/>
      <c r="AE419" s="122"/>
      <c r="AF419" s="125"/>
      <c r="AG419" s="121"/>
      <c r="AH419" s="121"/>
      <c r="AI419" s="121"/>
      <c r="AJ419" s="121"/>
      <c r="AK419" s="121"/>
      <c r="AL419" s="121" t="s">
        <v>34</v>
      </c>
      <c r="AM419" s="121"/>
      <c r="AN419" s="127"/>
      <c r="AO419" s="54">
        <f t="shared" si="20"/>
        <v>2460500</v>
      </c>
    </row>
    <row r="420" spans="1:41" ht="30.75" customHeight="1">
      <c r="A420" s="251"/>
      <c r="B420" s="14">
        <v>417</v>
      </c>
      <c r="C420" s="115" t="s">
        <v>383</v>
      </c>
      <c r="D420" s="116"/>
      <c r="E420" s="116"/>
      <c r="F420" s="116"/>
      <c r="G420" s="117"/>
      <c r="H420" s="202">
        <v>490</v>
      </c>
      <c r="I420" s="203"/>
      <c r="J420" s="204"/>
      <c r="K420" s="139" t="s">
        <v>181</v>
      </c>
      <c r="L420" s="140"/>
      <c r="M420" s="141"/>
      <c r="N420" s="126"/>
      <c r="O420" s="121"/>
      <c r="P420" s="4"/>
      <c r="Q420" s="4"/>
      <c r="R420" s="123"/>
      <c r="S420" s="124"/>
      <c r="T420" s="18"/>
      <c r="U420" s="44"/>
      <c r="V420" s="4"/>
      <c r="W420" s="123" t="s">
        <v>34</v>
      </c>
      <c r="X420" s="124"/>
      <c r="Y420" s="126" t="s">
        <v>34</v>
      </c>
      <c r="Z420" s="121"/>
      <c r="AA420" s="121"/>
      <c r="AB420" s="121"/>
      <c r="AC420" s="121"/>
      <c r="AD420" s="121"/>
      <c r="AE420" s="122"/>
      <c r="AF420" s="125"/>
      <c r="AG420" s="121"/>
      <c r="AH420" s="121"/>
      <c r="AI420" s="121"/>
      <c r="AJ420" s="121"/>
      <c r="AK420" s="121"/>
      <c r="AL420" s="121" t="s">
        <v>34</v>
      </c>
      <c r="AM420" s="121"/>
      <c r="AN420" s="127"/>
      <c r="AO420" s="54">
        <f t="shared" si="20"/>
        <v>3258500</v>
      </c>
    </row>
    <row r="421" spans="1:41" ht="30.75" customHeight="1">
      <c r="A421" s="251"/>
      <c r="B421" s="14">
        <v>418</v>
      </c>
      <c r="C421" s="115" t="s">
        <v>384</v>
      </c>
      <c r="D421" s="116"/>
      <c r="E421" s="116"/>
      <c r="F421" s="116"/>
      <c r="G421" s="117"/>
      <c r="H421" s="202">
        <v>380</v>
      </c>
      <c r="I421" s="203"/>
      <c r="J421" s="204"/>
      <c r="K421" s="139" t="s">
        <v>178</v>
      </c>
      <c r="L421" s="140"/>
      <c r="M421" s="141"/>
      <c r="N421" s="126"/>
      <c r="O421" s="121"/>
      <c r="P421" s="4"/>
      <c r="Q421" s="4"/>
      <c r="R421" s="123"/>
      <c r="S421" s="124"/>
      <c r="T421" s="18"/>
      <c r="U421" s="44"/>
      <c r="V421" s="4"/>
      <c r="W421" s="123" t="s">
        <v>34</v>
      </c>
      <c r="X421" s="124"/>
      <c r="Y421" s="126"/>
      <c r="Z421" s="121"/>
      <c r="AA421" s="121" t="s">
        <v>34</v>
      </c>
      <c r="AB421" s="121"/>
      <c r="AC421" s="121"/>
      <c r="AD421" s="121"/>
      <c r="AE421" s="122"/>
      <c r="AF421" s="125"/>
      <c r="AG421" s="121"/>
      <c r="AH421" s="121"/>
      <c r="AI421" s="121"/>
      <c r="AJ421" s="121"/>
      <c r="AK421" s="121"/>
      <c r="AL421" s="121" t="s">
        <v>34</v>
      </c>
      <c r="AM421" s="121"/>
      <c r="AN421" s="127"/>
      <c r="AO421" s="54">
        <f t="shared" si="20"/>
        <v>2527000</v>
      </c>
    </row>
    <row r="422" spans="1:41" ht="30.75" customHeight="1">
      <c r="A422" s="251"/>
      <c r="B422" s="14">
        <v>419</v>
      </c>
      <c r="C422" s="115" t="s">
        <v>385</v>
      </c>
      <c r="D422" s="116"/>
      <c r="E422" s="116"/>
      <c r="F422" s="116"/>
      <c r="G422" s="117"/>
      <c r="H422" s="202">
        <v>360</v>
      </c>
      <c r="I422" s="203"/>
      <c r="J422" s="204"/>
      <c r="K422" s="139" t="s">
        <v>243</v>
      </c>
      <c r="L422" s="140"/>
      <c r="M422" s="141"/>
      <c r="N422" s="126"/>
      <c r="O422" s="121"/>
      <c r="P422" s="4"/>
      <c r="Q422" s="4"/>
      <c r="R422" s="123"/>
      <c r="S422" s="124"/>
      <c r="T422" s="18"/>
      <c r="U422" s="44"/>
      <c r="V422" s="4"/>
      <c r="W422" s="123" t="s">
        <v>34</v>
      </c>
      <c r="X422" s="124"/>
      <c r="Y422" s="126"/>
      <c r="Z422" s="121"/>
      <c r="AA422" s="121" t="s">
        <v>34</v>
      </c>
      <c r="AB422" s="121"/>
      <c r="AC422" s="121"/>
      <c r="AD422" s="121"/>
      <c r="AE422" s="122"/>
      <c r="AF422" s="125"/>
      <c r="AG422" s="121"/>
      <c r="AH422" s="121"/>
      <c r="AI422" s="121"/>
      <c r="AJ422" s="121"/>
      <c r="AK422" s="121"/>
      <c r="AL422" s="121" t="s">
        <v>34</v>
      </c>
      <c r="AM422" s="121"/>
      <c r="AN422" s="127"/>
      <c r="AO422" s="54">
        <f t="shared" si="20"/>
        <v>2394000</v>
      </c>
    </row>
    <row r="423" spans="1:41" ht="30.75" customHeight="1">
      <c r="A423" s="251"/>
      <c r="B423" s="14">
        <v>420</v>
      </c>
      <c r="C423" s="115" t="s">
        <v>386</v>
      </c>
      <c r="D423" s="116"/>
      <c r="E423" s="116"/>
      <c r="F423" s="116"/>
      <c r="G423" s="117"/>
      <c r="H423" s="202">
        <v>350</v>
      </c>
      <c r="I423" s="203"/>
      <c r="J423" s="204"/>
      <c r="K423" s="139" t="s">
        <v>97</v>
      </c>
      <c r="L423" s="140"/>
      <c r="M423" s="141"/>
      <c r="N423" s="126"/>
      <c r="O423" s="121"/>
      <c r="P423" s="4"/>
      <c r="Q423" s="4"/>
      <c r="R423" s="123"/>
      <c r="S423" s="124"/>
      <c r="T423" s="18"/>
      <c r="U423" s="44"/>
      <c r="V423" s="4"/>
      <c r="W423" s="123" t="s">
        <v>34</v>
      </c>
      <c r="X423" s="124"/>
      <c r="Y423" s="126"/>
      <c r="Z423" s="121"/>
      <c r="AA423" s="121" t="s">
        <v>34</v>
      </c>
      <c r="AB423" s="121"/>
      <c r="AC423" s="121"/>
      <c r="AD423" s="121"/>
      <c r="AE423" s="122"/>
      <c r="AF423" s="125"/>
      <c r="AG423" s="121"/>
      <c r="AH423" s="121"/>
      <c r="AI423" s="121"/>
      <c r="AJ423" s="121"/>
      <c r="AK423" s="121"/>
      <c r="AL423" s="121" t="s">
        <v>34</v>
      </c>
      <c r="AM423" s="121"/>
      <c r="AN423" s="127"/>
      <c r="AO423" s="54">
        <f t="shared" si="20"/>
        <v>2327500</v>
      </c>
    </row>
    <row r="424" spans="1:41" ht="30.75" customHeight="1">
      <c r="A424" s="251"/>
      <c r="B424" s="14">
        <v>421</v>
      </c>
      <c r="C424" s="115" t="s">
        <v>387</v>
      </c>
      <c r="D424" s="116"/>
      <c r="E424" s="116"/>
      <c r="F424" s="116"/>
      <c r="G424" s="117"/>
      <c r="H424" s="202">
        <v>420</v>
      </c>
      <c r="I424" s="203"/>
      <c r="J424" s="204"/>
      <c r="K424" s="139" t="s">
        <v>33</v>
      </c>
      <c r="L424" s="140"/>
      <c r="M424" s="141"/>
      <c r="N424" s="126"/>
      <c r="O424" s="121"/>
      <c r="P424" s="4"/>
      <c r="Q424" s="4"/>
      <c r="R424" s="123"/>
      <c r="S424" s="124"/>
      <c r="T424" s="18"/>
      <c r="U424" s="44"/>
      <c r="V424" s="4"/>
      <c r="W424" s="123" t="s">
        <v>34</v>
      </c>
      <c r="X424" s="124"/>
      <c r="Y424" s="126" t="s">
        <v>34</v>
      </c>
      <c r="Z424" s="121"/>
      <c r="AA424" s="121"/>
      <c r="AB424" s="121"/>
      <c r="AC424" s="121"/>
      <c r="AD424" s="121"/>
      <c r="AE424" s="122"/>
      <c r="AF424" s="125" t="s">
        <v>34</v>
      </c>
      <c r="AG424" s="121"/>
      <c r="AH424" s="121"/>
      <c r="AI424" s="121"/>
      <c r="AJ424" s="121"/>
      <c r="AK424" s="121"/>
      <c r="AL424" s="121"/>
      <c r="AM424" s="121"/>
      <c r="AN424" s="127"/>
      <c r="AO424" s="54">
        <f t="shared" si="20"/>
        <v>2793000</v>
      </c>
    </row>
    <row r="425" spans="1:41" ht="30.75" customHeight="1">
      <c r="A425" s="251"/>
      <c r="B425" s="14">
        <v>422</v>
      </c>
      <c r="C425" s="115" t="s">
        <v>388</v>
      </c>
      <c r="D425" s="116"/>
      <c r="E425" s="116"/>
      <c r="F425" s="116"/>
      <c r="G425" s="117"/>
      <c r="H425" s="202">
        <v>460</v>
      </c>
      <c r="I425" s="203"/>
      <c r="J425" s="204"/>
      <c r="K425" s="139" t="s">
        <v>57</v>
      </c>
      <c r="L425" s="140"/>
      <c r="M425" s="141"/>
      <c r="N425" s="126"/>
      <c r="O425" s="121"/>
      <c r="P425" s="4"/>
      <c r="Q425" s="4"/>
      <c r="R425" s="123"/>
      <c r="S425" s="124"/>
      <c r="T425" s="18"/>
      <c r="U425" s="44"/>
      <c r="V425" s="4"/>
      <c r="W425" s="123" t="s">
        <v>34</v>
      </c>
      <c r="X425" s="124"/>
      <c r="Y425" s="126" t="s">
        <v>34</v>
      </c>
      <c r="Z425" s="121"/>
      <c r="AA425" s="121"/>
      <c r="AB425" s="121"/>
      <c r="AC425" s="121"/>
      <c r="AD425" s="121"/>
      <c r="AE425" s="122"/>
      <c r="AF425" s="125"/>
      <c r="AG425" s="121"/>
      <c r="AH425" s="121"/>
      <c r="AI425" s="121"/>
      <c r="AJ425" s="121"/>
      <c r="AK425" s="121"/>
      <c r="AL425" s="121" t="s">
        <v>34</v>
      </c>
      <c r="AM425" s="121"/>
      <c r="AN425" s="127"/>
      <c r="AO425" s="54">
        <f t="shared" si="20"/>
        <v>3059000</v>
      </c>
    </row>
    <row r="426" spans="1:41" ht="30.75" customHeight="1">
      <c r="A426" s="251"/>
      <c r="B426" s="14">
        <v>423</v>
      </c>
      <c r="C426" s="115" t="s">
        <v>389</v>
      </c>
      <c r="D426" s="116"/>
      <c r="E426" s="116"/>
      <c r="F426" s="116"/>
      <c r="G426" s="117"/>
      <c r="H426" s="202">
        <v>460</v>
      </c>
      <c r="I426" s="203"/>
      <c r="J426" s="204"/>
      <c r="K426" s="139" t="s">
        <v>33</v>
      </c>
      <c r="L426" s="140"/>
      <c r="M426" s="141"/>
      <c r="N426" s="126"/>
      <c r="O426" s="121"/>
      <c r="P426" s="4"/>
      <c r="Q426" s="4"/>
      <c r="R426" s="123"/>
      <c r="S426" s="124"/>
      <c r="T426" s="18"/>
      <c r="U426" s="44"/>
      <c r="V426" s="4"/>
      <c r="W426" s="123" t="s">
        <v>34</v>
      </c>
      <c r="X426" s="124"/>
      <c r="Y426" s="126"/>
      <c r="Z426" s="121"/>
      <c r="AA426" s="121" t="s">
        <v>34</v>
      </c>
      <c r="AB426" s="121"/>
      <c r="AC426" s="121"/>
      <c r="AD426" s="121"/>
      <c r="AE426" s="122"/>
      <c r="AF426" s="125" t="s">
        <v>34</v>
      </c>
      <c r="AG426" s="121"/>
      <c r="AH426" s="121"/>
      <c r="AI426" s="121"/>
      <c r="AJ426" s="121"/>
      <c r="AK426" s="121"/>
      <c r="AL426" s="121"/>
      <c r="AM426" s="121"/>
      <c r="AN426" s="127"/>
      <c r="AO426" s="54">
        <f t="shared" si="20"/>
        <v>3059000</v>
      </c>
    </row>
    <row r="427" spans="1:41" ht="30.75" customHeight="1">
      <c r="A427" s="251"/>
      <c r="B427" s="14">
        <v>424</v>
      </c>
      <c r="C427" s="115" t="s">
        <v>390</v>
      </c>
      <c r="D427" s="116"/>
      <c r="E427" s="116"/>
      <c r="F427" s="116"/>
      <c r="G427" s="117"/>
      <c r="H427" s="202">
        <v>510</v>
      </c>
      <c r="I427" s="203"/>
      <c r="J427" s="204"/>
      <c r="K427" s="139" t="s">
        <v>95</v>
      </c>
      <c r="L427" s="140"/>
      <c r="M427" s="141"/>
      <c r="N427" s="126"/>
      <c r="O427" s="121"/>
      <c r="P427" s="4"/>
      <c r="Q427" s="4"/>
      <c r="R427" s="123"/>
      <c r="S427" s="124"/>
      <c r="T427" s="18"/>
      <c r="U427" s="44"/>
      <c r="V427" s="4"/>
      <c r="W427" s="123" t="s">
        <v>34</v>
      </c>
      <c r="X427" s="124"/>
      <c r="Y427" s="126"/>
      <c r="Z427" s="121"/>
      <c r="AA427" s="121" t="s">
        <v>34</v>
      </c>
      <c r="AB427" s="121"/>
      <c r="AC427" s="121"/>
      <c r="AD427" s="121"/>
      <c r="AE427" s="122"/>
      <c r="AF427" s="125"/>
      <c r="AG427" s="121"/>
      <c r="AH427" s="121"/>
      <c r="AI427" s="121"/>
      <c r="AJ427" s="121"/>
      <c r="AK427" s="121"/>
      <c r="AL427" s="121" t="s">
        <v>34</v>
      </c>
      <c r="AM427" s="121"/>
      <c r="AN427" s="127"/>
      <c r="AO427" s="54">
        <f t="shared" si="20"/>
        <v>3391500</v>
      </c>
    </row>
    <row r="428" spans="1:41" ht="30.75" customHeight="1">
      <c r="A428" s="251"/>
      <c r="B428" s="14">
        <v>425</v>
      </c>
      <c r="C428" s="115" t="s">
        <v>391</v>
      </c>
      <c r="D428" s="116"/>
      <c r="E428" s="116"/>
      <c r="F428" s="116"/>
      <c r="G428" s="117"/>
      <c r="H428" s="202">
        <v>420</v>
      </c>
      <c r="I428" s="203"/>
      <c r="J428" s="204"/>
      <c r="K428" s="139" t="s">
        <v>181</v>
      </c>
      <c r="L428" s="140"/>
      <c r="M428" s="141"/>
      <c r="N428" s="126"/>
      <c r="O428" s="121"/>
      <c r="P428" s="4"/>
      <c r="Q428" s="4"/>
      <c r="R428" s="123"/>
      <c r="S428" s="124"/>
      <c r="T428" s="18"/>
      <c r="U428" s="44"/>
      <c r="V428" s="4" t="s">
        <v>34</v>
      </c>
      <c r="W428" s="123"/>
      <c r="X428" s="124"/>
      <c r="Y428" s="126"/>
      <c r="Z428" s="121"/>
      <c r="AA428" s="121" t="s">
        <v>34</v>
      </c>
      <c r="AB428" s="121"/>
      <c r="AC428" s="121"/>
      <c r="AD428" s="121"/>
      <c r="AE428" s="122"/>
      <c r="AF428" s="125"/>
      <c r="AG428" s="121"/>
      <c r="AH428" s="121"/>
      <c r="AI428" s="121"/>
      <c r="AJ428" s="121"/>
      <c r="AK428" s="121"/>
      <c r="AL428" s="121" t="s">
        <v>34</v>
      </c>
      <c r="AM428" s="121"/>
      <c r="AN428" s="127"/>
      <c r="AO428" s="54">
        <f>H428*$AS$3</f>
        <v>3066000</v>
      </c>
    </row>
    <row r="429" spans="1:41" ht="30.75" customHeight="1">
      <c r="A429" s="251"/>
      <c r="B429" s="14">
        <v>426</v>
      </c>
      <c r="C429" s="115" t="s">
        <v>392</v>
      </c>
      <c r="D429" s="116"/>
      <c r="E429" s="116"/>
      <c r="F429" s="116"/>
      <c r="G429" s="117"/>
      <c r="H429" s="202">
        <v>360</v>
      </c>
      <c r="I429" s="203"/>
      <c r="J429" s="204"/>
      <c r="K429" s="139" t="s">
        <v>69</v>
      </c>
      <c r="L429" s="140"/>
      <c r="M429" s="141"/>
      <c r="N429" s="126"/>
      <c r="O429" s="121"/>
      <c r="P429" s="4"/>
      <c r="Q429" s="4"/>
      <c r="R429" s="123"/>
      <c r="S429" s="124"/>
      <c r="T429" s="18"/>
      <c r="U429" s="44"/>
      <c r="V429" s="4"/>
      <c r="W429" s="123" t="s">
        <v>34</v>
      </c>
      <c r="X429" s="124"/>
      <c r="Y429" s="126"/>
      <c r="Z429" s="121"/>
      <c r="AA429" s="121" t="s">
        <v>34</v>
      </c>
      <c r="AB429" s="121"/>
      <c r="AC429" s="121"/>
      <c r="AD429" s="121"/>
      <c r="AE429" s="122"/>
      <c r="AF429" s="125"/>
      <c r="AG429" s="121"/>
      <c r="AH429" s="121"/>
      <c r="AI429" s="121"/>
      <c r="AJ429" s="121"/>
      <c r="AK429" s="121"/>
      <c r="AL429" s="121" t="s">
        <v>34</v>
      </c>
      <c r="AM429" s="121"/>
      <c r="AN429" s="127"/>
      <c r="AO429" s="54">
        <f t="shared" ref="AO429:AO434" si="21">H429*$AS$24</f>
        <v>2394000</v>
      </c>
    </row>
    <row r="430" spans="1:41" ht="30.75" customHeight="1">
      <c r="A430" s="251"/>
      <c r="B430" s="14">
        <v>427</v>
      </c>
      <c r="C430" s="115" t="s">
        <v>393</v>
      </c>
      <c r="D430" s="116"/>
      <c r="E430" s="116"/>
      <c r="F430" s="116"/>
      <c r="G430" s="117"/>
      <c r="H430" s="202">
        <v>450</v>
      </c>
      <c r="I430" s="203"/>
      <c r="J430" s="204"/>
      <c r="K430" s="139" t="s">
        <v>394</v>
      </c>
      <c r="L430" s="140"/>
      <c r="M430" s="141"/>
      <c r="N430" s="126"/>
      <c r="O430" s="121"/>
      <c r="P430" s="4"/>
      <c r="Q430" s="4"/>
      <c r="R430" s="123"/>
      <c r="S430" s="124"/>
      <c r="T430" s="18"/>
      <c r="U430" s="44"/>
      <c r="V430" s="4"/>
      <c r="W430" s="123" t="s">
        <v>34</v>
      </c>
      <c r="X430" s="124"/>
      <c r="Y430" s="126"/>
      <c r="Z430" s="121"/>
      <c r="AA430" s="121" t="s">
        <v>34</v>
      </c>
      <c r="AB430" s="121"/>
      <c r="AC430" s="121"/>
      <c r="AD430" s="121"/>
      <c r="AE430" s="122"/>
      <c r="AF430" s="125"/>
      <c r="AG430" s="121"/>
      <c r="AH430" s="121"/>
      <c r="AI430" s="121"/>
      <c r="AJ430" s="121"/>
      <c r="AK430" s="121"/>
      <c r="AL430" s="121" t="s">
        <v>34</v>
      </c>
      <c r="AM430" s="121"/>
      <c r="AN430" s="127"/>
      <c r="AO430" s="54">
        <f t="shared" si="21"/>
        <v>2992500</v>
      </c>
    </row>
    <row r="431" spans="1:41" ht="30.75" customHeight="1">
      <c r="A431" s="251"/>
      <c r="B431" s="14">
        <v>428</v>
      </c>
      <c r="C431" s="115" t="s">
        <v>395</v>
      </c>
      <c r="D431" s="116"/>
      <c r="E431" s="116"/>
      <c r="F431" s="116"/>
      <c r="G431" s="117"/>
      <c r="H431" s="202">
        <v>440</v>
      </c>
      <c r="I431" s="203"/>
      <c r="J431" s="204"/>
      <c r="K431" s="139" t="s">
        <v>181</v>
      </c>
      <c r="L431" s="140"/>
      <c r="M431" s="141"/>
      <c r="N431" s="126"/>
      <c r="O431" s="121"/>
      <c r="P431" s="4"/>
      <c r="Q431" s="4"/>
      <c r="R431" s="123"/>
      <c r="S431" s="124"/>
      <c r="T431" s="18"/>
      <c r="U431" s="44"/>
      <c r="V431" s="4"/>
      <c r="W431" s="123" t="s">
        <v>34</v>
      </c>
      <c r="X431" s="124"/>
      <c r="Y431" s="126"/>
      <c r="Z431" s="121"/>
      <c r="AA431" s="121" t="s">
        <v>34</v>
      </c>
      <c r="AB431" s="121"/>
      <c r="AC431" s="121"/>
      <c r="AD431" s="121"/>
      <c r="AE431" s="122"/>
      <c r="AF431" s="125"/>
      <c r="AG431" s="121"/>
      <c r="AH431" s="121"/>
      <c r="AI431" s="121"/>
      <c r="AJ431" s="121"/>
      <c r="AK431" s="121"/>
      <c r="AL431" s="121" t="s">
        <v>34</v>
      </c>
      <c r="AM431" s="121"/>
      <c r="AN431" s="127"/>
      <c r="AO431" s="54">
        <f t="shared" si="21"/>
        <v>2926000</v>
      </c>
    </row>
    <row r="432" spans="1:41" ht="30.75" customHeight="1">
      <c r="A432" s="251"/>
      <c r="B432" s="14">
        <v>429</v>
      </c>
      <c r="C432" s="115" t="s">
        <v>396</v>
      </c>
      <c r="D432" s="116"/>
      <c r="E432" s="116"/>
      <c r="F432" s="116"/>
      <c r="G432" s="117"/>
      <c r="H432" s="202">
        <v>350</v>
      </c>
      <c r="I432" s="203"/>
      <c r="J432" s="204"/>
      <c r="K432" s="139" t="s">
        <v>69</v>
      </c>
      <c r="L432" s="140"/>
      <c r="M432" s="141"/>
      <c r="N432" s="126"/>
      <c r="O432" s="121"/>
      <c r="P432" s="4"/>
      <c r="Q432" s="4"/>
      <c r="R432" s="123"/>
      <c r="S432" s="124"/>
      <c r="T432" s="18"/>
      <c r="U432" s="44"/>
      <c r="V432" s="4"/>
      <c r="W432" s="123" t="s">
        <v>34</v>
      </c>
      <c r="X432" s="124"/>
      <c r="Y432" s="126"/>
      <c r="Z432" s="121"/>
      <c r="AA432" s="121" t="s">
        <v>34</v>
      </c>
      <c r="AB432" s="121"/>
      <c r="AC432" s="121"/>
      <c r="AD432" s="121"/>
      <c r="AE432" s="122"/>
      <c r="AF432" s="125"/>
      <c r="AG432" s="121"/>
      <c r="AH432" s="121"/>
      <c r="AI432" s="121"/>
      <c r="AJ432" s="121"/>
      <c r="AK432" s="121"/>
      <c r="AL432" s="121" t="s">
        <v>34</v>
      </c>
      <c r="AM432" s="121"/>
      <c r="AN432" s="127"/>
      <c r="AO432" s="54">
        <f t="shared" si="21"/>
        <v>2327500</v>
      </c>
    </row>
    <row r="433" spans="1:41" ht="30.75" customHeight="1">
      <c r="A433" s="251"/>
      <c r="B433" s="14">
        <v>430</v>
      </c>
      <c r="C433" s="115" t="s">
        <v>397</v>
      </c>
      <c r="D433" s="116"/>
      <c r="E433" s="116"/>
      <c r="F433" s="116"/>
      <c r="G433" s="117"/>
      <c r="H433" s="202">
        <v>390</v>
      </c>
      <c r="I433" s="203"/>
      <c r="J433" s="204"/>
      <c r="K433" s="139" t="s">
        <v>69</v>
      </c>
      <c r="L433" s="140"/>
      <c r="M433" s="141"/>
      <c r="N433" s="126"/>
      <c r="O433" s="121"/>
      <c r="P433" s="4"/>
      <c r="Q433" s="4"/>
      <c r="R433" s="123"/>
      <c r="S433" s="124"/>
      <c r="T433" s="18"/>
      <c r="U433" s="44"/>
      <c r="V433" s="4"/>
      <c r="W433" s="123" t="s">
        <v>34</v>
      </c>
      <c r="X433" s="124"/>
      <c r="Y433" s="126"/>
      <c r="Z433" s="121"/>
      <c r="AA433" s="121" t="s">
        <v>34</v>
      </c>
      <c r="AB433" s="121"/>
      <c r="AC433" s="121"/>
      <c r="AD433" s="121"/>
      <c r="AE433" s="122"/>
      <c r="AF433" s="125"/>
      <c r="AG433" s="121"/>
      <c r="AH433" s="121"/>
      <c r="AI433" s="121"/>
      <c r="AJ433" s="121"/>
      <c r="AK433" s="121"/>
      <c r="AL433" s="121" t="s">
        <v>34</v>
      </c>
      <c r="AM433" s="121"/>
      <c r="AN433" s="127"/>
      <c r="AO433" s="54">
        <f t="shared" si="21"/>
        <v>2593500</v>
      </c>
    </row>
    <row r="434" spans="1:41" ht="30.75" customHeight="1">
      <c r="A434" s="251"/>
      <c r="B434" s="14">
        <v>431</v>
      </c>
      <c r="C434" s="115" t="s">
        <v>398</v>
      </c>
      <c r="D434" s="116"/>
      <c r="E434" s="116"/>
      <c r="F434" s="116"/>
      <c r="G434" s="117"/>
      <c r="H434" s="202">
        <v>400</v>
      </c>
      <c r="I434" s="203"/>
      <c r="J434" s="204"/>
      <c r="K434" s="139" t="s">
        <v>57</v>
      </c>
      <c r="L434" s="140"/>
      <c r="M434" s="141"/>
      <c r="N434" s="126"/>
      <c r="O434" s="121"/>
      <c r="P434" s="4"/>
      <c r="Q434" s="4"/>
      <c r="R434" s="123"/>
      <c r="S434" s="124"/>
      <c r="T434" s="18"/>
      <c r="U434" s="44"/>
      <c r="V434" s="4"/>
      <c r="W434" s="123" t="s">
        <v>34</v>
      </c>
      <c r="X434" s="124"/>
      <c r="Y434" s="126"/>
      <c r="Z434" s="121"/>
      <c r="AA434" s="121" t="s">
        <v>34</v>
      </c>
      <c r="AB434" s="121"/>
      <c r="AC434" s="121"/>
      <c r="AD434" s="121"/>
      <c r="AE434" s="122"/>
      <c r="AF434" s="125"/>
      <c r="AG434" s="121"/>
      <c r="AH434" s="121"/>
      <c r="AI434" s="121"/>
      <c r="AJ434" s="121"/>
      <c r="AK434" s="121"/>
      <c r="AL434" s="121" t="s">
        <v>34</v>
      </c>
      <c r="AM434" s="121"/>
      <c r="AN434" s="127"/>
      <c r="AO434" s="54">
        <f t="shared" si="21"/>
        <v>2660000</v>
      </c>
    </row>
    <row r="435" spans="1:41" ht="30.75" customHeight="1">
      <c r="A435" s="251"/>
      <c r="B435" s="14">
        <v>432</v>
      </c>
      <c r="C435" s="115"/>
      <c r="D435" s="116"/>
      <c r="E435" s="116"/>
      <c r="F435" s="116"/>
      <c r="G435" s="117"/>
      <c r="H435" s="202">
        <v>30</v>
      </c>
      <c r="I435" s="203"/>
      <c r="J435" s="204"/>
      <c r="K435" s="139" t="s">
        <v>69</v>
      </c>
      <c r="L435" s="140"/>
      <c r="M435" s="141"/>
      <c r="N435" s="126"/>
      <c r="O435" s="121"/>
      <c r="P435" s="4"/>
      <c r="Q435" s="4"/>
      <c r="R435" s="123"/>
      <c r="S435" s="124"/>
      <c r="T435" s="18" t="s">
        <v>34</v>
      </c>
      <c r="U435" s="44"/>
      <c r="V435" s="4"/>
      <c r="W435" s="123"/>
      <c r="X435" s="124"/>
      <c r="Y435" s="126"/>
      <c r="Z435" s="121"/>
      <c r="AA435" s="121"/>
      <c r="AB435" s="121"/>
      <c r="AC435" s="121"/>
      <c r="AD435" s="121"/>
      <c r="AE435" s="122"/>
      <c r="AF435" s="125"/>
      <c r="AG435" s="121"/>
      <c r="AH435" s="121"/>
      <c r="AI435" s="121"/>
      <c r="AJ435" s="121"/>
      <c r="AK435" s="121"/>
      <c r="AL435" s="121" t="s">
        <v>34</v>
      </c>
      <c r="AM435" s="121"/>
      <c r="AN435" s="127"/>
      <c r="AO435" s="54">
        <f>AS1*H435</f>
        <v>261000</v>
      </c>
    </row>
    <row r="436" spans="1:41" ht="30.75" customHeight="1">
      <c r="A436" s="251"/>
      <c r="B436" s="14">
        <v>433</v>
      </c>
      <c r="C436" s="115"/>
      <c r="D436" s="116"/>
      <c r="E436" s="116"/>
      <c r="F436" s="116"/>
      <c r="G436" s="117"/>
      <c r="H436" s="202">
        <v>35</v>
      </c>
      <c r="I436" s="203"/>
      <c r="J436" s="204"/>
      <c r="K436" s="139" t="s">
        <v>69</v>
      </c>
      <c r="L436" s="140"/>
      <c r="M436" s="141"/>
      <c r="N436" s="126" t="s">
        <v>34</v>
      </c>
      <c r="O436" s="121"/>
      <c r="P436" s="4"/>
      <c r="Q436" s="4"/>
      <c r="R436" s="123"/>
      <c r="S436" s="124"/>
      <c r="T436" s="18"/>
      <c r="U436" s="44"/>
      <c r="V436" s="4"/>
      <c r="W436" s="123"/>
      <c r="X436" s="124"/>
      <c r="Y436" s="126"/>
      <c r="Z436" s="121"/>
      <c r="AA436" s="121"/>
      <c r="AB436" s="121"/>
      <c r="AC436" s="121"/>
      <c r="AD436" s="121"/>
      <c r="AE436" s="122"/>
      <c r="AF436" s="125"/>
      <c r="AG436" s="121"/>
      <c r="AH436" s="121"/>
      <c r="AI436" s="121"/>
      <c r="AJ436" s="121"/>
      <c r="AK436" s="121"/>
      <c r="AL436" s="121" t="s">
        <v>34</v>
      </c>
      <c r="AM436" s="121"/>
      <c r="AN436" s="127"/>
      <c r="AO436" s="54">
        <f>AQ1*H436</f>
        <v>329000</v>
      </c>
    </row>
    <row r="437" spans="1:41" ht="30.75" customHeight="1">
      <c r="A437" s="251"/>
      <c r="B437" s="14">
        <v>434</v>
      </c>
      <c r="C437" s="115"/>
      <c r="D437" s="116"/>
      <c r="E437" s="116"/>
      <c r="F437" s="116"/>
      <c r="G437" s="117"/>
      <c r="H437" s="202">
        <v>55</v>
      </c>
      <c r="I437" s="203"/>
      <c r="J437" s="204"/>
      <c r="K437" s="139" t="s">
        <v>57</v>
      </c>
      <c r="L437" s="140"/>
      <c r="M437" s="141"/>
      <c r="N437" s="126"/>
      <c r="O437" s="121"/>
      <c r="P437" s="4"/>
      <c r="Q437" s="4"/>
      <c r="R437" s="123"/>
      <c r="S437" s="124"/>
      <c r="T437" s="18" t="s">
        <v>34</v>
      </c>
      <c r="U437" s="44"/>
      <c r="V437" s="4"/>
      <c r="W437" s="123"/>
      <c r="X437" s="124"/>
      <c r="Y437" s="126"/>
      <c r="Z437" s="121"/>
      <c r="AA437" s="121"/>
      <c r="AB437" s="121"/>
      <c r="AC437" s="121"/>
      <c r="AD437" s="121"/>
      <c r="AE437" s="122"/>
      <c r="AF437" s="125"/>
      <c r="AG437" s="121"/>
      <c r="AH437" s="121"/>
      <c r="AI437" s="121"/>
      <c r="AJ437" s="121"/>
      <c r="AK437" s="121"/>
      <c r="AL437" s="121" t="s">
        <v>34</v>
      </c>
      <c r="AM437" s="121"/>
      <c r="AN437" s="127"/>
      <c r="AO437" s="54">
        <f>AS1*H437</f>
        <v>478500</v>
      </c>
    </row>
    <row r="438" spans="1:41" ht="30.75" customHeight="1">
      <c r="A438" s="251"/>
      <c r="B438" s="14">
        <v>435</v>
      </c>
      <c r="C438" s="115"/>
      <c r="D438" s="116"/>
      <c r="E438" s="116"/>
      <c r="F438" s="116"/>
      <c r="G438" s="117"/>
      <c r="H438" s="202">
        <v>37</v>
      </c>
      <c r="I438" s="203"/>
      <c r="J438" s="204"/>
      <c r="K438" s="139" t="s">
        <v>399</v>
      </c>
      <c r="L438" s="140"/>
      <c r="M438" s="141"/>
      <c r="N438" s="126" t="s">
        <v>34</v>
      </c>
      <c r="O438" s="121"/>
      <c r="P438" s="4"/>
      <c r="Q438" s="4"/>
      <c r="R438" s="123"/>
      <c r="S438" s="124"/>
      <c r="T438" s="18"/>
      <c r="U438" s="44"/>
      <c r="V438" s="4"/>
      <c r="W438" s="123"/>
      <c r="X438" s="124"/>
      <c r="Y438" s="126"/>
      <c r="Z438" s="121"/>
      <c r="AA438" s="121"/>
      <c r="AB438" s="121"/>
      <c r="AC438" s="121"/>
      <c r="AD438" s="121"/>
      <c r="AE438" s="122"/>
      <c r="AF438" s="125"/>
      <c r="AG438" s="121"/>
      <c r="AH438" s="121"/>
      <c r="AI438" s="121"/>
      <c r="AJ438" s="121"/>
      <c r="AK438" s="121"/>
      <c r="AL438" s="121" t="s">
        <v>34</v>
      </c>
      <c r="AM438" s="121"/>
      <c r="AN438" s="127"/>
      <c r="AO438" s="54">
        <f>AQ1*H438</f>
        <v>347800</v>
      </c>
    </row>
    <row r="439" spans="1:41" ht="30.75" customHeight="1">
      <c r="A439" s="251"/>
      <c r="B439" s="14">
        <v>436</v>
      </c>
      <c r="C439" s="115"/>
      <c r="D439" s="116"/>
      <c r="E439" s="116"/>
      <c r="F439" s="116"/>
      <c r="G439" s="117"/>
      <c r="H439" s="202">
        <v>30</v>
      </c>
      <c r="I439" s="203"/>
      <c r="J439" s="204"/>
      <c r="K439" s="139" t="s">
        <v>69</v>
      </c>
      <c r="L439" s="140"/>
      <c r="M439" s="141"/>
      <c r="N439" s="126"/>
      <c r="O439" s="121"/>
      <c r="P439" s="4"/>
      <c r="Q439" s="4"/>
      <c r="R439" s="123"/>
      <c r="S439" s="124"/>
      <c r="T439" s="18" t="s">
        <v>34</v>
      </c>
      <c r="U439" s="44"/>
      <c r="V439" s="4"/>
      <c r="W439" s="123"/>
      <c r="X439" s="124"/>
      <c r="Y439" s="126"/>
      <c r="Z439" s="121"/>
      <c r="AA439" s="121"/>
      <c r="AB439" s="121"/>
      <c r="AC439" s="121"/>
      <c r="AD439" s="121"/>
      <c r="AE439" s="122"/>
      <c r="AF439" s="125"/>
      <c r="AG439" s="121"/>
      <c r="AH439" s="121"/>
      <c r="AI439" s="121"/>
      <c r="AJ439" s="121"/>
      <c r="AK439" s="121"/>
      <c r="AL439" s="121" t="s">
        <v>34</v>
      </c>
      <c r="AM439" s="121"/>
      <c r="AN439" s="127"/>
      <c r="AO439" s="54">
        <f>AS1*H439</f>
        <v>261000</v>
      </c>
    </row>
    <row r="440" spans="1:41" ht="30.75" customHeight="1">
      <c r="A440" s="251"/>
      <c r="B440" s="14">
        <v>437</v>
      </c>
      <c r="C440" s="115"/>
      <c r="D440" s="116"/>
      <c r="E440" s="116"/>
      <c r="F440" s="116"/>
      <c r="G440" s="117"/>
      <c r="H440" s="202">
        <v>60</v>
      </c>
      <c r="I440" s="203"/>
      <c r="J440" s="204"/>
      <c r="K440" s="139" t="s">
        <v>33</v>
      </c>
      <c r="L440" s="140"/>
      <c r="M440" s="141"/>
      <c r="N440" s="126" t="s">
        <v>34</v>
      </c>
      <c r="O440" s="121"/>
      <c r="P440" s="4"/>
      <c r="Q440" s="4"/>
      <c r="R440" s="123"/>
      <c r="S440" s="124"/>
      <c r="T440" s="18"/>
      <c r="U440" s="44"/>
      <c r="V440" s="4"/>
      <c r="W440" s="123"/>
      <c r="X440" s="124"/>
      <c r="Y440" s="126"/>
      <c r="Z440" s="121"/>
      <c r="AA440" s="121"/>
      <c r="AB440" s="121"/>
      <c r="AC440" s="121"/>
      <c r="AD440" s="121"/>
      <c r="AE440" s="122"/>
      <c r="AF440" s="125"/>
      <c r="AG440" s="121"/>
      <c r="AH440" s="121"/>
      <c r="AI440" s="121"/>
      <c r="AJ440" s="121"/>
      <c r="AK440" s="121"/>
      <c r="AL440" s="121" t="s">
        <v>34</v>
      </c>
      <c r="AM440" s="121"/>
      <c r="AN440" s="127"/>
      <c r="AO440" s="54">
        <f>AQ1*H440</f>
        <v>564000</v>
      </c>
    </row>
    <row r="441" spans="1:41" ht="30.75" customHeight="1">
      <c r="A441" s="251"/>
      <c r="B441" s="14">
        <v>438</v>
      </c>
      <c r="C441" s="115"/>
      <c r="D441" s="116"/>
      <c r="E441" s="116"/>
      <c r="F441" s="116"/>
      <c r="G441" s="117"/>
      <c r="H441" s="202">
        <v>60</v>
      </c>
      <c r="I441" s="203"/>
      <c r="J441" s="204"/>
      <c r="K441" s="139" t="s">
        <v>69</v>
      </c>
      <c r="L441" s="140"/>
      <c r="M441" s="141"/>
      <c r="N441" s="126" t="s">
        <v>34</v>
      </c>
      <c r="O441" s="121"/>
      <c r="P441" s="4"/>
      <c r="Q441" s="4"/>
      <c r="R441" s="123"/>
      <c r="S441" s="124"/>
      <c r="T441" s="18"/>
      <c r="U441" s="44"/>
      <c r="V441" s="4"/>
      <c r="W441" s="123"/>
      <c r="X441" s="124"/>
      <c r="Y441" s="126"/>
      <c r="Z441" s="121"/>
      <c r="AA441" s="121"/>
      <c r="AB441" s="121"/>
      <c r="AC441" s="121"/>
      <c r="AD441" s="121"/>
      <c r="AE441" s="122"/>
      <c r="AF441" s="125"/>
      <c r="AG441" s="121"/>
      <c r="AH441" s="121"/>
      <c r="AI441" s="121"/>
      <c r="AJ441" s="121"/>
      <c r="AK441" s="121"/>
      <c r="AL441" s="121" t="s">
        <v>34</v>
      </c>
      <c r="AM441" s="121"/>
      <c r="AN441" s="127"/>
      <c r="AO441" s="54">
        <f>AQ1*H441</f>
        <v>564000</v>
      </c>
    </row>
    <row r="442" spans="1:41" ht="30.75" customHeight="1" thickBot="1">
      <c r="A442" s="252"/>
      <c r="B442" s="15">
        <v>439</v>
      </c>
      <c r="C442" s="208"/>
      <c r="D442" s="209"/>
      <c r="E442" s="209"/>
      <c r="F442" s="209"/>
      <c r="G442" s="210"/>
      <c r="H442" s="205">
        <v>40</v>
      </c>
      <c r="I442" s="206"/>
      <c r="J442" s="207"/>
      <c r="K442" s="159" t="s">
        <v>69</v>
      </c>
      <c r="L442" s="160"/>
      <c r="M442" s="161"/>
      <c r="N442" s="129" t="s">
        <v>34</v>
      </c>
      <c r="O442" s="130"/>
      <c r="P442" s="7"/>
      <c r="Q442" s="7"/>
      <c r="R442" s="137"/>
      <c r="S442" s="138"/>
      <c r="T442" s="16"/>
      <c r="U442" s="46"/>
      <c r="V442" s="7"/>
      <c r="W442" s="137"/>
      <c r="X442" s="138"/>
      <c r="Y442" s="129"/>
      <c r="Z442" s="130"/>
      <c r="AA442" s="130"/>
      <c r="AB442" s="130"/>
      <c r="AC442" s="130"/>
      <c r="AD442" s="130"/>
      <c r="AE442" s="131"/>
      <c r="AF442" s="132"/>
      <c r="AG442" s="130"/>
      <c r="AH442" s="130"/>
      <c r="AI442" s="130"/>
      <c r="AJ442" s="130"/>
      <c r="AK442" s="130"/>
      <c r="AL442" s="130" t="s">
        <v>34</v>
      </c>
      <c r="AM442" s="130"/>
      <c r="AN442" s="133"/>
      <c r="AO442" s="54">
        <f>AQ1*H442</f>
        <v>376000</v>
      </c>
    </row>
    <row r="443" spans="1:41" ht="30.75" customHeight="1">
      <c r="A443" s="286" t="s">
        <v>400</v>
      </c>
      <c r="B443" s="13">
        <v>440</v>
      </c>
      <c r="C443" s="112" t="s">
        <v>401</v>
      </c>
      <c r="D443" s="113"/>
      <c r="E443" s="113"/>
      <c r="F443" s="113"/>
      <c r="G443" s="114"/>
      <c r="H443" s="193">
        <v>480</v>
      </c>
      <c r="I443" s="194"/>
      <c r="J443" s="195"/>
      <c r="K443" s="162" t="s">
        <v>69</v>
      </c>
      <c r="L443" s="163"/>
      <c r="M443" s="164"/>
      <c r="N443" s="118"/>
      <c r="O443" s="119"/>
      <c r="P443" s="6"/>
      <c r="Q443" s="6"/>
      <c r="R443" s="135"/>
      <c r="S443" s="136"/>
      <c r="T443" s="17"/>
      <c r="U443" s="47"/>
      <c r="V443" s="6"/>
      <c r="W443" s="135" t="s">
        <v>34</v>
      </c>
      <c r="X443" s="136"/>
      <c r="Y443" s="118"/>
      <c r="Z443" s="119"/>
      <c r="AA443" s="119" t="s">
        <v>34</v>
      </c>
      <c r="AB443" s="119"/>
      <c r="AC443" s="119"/>
      <c r="AD443" s="119"/>
      <c r="AE443" s="120"/>
      <c r="AF443" s="128"/>
      <c r="AG443" s="119"/>
      <c r="AH443" s="119"/>
      <c r="AI443" s="119"/>
      <c r="AJ443" s="119"/>
      <c r="AK443" s="119"/>
      <c r="AL443" s="119" t="s">
        <v>34</v>
      </c>
      <c r="AM443" s="119"/>
      <c r="AN443" s="134"/>
      <c r="AO443" s="54">
        <f t="shared" ref="AO443:AO445" si="22">H443*$AS$24</f>
        <v>3192000</v>
      </c>
    </row>
    <row r="444" spans="1:41" ht="30.75" customHeight="1">
      <c r="A444" s="287"/>
      <c r="B444" s="14">
        <v>441</v>
      </c>
      <c r="C444" s="115" t="s">
        <v>402</v>
      </c>
      <c r="D444" s="116"/>
      <c r="E444" s="116"/>
      <c r="F444" s="116"/>
      <c r="G444" s="117"/>
      <c r="H444" s="202">
        <v>400</v>
      </c>
      <c r="I444" s="203"/>
      <c r="J444" s="204"/>
      <c r="K444" s="139" t="s">
        <v>69</v>
      </c>
      <c r="L444" s="140"/>
      <c r="M444" s="141"/>
      <c r="N444" s="126"/>
      <c r="O444" s="121"/>
      <c r="P444" s="4"/>
      <c r="Q444" s="4"/>
      <c r="R444" s="123"/>
      <c r="S444" s="124"/>
      <c r="T444" s="18"/>
      <c r="U444" s="44"/>
      <c r="V444" s="4"/>
      <c r="W444" s="123" t="s">
        <v>34</v>
      </c>
      <c r="X444" s="124"/>
      <c r="Y444" s="126" t="s">
        <v>34</v>
      </c>
      <c r="Z444" s="121"/>
      <c r="AA444" s="121"/>
      <c r="AB444" s="121"/>
      <c r="AC444" s="121"/>
      <c r="AD444" s="121"/>
      <c r="AE444" s="122"/>
      <c r="AF444" s="125"/>
      <c r="AG444" s="121"/>
      <c r="AH444" s="121"/>
      <c r="AI444" s="121"/>
      <c r="AJ444" s="121"/>
      <c r="AK444" s="121"/>
      <c r="AL444" s="121" t="s">
        <v>34</v>
      </c>
      <c r="AM444" s="121"/>
      <c r="AN444" s="127"/>
      <c r="AO444" s="54">
        <f t="shared" si="22"/>
        <v>2660000</v>
      </c>
    </row>
    <row r="445" spans="1:41" ht="30.75" customHeight="1">
      <c r="A445" s="287"/>
      <c r="B445" s="14">
        <v>442</v>
      </c>
      <c r="C445" s="115" t="s">
        <v>403</v>
      </c>
      <c r="D445" s="116"/>
      <c r="E445" s="116"/>
      <c r="F445" s="116"/>
      <c r="G445" s="117"/>
      <c r="H445" s="202">
        <v>400</v>
      </c>
      <c r="I445" s="203"/>
      <c r="J445" s="204"/>
      <c r="K445" s="139" t="s">
        <v>337</v>
      </c>
      <c r="L445" s="140"/>
      <c r="M445" s="141"/>
      <c r="N445" s="126"/>
      <c r="O445" s="121"/>
      <c r="P445" s="4"/>
      <c r="Q445" s="4"/>
      <c r="R445" s="123"/>
      <c r="S445" s="124"/>
      <c r="T445" s="18"/>
      <c r="U445" s="44"/>
      <c r="V445" s="4"/>
      <c r="W445" s="123" t="s">
        <v>34</v>
      </c>
      <c r="X445" s="124"/>
      <c r="Y445" s="126"/>
      <c r="Z445" s="121"/>
      <c r="AA445" s="121" t="s">
        <v>34</v>
      </c>
      <c r="AB445" s="121"/>
      <c r="AC445" s="121"/>
      <c r="AD445" s="121"/>
      <c r="AE445" s="122"/>
      <c r="AF445" s="125"/>
      <c r="AG445" s="121"/>
      <c r="AH445" s="121"/>
      <c r="AI445" s="121"/>
      <c r="AJ445" s="121"/>
      <c r="AK445" s="121"/>
      <c r="AL445" s="121" t="s">
        <v>34</v>
      </c>
      <c r="AM445" s="121"/>
      <c r="AN445" s="127"/>
      <c r="AO445" s="54">
        <f t="shared" si="22"/>
        <v>2660000</v>
      </c>
    </row>
    <row r="446" spans="1:41" ht="30.75" customHeight="1">
      <c r="A446" s="287"/>
      <c r="B446" s="14">
        <v>443</v>
      </c>
      <c r="C446" s="115" t="s">
        <v>404</v>
      </c>
      <c r="D446" s="116"/>
      <c r="E446" s="116"/>
      <c r="F446" s="116"/>
      <c r="G446" s="117"/>
      <c r="H446" s="202">
        <v>240</v>
      </c>
      <c r="I446" s="203"/>
      <c r="J446" s="204"/>
      <c r="K446" s="139" t="s">
        <v>69</v>
      </c>
      <c r="L446" s="140"/>
      <c r="M446" s="141"/>
      <c r="N446" s="126"/>
      <c r="O446" s="121"/>
      <c r="P446" s="4" t="s">
        <v>34</v>
      </c>
      <c r="Q446" s="4"/>
      <c r="R446" s="123"/>
      <c r="S446" s="124"/>
      <c r="T446" s="18"/>
      <c r="U446" s="44"/>
      <c r="V446" s="4"/>
      <c r="W446" s="123"/>
      <c r="X446" s="124"/>
      <c r="Y446" s="126"/>
      <c r="Z446" s="121"/>
      <c r="AA446" s="121" t="s">
        <v>34</v>
      </c>
      <c r="AB446" s="121"/>
      <c r="AC446" s="121"/>
      <c r="AD446" s="121"/>
      <c r="AE446" s="122"/>
      <c r="AF446" s="125"/>
      <c r="AG446" s="121"/>
      <c r="AH446" s="121"/>
      <c r="AI446" s="121"/>
      <c r="AJ446" s="121"/>
      <c r="AK446" s="121"/>
      <c r="AL446" s="121" t="s">
        <v>34</v>
      </c>
      <c r="AM446" s="121"/>
      <c r="AN446" s="127"/>
      <c r="AO446" s="54">
        <f>AQ2*H446</f>
        <v>2028000</v>
      </c>
    </row>
    <row r="447" spans="1:41" ht="30.75" customHeight="1">
      <c r="A447" s="287"/>
      <c r="B447" s="14">
        <v>444</v>
      </c>
      <c r="C447" s="115" t="s">
        <v>171</v>
      </c>
      <c r="D447" s="116"/>
      <c r="E447" s="116"/>
      <c r="F447" s="116"/>
      <c r="G447" s="117"/>
      <c r="H447" s="202">
        <v>540</v>
      </c>
      <c r="I447" s="203"/>
      <c r="J447" s="204"/>
      <c r="K447" s="139" t="s">
        <v>85</v>
      </c>
      <c r="L447" s="140"/>
      <c r="M447" s="141"/>
      <c r="N447" s="126"/>
      <c r="O447" s="121"/>
      <c r="P447" s="4"/>
      <c r="Q447" s="4"/>
      <c r="R447" s="123"/>
      <c r="S447" s="124"/>
      <c r="T447" s="18"/>
      <c r="U447" s="44"/>
      <c r="V447" s="4"/>
      <c r="W447" s="123" t="s">
        <v>34</v>
      </c>
      <c r="X447" s="124"/>
      <c r="Y447" s="126" t="s">
        <v>34</v>
      </c>
      <c r="Z447" s="121"/>
      <c r="AA447" s="121"/>
      <c r="AB447" s="121"/>
      <c r="AC447" s="121"/>
      <c r="AD447" s="121"/>
      <c r="AE447" s="122"/>
      <c r="AF447" s="125"/>
      <c r="AG447" s="121"/>
      <c r="AH447" s="121"/>
      <c r="AI447" s="121"/>
      <c r="AJ447" s="121"/>
      <c r="AK447" s="121"/>
      <c r="AL447" s="121" t="s">
        <v>34</v>
      </c>
      <c r="AM447" s="121"/>
      <c r="AN447" s="127"/>
      <c r="AO447" s="54">
        <f t="shared" ref="AO447:AO448" si="23">H447*$AS$24</f>
        <v>3591000</v>
      </c>
    </row>
    <row r="448" spans="1:41" ht="30.75" customHeight="1">
      <c r="A448" s="287"/>
      <c r="B448" s="14">
        <v>445</v>
      </c>
      <c r="C448" s="115" t="s">
        <v>405</v>
      </c>
      <c r="D448" s="116"/>
      <c r="E448" s="116"/>
      <c r="F448" s="116"/>
      <c r="G448" s="117"/>
      <c r="H448" s="202">
        <v>310</v>
      </c>
      <c r="I448" s="203"/>
      <c r="J448" s="204"/>
      <c r="K448" s="139" t="s">
        <v>337</v>
      </c>
      <c r="L448" s="140"/>
      <c r="M448" s="141"/>
      <c r="N448" s="126"/>
      <c r="O448" s="121"/>
      <c r="P448" s="4"/>
      <c r="Q448" s="4"/>
      <c r="R448" s="123"/>
      <c r="S448" s="124"/>
      <c r="T448" s="18"/>
      <c r="U448" s="44"/>
      <c r="V448" s="4"/>
      <c r="W448" s="123" t="s">
        <v>34</v>
      </c>
      <c r="X448" s="124"/>
      <c r="Y448" s="126"/>
      <c r="Z448" s="121"/>
      <c r="AA448" s="121" t="s">
        <v>34</v>
      </c>
      <c r="AB448" s="121"/>
      <c r="AC448" s="121"/>
      <c r="AD448" s="121"/>
      <c r="AE448" s="122"/>
      <c r="AF448" s="125"/>
      <c r="AG448" s="121"/>
      <c r="AH448" s="121"/>
      <c r="AI448" s="121"/>
      <c r="AJ448" s="121"/>
      <c r="AK448" s="121"/>
      <c r="AL448" s="121" t="s">
        <v>34</v>
      </c>
      <c r="AM448" s="121"/>
      <c r="AN448" s="127"/>
      <c r="AO448" s="54">
        <f t="shared" si="23"/>
        <v>2061500</v>
      </c>
    </row>
    <row r="449" spans="1:41" ht="30.75" customHeight="1">
      <c r="A449" s="287"/>
      <c r="B449" s="14">
        <v>446</v>
      </c>
      <c r="C449" s="115" t="s">
        <v>406</v>
      </c>
      <c r="D449" s="116"/>
      <c r="E449" s="116"/>
      <c r="F449" s="116"/>
      <c r="G449" s="117"/>
      <c r="H449" s="202">
        <v>340</v>
      </c>
      <c r="I449" s="203"/>
      <c r="J449" s="204"/>
      <c r="K449" s="139" t="s">
        <v>57</v>
      </c>
      <c r="L449" s="140"/>
      <c r="M449" s="141"/>
      <c r="N449" s="126"/>
      <c r="O449" s="121"/>
      <c r="P449" s="4"/>
      <c r="Q449" s="4"/>
      <c r="R449" s="123"/>
      <c r="S449" s="124"/>
      <c r="T449" s="18"/>
      <c r="U449" s="44"/>
      <c r="V449" s="4" t="s">
        <v>34</v>
      </c>
      <c r="W449" s="123"/>
      <c r="X449" s="124"/>
      <c r="Y449" s="126"/>
      <c r="Z449" s="121"/>
      <c r="AA449" s="121" t="s">
        <v>34</v>
      </c>
      <c r="AB449" s="121"/>
      <c r="AC449" s="121"/>
      <c r="AD449" s="121"/>
      <c r="AE449" s="122"/>
      <c r="AF449" s="125"/>
      <c r="AG449" s="121"/>
      <c r="AH449" s="121"/>
      <c r="AI449" s="121"/>
      <c r="AJ449" s="121"/>
      <c r="AK449" s="121"/>
      <c r="AL449" s="121" t="s">
        <v>34</v>
      </c>
      <c r="AM449" s="121"/>
      <c r="AN449" s="127"/>
      <c r="AO449" s="54">
        <f t="shared" ref="AO449:AO450" si="24">H449*$AS$3</f>
        <v>2482000</v>
      </c>
    </row>
    <row r="450" spans="1:41" ht="30.75" customHeight="1">
      <c r="A450" s="287"/>
      <c r="B450" s="14">
        <v>447</v>
      </c>
      <c r="C450" s="115" t="s">
        <v>407</v>
      </c>
      <c r="D450" s="116"/>
      <c r="E450" s="116"/>
      <c r="F450" s="116"/>
      <c r="G450" s="117"/>
      <c r="H450" s="202">
        <v>460</v>
      </c>
      <c r="I450" s="203"/>
      <c r="J450" s="204"/>
      <c r="K450" s="139" t="s">
        <v>69</v>
      </c>
      <c r="L450" s="140"/>
      <c r="M450" s="141"/>
      <c r="N450" s="126"/>
      <c r="O450" s="121"/>
      <c r="P450" s="4"/>
      <c r="Q450" s="4"/>
      <c r="R450" s="123"/>
      <c r="S450" s="124"/>
      <c r="T450" s="18"/>
      <c r="U450" s="44"/>
      <c r="V450" s="4" t="s">
        <v>34</v>
      </c>
      <c r="W450" s="123"/>
      <c r="X450" s="124"/>
      <c r="Y450" s="126"/>
      <c r="Z450" s="121"/>
      <c r="AA450" s="121" t="s">
        <v>34</v>
      </c>
      <c r="AB450" s="121"/>
      <c r="AC450" s="121"/>
      <c r="AD450" s="121"/>
      <c r="AE450" s="122"/>
      <c r="AF450" s="125"/>
      <c r="AG450" s="121"/>
      <c r="AH450" s="121"/>
      <c r="AI450" s="121"/>
      <c r="AJ450" s="121"/>
      <c r="AK450" s="121"/>
      <c r="AL450" s="121" t="s">
        <v>34</v>
      </c>
      <c r="AM450" s="121"/>
      <c r="AN450" s="127"/>
      <c r="AO450" s="54">
        <f t="shared" si="24"/>
        <v>3358000</v>
      </c>
    </row>
    <row r="451" spans="1:41" ht="30.75" customHeight="1">
      <c r="A451" s="287"/>
      <c r="B451" s="14">
        <v>448</v>
      </c>
      <c r="C451" s="115" t="s">
        <v>408</v>
      </c>
      <c r="D451" s="116"/>
      <c r="E451" s="116"/>
      <c r="F451" s="116"/>
      <c r="G451" s="117"/>
      <c r="H451" s="202">
        <v>230</v>
      </c>
      <c r="I451" s="203"/>
      <c r="J451" s="204"/>
      <c r="K451" s="139" t="s">
        <v>243</v>
      </c>
      <c r="L451" s="140"/>
      <c r="M451" s="141"/>
      <c r="N451" s="126"/>
      <c r="O451" s="121"/>
      <c r="P451" s="4"/>
      <c r="Q451" s="4"/>
      <c r="R451" s="123"/>
      <c r="S451" s="124"/>
      <c r="T451" s="18"/>
      <c r="U451" s="44" t="s">
        <v>34</v>
      </c>
      <c r="V451" s="4"/>
      <c r="W451" s="123"/>
      <c r="X451" s="124"/>
      <c r="Y451" s="126"/>
      <c r="Z451" s="121"/>
      <c r="AA451" s="121" t="s">
        <v>34</v>
      </c>
      <c r="AB451" s="121"/>
      <c r="AC451" s="121"/>
      <c r="AD451" s="121"/>
      <c r="AE451" s="122"/>
      <c r="AF451" s="125"/>
      <c r="AG451" s="121"/>
      <c r="AH451" s="121"/>
      <c r="AI451" s="121"/>
      <c r="AJ451" s="121"/>
      <c r="AK451" s="121"/>
      <c r="AL451" s="121" t="s">
        <v>34</v>
      </c>
      <c r="AM451" s="121"/>
      <c r="AN451" s="127"/>
      <c r="AO451" s="54">
        <f>AS2*H451</f>
        <v>1679000</v>
      </c>
    </row>
    <row r="452" spans="1:41" ht="30.75" customHeight="1">
      <c r="A452" s="287"/>
      <c r="B452" s="14">
        <v>449</v>
      </c>
      <c r="C452" s="115" t="s">
        <v>409</v>
      </c>
      <c r="D452" s="116"/>
      <c r="E452" s="116"/>
      <c r="F452" s="116"/>
      <c r="G452" s="117"/>
      <c r="H452" s="202">
        <v>270</v>
      </c>
      <c r="I452" s="203"/>
      <c r="J452" s="204"/>
      <c r="K452" s="139" t="s">
        <v>243</v>
      </c>
      <c r="L452" s="140"/>
      <c r="M452" s="141"/>
      <c r="N452" s="126"/>
      <c r="O452" s="121"/>
      <c r="P452" s="4"/>
      <c r="Q452" s="4"/>
      <c r="R452" s="123"/>
      <c r="S452" s="124"/>
      <c r="T452" s="18"/>
      <c r="U452" s="44" t="s">
        <v>34</v>
      </c>
      <c r="V452" s="4"/>
      <c r="W452" s="123"/>
      <c r="X452" s="124"/>
      <c r="Y452" s="126"/>
      <c r="Z452" s="121"/>
      <c r="AA452" s="121" t="s">
        <v>34</v>
      </c>
      <c r="AB452" s="121"/>
      <c r="AC452" s="121"/>
      <c r="AD452" s="121"/>
      <c r="AE452" s="122"/>
      <c r="AF452" s="125"/>
      <c r="AG452" s="121"/>
      <c r="AH452" s="121"/>
      <c r="AI452" s="121"/>
      <c r="AJ452" s="121"/>
      <c r="AK452" s="121"/>
      <c r="AL452" s="121" t="s">
        <v>34</v>
      </c>
      <c r="AM452" s="121"/>
      <c r="AN452" s="127"/>
      <c r="AO452" s="54">
        <f>AS2*H452</f>
        <v>1971000</v>
      </c>
    </row>
    <row r="453" spans="1:41" ht="30.75" customHeight="1">
      <c r="A453" s="287"/>
      <c r="B453" s="14">
        <v>450</v>
      </c>
      <c r="C453" s="115" t="s">
        <v>410</v>
      </c>
      <c r="D453" s="116"/>
      <c r="E453" s="116"/>
      <c r="F453" s="116"/>
      <c r="G453" s="117"/>
      <c r="H453" s="202">
        <v>250</v>
      </c>
      <c r="I453" s="203"/>
      <c r="J453" s="204"/>
      <c r="K453" s="139" t="s">
        <v>85</v>
      </c>
      <c r="L453" s="140"/>
      <c r="M453" s="141"/>
      <c r="N453" s="126"/>
      <c r="O453" s="121"/>
      <c r="P453" s="4"/>
      <c r="Q453" s="4"/>
      <c r="R453" s="123"/>
      <c r="S453" s="124"/>
      <c r="T453" s="18"/>
      <c r="U453" s="44" t="s">
        <v>34</v>
      </c>
      <c r="V453" s="4"/>
      <c r="W453" s="123"/>
      <c r="X453" s="124"/>
      <c r="Y453" s="126"/>
      <c r="Z453" s="121"/>
      <c r="AA453" s="121" t="s">
        <v>34</v>
      </c>
      <c r="AB453" s="121"/>
      <c r="AC453" s="121"/>
      <c r="AD453" s="121"/>
      <c r="AE453" s="122"/>
      <c r="AF453" s="125"/>
      <c r="AG453" s="121"/>
      <c r="AH453" s="121"/>
      <c r="AI453" s="121"/>
      <c r="AJ453" s="121"/>
      <c r="AK453" s="121"/>
      <c r="AL453" s="121" t="s">
        <v>34</v>
      </c>
      <c r="AM453" s="121"/>
      <c r="AN453" s="127"/>
      <c r="AO453" s="54">
        <f>AS2*H453</f>
        <v>1825000</v>
      </c>
    </row>
    <row r="454" spans="1:41" ht="30.75" customHeight="1">
      <c r="A454" s="287"/>
      <c r="B454" s="14">
        <v>451</v>
      </c>
      <c r="C454" s="115" t="s">
        <v>411</v>
      </c>
      <c r="D454" s="116"/>
      <c r="E454" s="116"/>
      <c r="F454" s="116"/>
      <c r="G454" s="117"/>
      <c r="H454" s="202">
        <v>200</v>
      </c>
      <c r="I454" s="203"/>
      <c r="J454" s="204"/>
      <c r="K454" s="139" t="s">
        <v>332</v>
      </c>
      <c r="L454" s="140"/>
      <c r="M454" s="141"/>
      <c r="N454" s="126"/>
      <c r="O454" s="121"/>
      <c r="P454" s="4"/>
      <c r="Q454" s="4"/>
      <c r="R454" s="123"/>
      <c r="S454" s="124"/>
      <c r="T454" s="18"/>
      <c r="U454" s="44" t="s">
        <v>34</v>
      </c>
      <c r="V454" s="4"/>
      <c r="W454" s="123"/>
      <c r="X454" s="124"/>
      <c r="Y454" s="126"/>
      <c r="Z454" s="121"/>
      <c r="AA454" s="121" t="s">
        <v>34</v>
      </c>
      <c r="AB454" s="121"/>
      <c r="AC454" s="121"/>
      <c r="AD454" s="121"/>
      <c r="AE454" s="122"/>
      <c r="AF454" s="125"/>
      <c r="AG454" s="121"/>
      <c r="AH454" s="121"/>
      <c r="AI454" s="121"/>
      <c r="AJ454" s="121"/>
      <c r="AK454" s="121"/>
      <c r="AL454" s="121" t="s">
        <v>34</v>
      </c>
      <c r="AM454" s="121"/>
      <c r="AN454" s="127"/>
      <c r="AO454" s="54">
        <f>AS2*H454</f>
        <v>1460000</v>
      </c>
    </row>
    <row r="455" spans="1:41" ht="30.75" customHeight="1">
      <c r="A455" s="287"/>
      <c r="B455" s="14">
        <v>452</v>
      </c>
      <c r="C455" s="115" t="s">
        <v>412</v>
      </c>
      <c r="D455" s="116"/>
      <c r="E455" s="116"/>
      <c r="F455" s="116"/>
      <c r="G455" s="117"/>
      <c r="H455" s="202">
        <v>200</v>
      </c>
      <c r="I455" s="203"/>
      <c r="J455" s="204"/>
      <c r="K455" s="139" t="s">
        <v>178</v>
      </c>
      <c r="L455" s="140"/>
      <c r="M455" s="141"/>
      <c r="N455" s="126"/>
      <c r="O455" s="121"/>
      <c r="P455" s="4"/>
      <c r="Q455" s="4"/>
      <c r="R455" s="123"/>
      <c r="S455" s="124"/>
      <c r="T455" s="18"/>
      <c r="U455" s="44" t="s">
        <v>34</v>
      </c>
      <c r="V455" s="4"/>
      <c r="W455" s="123"/>
      <c r="X455" s="124"/>
      <c r="Y455" s="126"/>
      <c r="Z455" s="121"/>
      <c r="AA455" s="121" t="s">
        <v>34</v>
      </c>
      <c r="AB455" s="121"/>
      <c r="AC455" s="121"/>
      <c r="AD455" s="121"/>
      <c r="AE455" s="122"/>
      <c r="AF455" s="125"/>
      <c r="AG455" s="121"/>
      <c r="AH455" s="121"/>
      <c r="AI455" s="121"/>
      <c r="AJ455" s="121"/>
      <c r="AK455" s="121"/>
      <c r="AL455" s="121" t="s">
        <v>34</v>
      </c>
      <c r="AM455" s="121"/>
      <c r="AN455" s="127"/>
      <c r="AO455" s="54">
        <f>AS2*H455</f>
        <v>1460000</v>
      </c>
    </row>
    <row r="456" spans="1:41" ht="30.75" customHeight="1">
      <c r="A456" s="287"/>
      <c r="B456" s="14">
        <v>453</v>
      </c>
      <c r="C456" s="115"/>
      <c r="D456" s="116"/>
      <c r="E456" s="116"/>
      <c r="F456" s="116"/>
      <c r="G456" s="117"/>
      <c r="H456" s="202">
        <v>60</v>
      </c>
      <c r="I456" s="203"/>
      <c r="J456" s="204"/>
      <c r="K456" s="139" t="s">
        <v>69</v>
      </c>
      <c r="L456" s="140"/>
      <c r="M456" s="141"/>
      <c r="N456" s="126"/>
      <c r="O456" s="121"/>
      <c r="P456" s="4"/>
      <c r="Q456" s="4"/>
      <c r="R456" s="123"/>
      <c r="S456" s="124"/>
      <c r="T456" s="18" t="s">
        <v>34</v>
      </c>
      <c r="U456" s="44"/>
      <c r="V456" s="4"/>
      <c r="W456" s="123"/>
      <c r="X456" s="124"/>
      <c r="Y456" s="126"/>
      <c r="Z456" s="121"/>
      <c r="AA456" s="121"/>
      <c r="AB456" s="121"/>
      <c r="AC456" s="121"/>
      <c r="AD456" s="121"/>
      <c r="AE456" s="122"/>
      <c r="AF456" s="125"/>
      <c r="AG456" s="121"/>
      <c r="AH456" s="121"/>
      <c r="AI456" s="121"/>
      <c r="AJ456" s="121"/>
      <c r="AK456" s="121"/>
      <c r="AL456" s="121" t="s">
        <v>34</v>
      </c>
      <c r="AM456" s="121"/>
      <c r="AN456" s="127"/>
      <c r="AO456" s="54">
        <f>AS1*H456</f>
        <v>522000</v>
      </c>
    </row>
    <row r="457" spans="1:41" ht="30.75" customHeight="1">
      <c r="A457" s="287"/>
      <c r="B457" s="14">
        <v>454</v>
      </c>
      <c r="C457" s="115"/>
      <c r="D457" s="116"/>
      <c r="E457" s="116"/>
      <c r="F457" s="116"/>
      <c r="G457" s="117"/>
      <c r="H457" s="202">
        <v>70</v>
      </c>
      <c r="I457" s="203"/>
      <c r="J457" s="204"/>
      <c r="K457" s="139" t="s">
        <v>69</v>
      </c>
      <c r="L457" s="140"/>
      <c r="M457" s="141"/>
      <c r="N457" s="126" t="s">
        <v>34</v>
      </c>
      <c r="O457" s="121"/>
      <c r="P457" s="4"/>
      <c r="Q457" s="4"/>
      <c r="R457" s="123"/>
      <c r="S457" s="124"/>
      <c r="T457" s="18"/>
      <c r="U457" s="44"/>
      <c r="V457" s="4"/>
      <c r="W457" s="123"/>
      <c r="X457" s="124"/>
      <c r="Y457" s="126"/>
      <c r="Z457" s="121"/>
      <c r="AA457" s="121"/>
      <c r="AB457" s="121"/>
      <c r="AC457" s="121"/>
      <c r="AD457" s="121"/>
      <c r="AE457" s="122"/>
      <c r="AF457" s="125"/>
      <c r="AG457" s="121"/>
      <c r="AH457" s="121"/>
      <c r="AI457" s="121"/>
      <c r="AJ457" s="121"/>
      <c r="AK457" s="121"/>
      <c r="AL457" s="121" t="s">
        <v>34</v>
      </c>
      <c r="AM457" s="121"/>
      <c r="AN457" s="127"/>
      <c r="AO457" s="54">
        <f>AQ1*H457</f>
        <v>658000</v>
      </c>
    </row>
    <row r="458" spans="1:41" ht="30.75" customHeight="1">
      <c r="A458" s="287"/>
      <c r="B458" s="14">
        <v>455</v>
      </c>
      <c r="C458" s="115"/>
      <c r="D458" s="116"/>
      <c r="E458" s="116"/>
      <c r="F458" s="116"/>
      <c r="G458" s="117"/>
      <c r="H458" s="202">
        <v>60</v>
      </c>
      <c r="I458" s="203"/>
      <c r="J458" s="204"/>
      <c r="K458" s="139" t="s">
        <v>69</v>
      </c>
      <c r="L458" s="140"/>
      <c r="M458" s="141"/>
      <c r="N458" s="126" t="s">
        <v>34</v>
      </c>
      <c r="O458" s="121"/>
      <c r="P458" s="4"/>
      <c r="Q458" s="4"/>
      <c r="R458" s="123"/>
      <c r="S458" s="124"/>
      <c r="T458" s="18"/>
      <c r="U458" s="44"/>
      <c r="V458" s="4"/>
      <c r="W458" s="123"/>
      <c r="X458" s="124"/>
      <c r="Y458" s="126"/>
      <c r="Z458" s="121"/>
      <c r="AA458" s="121"/>
      <c r="AB458" s="121"/>
      <c r="AC458" s="121"/>
      <c r="AD458" s="121"/>
      <c r="AE458" s="122"/>
      <c r="AF458" s="125"/>
      <c r="AG458" s="121"/>
      <c r="AH458" s="121"/>
      <c r="AI458" s="121"/>
      <c r="AJ458" s="121"/>
      <c r="AK458" s="121"/>
      <c r="AL458" s="121" t="s">
        <v>34</v>
      </c>
      <c r="AM458" s="121"/>
      <c r="AN458" s="127"/>
      <c r="AO458" s="54">
        <f>AQ1*H458</f>
        <v>564000</v>
      </c>
    </row>
    <row r="459" spans="1:41" ht="30.75" customHeight="1">
      <c r="A459" s="287"/>
      <c r="B459" s="14">
        <v>456</v>
      </c>
      <c r="C459" s="115"/>
      <c r="D459" s="116"/>
      <c r="E459" s="116"/>
      <c r="F459" s="116"/>
      <c r="G459" s="117"/>
      <c r="H459" s="202">
        <v>30</v>
      </c>
      <c r="I459" s="203"/>
      <c r="J459" s="204"/>
      <c r="K459" s="139" t="s">
        <v>69</v>
      </c>
      <c r="L459" s="140"/>
      <c r="M459" s="141"/>
      <c r="N459" s="126"/>
      <c r="O459" s="121"/>
      <c r="P459" s="4"/>
      <c r="Q459" s="4"/>
      <c r="R459" s="123"/>
      <c r="S459" s="124"/>
      <c r="T459" s="18" t="s">
        <v>34</v>
      </c>
      <c r="U459" s="44"/>
      <c r="V459" s="4"/>
      <c r="W459" s="123"/>
      <c r="X459" s="124"/>
      <c r="Y459" s="126"/>
      <c r="Z459" s="121"/>
      <c r="AA459" s="121"/>
      <c r="AB459" s="121"/>
      <c r="AC459" s="121"/>
      <c r="AD459" s="121"/>
      <c r="AE459" s="122"/>
      <c r="AF459" s="125"/>
      <c r="AG459" s="121"/>
      <c r="AH459" s="121"/>
      <c r="AI459" s="121"/>
      <c r="AJ459" s="121"/>
      <c r="AK459" s="121"/>
      <c r="AL459" s="121" t="s">
        <v>34</v>
      </c>
      <c r="AM459" s="121"/>
      <c r="AN459" s="127"/>
      <c r="AO459" s="54">
        <f>AS1*H459</f>
        <v>261000</v>
      </c>
    </row>
    <row r="460" spans="1:41" ht="30.75" customHeight="1">
      <c r="A460" s="287"/>
      <c r="B460" s="14">
        <v>457</v>
      </c>
      <c r="C460" s="115" t="s">
        <v>413</v>
      </c>
      <c r="D460" s="116"/>
      <c r="E460" s="116"/>
      <c r="F460" s="116"/>
      <c r="G460" s="117"/>
      <c r="H460" s="202">
        <v>430</v>
      </c>
      <c r="I460" s="203"/>
      <c r="J460" s="204"/>
      <c r="K460" s="139" t="s">
        <v>414</v>
      </c>
      <c r="L460" s="140"/>
      <c r="M460" s="141"/>
      <c r="N460" s="126"/>
      <c r="O460" s="121"/>
      <c r="P460" s="4"/>
      <c r="Q460" s="4"/>
      <c r="R460" s="123"/>
      <c r="S460" s="124"/>
      <c r="T460" s="18"/>
      <c r="U460" s="44"/>
      <c r="V460" s="4"/>
      <c r="W460" s="123" t="s">
        <v>34</v>
      </c>
      <c r="X460" s="124"/>
      <c r="Y460" s="126" t="s">
        <v>34</v>
      </c>
      <c r="Z460" s="121"/>
      <c r="AA460" s="121"/>
      <c r="AB460" s="121"/>
      <c r="AC460" s="121"/>
      <c r="AD460" s="121"/>
      <c r="AE460" s="122"/>
      <c r="AF460" s="125"/>
      <c r="AG460" s="121"/>
      <c r="AH460" s="121"/>
      <c r="AI460" s="121"/>
      <c r="AJ460" s="121"/>
      <c r="AK460" s="121"/>
      <c r="AL460" s="121" t="s">
        <v>34</v>
      </c>
      <c r="AM460" s="121"/>
      <c r="AN460" s="127"/>
      <c r="AO460" s="54">
        <f>H460*$AS$24</f>
        <v>2859500</v>
      </c>
    </row>
    <row r="461" spans="1:41" ht="30.75" customHeight="1">
      <c r="A461" s="287"/>
      <c r="B461" s="14">
        <v>458</v>
      </c>
      <c r="C461" s="115"/>
      <c r="D461" s="116"/>
      <c r="E461" s="116"/>
      <c r="F461" s="116"/>
      <c r="G461" s="117"/>
      <c r="H461" s="202">
        <v>15</v>
      </c>
      <c r="I461" s="203"/>
      <c r="J461" s="204"/>
      <c r="K461" s="139" t="s">
        <v>69</v>
      </c>
      <c r="L461" s="140"/>
      <c r="M461" s="141"/>
      <c r="N461" s="126" t="s">
        <v>34</v>
      </c>
      <c r="O461" s="121"/>
      <c r="P461" s="4"/>
      <c r="Q461" s="4"/>
      <c r="R461" s="123"/>
      <c r="S461" s="124"/>
      <c r="T461" s="18"/>
      <c r="U461" s="44"/>
      <c r="V461" s="4"/>
      <c r="W461" s="123"/>
      <c r="X461" s="124"/>
      <c r="Y461" s="126"/>
      <c r="Z461" s="121"/>
      <c r="AA461" s="121"/>
      <c r="AB461" s="121"/>
      <c r="AC461" s="121"/>
      <c r="AD461" s="121"/>
      <c r="AE461" s="122"/>
      <c r="AF461" s="125"/>
      <c r="AG461" s="121"/>
      <c r="AH461" s="121"/>
      <c r="AI461" s="121"/>
      <c r="AJ461" s="121"/>
      <c r="AK461" s="121"/>
      <c r="AL461" s="121"/>
      <c r="AM461" s="121"/>
      <c r="AN461" s="127"/>
      <c r="AO461" s="54">
        <f>AQ1*H461</f>
        <v>141000</v>
      </c>
    </row>
    <row r="462" spans="1:41" ht="30.75" customHeight="1" thickBot="1">
      <c r="A462" s="288"/>
      <c r="B462" s="15">
        <v>459</v>
      </c>
      <c r="C462" s="208"/>
      <c r="D462" s="209"/>
      <c r="E462" s="209"/>
      <c r="F462" s="209"/>
      <c r="G462" s="210"/>
      <c r="H462" s="205">
        <v>15</v>
      </c>
      <c r="I462" s="206"/>
      <c r="J462" s="207"/>
      <c r="K462" s="159" t="s">
        <v>85</v>
      </c>
      <c r="L462" s="160"/>
      <c r="M462" s="161"/>
      <c r="N462" s="129"/>
      <c r="O462" s="130"/>
      <c r="P462" s="7"/>
      <c r="Q462" s="7"/>
      <c r="R462" s="137"/>
      <c r="S462" s="138"/>
      <c r="T462" s="16" t="s">
        <v>34</v>
      </c>
      <c r="U462" s="46"/>
      <c r="V462" s="7"/>
      <c r="W462" s="137"/>
      <c r="X462" s="138"/>
      <c r="Y462" s="129"/>
      <c r="Z462" s="130"/>
      <c r="AA462" s="130"/>
      <c r="AB462" s="130"/>
      <c r="AC462" s="130"/>
      <c r="AD462" s="130"/>
      <c r="AE462" s="131"/>
      <c r="AF462" s="132"/>
      <c r="AG462" s="130"/>
      <c r="AH462" s="130"/>
      <c r="AI462" s="130"/>
      <c r="AJ462" s="130"/>
      <c r="AK462" s="130"/>
      <c r="AL462" s="130"/>
      <c r="AM462" s="130"/>
      <c r="AN462" s="133"/>
      <c r="AO462" s="54">
        <f>AS1*H462</f>
        <v>130500</v>
      </c>
    </row>
    <row r="463" spans="1:41" ht="30.75" customHeight="1">
      <c r="A463" s="289" t="s">
        <v>415</v>
      </c>
      <c r="B463" s="13">
        <v>460</v>
      </c>
      <c r="C463" s="112" t="s">
        <v>416</v>
      </c>
      <c r="D463" s="113"/>
      <c r="E463" s="113"/>
      <c r="F463" s="113"/>
      <c r="G463" s="114"/>
      <c r="H463" s="193">
        <v>510</v>
      </c>
      <c r="I463" s="194"/>
      <c r="J463" s="195"/>
      <c r="K463" s="162" t="s">
        <v>33</v>
      </c>
      <c r="L463" s="163"/>
      <c r="M463" s="164"/>
      <c r="N463" s="118"/>
      <c r="O463" s="119"/>
      <c r="P463" s="6"/>
      <c r="Q463" s="6"/>
      <c r="R463" s="135"/>
      <c r="S463" s="136"/>
      <c r="T463" s="17"/>
      <c r="U463" s="47"/>
      <c r="V463" s="6"/>
      <c r="W463" s="135" t="s">
        <v>34</v>
      </c>
      <c r="X463" s="136"/>
      <c r="Y463" s="118" t="s">
        <v>34</v>
      </c>
      <c r="Z463" s="119"/>
      <c r="AA463" s="119"/>
      <c r="AB463" s="119"/>
      <c r="AC463" s="119"/>
      <c r="AD463" s="119"/>
      <c r="AE463" s="120"/>
      <c r="AF463" s="128"/>
      <c r="AG463" s="119"/>
      <c r="AH463" s="119"/>
      <c r="AI463" s="119"/>
      <c r="AJ463" s="119"/>
      <c r="AK463" s="119"/>
      <c r="AL463" s="119" t="s">
        <v>34</v>
      </c>
      <c r="AM463" s="119"/>
      <c r="AN463" s="134"/>
      <c r="AO463" s="54">
        <f t="shared" ref="AO463:AO476" si="25">H463*$AS$24</f>
        <v>3391500</v>
      </c>
    </row>
    <row r="464" spans="1:41" ht="30.75" customHeight="1">
      <c r="A464" s="290"/>
      <c r="B464" s="14">
        <v>461</v>
      </c>
      <c r="C464" s="115" t="s">
        <v>417</v>
      </c>
      <c r="D464" s="116"/>
      <c r="E464" s="116"/>
      <c r="F464" s="116"/>
      <c r="G464" s="117"/>
      <c r="H464" s="202">
        <v>550</v>
      </c>
      <c r="I464" s="203"/>
      <c r="J464" s="204"/>
      <c r="K464" s="139" t="s">
        <v>69</v>
      </c>
      <c r="L464" s="140"/>
      <c r="M464" s="141"/>
      <c r="N464" s="126"/>
      <c r="O464" s="121"/>
      <c r="P464" s="4"/>
      <c r="Q464" s="4"/>
      <c r="R464" s="123"/>
      <c r="S464" s="124"/>
      <c r="T464" s="18"/>
      <c r="U464" s="44"/>
      <c r="V464" s="4"/>
      <c r="W464" s="123" t="s">
        <v>34</v>
      </c>
      <c r="X464" s="124"/>
      <c r="Y464" s="126" t="s">
        <v>34</v>
      </c>
      <c r="Z464" s="121"/>
      <c r="AA464" s="121"/>
      <c r="AB464" s="121"/>
      <c r="AC464" s="121"/>
      <c r="AD464" s="121"/>
      <c r="AE464" s="122"/>
      <c r="AF464" s="125"/>
      <c r="AG464" s="121"/>
      <c r="AH464" s="121"/>
      <c r="AI464" s="121" t="s">
        <v>34</v>
      </c>
      <c r="AJ464" s="121"/>
      <c r="AK464" s="121"/>
      <c r="AL464" s="121"/>
      <c r="AM464" s="121"/>
      <c r="AN464" s="127"/>
      <c r="AO464" s="54">
        <f t="shared" si="25"/>
        <v>3657500</v>
      </c>
    </row>
    <row r="465" spans="1:41" ht="30.75" customHeight="1">
      <c r="A465" s="290"/>
      <c r="B465" s="14">
        <v>462</v>
      </c>
      <c r="C465" s="115" t="s">
        <v>418</v>
      </c>
      <c r="D465" s="116"/>
      <c r="E465" s="116"/>
      <c r="F465" s="116"/>
      <c r="G465" s="117"/>
      <c r="H465" s="202">
        <v>520</v>
      </c>
      <c r="I465" s="203"/>
      <c r="J465" s="204"/>
      <c r="K465" s="139" t="s">
        <v>419</v>
      </c>
      <c r="L465" s="140"/>
      <c r="M465" s="141"/>
      <c r="N465" s="126"/>
      <c r="O465" s="121"/>
      <c r="P465" s="4"/>
      <c r="Q465" s="4"/>
      <c r="R465" s="123"/>
      <c r="S465" s="124"/>
      <c r="T465" s="18"/>
      <c r="U465" s="44"/>
      <c r="V465" s="4"/>
      <c r="W465" s="123" t="s">
        <v>34</v>
      </c>
      <c r="X465" s="124"/>
      <c r="Y465" s="126" t="s">
        <v>34</v>
      </c>
      <c r="Z465" s="121"/>
      <c r="AA465" s="121"/>
      <c r="AB465" s="121"/>
      <c r="AC465" s="121"/>
      <c r="AD465" s="121"/>
      <c r="AE465" s="122"/>
      <c r="AF465" s="125" t="s">
        <v>34</v>
      </c>
      <c r="AG465" s="121"/>
      <c r="AH465" s="121"/>
      <c r="AI465" s="121"/>
      <c r="AJ465" s="121"/>
      <c r="AK465" s="121"/>
      <c r="AL465" s="121"/>
      <c r="AM465" s="121"/>
      <c r="AN465" s="127"/>
      <c r="AO465" s="54">
        <f t="shared" si="25"/>
        <v>3458000</v>
      </c>
    </row>
    <row r="466" spans="1:41" ht="30.75" customHeight="1">
      <c r="A466" s="290"/>
      <c r="B466" s="14">
        <v>463</v>
      </c>
      <c r="C466" s="115" t="s">
        <v>420</v>
      </c>
      <c r="D466" s="116"/>
      <c r="E466" s="116"/>
      <c r="F466" s="116"/>
      <c r="G466" s="117"/>
      <c r="H466" s="202">
        <v>400</v>
      </c>
      <c r="I466" s="203"/>
      <c r="J466" s="204"/>
      <c r="K466" s="139" t="s">
        <v>57</v>
      </c>
      <c r="L466" s="140"/>
      <c r="M466" s="141"/>
      <c r="N466" s="126"/>
      <c r="O466" s="121"/>
      <c r="P466" s="4"/>
      <c r="Q466" s="4"/>
      <c r="R466" s="123"/>
      <c r="S466" s="124"/>
      <c r="T466" s="18"/>
      <c r="U466" s="44"/>
      <c r="V466" s="4"/>
      <c r="W466" s="123" t="s">
        <v>34</v>
      </c>
      <c r="X466" s="124"/>
      <c r="Y466" s="126" t="s">
        <v>34</v>
      </c>
      <c r="Z466" s="121"/>
      <c r="AA466" s="121"/>
      <c r="AB466" s="121"/>
      <c r="AC466" s="121"/>
      <c r="AD466" s="121"/>
      <c r="AE466" s="122"/>
      <c r="AF466" s="125"/>
      <c r="AG466" s="121"/>
      <c r="AH466" s="121"/>
      <c r="AI466" s="121"/>
      <c r="AJ466" s="121"/>
      <c r="AK466" s="121"/>
      <c r="AL466" s="121" t="s">
        <v>34</v>
      </c>
      <c r="AM466" s="121"/>
      <c r="AN466" s="127"/>
      <c r="AO466" s="54">
        <f t="shared" si="25"/>
        <v>2660000</v>
      </c>
    </row>
    <row r="467" spans="1:41" ht="30.75" customHeight="1">
      <c r="A467" s="290"/>
      <c r="B467" s="14">
        <v>464</v>
      </c>
      <c r="C467" s="115" t="s">
        <v>421</v>
      </c>
      <c r="D467" s="116"/>
      <c r="E467" s="116"/>
      <c r="F467" s="116"/>
      <c r="G467" s="117"/>
      <c r="H467" s="202">
        <v>560</v>
      </c>
      <c r="I467" s="203"/>
      <c r="J467" s="204"/>
      <c r="K467" s="139" t="s">
        <v>69</v>
      </c>
      <c r="L467" s="140"/>
      <c r="M467" s="141"/>
      <c r="N467" s="126"/>
      <c r="O467" s="121"/>
      <c r="P467" s="4"/>
      <c r="Q467" s="4"/>
      <c r="R467" s="123"/>
      <c r="S467" s="124"/>
      <c r="T467" s="18"/>
      <c r="U467" s="44"/>
      <c r="V467" s="4"/>
      <c r="W467" s="123" t="s">
        <v>34</v>
      </c>
      <c r="X467" s="124"/>
      <c r="Y467" s="126" t="s">
        <v>34</v>
      </c>
      <c r="Z467" s="121"/>
      <c r="AA467" s="121"/>
      <c r="AB467" s="121"/>
      <c r="AC467" s="121"/>
      <c r="AD467" s="121"/>
      <c r="AE467" s="122"/>
      <c r="AF467" s="125"/>
      <c r="AG467" s="121"/>
      <c r="AH467" s="121"/>
      <c r="AI467" s="121"/>
      <c r="AJ467" s="121"/>
      <c r="AK467" s="121"/>
      <c r="AL467" s="121" t="s">
        <v>34</v>
      </c>
      <c r="AM467" s="121"/>
      <c r="AN467" s="127"/>
      <c r="AO467" s="54">
        <f t="shared" si="25"/>
        <v>3724000</v>
      </c>
    </row>
    <row r="468" spans="1:41" ht="30.75" customHeight="1">
      <c r="A468" s="290"/>
      <c r="B468" s="14">
        <v>465</v>
      </c>
      <c r="C468" s="115" t="s">
        <v>422</v>
      </c>
      <c r="D468" s="116"/>
      <c r="E468" s="116"/>
      <c r="F468" s="116"/>
      <c r="G468" s="117"/>
      <c r="H468" s="202">
        <v>410</v>
      </c>
      <c r="I468" s="203"/>
      <c r="J468" s="204"/>
      <c r="K468" s="139" t="s">
        <v>85</v>
      </c>
      <c r="L468" s="140"/>
      <c r="M468" s="141"/>
      <c r="N468" s="126"/>
      <c r="O468" s="121"/>
      <c r="P468" s="4"/>
      <c r="Q468" s="4"/>
      <c r="R468" s="123"/>
      <c r="S468" s="124"/>
      <c r="T468" s="18"/>
      <c r="U468" s="44"/>
      <c r="V468" s="4"/>
      <c r="W468" s="123" t="s">
        <v>34</v>
      </c>
      <c r="X468" s="124"/>
      <c r="Y468" s="126" t="s">
        <v>34</v>
      </c>
      <c r="Z468" s="121"/>
      <c r="AA468" s="121"/>
      <c r="AB468" s="121"/>
      <c r="AC468" s="121"/>
      <c r="AD468" s="121"/>
      <c r="AE468" s="122"/>
      <c r="AF468" s="125"/>
      <c r="AG468" s="121"/>
      <c r="AH468" s="121"/>
      <c r="AI468" s="121"/>
      <c r="AJ468" s="121"/>
      <c r="AK468" s="121"/>
      <c r="AL468" s="121" t="s">
        <v>34</v>
      </c>
      <c r="AM468" s="121"/>
      <c r="AN468" s="127"/>
      <c r="AO468" s="54">
        <f t="shared" si="25"/>
        <v>2726500</v>
      </c>
    </row>
    <row r="469" spans="1:41" ht="30.75" customHeight="1">
      <c r="A469" s="290"/>
      <c r="B469" s="14">
        <v>466</v>
      </c>
      <c r="C469" s="115" t="s">
        <v>160</v>
      </c>
      <c r="D469" s="116"/>
      <c r="E469" s="116"/>
      <c r="F469" s="116"/>
      <c r="G469" s="117"/>
      <c r="H469" s="202">
        <v>460</v>
      </c>
      <c r="I469" s="203"/>
      <c r="J469" s="204"/>
      <c r="K469" s="139" t="s">
        <v>69</v>
      </c>
      <c r="L469" s="140"/>
      <c r="M469" s="141"/>
      <c r="N469" s="126"/>
      <c r="O469" s="121"/>
      <c r="P469" s="4"/>
      <c r="Q469" s="4"/>
      <c r="R469" s="123"/>
      <c r="S469" s="124"/>
      <c r="T469" s="18"/>
      <c r="U469" s="44"/>
      <c r="V469" s="4"/>
      <c r="W469" s="123" t="s">
        <v>34</v>
      </c>
      <c r="X469" s="124"/>
      <c r="Y469" s="126" t="s">
        <v>34</v>
      </c>
      <c r="Z469" s="121"/>
      <c r="AA469" s="121"/>
      <c r="AB469" s="121"/>
      <c r="AC469" s="121"/>
      <c r="AD469" s="121"/>
      <c r="AE469" s="122"/>
      <c r="AF469" s="125"/>
      <c r="AG469" s="121"/>
      <c r="AH469" s="121"/>
      <c r="AI469" s="121" t="s">
        <v>34</v>
      </c>
      <c r="AJ469" s="121"/>
      <c r="AK469" s="121"/>
      <c r="AL469" s="121"/>
      <c r="AM469" s="121"/>
      <c r="AN469" s="127"/>
      <c r="AO469" s="54">
        <f t="shared" si="25"/>
        <v>3059000</v>
      </c>
    </row>
    <row r="470" spans="1:41" ht="30.75" customHeight="1">
      <c r="A470" s="290"/>
      <c r="B470" s="14">
        <v>467</v>
      </c>
      <c r="C470" s="115" t="s">
        <v>423</v>
      </c>
      <c r="D470" s="116"/>
      <c r="E470" s="116"/>
      <c r="F470" s="116"/>
      <c r="G470" s="117"/>
      <c r="H470" s="202">
        <v>690</v>
      </c>
      <c r="I470" s="203"/>
      <c r="J470" s="204"/>
      <c r="K470" s="139" t="s">
        <v>85</v>
      </c>
      <c r="L470" s="140"/>
      <c r="M470" s="141"/>
      <c r="N470" s="126"/>
      <c r="O470" s="121"/>
      <c r="P470" s="4"/>
      <c r="Q470" s="4"/>
      <c r="R470" s="123"/>
      <c r="S470" s="124"/>
      <c r="T470" s="18"/>
      <c r="U470" s="44"/>
      <c r="V470" s="4"/>
      <c r="W470" s="123" t="s">
        <v>34</v>
      </c>
      <c r="X470" s="124"/>
      <c r="Y470" s="126" t="s">
        <v>34</v>
      </c>
      <c r="Z470" s="121"/>
      <c r="AA470" s="121"/>
      <c r="AB470" s="121"/>
      <c r="AC470" s="121"/>
      <c r="AD470" s="121"/>
      <c r="AE470" s="122"/>
      <c r="AF470" s="125"/>
      <c r="AG470" s="121"/>
      <c r="AH470" s="121"/>
      <c r="AI470" s="121"/>
      <c r="AJ470" s="121"/>
      <c r="AK470" s="121"/>
      <c r="AL470" s="121" t="s">
        <v>34</v>
      </c>
      <c r="AM470" s="121"/>
      <c r="AN470" s="127"/>
      <c r="AO470" s="54">
        <f t="shared" si="25"/>
        <v>4588500</v>
      </c>
    </row>
    <row r="471" spans="1:41" ht="30.75" customHeight="1">
      <c r="A471" s="290"/>
      <c r="B471" s="14">
        <v>468</v>
      </c>
      <c r="C471" s="115" t="s">
        <v>424</v>
      </c>
      <c r="D471" s="116"/>
      <c r="E471" s="116"/>
      <c r="F471" s="116"/>
      <c r="G471" s="117"/>
      <c r="H471" s="202">
        <v>460</v>
      </c>
      <c r="I471" s="203"/>
      <c r="J471" s="204"/>
      <c r="K471" s="139" t="s">
        <v>69</v>
      </c>
      <c r="L471" s="140"/>
      <c r="M471" s="141"/>
      <c r="N471" s="126"/>
      <c r="O471" s="121"/>
      <c r="P471" s="4"/>
      <c r="Q471" s="4"/>
      <c r="R471" s="123"/>
      <c r="S471" s="124"/>
      <c r="T471" s="18"/>
      <c r="U471" s="44"/>
      <c r="V471" s="4"/>
      <c r="W471" s="123" t="s">
        <v>34</v>
      </c>
      <c r="X471" s="124"/>
      <c r="Y471" s="126"/>
      <c r="Z471" s="121"/>
      <c r="AA471" s="121" t="s">
        <v>34</v>
      </c>
      <c r="AB471" s="121"/>
      <c r="AC471" s="121"/>
      <c r="AD471" s="121"/>
      <c r="AE471" s="122"/>
      <c r="AF471" s="125"/>
      <c r="AG471" s="121"/>
      <c r="AH471" s="121"/>
      <c r="AI471" s="121"/>
      <c r="AJ471" s="121"/>
      <c r="AK471" s="121"/>
      <c r="AL471" s="121" t="s">
        <v>34</v>
      </c>
      <c r="AM471" s="121"/>
      <c r="AN471" s="127"/>
      <c r="AO471" s="54">
        <f t="shared" si="25"/>
        <v>3059000</v>
      </c>
    </row>
    <row r="472" spans="1:41" ht="30.75" customHeight="1">
      <c r="A472" s="290"/>
      <c r="B472" s="14">
        <v>469</v>
      </c>
      <c r="C472" s="115" t="s">
        <v>425</v>
      </c>
      <c r="D472" s="116"/>
      <c r="E472" s="116"/>
      <c r="F472" s="116"/>
      <c r="G472" s="117"/>
      <c r="H472" s="202">
        <v>440</v>
      </c>
      <c r="I472" s="203"/>
      <c r="J472" s="204"/>
      <c r="K472" s="139" t="s">
        <v>57</v>
      </c>
      <c r="L472" s="140"/>
      <c r="M472" s="141"/>
      <c r="N472" s="126"/>
      <c r="O472" s="121"/>
      <c r="P472" s="4"/>
      <c r="Q472" s="4"/>
      <c r="R472" s="123"/>
      <c r="S472" s="124"/>
      <c r="T472" s="18"/>
      <c r="U472" s="44"/>
      <c r="V472" s="4"/>
      <c r="W472" s="123" t="s">
        <v>34</v>
      </c>
      <c r="X472" s="124"/>
      <c r="Y472" s="126" t="s">
        <v>34</v>
      </c>
      <c r="Z472" s="121"/>
      <c r="AA472" s="121"/>
      <c r="AB472" s="121"/>
      <c r="AC472" s="121"/>
      <c r="AD472" s="121"/>
      <c r="AE472" s="122"/>
      <c r="AF472" s="125"/>
      <c r="AG472" s="121"/>
      <c r="AH472" s="121"/>
      <c r="AI472" s="121"/>
      <c r="AJ472" s="121"/>
      <c r="AK472" s="121"/>
      <c r="AL472" s="121" t="s">
        <v>34</v>
      </c>
      <c r="AM472" s="121"/>
      <c r="AN472" s="127"/>
      <c r="AO472" s="54">
        <f t="shared" si="25"/>
        <v>2926000</v>
      </c>
    </row>
    <row r="473" spans="1:41" ht="30.75" customHeight="1">
      <c r="A473" s="290"/>
      <c r="B473" s="14">
        <v>470</v>
      </c>
      <c r="C473" s="115" t="s">
        <v>426</v>
      </c>
      <c r="D473" s="116"/>
      <c r="E473" s="116"/>
      <c r="F473" s="116"/>
      <c r="G473" s="117"/>
      <c r="H473" s="202">
        <v>600</v>
      </c>
      <c r="I473" s="203"/>
      <c r="J473" s="204"/>
      <c r="K473" s="139" t="s">
        <v>85</v>
      </c>
      <c r="L473" s="140"/>
      <c r="M473" s="141"/>
      <c r="N473" s="126"/>
      <c r="O473" s="121"/>
      <c r="P473" s="4"/>
      <c r="Q473" s="4"/>
      <c r="R473" s="123"/>
      <c r="S473" s="124"/>
      <c r="T473" s="18"/>
      <c r="U473" s="44"/>
      <c r="V473" s="4"/>
      <c r="W473" s="123" t="s">
        <v>34</v>
      </c>
      <c r="X473" s="124"/>
      <c r="Y473" s="126" t="s">
        <v>34</v>
      </c>
      <c r="Z473" s="121"/>
      <c r="AA473" s="121"/>
      <c r="AB473" s="121"/>
      <c r="AC473" s="121"/>
      <c r="AD473" s="121"/>
      <c r="AE473" s="122"/>
      <c r="AF473" s="125"/>
      <c r="AG473" s="121"/>
      <c r="AH473" s="121"/>
      <c r="AI473" s="121"/>
      <c r="AJ473" s="121"/>
      <c r="AK473" s="121"/>
      <c r="AL473" s="121" t="s">
        <v>34</v>
      </c>
      <c r="AM473" s="121"/>
      <c r="AN473" s="127"/>
      <c r="AO473" s="54">
        <f t="shared" si="25"/>
        <v>3990000</v>
      </c>
    </row>
    <row r="474" spans="1:41" ht="30.75" customHeight="1">
      <c r="A474" s="290"/>
      <c r="B474" s="14">
        <v>471</v>
      </c>
      <c r="C474" s="115" t="s">
        <v>427</v>
      </c>
      <c r="D474" s="116"/>
      <c r="E474" s="116"/>
      <c r="F474" s="116"/>
      <c r="G474" s="117"/>
      <c r="H474" s="202">
        <v>450</v>
      </c>
      <c r="I474" s="203"/>
      <c r="J474" s="204"/>
      <c r="K474" s="139" t="s">
        <v>69</v>
      </c>
      <c r="L474" s="140"/>
      <c r="M474" s="141"/>
      <c r="N474" s="126"/>
      <c r="O474" s="121"/>
      <c r="P474" s="4"/>
      <c r="Q474" s="4"/>
      <c r="R474" s="123"/>
      <c r="S474" s="124"/>
      <c r="T474" s="18"/>
      <c r="U474" s="44"/>
      <c r="V474" s="4"/>
      <c r="W474" s="123" t="s">
        <v>34</v>
      </c>
      <c r="X474" s="124"/>
      <c r="Y474" s="126"/>
      <c r="Z474" s="121"/>
      <c r="AA474" s="121" t="s">
        <v>34</v>
      </c>
      <c r="AB474" s="121"/>
      <c r="AC474" s="121"/>
      <c r="AD474" s="121"/>
      <c r="AE474" s="122"/>
      <c r="AF474" s="125"/>
      <c r="AG474" s="121"/>
      <c r="AH474" s="121"/>
      <c r="AI474" s="121" t="s">
        <v>34</v>
      </c>
      <c r="AJ474" s="121"/>
      <c r="AK474" s="121"/>
      <c r="AL474" s="121"/>
      <c r="AM474" s="121"/>
      <c r="AN474" s="127"/>
      <c r="AO474" s="54">
        <f t="shared" si="25"/>
        <v>2992500</v>
      </c>
    </row>
    <row r="475" spans="1:41" ht="30.75" customHeight="1">
      <c r="A475" s="290"/>
      <c r="B475" s="14">
        <v>472</v>
      </c>
      <c r="C475" s="115" t="s">
        <v>428</v>
      </c>
      <c r="D475" s="116"/>
      <c r="E475" s="116"/>
      <c r="F475" s="116"/>
      <c r="G475" s="117"/>
      <c r="H475" s="202">
        <v>500</v>
      </c>
      <c r="I475" s="203"/>
      <c r="J475" s="204"/>
      <c r="K475" s="139" t="s">
        <v>57</v>
      </c>
      <c r="L475" s="140"/>
      <c r="M475" s="141"/>
      <c r="N475" s="126"/>
      <c r="O475" s="121"/>
      <c r="P475" s="4"/>
      <c r="Q475" s="4"/>
      <c r="R475" s="123"/>
      <c r="S475" s="124"/>
      <c r="T475" s="18"/>
      <c r="U475" s="44"/>
      <c r="V475" s="4"/>
      <c r="W475" s="123" t="s">
        <v>34</v>
      </c>
      <c r="X475" s="124"/>
      <c r="Y475" s="126" t="s">
        <v>34</v>
      </c>
      <c r="Z475" s="121"/>
      <c r="AA475" s="121"/>
      <c r="AB475" s="121"/>
      <c r="AC475" s="121"/>
      <c r="AD475" s="121"/>
      <c r="AE475" s="122"/>
      <c r="AF475" s="125"/>
      <c r="AG475" s="121"/>
      <c r="AH475" s="121"/>
      <c r="AI475" s="121"/>
      <c r="AJ475" s="121"/>
      <c r="AK475" s="121"/>
      <c r="AL475" s="121" t="s">
        <v>34</v>
      </c>
      <c r="AM475" s="121"/>
      <c r="AN475" s="127"/>
      <c r="AO475" s="54">
        <f t="shared" si="25"/>
        <v>3325000</v>
      </c>
    </row>
    <row r="476" spans="1:41" ht="30.75" customHeight="1">
      <c r="A476" s="290"/>
      <c r="B476" s="14">
        <v>473</v>
      </c>
      <c r="C476" s="115" t="s">
        <v>326</v>
      </c>
      <c r="D476" s="116"/>
      <c r="E476" s="116"/>
      <c r="F476" s="116"/>
      <c r="G476" s="117"/>
      <c r="H476" s="202">
        <v>390</v>
      </c>
      <c r="I476" s="203"/>
      <c r="J476" s="204"/>
      <c r="K476" s="139" t="s">
        <v>57</v>
      </c>
      <c r="L476" s="140"/>
      <c r="M476" s="141"/>
      <c r="N476" s="126"/>
      <c r="O476" s="121"/>
      <c r="P476" s="4"/>
      <c r="Q476" s="4"/>
      <c r="R476" s="123"/>
      <c r="S476" s="124"/>
      <c r="T476" s="18"/>
      <c r="U476" s="44"/>
      <c r="V476" s="4"/>
      <c r="W476" s="123" t="s">
        <v>34</v>
      </c>
      <c r="X476" s="124"/>
      <c r="Y476" s="126" t="s">
        <v>34</v>
      </c>
      <c r="Z476" s="121"/>
      <c r="AA476" s="121"/>
      <c r="AB476" s="121"/>
      <c r="AC476" s="121"/>
      <c r="AD476" s="121"/>
      <c r="AE476" s="122"/>
      <c r="AF476" s="125"/>
      <c r="AG476" s="121"/>
      <c r="AH476" s="121"/>
      <c r="AI476" s="121"/>
      <c r="AJ476" s="121"/>
      <c r="AK476" s="121"/>
      <c r="AL476" s="121" t="s">
        <v>34</v>
      </c>
      <c r="AM476" s="121"/>
      <c r="AN476" s="127"/>
      <c r="AO476" s="54">
        <f t="shared" si="25"/>
        <v>2593500</v>
      </c>
    </row>
    <row r="477" spans="1:41" ht="30.75" customHeight="1">
      <c r="A477" s="290"/>
      <c r="B477" s="14">
        <v>474</v>
      </c>
      <c r="C477" s="115" t="s">
        <v>429</v>
      </c>
      <c r="D477" s="116"/>
      <c r="E477" s="116"/>
      <c r="F477" s="116"/>
      <c r="G477" s="117"/>
      <c r="H477" s="202">
        <v>480</v>
      </c>
      <c r="I477" s="203"/>
      <c r="J477" s="204"/>
      <c r="K477" s="139" t="s">
        <v>85</v>
      </c>
      <c r="L477" s="140"/>
      <c r="M477" s="141"/>
      <c r="N477" s="126"/>
      <c r="O477" s="121"/>
      <c r="P477" s="4"/>
      <c r="Q477" s="4"/>
      <c r="R477" s="123"/>
      <c r="S477" s="124"/>
      <c r="T477" s="18"/>
      <c r="U477" s="44"/>
      <c r="V477" s="4" t="s">
        <v>34</v>
      </c>
      <c r="W477" s="123"/>
      <c r="X477" s="124"/>
      <c r="Y477" s="126"/>
      <c r="Z477" s="121"/>
      <c r="AA477" s="121" t="s">
        <v>34</v>
      </c>
      <c r="AB477" s="121"/>
      <c r="AC477" s="121"/>
      <c r="AD477" s="121"/>
      <c r="AE477" s="122"/>
      <c r="AF477" s="125"/>
      <c r="AG477" s="121"/>
      <c r="AH477" s="121"/>
      <c r="AI477" s="121"/>
      <c r="AJ477" s="121"/>
      <c r="AK477" s="121"/>
      <c r="AL477" s="121" t="s">
        <v>34</v>
      </c>
      <c r="AM477" s="121"/>
      <c r="AN477" s="127"/>
      <c r="AO477" s="54">
        <f>H477*$AS$3</f>
        <v>3504000</v>
      </c>
    </row>
    <row r="478" spans="1:41" ht="30.75" customHeight="1">
      <c r="A478" s="290"/>
      <c r="B478" s="14">
        <v>475</v>
      </c>
      <c r="C478" s="115"/>
      <c r="D478" s="116"/>
      <c r="E478" s="116"/>
      <c r="F478" s="116"/>
      <c r="G478" s="117"/>
      <c r="H478" s="202">
        <v>35</v>
      </c>
      <c r="I478" s="203"/>
      <c r="J478" s="204"/>
      <c r="K478" s="139" t="s">
        <v>69</v>
      </c>
      <c r="L478" s="140"/>
      <c r="M478" s="141"/>
      <c r="N478" s="126" t="s">
        <v>34</v>
      </c>
      <c r="O478" s="121"/>
      <c r="P478" s="4"/>
      <c r="Q478" s="4"/>
      <c r="R478" s="123"/>
      <c r="S478" s="124"/>
      <c r="T478" s="18"/>
      <c r="U478" s="44"/>
      <c r="V478" s="4"/>
      <c r="W478" s="123"/>
      <c r="X478" s="124"/>
      <c r="Y478" s="126"/>
      <c r="Z478" s="121"/>
      <c r="AA478" s="121"/>
      <c r="AB478" s="121"/>
      <c r="AC478" s="121"/>
      <c r="AD478" s="121"/>
      <c r="AE478" s="122"/>
      <c r="AF478" s="125"/>
      <c r="AG478" s="121"/>
      <c r="AH478" s="121"/>
      <c r="AI478" s="121"/>
      <c r="AJ478" s="121"/>
      <c r="AK478" s="121"/>
      <c r="AL478" s="121" t="s">
        <v>34</v>
      </c>
      <c r="AM478" s="121"/>
      <c r="AN478" s="127"/>
      <c r="AO478" s="54">
        <f>AQ1*H478</f>
        <v>329000</v>
      </c>
    </row>
    <row r="479" spans="1:41" ht="30.75" customHeight="1">
      <c r="A479" s="290"/>
      <c r="B479" s="14">
        <v>476</v>
      </c>
      <c r="C479" s="115" t="s">
        <v>430</v>
      </c>
      <c r="D479" s="116"/>
      <c r="E479" s="116"/>
      <c r="F479" s="116"/>
      <c r="G479" s="117"/>
      <c r="H479" s="202">
        <v>310</v>
      </c>
      <c r="I479" s="203"/>
      <c r="J479" s="204"/>
      <c r="K479" s="139" t="s">
        <v>431</v>
      </c>
      <c r="L479" s="140"/>
      <c r="M479" s="141"/>
      <c r="N479" s="126"/>
      <c r="O479" s="121"/>
      <c r="P479" s="4"/>
      <c r="Q479" s="4"/>
      <c r="R479" s="123"/>
      <c r="S479" s="124"/>
      <c r="T479" s="18"/>
      <c r="U479" s="44"/>
      <c r="V479" s="4"/>
      <c r="W479" s="123" t="s">
        <v>34</v>
      </c>
      <c r="X479" s="124"/>
      <c r="Y479" s="126"/>
      <c r="Z479" s="121"/>
      <c r="AA479" s="121" t="s">
        <v>34</v>
      </c>
      <c r="AB479" s="121"/>
      <c r="AC479" s="121"/>
      <c r="AD479" s="121"/>
      <c r="AE479" s="122"/>
      <c r="AF479" s="125"/>
      <c r="AG479" s="121"/>
      <c r="AH479" s="121"/>
      <c r="AI479" s="121"/>
      <c r="AJ479" s="121"/>
      <c r="AK479" s="121"/>
      <c r="AL479" s="121" t="s">
        <v>34</v>
      </c>
      <c r="AM479" s="121"/>
      <c r="AN479" s="127"/>
      <c r="AO479" s="54">
        <f>H479*$AS$24</f>
        <v>2061500</v>
      </c>
    </row>
    <row r="480" spans="1:41" ht="30.75" customHeight="1" thickBot="1">
      <c r="A480" s="291"/>
      <c r="B480" s="15">
        <v>477</v>
      </c>
      <c r="C480" s="208"/>
      <c r="D480" s="209"/>
      <c r="E480" s="209"/>
      <c r="F480" s="209"/>
      <c r="G480" s="210"/>
      <c r="H480" s="205">
        <v>24</v>
      </c>
      <c r="I480" s="206"/>
      <c r="J480" s="207"/>
      <c r="K480" s="159" t="s">
        <v>69</v>
      </c>
      <c r="L480" s="160"/>
      <c r="M480" s="161"/>
      <c r="N480" s="129" t="s">
        <v>53</v>
      </c>
      <c r="O480" s="130"/>
      <c r="P480" s="7"/>
      <c r="Q480" s="7"/>
      <c r="R480" s="137"/>
      <c r="S480" s="138"/>
      <c r="T480" s="16"/>
      <c r="U480" s="46"/>
      <c r="V480" s="7"/>
      <c r="W480" s="137"/>
      <c r="X480" s="138"/>
      <c r="Y480" s="129"/>
      <c r="Z480" s="130"/>
      <c r="AA480" s="130"/>
      <c r="AB480" s="130"/>
      <c r="AC480" s="130"/>
      <c r="AD480" s="130"/>
      <c r="AE480" s="131"/>
      <c r="AF480" s="132"/>
      <c r="AG480" s="130"/>
      <c r="AH480" s="130"/>
      <c r="AI480" s="130"/>
      <c r="AJ480" s="130"/>
      <c r="AK480" s="130"/>
      <c r="AL480" s="130"/>
      <c r="AM480" s="130"/>
      <c r="AN480" s="133"/>
      <c r="AO480" s="54">
        <f>+AQ1*H480</f>
        <v>225600</v>
      </c>
    </row>
    <row r="481" spans="1:41" ht="30.75" customHeight="1">
      <c r="A481" s="266" t="s">
        <v>432</v>
      </c>
      <c r="B481" s="13">
        <v>478</v>
      </c>
      <c r="C481" s="112" t="s">
        <v>433</v>
      </c>
      <c r="D481" s="113"/>
      <c r="E481" s="113"/>
      <c r="F481" s="113"/>
      <c r="G481" s="114"/>
      <c r="H481" s="193">
        <v>280</v>
      </c>
      <c r="I481" s="194"/>
      <c r="J481" s="195"/>
      <c r="K481" s="162" t="s">
        <v>69</v>
      </c>
      <c r="L481" s="163"/>
      <c r="M481" s="164"/>
      <c r="N481" s="118"/>
      <c r="O481" s="119"/>
      <c r="P481" s="6" t="s">
        <v>34</v>
      </c>
      <c r="Q481" s="6"/>
      <c r="R481" s="135"/>
      <c r="S481" s="136"/>
      <c r="T481" s="17"/>
      <c r="U481" s="47"/>
      <c r="V481" s="6"/>
      <c r="W481" s="135"/>
      <c r="X481" s="136"/>
      <c r="Y481" s="118"/>
      <c r="Z481" s="119"/>
      <c r="AA481" s="119" t="s">
        <v>34</v>
      </c>
      <c r="AB481" s="119"/>
      <c r="AC481" s="119"/>
      <c r="AD481" s="119"/>
      <c r="AE481" s="120"/>
      <c r="AF481" s="128"/>
      <c r="AG481" s="119"/>
      <c r="AH481" s="119"/>
      <c r="AI481" s="119"/>
      <c r="AJ481" s="119"/>
      <c r="AK481" s="119"/>
      <c r="AL481" s="119" t="s">
        <v>34</v>
      </c>
      <c r="AM481" s="119"/>
      <c r="AN481" s="134"/>
      <c r="AO481" s="54">
        <f>AQ2*H481</f>
        <v>2366000</v>
      </c>
    </row>
    <row r="482" spans="1:41" ht="30.75" customHeight="1">
      <c r="A482" s="267"/>
      <c r="B482" s="14">
        <v>479</v>
      </c>
      <c r="C482" s="115" t="s">
        <v>434</v>
      </c>
      <c r="D482" s="116"/>
      <c r="E482" s="116"/>
      <c r="F482" s="116"/>
      <c r="G482" s="117"/>
      <c r="H482" s="202">
        <v>250</v>
      </c>
      <c r="I482" s="203"/>
      <c r="J482" s="204"/>
      <c r="K482" s="139" t="s">
        <v>85</v>
      </c>
      <c r="L482" s="140"/>
      <c r="M482" s="141"/>
      <c r="N482" s="126"/>
      <c r="O482" s="121"/>
      <c r="P482" s="4" t="s">
        <v>34</v>
      </c>
      <c r="Q482" s="4"/>
      <c r="R482" s="123"/>
      <c r="S482" s="124"/>
      <c r="T482" s="18"/>
      <c r="U482" s="44"/>
      <c r="V482" s="4"/>
      <c r="W482" s="123"/>
      <c r="X482" s="124"/>
      <c r="Y482" s="126"/>
      <c r="Z482" s="121"/>
      <c r="AA482" s="121" t="s">
        <v>34</v>
      </c>
      <c r="AB482" s="121"/>
      <c r="AC482" s="121"/>
      <c r="AD482" s="121"/>
      <c r="AE482" s="122"/>
      <c r="AF482" s="125"/>
      <c r="AG482" s="121"/>
      <c r="AH482" s="121"/>
      <c r="AI482" s="121"/>
      <c r="AJ482" s="121"/>
      <c r="AK482" s="121"/>
      <c r="AL482" s="121" t="s">
        <v>34</v>
      </c>
      <c r="AM482" s="121"/>
      <c r="AN482" s="127"/>
      <c r="AO482" s="54">
        <f>AQ2*H482</f>
        <v>2112500</v>
      </c>
    </row>
    <row r="483" spans="1:41" ht="30.75" customHeight="1">
      <c r="A483" s="267"/>
      <c r="B483" s="14">
        <v>480</v>
      </c>
      <c r="C483" s="115" t="s">
        <v>435</v>
      </c>
      <c r="D483" s="116"/>
      <c r="E483" s="116"/>
      <c r="F483" s="116"/>
      <c r="G483" s="117"/>
      <c r="H483" s="202">
        <v>250</v>
      </c>
      <c r="I483" s="203"/>
      <c r="J483" s="204"/>
      <c r="K483" s="139" t="s">
        <v>85</v>
      </c>
      <c r="L483" s="140"/>
      <c r="M483" s="141"/>
      <c r="N483" s="126"/>
      <c r="O483" s="121"/>
      <c r="P483" s="4" t="s">
        <v>34</v>
      </c>
      <c r="Q483" s="4"/>
      <c r="R483" s="123"/>
      <c r="S483" s="124"/>
      <c r="T483" s="18"/>
      <c r="U483" s="44"/>
      <c r="V483" s="4"/>
      <c r="W483" s="123"/>
      <c r="X483" s="124"/>
      <c r="Y483" s="126"/>
      <c r="Z483" s="121"/>
      <c r="AA483" s="121" t="s">
        <v>34</v>
      </c>
      <c r="AB483" s="121"/>
      <c r="AC483" s="121"/>
      <c r="AD483" s="121"/>
      <c r="AE483" s="122"/>
      <c r="AF483" s="125"/>
      <c r="AG483" s="121"/>
      <c r="AH483" s="121"/>
      <c r="AI483" s="121"/>
      <c r="AJ483" s="121"/>
      <c r="AK483" s="121"/>
      <c r="AL483" s="121" t="s">
        <v>34</v>
      </c>
      <c r="AM483" s="121"/>
      <c r="AN483" s="127"/>
      <c r="AO483" s="54">
        <f>AQ2*H483</f>
        <v>2112500</v>
      </c>
    </row>
    <row r="484" spans="1:41" ht="30.75" customHeight="1">
      <c r="A484" s="267"/>
      <c r="B484" s="14">
        <v>481</v>
      </c>
      <c r="C484" s="115" t="s">
        <v>436</v>
      </c>
      <c r="D484" s="116"/>
      <c r="E484" s="116"/>
      <c r="F484" s="116"/>
      <c r="G484" s="117"/>
      <c r="H484" s="202">
        <v>180</v>
      </c>
      <c r="I484" s="203"/>
      <c r="J484" s="204"/>
      <c r="K484" s="139" t="s">
        <v>399</v>
      </c>
      <c r="L484" s="140"/>
      <c r="M484" s="141"/>
      <c r="N484" s="126"/>
      <c r="O484" s="121"/>
      <c r="P484" s="4" t="s">
        <v>34</v>
      </c>
      <c r="Q484" s="4"/>
      <c r="R484" s="123"/>
      <c r="S484" s="124"/>
      <c r="T484" s="18"/>
      <c r="U484" s="44"/>
      <c r="V484" s="4"/>
      <c r="W484" s="123"/>
      <c r="X484" s="124"/>
      <c r="Y484" s="126"/>
      <c r="Z484" s="121"/>
      <c r="AA484" s="121" t="s">
        <v>34</v>
      </c>
      <c r="AB484" s="121"/>
      <c r="AC484" s="121"/>
      <c r="AD484" s="121"/>
      <c r="AE484" s="122"/>
      <c r="AF484" s="125"/>
      <c r="AG484" s="121"/>
      <c r="AH484" s="121"/>
      <c r="AI484" s="121"/>
      <c r="AJ484" s="121"/>
      <c r="AK484" s="121"/>
      <c r="AL484" s="121" t="s">
        <v>34</v>
      </c>
      <c r="AM484" s="121"/>
      <c r="AN484" s="127"/>
      <c r="AO484" s="54">
        <f>AQ2*H484</f>
        <v>1521000</v>
      </c>
    </row>
    <row r="485" spans="1:41" ht="30.75" customHeight="1">
      <c r="A485" s="267"/>
      <c r="B485" s="14">
        <v>482</v>
      </c>
      <c r="C485" s="115" t="s">
        <v>148</v>
      </c>
      <c r="D485" s="116"/>
      <c r="E485" s="116"/>
      <c r="F485" s="116"/>
      <c r="G485" s="117"/>
      <c r="H485" s="202">
        <v>250</v>
      </c>
      <c r="I485" s="203"/>
      <c r="J485" s="204"/>
      <c r="K485" s="139" t="s">
        <v>57</v>
      </c>
      <c r="L485" s="140"/>
      <c r="M485" s="141"/>
      <c r="N485" s="126"/>
      <c r="O485" s="121"/>
      <c r="P485" s="4" t="s">
        <v>34</v>
      </c>
      <c r="Q485" s="4"/>
      <c r="R485" s="123"/>
      <c r="S485" s="124"/>
      <c r="T485" s="18"/>
      <c r="U485" s="44"/>
      <c r="V485" s="4"/>
      <c r="W485" s="123"/>
      <c r="X485" s="124"/>
      <c r="Y485" s="126"/>
      <c r="Z485" s="121"/>
      <c r="AA485" s="121" t="s">
        <v>34</v>
      </c>
      <c r="AB485" s="121"/>
      <c r="AC485" s="121"/>
      <c r="AD485" s="121"/>
      <c r="AE485" s="122"/>
      <c r="AF485" s="125"/>
      <c r="AG485" s="121"/>
      <c r="AH485" s="121"/>
      <c r="AI485" s="121"/>
      <c r="AJ485" s="121"/>
      <c r="AK485" s="121"/>
      <c r="AL485" s="121" t="s">
        <v>34</v>
      </c>
      <c r="AM485" s="121"/>
      <c r="AN485" s="127"/>
      <c r="AO485" s="54">
        <f>AQ2*H485</f>
        <v>2112500</v>
      </c>
    </row>
    <row r="486" spans="1:41" ht="30.75" customHeight="1">
      <c r="A486" s="267"/>
      <c r="B486" s="14">
        <v>483</v>
      </c>
      <c r="C486" s="115" t="s">
        <v>437</v>
      </c>
      <c r="D486" s="116"/>
      <c r="E486" s="116"/>
      <c r="F486" s="116"/>
      <c r="G486" s="117"/>
      <c r="H486" s="202">
        <v>250</v>
      </c>
      <c r="I486" s="203"/>
      <c r="J486" s="204"/>
      <c r="K486" s="139" t="s">
        <v>57</v>
      </c>
      <c r="L486" s="140"/>
      <c r="M486" s="141"/>
      <c r="N486" s="126"/>
      <c r="O486" s="121"/>
      <c r="P486" s="4" t="s">
        <v>34</v>
      </c>
      <c r="Q486" s="4"/>
      <c r="R486" s="123"/>
      <c r="S486" s="124"/>
      <c r="T486" s="18"/>
      <c r="U486" s="44"/>
      <c r="V486" s="4"/>
      <c r="W486" s="123"/>
      <c r="X486" s="124"/>
      <c r="Y486" s="126"/>
      <c r="Z486" s="121"/>
      <c r="AA486" s="121" t="s">
        <v>34</v>
      </c>
      <c r="AB486" s="121"/>
      <c r="AC486" s="121"/>
      <c r="AD486" s="121"/>
      <c r="AE486" s="122"/>
      <c r="AF486" s="125"/>
      <c r="AG486" s="121"/>
      <c r="AH486" s="121"/>
      <c r="AI486" s="121"/>
      <c r="AJ486" s="121"/>
      <c r="AK486" s="121"/>
      <c r="AL486" s="121" t="s">
        <v>34</v>
      </c>
      <c r="AM486" s="121"/>
      <c r="AN486" s="127"/>
      <c r="AO486" s="54">
        <f>AQ2*H486</f>
        <v>2112500</v>
      </c>
    </row>
    <row r="487" spans="1:41" ht="30.75" customHeight="1">
      <c r="A487" s="267"/>
      <c r="B487" s="14">
        <v>484</v>
      </c>
      <c r="C487" s="115" t="s">
        <v>438</v>
      </c>
      <c r="D487" s="116"/>
      <c r="E487" s="116"/>
      <c r="F487" s="116"/>
      <c r="G487" s="117"/>
      <c r="H487" s="202">
        <v>250</v>
      </c>
      <c r="I487" s="203"/>
      <c r="J487" s="204"/>
      <c r="K487" s="139" t="s">
        <v>399</v>
      </c>
      <c r="L487" s="140"/>
      <c r="M487" s="141"/>
      <c r="N487" s="126"/>
      <c r="O487" s="121"/>
      <c r="P487" s="4" t="s">
        <v>34</v>
      </c>
      <c r="Q487" s="4"/>
      <c r="R487" s="123"/>
      <c r="S487" s="124"/>
      <c r="T487" s="18"/>
      <c r="U487" s="44"/>
      <c r="V487" s="4"/>
      <c r="W487" s="123"/>
      <c r="X487" s="124"/>
      <c r="Y487" s="126"/>
      <c r="Z487" s="121"/>
      <c r="AA487" s="121" t="s">
        <v>34</v>
      </c>
      <c r="AB487" s="121"/>
      <c r="AC487" s="121"/>
      <c r="AD487" s="121"/>
      <c r="AE487" s="122"/>
      <c r="AF487" s="125"/>
      <c r="AG487" s="121"/>
      <c r="AH487" s="121"/>
      <c r="AI487" s="121"/>
      <c r="AJ487" s="121"/>
      <c r="AK487" s="121"/>
      <c r="AL487" s="121" t="s">
        <v>34</v>
      </c>
      <c r="AM487" s="121"/>
      <c r="AN487" s="127"/>
      <c r="AO487" s="54">
        <f>AQ2*H487</f>
        <v>2112500</v>
      </c>
    </row>
    <row r="488" spans="1:41" ht="30.75" customHeight="1">
      <c r="A488" s="267"/>
      <c r="B488" s="14">
        <v>485</v>
      </c>
      <c r="C488" s="115" t="s">
        <v>305</v>
      </c>
      <c r="D488" s="116"/>
      <c r="E488" s="116"/>
      <c r="F488" s="116"/>
      <c r="G488" s="117"/>
      <c r="H488" s="202">
        <v>320</v>
      </c>
      <c r="I488" s="203"/>
      <c r="J488" s="204"/>
      <c r="K488" s="139" t="s">
        <v>85</v>
      </c>
      <c r="L488" s="140"/>
      <c r="M488" s="141"/>
      <c r="N488" s="126"/>
      <c r="O488" s="121"/>
      <c r="P488" s="4" t="s">
        <v>34</v>
      </c>
      <c r="Q488" s="4"/>
      <c r="R488" s="123"/>
      <c r="S488" s="124"/>
      <c r="T488" s="18"/>
      <c r="U488" s="44"/>
      <c r="V488" s="4"/>
      <c r="W488" s="123"/>
      <c r="X488" s="124"/>
      <c r="Y488" s="126"/>
      <c r="Z488" s="121"/>
      <c r="AA488" s="121" t="s">
        <v>34</v>
      </c>
      <c r="AB488" s="121"/>
      <c r="AC488" s="121"/>
      <c r="AD488" s="121"/>
      <c r="AE488" s="122"/>
      <c r="AF488" s="125"/>
      <c r="AG488" s="121"/>
      <c r="AH488" s="121"/>
      <c r="AI488" s="121"/>
      <c r="AJ488" s="121"/>
      <c r="AK488" s="121"/>
      <c r="AL488" s="121" t="s">
        <v>34</v>
      </c>
      <c r="AM488" s="121"/>
      <c r="AN488" s="127"/>
      <c r="AO488" s="54">
        <f>AQ2*H488</f>
        <v>2704000</v>
      </c>
    </row>
    <row r="489" spans="1:41" ht="30.75" customHeight="1">
      <c r="A489" s="267"/>
      <c r="B489" s="14">
        <v>486</v>
      </c>
      <c r="C489" s="115" t="s">
        <v>439</v>
      </c>
      <c r="D489" s="116"/>
      <c r="E489" s="116"/>
      <c r="F489" s="116"/>
      <c r="G489" s="117"/>
      <c r="H489" s="202">
        <v>250</v>
      </c>
      <c r="I489" s="203"/>
      <c r="J489" s="204"/>
      <c r="K489" s="139" t="s">
        <v>57</v>
      </c>
      <c r="L489" s="140"/>
      <c r="M489" s="141"/>
      <c r="N489" s="126"/>
      <c r="O489" s="121"/>
      <c r="P489" s="4" t="s">
        <v>34</v>
      </c>
      <c r="Q489" s="4"/>
      <c r="R489" s="123"/>
      <c r="S489" s="124"/>
      <c r="T489" s="18"/>
      <c r="U489" s="44"/>
      <c r="V489" s="4"/>
      <c r="W489" s="123"/>
      <c r="X489" s="124"/>
      <c r="Y489" s="126"/>
      <c r="Z489" s="121"/>
      <c r="AA489" s="121" t="s">
        <v>34</v>
      </c>
      <c r="AB489" s="121"/>
      <c r="AC489" s="121"/>
      <c r="AD489" s="121"/>
      <c r="AE489" s="122"/>
      <c r="AF489" s="125"/>
      <c r="AG489" s="121"/>
      <c r="AH489" s="121"/>
      <c r="AI489" s="121"/>
      <c r="AJ489" s="121"/>
      <c r="AK489" s="121"/>
      <c r="AL489" s="121" t="s">
        <v>34</v>
      </c>
      <c r="AM489" s="121"/>
      <c r="AN489" s="127"/>
      <c r="AO489" s="54">
        <f>AQ2*H489</f>
        <v>2112500</v>
      </c>
    </row>
    <row r="490" spans="1:41" ht="30.75" customHeight="1">
      <c r="A490" s="267"/>
      <c r="B490" s="14">
        <v>487</v>
      </c>
      <c r="C490" s="115" t="s">
        <v>440</v>
      </c>
      <c r="D490" s="116"/>
      <c r="E490" s="116"/>
      <c r="F490" s="116"/>
      <c r="G490" s="117"/>
      <c r="H490" s="202">
        <v>250</v>
      </c>
      <c r="I490" s="203"/>
      <c r="J490" s="204"/>
      <c r="K490" s="139" t="s">
        <v>57</v>
      </c>
      <c r="L490" s="140"/>
      <c r="M490" s="141"/>
      <c r="N490" s="126"/>
      <c r="O490" s="121"/>
      <c r="P490" s="4" t="s">
        <v>34</v>
      </c>
      <c r="Q490" s="4"/>
      <c r="R490" s="123"/>
      <c r="S490" s="124"/>
      <c r="T490" s="18"/>
      <c r="U490" s="44"/>
      <c r="V490" s="4"/>
      <c r="W490" s="123"/>
      <c r="X490" s="124"/>
      <c r="Y490" s="126"/>
      <c r="Z490" s="121"/>
      <c r="AA490" s="121" t="s">
        <v>34</v>
      </c>
      <c r="AB490" s="121"/>
      <c r="AC490" s="121"/>
      <c r="AD490" s="121"/>
      <c r="AE490" s="122"/>
      <c r="AF490" s="125"/>
      <c r="AG490" s="121"/>
      <c r="AH490" s="121"/>
      <c r="AI490" s="121"/>
      <c r="AJ490" s="121"/>
      <c r="AK490" s="121"/>
      <c r="AL490" s="121" t="s">
        <v>34</v>
      </c>
      <c r="AM490" s="121"/>
      <c r="AN490" s="127"/>
      <c r="AO490" s="54">
        <f>AQ2*H490</f>
        <v>2112500</v>
      </c>
    </row>
    <row r="491" spans="1:41" ht="30.75" customHeight="1">
      <c r="A491" s="267"/>
      <c r="B491" s="14">
        <v>488</v>
      </c>
      <c r="C491" s="115" t="s">
        <v>441</v>
      </c>
      <c r="D491" s="116"/>
      <c r="E491" s="116"/>
      <c r="F491" s="116"/>
      <c r="G491" s="117"/>
      <c r="H491" s="202">
        <v>240</v>
      </c>
      <c r="I491" s="203"/>
      <c r="J491" s="204"/>
      <c r="K491" s="139" t="s">
        <v>57</v>
      </c>
      <c r="L491" s="140"/>
      <c r="M491" s="141"/>
      <c r="N491" s="126"/>
      <c r="O491" s="121"/>
      <c r="P491" s="4" t="s">
        <v>34</v>
      </c>
      <c r="Q491" s="4"/>
      <c r="R491" s="123"/>
      <c r="S491" s="124"/>
      <c r="T491" s="18"/>
      <c r="U491" s="44"/>
      <c r="V491" s="4"/>
      <c r="W491" s="123"/>
      <c r="X491" s="124"/>
      <c r="Y491" s="126"/>
      <c r="Z491" s="121"/>
      <c r="AA491" s="121" t="s">
        <v>34</v>
      </c>
      <c r="AB491" s="121"/>
      <c r="AC491" s="121"/>
      <c r="AD491" s="121"/>
      <c r="AE491" s="122"/>
      <c r="AF491" s="125"/>
      <c r="AG491" s="121"/>
      <c r="AH491" s="121"/>
      <c r="AI491" s="121"/>
      <c r="AJ491" s="121"/>
      <c r="AK491" s="121"/>
      <c r="AL491" s="121" t="s">
        <v>34</v>
      </c>
      <c r="AM491" s="121"/>
      <c r="AN491" s="127"/>
      <c r="AO491" s="54">
        <f>AQ2*H491</f>
        <v>2028000</v>
      </c>
    </row>
    <row r="492" spans="1:41" ht="30.75" customHeight="1">
      <c r="A492" s="267"/>
      <c r="B492" s="14">
        <v>489</v>
      </c>
      <c r="C492" s="115" t="s">
        <v>442</v>
      </c>
      <c r="D492" s="116"/>
      <c r="E492" s="116"/>
      <c r="F492" s="116"/>
      <c r="G492" s="117"/>
      <c r="H492" s="202">
        <v>330</v>
      </c>
      <c r="I492" s="203"/>
      <c r="J492" s="204"/>
      <c r="K492" s="139" t="s">
        <v>33</v>
      </c>
      <c r="L492" s="140"/>
      <c r="M492" s="141"/>
      <c r="N492" s="126"/>
      <c r="O492" s="121"/>
      <c r="P492" s="4" t="s">
        <v>34</v>
      </c>
      <c r="Q492" s="4"/>
      <c r="R492" s="123"/>
      <c r="S492" s="124"/>
      <c r="T492" s="18"/>
      <c r="U492" s="44"/>
      <c r="V492" s="4"/>
      <c r="W492" s="123"/>
      <c r="X492" s="124"/>
      <c r="Y492" s="126"/>
      <c r="Z492" s="121"/>
      <c r="AA492" s="121" t="s">
        <v>34</v>
      </c>
      <c r="AB492" s="121"/>
      <c r="AC492" s="121"/>
      <c r="AD492" s="121"/>
      <c r="AE492" s="122"/>
      <c r="AF492" s="125"/>
      <c r="AG492" s="121"/>
      <c r="AH492" s="121"/>
      <c r="AI492" s="121"/>
      <c r="AJ492" s="121"/>
      <c r="AK492" s="121"/>
      <c r="AL492" s="121" t="s">
        <v>34</v>
      </c>
      <c r="AM492" s="121"/>
      <c r="AN492" s="127"/>
      <c r="AO492" s="54">
        <f>AQ2*H492</f>
        <v>2788500</v>
      </c>
    </row>
    <row r="493" spans="1:41" ht="30.75" customHeight="1">
      <c r="A493" s="267"/>
      <c r="B493" s="14">
        <v>490</v>
      </c>
      <c r="C493" s="115" t="s">
        <v>443</v>
      </c>
      <c r="D493" s="116"/>
      <c r="E493" s="116"/>
      <c r="F493" s="116"/>
      <c r="G493" s="117"/>
      <c r="H493" s="202">
        <v>300</v>
      </c>
      <c r="I493" s="203"/>
      <c r="J493" s="204"/>
      <c r="K493" s="139" t="s">
        <v>243</v>
      </c>
      <c r="L493" s="140"/>
      <c r="M493" s="141"/>
      <c r="N493" s="126"/>
      <c r="O493" s="121"/>
      <c r="P493" s="4" t="s">
        <v>34</v>
      </c>
      <c r="Q493" s="4"/>
      <c r="R493" s="123"/>
      <c r="S493" s="124"/>
      <c r="T493" s="18"/>
      <c r="U493" s="44"/>
      <c r="V493" s="4"/>
      <c r="W493" s="123"/>
      <c r="X493" s="124"/>
      <c r="Y493" s="126"/>
      <c r="Z493" s="121"/>
      <c r="AA493" s="121" t="s">
        <v>34</v>
      </c>
      <c r="AB493" s="121"/>
      <c r="AC493" s="121"/>
      <c r="AD493" s="121"/>
      <c r="AE493" s="122"/>
      <c r="AF493" s="125"/>
      <c r="AG493" s="121"/>
      <c r="AH493" s="121"/>
      <c r="AI493" s="121"/>
      <c r="AJ493" s="121"/>
      <c r="AK493" s="121"/>
      <c r="AL493" s="121" t="s">
        <v>34</v>
      </c>
      <c r="AM493" s="121"/>
      <c r="AN493" s="127"/>
      <c r="AO493" s="54">
        <f>AQ2*H493</f>
        <v>2535000</v>
      </c>
    </row>
    <row r="494" spans="1:41" ht="30.75" customHeight="1" thickBot="1">
      <c r="A494" s="268"/>
      <c r="B494" s="15">
        <v>491</v>
      </c>
      <c r="C494" s="208" t="s">
        <v>444</v>
      </c>
      <c r="D494" s="209"/>
      <c r="E494" s="209"/>
      <c r="F494" s="209"/>
      <c r="G494" s="210"/>
      <c r="H494" s="205">
        <v>330</v>
      </c>
      <c r="I494" s="206"/>
      <c r="J494" s="207"/>
      <c r="K494" s="159" t="s">
        <v>57</v>
      </c>
      <c r="L494" s="160"/>
      <c r="M494" s="161"/>
      <c r="N494" s="129"/>
      <c r="O494" s="130"/>
      <c r="P494" s="7" t="s">
        <v>34</v>
      </c>
      <c r="Q494" s="7"/>
      <c r="R494" s="137"/>
      <c r="S494" s="138"/>
      <c r="T494" s="16"/>
      <c r="U494" s="46"/>
      <c r="V494" s="7"/>
      <c r="W494" s="137"/>
      <c r="X494" s="138"/>
      <c r="Y494" s="129"/>
      <c r="Z494" s="130"/>
      <c r="AA494" s="130" t="s">
        <v>34</v>
      </c>
      <c r="AB494" s="130"/>
      <c r="AC494" s="130"/>
      <c r="AD494" s="130"/>
      <c r="AE494" s="131"/>
      <c r="AF494" s="132"/>
      <c r="AG494" s="130"/>
      <c r="AH494" s="130"/>
      <c r="AI494" s="130"/>
      <c r="AJ494" s="130"/>
      <c r="AK494" s="130"/>
      <c r="AL494" s="130" t="s">
        <v>34</v>
      </c>
      <c r="AM494" s="130"/>
      <c r="AN494" s="133"/>
      <c r="AO494" s="54">
        <f>AQ2*H494</f>
        <v>2788500</v>
      </c>
    </row>
    <row r="495" spans="1:41" ht="30.75" customHeight="1">
      <c r="A495" s="269" t="s">
        <v>445</v>
      </c>
      <c r="B495" s="13">
        <v>492</v>
      </c>
      <c r="C495" s="112" t="s">
        <v>446</v>
      </c>
      <c r="D495" s="113"/>
      <c r="E495" s="113"/>
      <c r="F495" s="113"/>
      <c r="G495" s="114"/>
      <c r="H495" s="193">
        <v>420</v>
      </c>
      <c r="I495" s="194"/>
      <c r="J495" s="195"/>
      <c r="K495" s="162" t="s">
        <v>57</v>
      </c>
      <c r="L495" s="163"/>
      <c r="M495" s="164"/>
      <c r="N495" s="118"/>
      <c r="O495" s="119"/>
      <c r="P495" s="6"/>
      <c r="Q495" s="6"/>
      <c r="R495" s="135"/>
      <c r="S495" s="136"/>
      <c r="T495" s="17"/>
      <c r="U495" s="47"/>
      <c r="V495" s="6"/>
      <c r="W495" s="135" t="s">
        <v>34</v>
      </c>
      <c r="X495" s="136"/>
      <c r="Y495" s="118" t="s">
        <v>34</v>
      </c>
      <c r="Z495" s="119"/>
      <c r="AA495" s="119"/>
      <c r="AB495" s="119"/>
      <c r="AC495" s="119"/>
      <c r="AD495" s="119"/>
      <c r="AE495" s="120"/>
      <c r="AF495" s="128"/>
      <c r="AG495" s="119"/>
      <c r="AH495" s="119"/>
      <c r="AI495" s="119"/>
      <c r="AJ495" s="119"/>
      <c r="AK495" s="119"/>
      <c r="AL495" s="119" t="s">
        <v>34</v>
      </c>
      <c r="AM495" s="119"/>
      <c r="AN495" s="134"/>
      <c r="AO495" s="54">
        <f t="shared" ref="AO495:AO501" si="26">H495*$AS$24</f>
        <v>2793000</v>
      </c>
    </row>
    <row r="496" spans="1:41" ht="30.75" customHeight="1">
      <c r="A496" s="270"/>
      <c r="B496" s="14">
        <v>493</v>
      </c>
      <c r="C496" s="115" t="s">
        <v>447</v>
      </c>
      <c r="D496" s="116"/>
      <c r="E496" s="116"/>
      <c r="F496" s="116"/>
      <c r="G496" s="117"/>
      <c r="H496" s="202">
        <v>400</v>
      </c>
      <c r="I496" s="203"/>
      <c r="J496" s="204"/>
      <c r="K496" s="139" t="s">
        <v>57</v>
      </c>
      <c r="L496" s="140"/>
      <c r="M496" s="141"/>
      <c r="N496" s="126"/>
      <c r="O496" s="121"/>
      <c r="P496" s="4"/>
      <c r="Q496" s="4"/>
      <c r="R496" s="123"/>
      <c r="S496" s="124"/>
      <c r="T496" s="18"/>
      <c r="U496" s="44"/>
      <c r="V496" s="4"/>
      <c r="W496" s="123" t="s">
        <v>34</v>
      </c>
      <c r="X496" s="124"/>
      <c r="Y496" s="126" t="s">
        <v>34</v>
      </c>
      <c r="Z496" s="121"/>
      <c r="AA496" s="121"/>
      <c r="AB496" s="121"/>
      <c r="AC496" s="121"/>
      <c r="AD496" s="121"/>
      <c r="AE496" s="122"/>
      <c r="AF496" s="125"/>
      <c r="AG496" s="121"/>
      <c r="AH496" s="121"/>
      <c r="AI496" s="121"/>
      <c r="AJ496" s="121"/>
      <c r="AK496" s="121"/>
      <c r="AL496" s="121" t="s">
        <v>34</v>
      </c>
      <c r="AM496" s="121"/>
      <c r="AN496" s="127"/>
      <c r="AO496" s="54">
        <f t="shared" si="26"/>
        <v>2660000</v>
      </c>
    </row>
    <row r="497" spans="1:46" ht="30.75" customHeight="1">
      <c r="A497" s="270"/>
      <c r="B497" s="14">
        <v>494</v>
      </c>
      <c r="C497" s="115" t="s">
        <v>448</v>
      </c>
      <c r="D497" s="116"/>
      <c r="E497" s="116"/>
      <c r="F497" s="116"/>
      <c r="G497" s="117"/>
      <c r="H497" s="202">
        <v>370</v>
      </c>
      <c r="I497" s="203"/>
      <c r="J497" s="204"/>
      <c r="K497" s="139" t="s">
        <v>33</v>
      </c>
      <c r="L497" s="140"/>
      <c r="M497" s="141"/>
      <c r="N497" s="126"/>
      <c r="O497" s="121"/>
      <c r="P497" s="4"/>
      <c r="Q497" s="4"/>
      <c r="R497" s="123"/>
      <c r="S497" s="124"/>
      <c r="T497" s="18"/>
      <c r="U497" s="44"/>
      <c r="V497" s="4"/>
      <c r="W497" s="123" t="s">
        <v>34</v>
      </c>
      <c r="X497" s="124"/>
      <c r="Y497" s="126" t="s">
        <v>34</v>
      </c>
      <c r="Z497" s="121"/>
      <c r="AA497" s="121"/>
      <c r="AB497" s="121"/>
      <c r="AC497" s="121"/>
      <c r="AD497" s="121"/>
      <c r="AE497" s="122"/>
      <c r="AF497" s="125" t="s">
        <v>34</v>
      </c>
      <c r="AG497" s="121"/>
      <c r="AH497" s="121"/>
      <c r="AI497" s="121"/>
      <c r="AJ497" s="121"/>
      <c r="AK497" s="121"/>
      <c r="AL497" s="121"/>
      <c r="AM497" s="121"/>
      <c r="AN497" s="127"/>
      <c r="AO497" s="54">
        <f t="shared" si="26"/>
        <v>2460500</v>
      </c>
    </row>
    <row r="498" spans="1:46" ht="30.75" customHeight="1">
      <c r="A498" s="270"/>
      <c r="B498" s="14">
        <v>495</v>
      </c>
      <c r="C498" s="115" t="s">
        <v>449</v>
      </c>
      <c r="D498" s="116"/>
      <c r="E498" s="116"/>
      <c r="F498" s="116"/>
      <c r="G498" s="117"/>
      <c r="H498" s="202">
        <v>370</v>
      </c>
      <c r="I498" s="203"/>
      <c r="J498" s="204"/>
      <c r="K498" s="139" t="s">
        <v>33</v>
      </c>
      <c r="L498" s="140"/>
      <c r="M498" s="141"/>
      <c r="N498" s="126"/>
      <c r="O498" s="121"/>
      <c r="P498" s="4"/>
      <c r="Q498" s="4"/>
      <c r="R498" s="123"/>
      <c r="S498" s="124"/>
      <c r="T498" s="18"/>
      <c r="U498" s="44"/>
      <c r="V498" s="4"/>
      <c r="W498" s="123" t="s">
        <v>34</v>
      </c>
      <c r="X498" s="124"/>
      <c r="Y498" s="126"/>
      <c r="Z498" s="121"/>
      <c r="AA498" s="121" t="s">
        <v>34</v>
      </c>
      <c r="AB498" s="121"/>
      <c r="AC498" s="121"/>
      <c r="AD498" s="121"/>
      <c r="AE498" s="122"/>
      <c r="AF498" s="125" t="s">
        <v>34</v>
      </c>
      <c r="AG498" s="121"/>
      <c r="AH498" s="121"/>
      <c r="AI498" s="121"/>
      <c r="AJ498" s="121"/>
      <c r="AK498" s="121"/>
      <c r="AL498" s="121"/>
      <c r="AM498" s="121"/>
      <c r="AN498" s="127"/>
      <c r="AO498" s="54">
        <f t="shared" si="26"/>
        <v>2460500</v>
      </c>
    </row>
    <row r="499" spans="1:46" ht="30.75" customHeight="1">
      <c r="A499" s="270"/>
      <c r="B499" s="14">
        <v>496</v>
      </c>
      <c r="C499" s="115" t="s">
        <v>450</v>
      </c>
      <c r="D499" s="116"/>
      <c r="E499" s="116"/>
      <c r="F499" s="116"/>
      <c r="G499" s="117"/>
      <c r="H499" s="202">
        <v>430</v>
      </c>
      <c r="I499" s="203"/>
      <c r="J499" s="204"/>
      <c r="K499" s="139" t="s">
        <v>33</v>
      </c>
      <c r="L499" s="140"/>
      <c r="M499" s="141"/>
      <c r="N499" s="126"/>
      <c r="O499" s="121"/>
      <c r="P499" s="4"/>
      <c r="Q499" s="4"/>
      <c r="R499" s="123"/>
      <c r="S499" s="124"/>
      <c r="T499" s="18"/>
      <c r="U499" s="44"/>
      <c r="V499" s="4"/>
      <c r="W499" s="123" t="s">
        <v>34</v>
      </c>
      <c r="X499" s="124"/>
      <c r="Y499" s="126"/>
      <c r="Z499" s="121"/>
      <c r="AA499" s="121" t="s">
        <v>34</v>
      </c>
      <c r="AB499" s="121"/>
      <c r="AC499" s="121"/>
      <c r="AD499" s="121"/>
      <c r="AE499" s="122"/>
      <c r="AF499" s="125" t="s">
        <v>34</v>
      </c>
      <c r="AG499" s="121"/>
      <c r="AH499" s="121"/>
      <c r="AI499" s="121"/>
      <c r="AJ499" s="121"/>
      <c r="AK499" s="121"/>
      <c r="AL499" s="121"/>
      <c r="AM499" s="121"/>
      <c r="AN499" s="127"/>
      <c r="AO499" s="54">
        <f t="shared" si="26"/>
        <v>2859500</v>
      </c>
    </row>
    <row r="500" spans="1:46" ht="30.75" customHeight="1">
      <c r="A500" s="270"/>
      <c r="B500" s="14">
        <v>497</v>
      </c>
      <c r="C500" s="115" t="s">
        <v>451</v>
      </c>
      <c r="D500" s="116"/>
      <c r="E500" s="116"/>
      <c r="F500" s="116"/>
      <c r="G500" s="117"/>
      <c r="H500" s="202">
        <v>510</v>
      </c>
      <c r="I500" s="203"/>
      <c r="J500" s="204"/>
      <c r="K500" s="139" t="s">
        <v>85</v>
      </c>
      <c r="L500" s="140"/>
      <c r="M500" s="141"/>
      <c r="N500" s="126"/>
      <c r="O500" s="121"/>
      <c r="P500" s="4"/>
      <c r="Q500" s="4"/>
      <c r="R500" s="123"/>
      <c r="S500" s="124"/>
      <c r="T500" s="18"/>
      <c r="U500" s="44"/>
      <c r="V500" s="4"/>
      <c r="W500" s="123" t="s">
        <v>34</v>
      </c>
      <c r="X500" s="124"/>
      <c r="Y500" s="126" t="s">
        <v>34</v>
      </c>
      <c r="Z500" s="121"/>
      <c r="AA500" s="121"/>
      <c r="AB500" s="121"/>
      <c r="AC500" s="121"/>
      <c r="AD500" s="121"/>
      <c r="AE500" s="122"/>
      <c r="AF500" s="125"/>
      <c r="AG500" s="121"/>
      <c r="AH500" s="121"/>
      <c r="AI500" s="121"/>
      <c r="AJ500" s="121"/>
      <c r="AK500" s="121"/>
      <c r="AL500" s="121" t="s">
        <v>34</v>
      </c>
      <c r="AM500" s="121"/>
      <c r="AN500" s="127"/>
      <c r="AO500" s="54">
        <f t="shared" si="26"/>
        <v>3391500</v>
      </c>
    </row>
    <row r="501" spans="1:46" ht="30.75" customHeight="1">
      <c r="A501" s="270"/>
      <c r="B501" s="14">
        <v>498</v>
      </c>
      <c r="C501" s="115" t="s">
        <v>452</v>
      </c>
      <c r="D501" s="116"/>
      <c r="E501" s="116"/>
      <c r="F501" s="116"/>
      <c r="G501" s="117"/>
      <c r="H501" s="202">
        <v>340</v>
      </c>
      <c r="I501" s="203"/>
      <c r="J501" s="204"/>
      <c r="K501" s="139" t="s">
        <v>43</v>
      </c>
      <c r="L501" s="140"/>
      <c r="M501" s="141"/>
      <c r="N501" s="126"/>
      <c r="O501" s="121"/>
      <c r="P501" s="4"/>
      <c r="Q501" s="4"/>
      <c r="R501" s="123"/>
      <c r="S501" s="124"/>
      <c r="T501" s="18"/>
      <c r="U501" s="44"/>
      <c r="V501" s="4"/>
      <c r="W501" s="123" t="s">
        <v>34</v>
      </c>
      <c r="X501" s="124"/>
      <c r="Y501" s="126" t="s">
        <v>34</v>
      </c>
      <c r="Z501" s="121"/>
      <c r="AA501" s="121"/>
      <c r="AB501" s="121"/>
      <c r="AC501" s="121"/>
      <c r="AD501" s="121"/>
      <c r="AE501" s="122"/>
      <c r="AF501" s="125"/>
      <c r="AG501" s="121"/>
      <c r="AH501" s="121"/>
      <c r="AI501" s="121"/>
      <c r="AJ501" s="121"/>
      <c r="AK501" s="121"/>
      <c r="AL501" s="121" t="s">
        <v>34</v>
      </c>
      <c r="AM501" s="121"/>
      <c r="AN501" s="127"/>
      <c r="AO501" s="54">
        <f t="shared" si="26"/>
        <v>2261000</v>
      </c>
    </row>
    <row r="502" spans="1:46" ht="30.75" customHeight="1">
      <c r="A502" s="270"/>
      <c r="B502" s="14">
        <v>499</v>
      </c>
      <c r="C502" s="115"/>
      <c r="D502" s="116"/>
      <c r="E502" s="116"/>
      <c r="F502" s="116"/>
      <c r="G502" s="117"/>
      <c r="H502" s="202">
        <v>150</v>
      </c>
      <c r="I502" s="203"/>
      <c r="J502" s="204"/>
      <c r="K502" s="139" t="s">
        <v>33</v>
      </c>
      <c r="L502" s="140"/>
      <c r="M502" s="141"/>
      <c r="N502" s="126"/>
      <c r="O502" s="121"/>
      <c r="P502" s="4"/>
      <c r="Q502" s="4"/>
      <c r="R502" s="123"/>
      <c r="S502" s="124"/>
      <c r="T502" s="18" t="s">
        <v>34</v>
      </c>
      <c r="U502" s="44"/>
      <c r="V502" s="4"/>
      <c r="W502" s="123"/>
      <c r="X502" s="124"/>
      <c r="Y502" s="126"/>
      <c r="Z502" s="121"/>
      <c r="AA502" s="121"/>
      <c r="AB502" s="121"/>
      <c r="AC502" s="121"/>
      <c r="AD502" s="121"/>
      <c r="AE502" s="122"/>
      <c r="AF502" s="125"/>
      <c r="AG502" s="121"/>
      <c r="AH502" s="121"/>
      <c r="AI502" s="121"/>
      <c r="AJ502" s="121"/>
      <c r="AK502" s="121"/>
      <c r="AL502" s="121"/>
      <c r="AM502" s="121"/>
      <c r="AN502" s="127"/>
      <c r="AO502" s="54">
        <f>AS1*H502</f>
        <v>1305000</v>
      </c>
    </row>
    <row r="503" spans="1:46" ht="30.75" customHeight="1">
      <c r="A503" s="270"/>
      <c r="B503" s="14">
        <v>500</v>
      </c>
      <c r="C503" s="115"/>
      <c r="D503" s="116"/>
      <c r="E503" s="116"/>
      <c r="F503" s="116"/>
      <c r="G503" s="117"/>
      <c r="H503" s="202">
        <v>170</v>
      </c>
      <c r="I503" s="203"/>
      <c r="J503" s="204"/>
      <c r="K503" s="139" t="s">
        <v>33</v>
      </c>
      <c r="L503" s="140"/>
      <c r="M503" s="141"/>
      <c r="N503" s="126" t="s">
        <v>34</v>
      </c>
      <c r="O503" s="121"/>
      <c r="P503" s="4"/>
      <c r="Q503" s="4"/>
      <c r="R503" s="123"/>
      <c r="S503" s="124"/>
      <c r="T503" s="18"/>
      <c r="U503" s="44"/>
      <c r="V503" s="4"/>
      <c r="W503" s="123"/>
      <c r="X503" s="124"/>
      <c r="Y503" s="126"/>
      <c r="Z503" s="121"/>
      <c r="AA503" s="121"/>
      <c r="AB503" s="121"/>
      <c r="AC503" s="121"/>
      <c r="AD503" s="121"/>
      <c r="AE503" s="122"/>
      <c r="AF503" s="125"/>
      <c r="AG503" s="121"/>
      <c r="AH503" s="121"/>
      <c r="AI503" s="121"/>
      <c r="AJ503" s="121"/>
      <c r="AK503" s="121"/>
      <c r="AL503" s="121"/>
      <c r="AM503" s="121"/>
      <c r="AN503" s="127"/>
      <c r="AO503" s="54">
        <f>AQ1*H503</f>
        <v>1598000</v>
      </c>
    </row>
    <row r="504" spans="1:46" ht="30.75" customHeight="1">
      <c r="A504" s="270"/>
      <c r="B504" s="14">
        <v>501</v>
      </c>
      <c r="C504" s="115"/>
      <c r="D504" s="116"/>
      <c r="E504" s="116"/>
      <c r="F504" s="116"/>
      <c r="G504" s="117"/>
      <c r="H504" s="202">
        <v>150</v>
      </c>
      <c r="I504" s="203"/>
      <c r="J504" s="204"/>
      <c r="K504" s="139" t="s">
        <v>33</v>
      </c>
      <c r="L504" s="140"/>
      <c r="M504" s="141"/>
      <c r="N504" s="126"/>
      <c r="O504" s="121"/>
      <c r="P504" s="4"/>
      <c r="Q504" s="4"/>
      <c r="R504" s="123"/>
      <c r="S504" s="124"/>
      <c r="T504" s="18" t="s">
        <v>34</v>
      </c>
      <c r="U504" s="44"/>
      <c r="V504" s="4"/>
      <c r="W504" s="123"/>
      <c r="X504" s="124"/>
      <c r="Y504" s="126"/>
      <c r="Z504" s="121"/>
      <c r="AA504" s="121"/>
      <c r="AB504" s="121"/>
      <c r="AC504" s="121"/>
      <c r="AD504" s="121"/>
      <c r="AE504" s="122"/>
      <c r="AF504" s="125"/>
      <c r="AG504" s="121"/>
      <c r="AH504" s="121"/>
      <c r="AI504" s="121"/>
      <c r="AJ504" s="121"/>
      <c r="AK504" s="121"/>
      <c r="AL504" s="121"/>
      <c r="AM504" s="121"/>
      <c r="AN504" s="127"/>
      <c r="AO504" s="54">
        <f>AS1*H504</f>
        <v>1305000</v>
      </c>
    </row>
    <row r="505" spans="1:46" ht="30.75" customHeight="1">
      <c r="A505" s="270"/>
      <c r="B505" s="14">
        <v>502</v>
      </c>
      <c r="C505" s="115"/>
      <c r="D505" s="116"/>
      <c r="E505" s="116"/>
      <c r="F505" s="116"/>
      <c r="G505" s="117"/>
      <c r="H505" s="202">
        <v>110</v>
      </c>
      <c r="I505" s="203"/>
      <c r="J505" s="204"/>
      <c r="K505" s="139" t="s">
        <v>33</v>
      </c>
      <c r="L505" s="140"/>
      <c r="M505" s="141"/>
      <c r="N505" s="126" t="s">
        <v>34</v>
      </c>
      <c r="O505" s="121"/>
      <c r="P505" s="4"/>
      <c r="Q505" s="4"/>
      <c r="R505" s="123"/>
      <c r="S505" s="124"/>
      <c r="T505" s="18"/>
      <c r="U505" s="44"/>
      <c r="V505" s="4"/>
      <c r="W505" s="123"/>
      <c r="X505" s="124"/>
      <c r="Y505" s="126"/>
      <c r="Z505" s="121"/>
      <c r="AA505" s="121"/>
      <c r="AB505" s="121"/>
      <c r="AC505" s="121"/>
      <c r="AD505" s="121"/>
      <c r="AE505" s="122"/>
      <c r="AF505" s="125"/>
      <c r="AG505" s="121"/>
      <c r="AH505" s="121"/>
      <c r="AI505" s="121"/>
      <c r="AJ505" s="121"/>
      <c r="AK505" s="121"/>
      <c r="AL505" s="121"/>
      <c r="AM505" s="121"/>
      <c r="AN505" s="127"/>
      <c r="AO505" s="54">
        <f>AQ1*H505</f>
        <v>1034000</v>
      </c>
    </row>
    <row r="506" spans="1:46" ht="30.75" customHeight="1">
      <c r="A506" s="270"/>
      <c r="B506" s="14">
        <v>503</v>
      </c>
      <c r="C506" s="115"/>
      <c r="D506" s="116"/>
      <c r="E506" s="116"/>
      <c r="F506" s="116"/>
      <c r="G506" s="117"/>
      <c r="H506" s="202">
        <v>100</v>
      </c>
      <c r="I506" s="203"/>
      <c r="J506" s="204"/>
      <c r="K506" s="139" t="s">
        <v>33</v>
      </c>
      <c r="L506" s="140"/>
      <c r="M506" s="141"/>
      <c r="N506" s="126"/>
      <c r="O506" s="121"/>
      <c r="P506" s="4"/>
      <c r="Q506" s="4"/>
      <c r="R506" s="123"/>
      <c r="S506" s="124"/>
      <c r="T506" s="18" t="s">
        <v>34</v>
      </c>
      <c r="U506" s="44"/>
      <c r="V506" s="4"/>
      <c r="W506" s="123"/>
      <c r="X506" s="124"/>
      <c r="Y506" s="126"/>
      <c r="Z506" s="121"/>
      <c r="AA506" s="121"/>
      <c r="AB506" s="121"/>
      <c r="AC506" s="121"/>
      <c r="AD506" s="121"/>
      <c r="AE506" s="122"/>
      <c r="AF506" s="125"/>
      <c r="AG506" s="121"/>
      <c r="AH506" s="121"/>
      <c r="AI506" s="121"/>
      <c r="AJ506" s="121"/>
      <c r="AK506" s="121"/>
      <c r="AL506" s="121"/>
      <c r="AM506" s="121"/>
      <c r="AN506" s="127"/>
      <c r="AO506" s="54">
        <f>AS1*H506</f>
        <v>870000</v>
      </c>
    </row>
    <row r="507" spans="1:46" ht="30.75" customHeight="1">
      <c r="A507" s="270"/>
      <c r="B507" s="14">
        <v>504</v>
      </c>
      <c r="C507" s="115"/>
      <c r="D507" s="116"/>
      <c r="E507" s="116"/>
      <c r="F507" s="116"/>
      <c r="G507" s="117"/>
      <c r="H507" s="202">
        <v>60</v>
      </c>
      <c r="I507" s="203"/>
      <c r="J507" s="204"/>
      <c r="K507" s="139" t="s">
        <v>57</v>
      </c>
      <c r="L507" s="140"/>
      <c r="M507" s="141"/>
      <c r="N507" s="126"/>
      <c r="O507" s="121"/>
      <c r="P507" s="4"/>
      <c r="Q507" s="4"/>
      <c r="R507" s="123"/>
      <c r="S507" s="124"/>
      <c r="T507" s="18" t="s">
        <v>34</v>
      </c>
      <c r="U507" s="44"/>
      <c r="V507" s="4"/>
      <c r="W507" s="123"/>
      <c r="X507" s="124"/>
      <c r="Y507" s="126"/>
      <c r="Z507" s="121"/>
      <c r="AA507" s="121"/>
      <c r="AB507" s="121"/>
      <c r="AC507" s="121"/>
      <c r="AD507" s="121"/>
      <c r="AE507" s="122"/>
      <c r="AF507" s="125"/>
      <c r="AG507" s="121"/>
      <c r="AH507" s="121"/>
      <c r="AI507" s="121"/>
      <c r="AJ507" s="121"/>
      <c r="AK507" s="121"/>
      <c r="AL507" s="121"/>
      <c r="AM507" s="121"/>
      <c r="AN507" s="127"/>
      <c r="AO507" s="54">
        <f>AS1*H507</f>
        <v>522000</v>
      </c>
    </row>
    <row r="508" spans="1:46" ht="30.75" customHeight="1">
      <c r="A508" s="270"/>
      <c r="B508" s="14">
        <v>505</v>
      </c>
      <c r="C508" s="115" t="s">
        <v>453</v>
      </c>
      <c r="D508" s="116"/>
      <c r="E508" s="116"/>
      <c r="F508" s="116"/>
      <c r="G508" s="117"/>
      <c r="H508" s="202">
        <v>470</v>
      </c>
      <c r="I508" s="203"/>
      <c r="J508" s="204"/>
      <c r="K508" s="139" t="s">
        <v>33</v>
      </c>
      <c r="L508" s="140"/>
      <c r="M508" s="141"/>
      <c r="N508" s="126"/>
      <c r="O508" s="121"/>
      <c r="P508" s="4"/>
      <c r="Q508" s="4"/>
      <c r="R508" s="123"/>
      <c r="S508" s="124"/>
      <c r="T508" s="18"/>
      <c r="U508" s="44"/>
      <c r="V508" s="4"/>
      <c r="W508" s="123" t="s">
        <v>34</v>
      </c>
      <c r="X508" s="124"/>
      <c r="Y508" s="126"/>
      <c r="Z508" s="121"/>
      <c r="AA508" s="121" t="s">
        <v>34</v>
      </c>
      <c r="AB508" s="121"/>
      <c r="AC508" s="121"/>
      <c r="AD508" s="121"/>
      <c r="AE508" s="122"/>
      <c r="AF508" s="125" t="s">
        <v>34</v>
      </c>
      <c r="AG508" s="121"/>
      <c r="AH508" s="121"/>
      <c r="AI508" s="121"/>
      <c r="AJ508" s="121"/>
      <c r="AK508" s="121"/>
      <c r="AL508" s="121"/>
      <c r="AM508" s="121"/>
      <c r="AN508" s="127"/>
      <c r="AO508" s="54">
        <f>H508*$AS$24</f>
        <v>3125500</v>
      </c>
    </row>
    <row r="509" spans="1:46" ht="30.75" customHeight="1">
      <c r="A509" s="270"/>
      <c r="B509" s="14">
        <v>506</v>
      </c>
      <c r="C509" s="115"/>
      <c r="D509" s="116"/>
      <c r="E509" s="116"/>
      <c r="F509" s="116"/>
      <c r="G509" s="117"/>
      <c r="H509" s="202">
        <v>65</v>
      </c>
      <c r="I509" s="203"/>
      <c r="J509" s="204"/>
      <c r="K509" s="139" t="s">
        <v>57</v>
      </c>
      <c r="L509" s="140"/>
      <c r="M509" s="141"/>
      <c r="N509" s="126" t="s">
        <v>34</v>
      </c>
      <c r="O509" s="121"/>
      <c r="P509" s="4"/>
      <c r="Q509" s="4"/>
      <c r="R509" s="123"/>
      <c r="S509" s="124"/>
      <c r="T509" s="18"/>
      <c r="U509" s="44"/>
      <c r="V509" s="4"/>
      <c r="W509" s="123"/>
      <c r="X509" s="124"/>
      <c r="Y509" s="126"/>
      <c r="Z509" s="121"/>
      <c r="AA509" s="121"/>
      <c r="AB509" s="121"/>
      <c r="AC509" s="121"/>
      <c r="AD509" s="121"/>
      <c r="AE509" s="122"/>
      <c r="AF509" s="125"/>
      <c r="AG509" s="121"/>
      <c r="AH509" s="121"/>
      <c r="AI509" s="121"/>
      <c r="AJ509" s="121"/>
      <c r="AK509" s="121"/>
      <c r="AL509" s="121" t="s">
        <v>34</v>
      </c>
      <c r="AM509" s="121"/>
      <c r="AN509" s="127"/>
      <c r="AO509" s="54">
        <f>AQ1*H509</f>
        <v>611000</v>
      </c>
    </row>
    <row r="510" spans="1:46" ht="30.75" customHeight="1" thickBot="1">
      <c r="A510" s="271"/>
      <c r="B510" s="15">
        <v>507</v>
      </c>
      <c r="C510" s="253" t="s">
        <v>81</v>
      </c>
      <c r="D510" s="254"/>
      <c r="E510" s="254"/>
      <c r="F510" s="254"/>
      <c r="G510" s="255"/>
      <c r="H510" s="256">
        <v>210</v>
      </c>
      <c r="I510" s="257"/>
      <c r="J510" s="258"/>
      <c r="K510" s="129" t="s">
        <v>57</v>
      </c>
      <c r="L510" s="130"/>
      <c r="M510" s="131"/>
      <c r="N510" s="259"/>
      <c r="O510" s="132"/>
      <c r="P510" s="7"/>
      <c r="Q510" s="7"/>
      <c r="R510" s="105"/>
      <c r="S510" s="106"/>
      <c r="T510" s="16"/>
      <c r="U510" s="46" t="s">
        <v>34</v>
      </c>
      <c r="V510" s="7"/>
      <c r="W510" s="105"/>
      <c r="X510" s="106"/>
      <c r="Y510" s="259"/>
      <c r="Z510" s="132"/>
      <c r="AA510" s="133" t="s">
        <v>34</v>
      </c>
      <c r="AB510" s="132"/>
      <c r="AC510" s="133"/>
      <c r="AD510" s="284"/>
      <c r="AE510" s="285"/>
      <c r="AF510" s="284"/>
      <c r="AG510" s="284"/>
      <c r="AH510" s="132"/>
      <c r="AI510" s="133"/>
      <c r="AJ510" s="284"/>
      <c r="AK510" s="132"/>
      <c r="AL510" s="133" t="s">
        <v>34</v>
      </c>
      <c r="AM510" s="284"/>
      <c r="AN510" s="284"/>
      <c r="AO510" s="55">
        <f>+H510*AS2</f>
        <v>1533000</v>
      </c>
      <c r="AP510" s="2"/>
      <c r="AQ510" s="2"/>
      <c r="AR510" s="2"/>
      <c r="AS510" s="2"/>
      <c r="AT510" s="2"/>
    </row>
    <row r="511" spans="1:46" ht="30.75" customHeight="1">
      <c r="H511" s="100">
        <f>SUM(H4:J510)</f>
        <v>153056</v>
      </c>
      <c r="I511" s="100"/>
      <c r="J511" s="100"/>
      <c r="R511" s="37"/>
      <c r="S511" s="37"/>
      <c r="W511" s="37"/>
      <c r="X511" s="37"/>
      <c r="AO511" s="43">
        <f>SUM(AO4:AO510)</f>
        <v>1081126550</v>
      </c>
    </row>
    <row r="512" spans="1:46" ht="30.75" customHeight="1">
      <c r="H512" s="101"/>
      <c r="I512" s="101"/>
      <c r="J512" s="101"/>
      <c r="R512" s="37"/>
      <c r="S512" s="37"/>
      <c r="W512" s="37"/>
      <c r="X512" s="37"/>
    </row>
    <row r="513" spans="18:24" ht="30.75" customHeight="1">
      <c r="R513" s="37"/>
      <c r="S513" s="37"/>
      <c r="W513" s="37"/>
      <c r="X513" s="37"/>
    </row>
    <row r="514" spans="18:24" ht="30.75" customHeight="1">
      <c r="R514" s="40"/>
      <c r="S514" s="40"/>
      <c r="W514" s="37"/>
      <c r="X514" s="37"/>
    </row>
    <row r="515" spans="18:24" ht="30.75" customHeight="1">
      <c r="R515" s="40"/>
      <c r="S515" s="40"/>
      <c r="W515" s="37"/>
      <c r="X515" s="37"/>
    </row>
    <row r="516" spans="18:24" ht="30.75" customHeight="1">
      <c r="R516" s="40"/>
      <c r="W516" s="37"/>
      <c r="X516" s="37"/>
    </row>
    <row r="517" spans="18:24" ht="30.75" customHeight="1">
      <c r="R517" s="40"/>
      <c r="W517" s="37"/>
      <c r="X517" s="37"/>
    </row>
    <row r="518" spans="18:24" ht="30.75" customHeight="1">
      <c r="R518" s="40"/>
      <c r="W518" s="37"/>
      <c r="X518" s="37"/>
    </row>
    <row r="519" spans="18:24" ht="30.75" customHeight="1">
      <c r="R519" s="40"/>
      <c r="W519" s="37"/>
      <c r="X519" s="37"/>
    </row>
    <row r="520" spans="18:24" ht="30.75" customHeight="1">
      <c r="R520" s="40"/>
      <c r="W520" s="37"/>
      <c r="X520" s="37"/>
    </row>
    <row r="521" spans="18:24" ht="30.75" customHeight="1">
      <c r="R521" s="40"/>
      <c r="W521" s="37"/>
      <c r="X521" s="37"/>
    </row>
    <row r="522" spans="18:24" ht="30.75" customHeight="1">
      <c r="R522" s="40"/>
      <c r="W522" s="37"/>
      <c r="X522" s="37"/>
    </row>
    <row r="523" spans="18:24" ht="30.75" customHeight="1">
      <c r="R523" s="40"/>
      <c r="W523" s="37"/>
      <c r="X523" s="37"/>
    </row>
    <row r="524" spans="18:24" ht="30.75" customHeight="1">
      <c r="R524" s="40"/>
      <c r="W524" s="37"/>
      <c r="X524" s="37"/>
    </row>
    <row r="525" spans="18:24" ht="30.75" customHeight="1">
      <c r="R525" s="40"/>
      <c r="W525" s="37"/>
      <c r="X525" s="37"/>
    </row>
    <row r="526" spans="18:24" ht="30.75" customHeight="1">
      <c r="R526" s="40"/>
      <c r="W526" s="37"/>
      <c r="X526" s="37"/>
    </row>
    <row r="527" spans="18:24" ht="30.75" customHeight="1">
      <c r="R527" s="40"/>
      <c r="W527" s="37"/>
      <c r="X527" s="37"/>
    </row>
    <row r="528" spans="18:24" ht="30.75" customHeight="1">
      <c r="R528" s="40"/>
    </row>
    <row r="529" spans="18:18" ht="30.75" customHeight="1">
      <c r="R529" s="40"/>
    </row>
    <row r="1048576" spans="11:13" ht="30.75" customHeight="1">
      <c r="K1048576" s="140"/>
      <c r="L1048576" s="140"/>
      <c r="M1048576" s="140"/>
    </row>
  </sheetData>
  <autoFilter ref="A3:AT511" xr:uid="{00000000-0009-0000-0000-000000000000}">
    <filterColumn colId="2" showButton="0"/>
    <filterColumn colId="3" showButton="0"/>
    <filterColumn colId="4" showButton="0"/>
    <filterColumn colId="5" showButton="0"/>
    <filterColumn colId="7" showButton="0"/>
    <filterColumn colId="8" showButton="0"/>
    <filterColumn colId="10" showButton="0"/>
    <filterColumn colId="11" showButton="0"/>
    <filterColumn colId="13" showButton="0"/>
    <filterColumn colId="17" showButton="0"/>
    <filterColumn colId="22" showButton="0"/>
    <filterColumn colId="24" showButton="0"/>
    <filterColumn colId="26" showButton="0"/>
    <filterColumn colId="28" showButton="0"/>
    <filterColumn colId="29" showButton="0"/>
    <filterColumn colId="31" showButton="0"/>
    <filterColumn colId="32" showButton="0"/>
    <filterColumn colId="34" showButton="0"/>
    <filterColumn colId="35" showButton="0"/>
    <filterColumn colId="37" showButton="0"/>
    <filterColumn colId="38" showButton="0"/>
  </autoFilter>
  <mergeCells count="6123">
    <mergeCell ref="AC358:AE358"/>
    <mergeCell ref="AF358:AH358"/>
    <mergeCell ref="AI358:AK358"/>
    <mergeCell ref="AL358:AN358"/>
    <mergeCell ref="A332:A398"/>
    <mergeCell ref="A399:A405"/>
    <mergeCell ref="A481:A494"/>
    <mergeCell ref="A495:A510"/>
    <mergeCell ref="A175:A197"/>
    <mergeCell ref="A198:A243"/>
    <mergeCell ref="C358:G358"/>
    <mergeCell ref="H358:J358"/>
    <mergeCell ref="K358:M358"/>
    <mergeCell ref="N358:O358"/>
    <mergeCell ref="R358:S358"/>
    <mergeCell ref="Y358:Z358"/>
    <mergeCell ref="AA358:AB358"/>
    <mergeCell ref="AC510:AE510"/>
    <mergeCell ref="AF510:AH510"/>
    <mergeCell ref="AI510:AK510"/>
    <mergeCell ref="AL510:AN510"/>
    <mergeCell ref="AC509:AE509"/>
    <mergeCell ref="AF509:AH509"/>
    <mergeCell ref="AI509:AK509"/>
    <mergeCell ref="AL509:AN509"/>
    <mergeCell ref="A443:A462"/>
    <mergeCell ref="A463:A480"/>
    <mergeCell ref="AC506:AE506"/>
    <mergeCell ref="AF506:AH506"/>
    <mergeCell ref="AI506:AK506"/>
    <mergeCell ref="AL506:AN506"/>
    <mergeCell ref="C507:G507"/>
    <mergeCell ref="H507:J507"/>
    <mergeCell ref="K507:M507"/>
    <mergeCell ref="N507:O507"/>
    <mergeCell ref="R507:S507"/>
    <mergeCell ref="W507:X507"/>
    <mergeCell ref="Y507:Z507"/>
    <mergeCell ref="AA507:AB507"/>
    <mergeCell ref="AC507:AE507"/>
    <mergeCell ref="AF507:AH507"/>
    <mergeCell ref="AI507:AK507"/>
    <mergeCell ref="AL507:AN507"/>
    <mergeCell ref="C508:G508"/>
    <mergeCell ref="H508:J508"/>
    <mergeCell ref="K508:M508"/>
    <mergeCell ref="N508:O508"/>
    <mergeCell ref="R508:S508"/>
    <mergeCell ref="W508:X508"/>
    <mergeCell ref="Y508:Z508"/>
    <mergeCell ref="AA508:AB508"/>
    <mergeCell ref="AC508:AE508"/>
    <mergeCell ref="AF508:AH508"/>
    <mergeCell ref="AI508:AK508"/>
    <mergeCell ref="AL508:AN508"/>
    <mergeCell ref="AF505:AH505"/>
    <mergeCell ref="A109:A128"/>
    <mergeCell ref="A129:A174"/>
    <mergeCell ref="K1048576:M1048576"/>
    <mergeCell ref="A244:A296"/>
    <mergeCell ref="A297:A331"/>
    <mergeCell ref="A406:A442"/>
    <mergeCell ref="C506:G506"/>
    <mergeCell ref="H506:J506"/>
    <mergeCell ref="K506:M506"/>
    <mergeCell ref="N506:O506"/>
    <mergeCell ref="R506:S506"/>
    <mergeCell ref="W506:X506"/>
    <mergeCell ref="Y506:Z506"/>
    <mergeCell ref="AA506:AB506"/>
    <mergeCell ref="C509:G509"/>
    <mergeCell ref="H509:J509"/>
    <mergeCell ref="K509:M509"/>
    <mergeCell ref="N509:O509"/>
    <mergeCell ref="R509:S509"/>
    <mergeCell ref="W509:X509"/>
    <mergeCell ref="Y509:Z509"/>
    <mergeCell ref="AA509:AB509"/>
    <mergeCell ref="C510:G510"/>
    <mergeCell ref="K510:M510"/>
    <mergeCell ref="H510:J510"/>
    <mergeCell ref="N510:O510"/>
    <mergeCell ref="R510:S510"/>
    <mergeCell ref="Y510:Z510"/>
    <mergeCell ref="AA510:AB510"/>
    <mergeCell ref="N503:O503"/>
    <mergeCell ref="R503:S503"/>
    <mergeCell ref="AI505:AK505"/>
    <mergeCell ref="AL505:AN505"/>
    <mergeCell ref="A1:A3"/>
    <mergeCell ref="A17:A68"/>
    <mergeCell ref="A69:A108"/>
    <mergeCell ref="C505:G505"/>
    <mergeCell ref="H505:J505"/>
    <mergeCell ref="K505:M505"/>
    <mergeCell ref="N505:O505"/>
    <mergeCell ref="R505:S505"/>
    <mergeCell ref="W505:X505"/>
    <mergeCell ref="Y505:Z505"/>
    <mergeCell ref="AA505:AB505"/>
    <mergeCell ref="AC505:AE505"/>
    <mergeCell ref="AF503:AH503"/>
    <mergeCell ref="AI503:AK503"/>
    <mergeCell ref="AL503:AN503"/>
    <mergeCell ref="C504:G504"/>
    <mergeCell ref="H504:J504"/>
    <mergeCell ref="K504:M504"/>
    <mergeCell ref="N504:O504"/>
    <mergeCell ref="R504:S504"/>
    <mergeCell ref="W504:X504"/>
    <mergeCell ref="Y504:Z504"/>
    <mergeCell ref="AA504:AB504"/>
    <mergeCell ref="AC504:AE504"/>
    <mergeCell ref="AF504:AH504"/>
    <mergeCell ref="AI504:AK504"/>
    <mergeCell ref="AL504:AN504"/>
    <mergeCell ref="C503:G503"/>
    <mergeCell ref="H503:J503"/>
    <mergeCell ref="K503:M503"/>
    <mergeCell ref="W503:X503"/>
    <mergeCell ref="Y503:Z503"/>
    <mergeCell ref="AA503:AB503"/>
    <mergeCell ref="AC503:AE503"/>
    <mergeCell ref="AF501:AH501"/>
    <mergeCell ref="AI501:AK501"/>
    <mergeCell ref="AL501:AN501"/>
    <mergeCell ref="C502:G502"/>
    <mergeCell ref="H502:J502"/>
    <mergeCell ref="K502:M502"/>
    <mergeCell ref="N502:O502"/>
    <mergeCell ref="R502:S502"/>
    <mergeCell ref="W502:X502"/>
    <mergeCell ref="Y502:Z502"/>
    <mergeCell ref="AA502:AB502"/>
    <mergeCell ref="AC502:AE502"/>
    <mergeCell ref="AF502:AH502"/>
    <mergeCell ref="AI502:AK502"/>
    <mergeCell ref="AL502:AN502"/>
    <mergeCell ref="C501:G501"/>
    <mergeCell ref="H501:J501"/>
    <mergeCell ref="K501:M501"/>
    <mergeCell ref="N501:O501"/>
    <mergeCell ref="R501:S501"/>
    <mergeCell ref="W501:X501"/>
    <mergeCell ref="Y501:Z501"/>
    <mergeCell ref="AA501:AB501"/>
    <mergeCell ref="AC501:AE501"/>
    <mergeCell ref="AF499:AH499"/>
    <mergeCell ref="AI499:AK499"/>
    <mergeCell ref="AL499:AN499"/>
    <mergeCell ref="C500:G500"/>
    <mergeCell ref="H500:J500"/>
    <mergeCell ref="K500:M500"/>
    <mergeCell ref="N500:O500"/>
    <mergeCell ref="R500:S500"/>
    <mergeCell ref="W500:X500"/>
    <mergeCell ref="Y500:Z500"/>
    <mergeCell ref="AA500:AB500"/>
    <mergeCell ref="AC500:AE500"/>
    <mergeCell ref="AF500:AH500"/>
    <mergeCell ref="AI500:AK500"/>
    <mergeCell ref="AL500:AN500"/>
    <mergeCell ref="C499:G499"/>
    <mergeCell ref="H499:J499"/>
    <mergeCell ref="K499:M499"/>
    <mergeCell ref="N499:O499"/>
    <mergeCell ref="R499:S499"/>
    <mergeCell ref="W499:X499"/>
    <mergeCell ref="Y499:Z499"/>
    <mergeCell ref="AA499:AB499"/>
    <mergeCell ref="AC499:AE499"/>
    <mergeCell ref="AF497:AH497"/>
    <mergeCell ref="AI497:AK497"/>
    <mergeCell ref="AL497:AN497"/>
    <mergeCell ref="C498:G498"/>
    <mergeCell ref="H498:J498"/>
    <mergeCell ref="K498:M498"/>
    <mergeCell ref="N498:O498"/>
    <mergeCell ref="R498:S498"/>
    <mergeCell ref="W498:X498"/>
    <mergeCell ref="Y498:Z498"/>
    <mergeCell ref="AA498:AB498"/>
    <mergeCell ref="AC498:AE498"/>
    <mergeCell ref="AF498:AH498"/>
    <mergeCell ref="AI498:AK498"/>
    <mergeCell ref="AL498:AN498"/>
    <mergeCell ref="C497:G497"/>
    <mergeCell ref="H497:J497"/>
    <mergeCell ref="K497:M497"/>
    <mergeCell ref="N497:O497"/>
    <mergeCell ref="R497:S497"/>
    <mergeCell ref="W497:X497"/>
    <mergeCell ref="Y497:Z497"/>
    <mergeCell ref="AA497:AB497"/>
    <mergeCell ref="AC497:AE497"/>
    <mergeCell ref="AF495:AH495"/>
    <mergeCell ref="AI495:AK495"/>
    <mergeCell ref="AL495:AN495"/>
    <mergeCell ref="C496:G496"/>
    <mergeCell ref="H496:J496"/>
    <mergeCell ref="K496:M496"/>
    <mergeCell ref="N496:O496"/>
    <mergeCell ref="R496:S496"/>
    <mergeCell ref="W496:X496"/>
    <mergeCell ref="Y496:Z496"/>
    <mergeCell ref="AA496:AB496"/>
    <mergeCell ref="AC496:AE496"/>
    <mergeCell ref="AF496:AH496"/>
    <mergeCell ref="AI496:AK496"/>
    <mergeCell ref="AL496:AN496"/>
    <mergeCell ref="C495:G495"/>
    <mergeCell ref="H495:J495"/>
    <mergeCell ref="K495:M495"/>
    <mergeCell ref="N495:O495"/>
    <mergeCell ref="R495:S495"/>
    <mergeCell ref="W495:X495"/>
    <mergeCell ref="Y495:Z495"/>
    <mergeCell ref="AA495:AB495"/>
    <mergeCell ref="AC495:AE495"/>
    <mergeCell ref="AF493:AH493"/>
    <mergeCell ref="AI493:AK493"/>
    <mergeCell ref="AL493:AN493"/>
    <mergeCell ref="C494:G494"/>
    <mergeCell ref="H494:J494"/>
    <mergeCell ref="K494:M494"/>
    <mergeCell ref="N494:O494"/>
    <mergeCell ref="R494:S494"/>
    <mergeCell ref="W494:X494"/>
    <mergeCell ref="Y494:Z494"/>
    <mergeCell ref="AA494:AB494"/>
    <mergeCell ref="AC494:AE494"/>
    <mergeCell ref="AF494:AH494"/>
    <mergeCell ref="AI494:AK494"/>
    <mergeCell ref="AL494:AN494"/>
    <mergeCell ref="C493:G493"/>
    <mergeCell ref="H493:J493"/>
    <mergeCell ref="K493:M493"/>
    <mergeCell ref="N493:O493"/>
    <mergeCell ref="R493:S493"/>
    <mergeCell ref="W493:X493"/>
    <mergeCell ref="Y493:Z493"/>
    <mergeCell ref="AA493:AB493"/>
    <mergeCell ref="AC493:AE493"/>
    <mergeCell ref="AF491:AH491"/>
    <mergeCell ref="AI491:AK491"/>
    <mergeCell ref="AL491:AN491"/>
    <mergeCell ref="C492:G492"/>
    <mergeCell ref="H492:J492"/>
    <mergeCell ref="K492:M492"/>
    <mergeCell ref="N492:O492"/>
    <mergeCell ref="R492:S492"/>
    <mergeCell ref="W492:X492"/>
    <mergeCell ref="Y492:Z492"/>
    <mergeCell ref="AA492:AB492"/>
    <mergeCell ref="AC492:AE492"/>
    <mergeCell ref="AF492:AH492"/>
    <mergeCell ref="AI492:AK492"/>
    <mergeCell ref="AL492:AN492"/>
    <mergeCell ref="C491:G491"/>
    <mergeCell ref="H491:J491"/>
    <mergeCell ref="K491:M491"/>
    <mergeCell ref="N491:O491"/>
    <mergeCell ref="R491:S491"/>
    <mergeCell ref="W491:X491"/>
    <mergeCell ref="Y491:Z491"/>
    <mergeCell ref="AA491:AB491"/>
    <mergeCell ref="AC491:AE491"/>
    <mergeCell ref="AF489:AH489"/>
    <mergeCell ref="AI489:AK489"/>
    <mergeCell ref="AL489:AN489"/>
    <mergeCell ref="C490:G490"/>
    <mergeCell ref="H490:J490"/>
    <mergeCell ref="K490:M490"/>
    <mergeCell ref="N490:O490"/>
    <mergeCell ref="R490:S490"/>
    <mergeCell ref="W490:X490"/>
    <mergeCell ref="Y490:Z490"/>
    <mergeCell ref="AA490:AB490"/>
    <mergeCell ref="AC490:AE490"/>
    <mergeCell ref="AF490:AH490"/>
    <mergeCell ref="AI490:AK490"/>
    <mergeCell ref="AL490:AN490"/>
    <mergeCell ref="C489:G489"/>
    <mergeCell ref="H489:J489"/>
    <mergeCell ref="K489:M489"/>
    <mergeCell ref="N489:O489"/>
    <mergeCell ref="R489:S489"/>
    <mergeCell ref="W489:X489"/>
    <mergeCell ref="Y489:Z489"/>
    <mergeCell ref="AA489:AB489"/>
    <mergeCell ref="AC489:AE489"/>
    <mergeCell ref="AF487:AH487"/>
    <mergeCell ref="AI487:AK487"/>
    <mergeCell ref="AL487:AN487"/>
    <mergeCell ref="C488:G488"/>
    <mergeCell ref="H488:J488"/>
    <mergeCell ref="K488:M488"/>
    <mergeCell ref="N488:O488"/>
    <mergeCell ref="R488:S488"/>
    <mergeCell ref="W488:X488"/>
    <mergeCell ref="Y488:Z488"/>
    <mergeCell ref="AA488:AB488"/>
    <mergeCell ref="AC488:AE488"/>
    <mergeCell ref="AF488:AH488"/>
    <mergeCell ref="AI488:AK488"/>
    <mergeCell ref="AL488:AN488"/>
    <mergeCell ref="C487:G487"/>
    <mergeCell ref="H487:J487"/>
    <mergeCell ref="K487:M487"/>
    <mergeCell ref="N487:O487"/>
    <mergeCell ref="R487:S487"/>
    <mergeCell ref="W487:X487"/>
    <mergeCell ref="Y487:Z487"/>
    <mergeCell ref="AA487:AB487"/>
    <mergeCell ref="AC487:AE487"/>
    <mergeCell ref="AF485:AH485"/>
    <mergeCell ref="AI485:AK485"/>
    <mergeCell ref="AL485:AN485"/>
    <mergeCell ref="C486:G486"/>
    <mergeCell ref="H486:J486"/>
    <mergeCell ref="K486:M486"/>
    <mergeCell ref="N486:O486"/>
    <mergeCell ref="R486:S486"/>
    <mergeCell ref="W486:X486"/>
    <mergeCell ref="Y486:Z486"/>
    <mergeCell ref="AA486:AB486"/>
    <mergeCell ref="AC486:AE486"/>
    <mergeCell ref="AF486:AH486"/>
    <mergeCell ref="AI486:AK486"/>
    <mergeCell ref="AL486:AN486"/>
    <mergeCell ref="C485:G485"/>
    <mergeCell ref="H485:J485"/>
    <mergeCell ref="K485:M485"/>
    <mergeCell ref="N485:O485"/>
    <mergeCell ref="R485:S485"/>
    <mergeCell ref="W485:X485"/>
    <mergeCell ref="Y485:Z485"/>
    <mergeCell ref="AA485:AB485"/>
    <mergeCell ref="AC485:AE485"/>
    <mergeCell ref="AF483:AH483"/>
    <mergeCell ref="AI483:AK483"/>
    <mergeCell ref="AL483:AN483"/>
    <mergeCell ref="C484:G484"/>
    <mergeCell ref="H484:J484"/>
    <mergeCell ref="K484:M484"/>
    <mergeCell ref="N484:O484"/>
    <mergeCell ref="R484:S484"/>
    <mergeCell ref="W484:X484"/>
    <mergeCell ref="Y484:Z484"/>
    <mergeCell ref="AA484:AB484"/>
    <mergeCell ref="AC484:AE484"/>
    <mergeCell ref="AF484:AH484"/>
    <mergeCell ref="AI484:AK484"/>
    <mergeCell ref="AL484:AN484"/>
    <mergeCell ref="C483:G483"/>
    <mergeCell ref="H483:J483"/>
    <mergeCell ref="K483:M483"/>
    <mergeCell ref="N483:O483"/>
    <mergeCell ref="R483:S483"/>
    <mergeCell ref="W483:X483"/>
    <mergeCell ref="Y483:Z483"/>
    <mergeCell ref="AA483:AB483"/>
    <mergeCell ref="AC483:AE483"/>
    <mergeCell ref="AF481:AH481"/>
    <mergeCell ref="AI481:AK481"/>
    <mergeCell ref="AL481:AN481"/>
    <mergeCell ref="C482:G482"/>
    <mergeCell ref="H482:J482"/>
    <mergeCell ref="K482:M482"/>
    <mergeCell ref="N482:O482"/>
    <mergeCell ref="R482:S482"/>
    <mergeCell ref="W482:X482"/>
    <mergeCell ref="Y482:Z482"/>
    <mergeCell ref="AA482:AB482"/>
    <mergeCell ref="AC482:AE482"/>
    <mergeCell ref="AF482:AH482"/>
    <mergeCell ref="AI482:AK482"/>
    <mergeCell ref="AL482:AN482"/>
    <mergeCell ref="C481:G481"/>
    <mergeCell ref="H481:J481"/>
    <mergeCell ref="K481:M481"/>
    <mergeCell ref="N481:O481"/>
    <mergeCell ref="R481:S481"/>
    <mergeCell ref="W481:X481"/>
    <mergeCell ref="Y481:Z481"/>
    <mergeCell ref="AA481:AB481"/>
    <mergeCell ref="AC481:AE481"/>
    <mergeCell ref="AF479:AH479"/>
    <mergeCell ref="AI479:AK479"/>
    <mergeCell ref="AL479:AN479"/>
    <mergeCell ref="C480:G480"/>
    <mergeCell ref="H480:J480"/>
    <mergeCell ref="K480:M480"/>
    <mergeCell ref="N480:O480"/>
    <mergeCell ref="R480:S480"/>
    <mergeCell ref="W480:X480"/>
    <mergeCell ref="Y480:Z480"/>
    <mergeCell ref="AA480:AB480"/>
    <mergeCell ref="AC480:AE480"/>
    <mergeCell ref="AF480:AH480"/>
    <mergeCell ref="AI480:AK480"/>
    <mergeCell ref="AL480:AN480"/>
    <mergeCell ref="C479:G479"/>
    <mergeCell ref="H479:J479"/>
    <mergeCell ref="K479:M479"/>
    <mergeCell ref="N479:O479"/>
    <mergeCell ref="R479:S479"/>
    <mergeCell ref="W479:X479"/>
    <mergeCell ref="Y479:Z479"/>
    <mergeCell ref="AA479:AB479"/>
    <mergeCell ref="AC479:AE479"/>
    <mergeCell ref="AF477:AH477"/>
    <mergeCell ref="AI477:AK477"/>
    <mergeCell ref="AL477:AN477"/>
    <mergeCell ref="C478:G478"/>
    <mergeCell ref="H478:J478"/>
    <mergeCell ref="K478:M478"/>
    <mergeCell ref="N478:O478"/>
    <mergeCell ref="R478:S478"/>
    <mergeCell ref="W478:X478"/>
    <mergeCell ref="Y478:Z478"/>
    <mergeCell ref="AA478:AB478"/>
    <mergeCell ref="AC478:AE478"/>
    <mergeCell ref="AF478:AH478"/>
    <mergeCell ref="AI478:AK478"/>
    <mergeCell ref="AL478:AN478"/>
    <mergeCell ref="C477:G477"/>
    <mergeCell ref="H477:J477"/>
    <mergeCell ref="K477:M477"/>
    <mergeCell ref="N477:O477"/>
    <mergeCell ref="R477:S477"/>
    <mergeCell ref="W477:X477"/>
    <mergeCell ref="Y477:Z477"/>
    <mergeCell ref="AA477:AB477"/>
    <mergeCell ref="AC477:AE477"/>
    <mergeCell ref="AF475:AH475"/>
    <mergeCell ref="AI475:AK475"/>
    <mergeCell ref="AL475:AN475"/>
    <mergeCell ref="C476:G476"/>
    <mergeCell ref="H476:J476"/>
    <mergeCell ref="K476:M476"/>
    <mergeCell ref="N476:O476"/>
    <mergeCell ref="R476:S476"/>
    <mergeCell ref="W476:X476"/>
    <mergeCell ref="Y476:Z476"/>
    <mergeCell ref="AA476:AB476"/>
    <mergeCell ref="AC476:AE476"/>
    <mergeCell ref="AF476:AH476"/>
    <mergeCell ref="AI476:AK476"/>
    <mergeCell ref="AL476:AN476"/>
    <mergeCell ref="C475:G475"/>
    <mergeCell ref="H475:J475"/>
    <mergeCell ref="K475:M475"/>
    <mergeCell ref="N475:O475"/>
    <mergeCell ref="R475:S475"/>
    <mergeCell ref="W475:X475"/>
    <mergeCell ref="Y475:Z475"/>
    <mergeCell ref="AA475:AB475"/>
    <mergeCell ref="AC475:AE475"/>
    <mergeCell ref="AF473:AH473"/>
    <mergeCell ref="AI473:AK473"/>
    <mergeCell ref="AL473:AN473"/>
    <mergeCell ref="C474:G474"/>
    <mergeCell ref="H474:J474"/>
    <mergeCell ref="K474:M474"/>
    <mergeCell ref="N474:O474"/>
    <mergeCell ref="R474:S474"/>
    <mergeCell ref="W474:X474"/>
    <mergeCell ref="Y474:Z474"/>
    <mergeCell ref="AA474:AB474"/>
    <mergeCell ref="AC474:AE474"/>
    <mergeCell ref="AF474:AH474"/>
    <mergeCell ref="AI474:AK474"/>
    <mergeCell ref="AL474:AN474"/>
    <mergeCell ref="C473:G473"/>
    <mergeCell ref="H473:J473"/>
    <mergeCell ref="K473:M473"/>
    <mergeCell ref="N473:O473"/>
    <mergeCell ref="R473:S473"/>
    <mergeCell ref="W473:X473"/>
    <mergeCell ref="Y473:Z473"/>
    <mergeCell ref="AA473:AB473"/>
    <mergeCell ref="AC473:AE473"/>
    <mergeCell ref="AF471:AH471"/>
    <mergeCell ref="AI471:AK471"/>
    <mergeCell ref="AL471:AN471"/>
    <mergeCell ref="C472:G472"/>
    <mergeCell ref="H472:J472"/>
    <mergeCell ref="K472:M472"/>
    <mergeCell ref="N472:O472"/>
    <mergeCell ref="R472:S472"/>
    <mergeCell ref="W472:X472"/>
    <mergeCell ref="Y472:Z472"/>
    <mergeCell ref="AA472:AB472"/>
    <mergeCell ref="AC472:AE472"/>
    <mergeCell ref="AF472:AH472"/>
    <mergeCell ref="AI472:AK472"/>
    <mergeCell ref="AL472:AN472"/>
    <mergeCell ref="C471:G471"/>
    <mergeCell ref="H471:J471"/>
    <mergeCell ref="K471:M471"/>
    <mergeCell ref="N471:O471"/>
    <mergeCell ref="R471:S471"/>
    <mergeCell ref="W471:X471"/>
    <mergeCell ref="Y471:Z471"/>
    <mergeCell ref="AA471:AB471"/>
    <mergeCell ref="AC471:AE471"/>
    <mergeCell ref="AF469:AH469"/>
    <mergeCell ref="AI469:AK469"/>
    <mergeCell ref="AL469:AN469"/>
    <mergeCell ref="C470:G470"/>
    <mergeCell ref="H470:J470"/>
    <mergeCell ref="K470:M470"/>
    <mergeCell ref="N470:O470"/>
    <mergeCell ref="R470:S470"/>
    <mergeCell ref="W470:X470"/>
    <mergeCell ref="Y470:Z470"/>
    <mergeCell ref="AA470:AB470"/>
    <mergeCell ref="AC470:AE470"/>
    <mergeCell ref="AF470:AH470"/>
    <mergeCell ref="AI470:AK470"/>
    <mergeCell ref="AL470:AN470"/>
    <mergeCell ref="C469:G469"/>
    <mergeCell ref="H469:J469"/>
    <mergeCell ref="K469:M469"/>
    <mergeCell ref="N469:O469"/>
    <mergeCell ref="R469:S469"/>
    <mergeCell ref="W469:X469"/>
    <mergeCell ref="Y469:Z469"/>
    <mergeCell ref="AA469:AB469"/>
    <mergeCell ref="AC469:AE469"/>
    <mergeCell ref="AF467:AH467"/>
    <mergeCell ref="AI467:AK467"/>
    <mergeCell ref="AL467:AN467"/>
    <mergeCell ref="C468:G468"/>
    <mergeCell ref="H468:J468"/>
    <mergeCell ref="K468:M468"/>
    <mergeCell ref="N468:O468"/>
    <mergeCell ref="R468:S468"/>
    <mergeCell ref="W468:X468"/>
    <mergeCell ref="Y468:Z468"/>
    <mergeCell ref="AA468:AB468"/>
    <mergeCell ref="AC468:AE468"/>
    <mergeCell ref="AF468:AH468"/>
    <mergeCell ref="AI468:AK468"/>
    <mergeCell ref="AL468:AN468"/>
    <mergeCell ref="C467:G467"/>
    <mergeCell ref="H467:J467"/>
    <mergeCell ref="K467:M467"/>
    <mergeCell ref="N467:O467"/>
    <mergeCell ref="R467:S467"/>
    <mergeCell ref="W467:X467"/>
    <mergeCell ref="Y467:Z467"/>
    <mergeCell ref="AA467:AB467"/>
    <mergeCell ref="AC467:AE467"/>
    <mergeCell ref="AF465:AH465"/>
    <mergeCell ref="AI465:AK465"/>
    <mergeCell ref="AL465:AN465"/>
    <mergeCell ref="C466:G466"/>
    <mergeCell ref="H466:J466"/>
    <mergeCell ref="K466:M466"/>
    <mergeCell ref="N466:O466"/>
    <mergeCell ref="R466:S466"/>
    <mergeCell ref="W466:X466"/>
    <mergeCell ref="Y466:Z466"/>
    <mergeCell ref="AA466:AB466"/>
    <mergeCell ref="AC466:AE466"/>
    <mergeCell ref="AF466:AH466"/>
    <mergeCell ref="AI466:AK466"/>
    <mergeCell ref="AL466:AN466"/>
    <mergeCell ref="C465:G465"/>
    <mergeCell ref="H465:J465"/>
    <mergeCell ref="K465:M465"/>
    <mergeCell ref="N465:O465"/>
    <mergeCell ref="R465:S465"/>
    <mergeCell ref="W465:X465"/>
    <mergeCell ref="Y465:Z465"/>
    <mergeCell ref="AA465:AB465"/>
    <mergeCell ref="AC465:AE465"/>
    <mergeCell ref="AF463:AH463"/>
    <mergeCell ref="AI463:AK463"/>
    <mergeCell ref="AL463:AN463"/>
    <mergeCell ref="C464:G464"/>
    <mergeCell ref="H464:J464"/>
    <mergeCell ref="K464:M464"/>
    <mergeCell ref="N464:O464"/>
    <mergeCell ref="R464:S464"/>
    <mergeCell ref="W464:X464"/>
    <mergeCell ref="Y464:Z464"/>
    <mergeCell ref="AA464:AB464"/>
    <mergeCell ref="AC464:AE464"/>
    <mergeCell ref="AF464:AH464"/>
    <mergeCell ref="AI464:AK464"/>
    <mergeCell ref="AL464:AN464"/>
    <mergeCell ref="C463:G463"/>
    <mergeCell ref="H463:J463"/>
    <mergeCell ref="K463:M463"/>
    <mergeCell ref="N463:O463"/>
    <mergeCell ref="R463:S463"/>
    <mergeCell ref="W463:X463"/>
    <mergeCell ref="Y463:Z463"/>
    <mergeCell ref="AA463:AB463"/>
    <mergeCell ref="AC463:AE463"/>
    <mergeCell ref="AF461:AH461"/>
    <mergeCell ref="AI461:AK461"/>
    <mergeCell ref="AL461:AN461"/>
    <mergeCell ref="C462:G462"/>
    <mergeCell ref="H462:J462"/>
    <mergeCell ref="K462:M462"/>
    <mergeCell ref="N462:O462"/>
    <mergeCell ref="R462:S462"/>
    <mergeCell ref="W462:X462"/>
    <mergeCell ref="Y462:Z462"/>
    <mergeCell ref="AA462:AB462"/>
    <mergeCell ref="AC462:AE462"/>
    <mergeCell ref="AF462:AH462"/>
    <mergeCell ref="AI462:AK462"/>
    <mergeCell ref="AL462:AN462"/>
    <mergeCell ref="C461:G461"/>
    <mergeCell ref="H461:J461"/>
    <mergeCell ref="K461:M461"/>
    <mergeCell ref="N461:O461"/>
    <mergeCell ref="R461:S461"/>
    <mergeCell ref="W461:X461"/>
    <mergeCell ref="Y461:Z461"/>
    <mergeCell ref="AA461:AB461"/>
    <mergeCell ref="AC461:AE461"/>
    <mergeCell ref="AF459:AH459"/>
    <mergeCell ref="AI459:AK459"/>
    <mergeCell ref="AL459:AN459"/>
    <mergeCell ref="C460:G460"/>
    <mergeCell ref="H460:J460"/>
    <mergeCell ref="K460:M460"/>
    <mergeCell ref="N460:O460"/>
    <mergeCell ref="R460:S460"/>
    <mergeCell ref="W460:X460"/>
    <mergeCell ref="Y460:Z460"/>
    <mergeCell ref="AA460:AB460"/>
    <mergeCell ref="AC460:AE460"/>
    <mergeCell ref="AF460:AH460"/>
    <mergeCell ref="AI460:AK460"/>
    <mergeCell ref="AL460:AN460"/>
    <mergeCell ref="C459:G459"/>
    <mergeCell ref="H459:J459"/>
    <mergeCell ref="K459:M459"/>
    <mergeCell ref="N459:O459"/>
    <mergeCell ref="R459:S459"/>
    <mergeCell ref="W459:X459"/>
    <mergeCell ref="Y459:Z459"/>
    <mergeCell ref="AA459:AB459"/>
    <mergeCell ref="AC459:AE459"/>
    <mergeCell ref="AF457:AH457"/>
    <mergeCell ref="AI457:AK457"/>
    <mergeCell ref="AL457:AN457"/>
    <mergeCell ref="C458:G458"/>
    <mergeCell ref="H458:J458"/>
    <mergeCell ref="K458:M458"/>
    <mergeCell ref="N458:O458"/>
    <mergeCell ref="R458:S458"/>
    <mergeCell ref="W458:X458"/>
    <mergeCell ref="Y458:Z458"/>
    <mergeCell ref="AA458:AB458"/>
    <mergeCell ref="AC458:AE458"/>
    <mergeCell ref="AF458:AH458"/>
    <mergeCell ref="AI458:AK458"/>
    <mergeCell ref="AL458:AN458"/>
    <mergeCell ref="C457:G457"/>
    <mergeCell ref="H457:J457"/>
    <mergeCell ref="K457:M457"/>
    <mergeCell ref="N457:O457"/>
    <mergeCell ref="R457:S457"/>
    <mergeCell ref="W457:X457"/>
    <mergeCell ref="Y457:Z457"/>
    <mergeCell ref="AA457:AB457"/>
    <mergeCell ref="AC457:AE457"/>
    <mergeCell ref="AF455:AH455"/>
    <mergeCell ref="AI455:AK455"/>
    <mergeCell ref="AL455:AN455"/>
    <mergeCell ref="C456:G456"/>
    <mergeCell ref="H456:J456"/>
    <mergeCell ref="K456:M456"/>
    <mergeCell ref="N456:O456"/>
    <mergeCell ref="R456:S456"/>
    <mergeCell ref="W456:X456"/>
    <mergeCell ref="Y456:Z456"/>
    <mergeCell ref="AA456:AB456"/>
    <mergeCell ref="AC456:AE456"/>
    <mergeCell ref="AF456:AH456"/>
    <mergeCell ref="AI456:AK456"/>
    <mergeCell ref="AL456:AN456"/>
    <mergeCell ref="C455:G455"/>
    <mergeCell ref="H455:J455"/>
    <mergeCell ref="K455:M455"/>
    <mergeCell ref="N455:O455"/>
    <mergeCell ref="R455:S455"/>
    <mergeCell ref="W455:X455"/>
    <mergeCell ref="Y455:Z455"/>
    <mergeCell ref="AA455:AB455"/>
    <mergeCell ref="AC455:AE455"/>
    <mergeCell ref="AF453:AH453"/>
    <mergeCell ref="AI453:AK453"/>
    <mergeCell ref="AL453:AN453"/>
    <mergeCell ref="C454:G454"/>
    <mergeCell ref="H454:J454"/>
    <mergeCell ref="K454:M454"/>
    <mergeCell ref="N454:O454"/>
    <mergeCell ref="R454:S454"/>
    <mergeCell ref="W454:X454"/>
    <mergeCell ref="Y454:Z454"/>
    <mergeCell ref="AA454:AB454"/>
    <mergeCell ref="AC454:AE454"/>
    <mergeCell ref="AF454:AH454"/>
    <mergeCell ref="AI454:AK454"/>
    <mergeCell ref="AL454:AN454"/>
    <mergeCell ref="C453:G453"/>
    <mergeCell ref="H453:J453"/>
    <mergeCell ref="K453:M453"/>
    <mergeCell ref="N453:O453"/>
    <mergeCell ref="R453:S453"/>
    <mergeCell ref="W453:X453"/>
    <mergeCell ref="Y453:Z453"/>
    <mergeCell ref="AA453:AB453"/>
    <mergeCell ref="AC453:AE453"/>
    <mergeCell ref="AF451:AH451"/>
    <mergeCell ref="AI451:AK451"/>
    <mergeCell ref="AL451:AN451"/>
    <mergeCell ref="C452:G452"/>
    <mergeCell ref="H452:J452"/>
    <mergeCell ref="K452:M452"/>
    <mergeCell ref="N452:O452"/>
    <mergeCell ref="R452:S452"/>
    <mergeCell ref="W452:X452"/>
    <mergeCell ref="Y452:Z452"/>
    <mergeCell ref="AA452:AB452"/>
    <mergeCell ref="AC452:AE452"/>
    <mergeCell ref="AF452:AH452"/>
    <mergeCell ref="AI452:AK452"/>
    <mergeCell ref="AL452:AN452"/>
    <mergeCell ref="C451:G451"/>
    <mergeCell ref="H451:J451"/>
    <mergeCell ref="K451:M451"/>
    <mergeCell ref="N451:O451"/>
    <mergeCell ref="R451:S451"/>
    <mergeCell ref="W451:X451"/>
    <mergeCell ref="Y451:Z451"/>
    <mergeCell ref="AA451:AB451"/>
    <mergeCell ref="AC451:AE451"/>
    <mergeCell ref="AF449:AH449"/>
    <mergeCell ref="AI449:AK449"/>
    <mergeCell ref="AL449:AN449"/>
    <mergeCell ref="C450:G450"/>
    <mergeCell ref="H450:J450"/>
    <mergeCell ref="K450:M450"/>
    <mergeCell ref="N450:O450"/>
    <mergeCell ref="R450:S450"/>
    <mergeCell ref="W450:X450"/>
    <mergeCell ref="Y450:Z450"/>
    <mergeCell ref="AA450:AB450"/>
    <mergeCell ref="AC450:AE450"/>
    <mergeCell ref="AF450:AH450"/>
    <mergeCell ref="AI450:AK450"/>
    <mergeCell ref="AL450:AN450"/>
    <mergeCell ref="C449:G449"/>
    <mergeCell ref="H449:J449"/>
    <mergeCell ref="K449:M449"/>
    <mergeCell ref="N449:O449"/>
    <mergeCell ref="R449:S449"/>
    <mergeCell ref="W449:X449"/>
    <mergeCell ref="Y449:Z449"/>
    <mergeCell ref="AA449:AB449"/>
    <mergeCell ref="AC449:AE449"/>
    <mergeCell ref="AF447:AH447"/>
    <mergeCell ref="AI447:AK447"/>
    <mergeCell ref="AL447:AN447"/>
    <mergeCell ref="C448:G448"/>
    <mergeCell ref="H448:J448"/>
    <mergeCell ref="K448:M448"/>
    <mergeCell ref="N448:O448"/>
    <mergeCell ref="R448:S448"/>
    <mergeCell ref="W448:X448"/>
    <mergeCell ref="Y448:Z448"/>
    <mergeCell ref="AA448:AB448"/>
    <mergeCell ref="AC448:AE448"/>
    <mergeCell ref="AF448:AH448"/>
    <mergeCell ref="AI448:AK448"/>
    <mergeCell ref="AL448:AN448"/>
    <mergeCell ref="C447:G447"/>
    <mergeCell ref="H447:J447"/>
    <mergeCell ref="K447:M447"/>
    <mergeCell ref="N447:O447"/>
    <mergeCell ref="R447:S447"/>
    <mergeCell ref="W447:X447"/>
    <mergeCell ref="Y447:Z447"/>
    <mergeCell ref="AA447:AB447"/>
    <mergeCell ref="AC447:AE447"/>
    <mergeCell ref="AF445:AH445"/>
    <mergeCell ref="AI445:AK445"/>
    <mergeCell ref="AL445:AN445"/>
    <mergeCell ref="C446:G446"/>
    <mergeCell ref="H446:J446"/>
    <mergeCell ref="K446:M446"/>
    <mergeCell ref="N446:O446"/>
    <mergeCell ref="R446:S446"/>
    <mergeCell ref="W446:X446"/>
    <mergeCell ref="Y446:Z446"/>
    <mergeCell ref="AA446:AB446"/>
    <mergeCell ref="AC446:AE446"/>
    <mergeCell ref="AF446:AH446"/>
    <mergeCell ref="AI446:AK446"/>
    <mergeCell ref="AL446:AN446"/>
    <mergeCell ref="C445:G445"/>
    <mergeCell ref="H445:J445"/>
    <mergeCell ref="K445:M445"/>
    <mergeCell ref="N445:O445"/>
    <mergeCell ref="R445:S445"/>
    <mergeCell ref="W445:X445"/>
    <mergeCell ref="Y445:Z445"/>
    <mergeCell ref="AA445:AB445"/>
    <mergeCell ref="AC445:AE445"/>
    <mergeCell ref="AF443:AH443"/>
    <mergeCell ref="AI443:AK443"/>
    <mergeCell ref="AL443:AN443"/>
    <mergeCell ref="C444:G444"/>
    <mergeCell ref="H444:J444"/>
    <mergeCell ref="K444:M444"/>
    <mergeCell ref="N444:O444"/>
    <mergeCell ref="R444:S444"/>
    <mergeCell ref="W444:X444"/>
    <mergeCell ref="Y444:Z444"/>
    <mergeCell ref="AA444:AB444"/>
    <mergeCell ref="AC444:AE444"/>
    <mergeCell ref="AF444:AH444"/>
    <mergeCell ref="AI444:AK444"/>
    <mergeCell ref="AL444:AN444"/>
    <mergeCell ref="C443:G443"/>
    <mergeCell ref="H443:J443"/>
    <mergeCell ref="K443:M443"/>
    <mergeCell ref="N443:O443"/>
    <mergeCell ref="R443:S443"/>
    <mergeCell ref="W443:X443"/>
    <mergeCell ref="Y443:Z443"/>
    <mergeCell ref="AA443:AB443"/>
    <mergeCell ref="AC443:AE443"/>
    <mergeCell ref="AF441:AH441"/>
    <mergeCell ref="AI441:AK441"/>
    <mergeCell ref="AL441:AN441"/>
    <mergeCell ref="C442:G442"/>
    <mergeCell ref="H442:J442"/>
    <mergeCell ref="K442:M442"/>
    <mergeCell ref="N442:O442"/>
    <mergeCell ref="R442:S442"/>
    <mergeCell ref="W442:X442"/>
    <mergeCell ref="Y442:Z442"/>
    <mergeCell ref="AA442:AB442"/>
    <mergeCell ref="AC442:AE442"/>
    <mergeCell ref="AF442:AH442"/>
    <mergeCell ref="AI442:AK442"/>
    <mergeCell ref="AL442:AN442"/>
    <mergeCell ref="C441:G441"/>
    <mergeCell ref="H441:J441"/>
    <mergeCell ref="K441:M441"/>
    <mergeCell ref="N441:O441"/>
    <mergeCell ref="R441:S441"/>
    <mergeCell ref="W441:X441"/>
    <mergeCell ref="Y441:Z441"/>
    <mergeCell ref="AA441:AB441"/>
    <mergeCell ref="AC441:AE441"/>
    <mergeCell ref="AF439:AH439"/>
    <mergeCell ref="AI439:AK439"/>
    <mergeCell ref="AL439:AN439"/>
    <mergeCell ref="C440:G440"/>
    <mergeCell ref="H440:J440"/>
    <mergeCell ref="K440:M440"/>
    <mergeCell ref="N440:O440"/>
    <mergeCell ref="R440:S440"/>
    <mergeCell ref="W440:X440"/>
    <mergeCell ref="Y440:Z440"/>
    <mergeCell ref="AA440:AB440"/>
    <mergeCell ref="AC440:AE440"/>
    <mergeCell ref="AF440:AH440"/>
    <mergeCell ref="AI440:AK440"/>
    <mergeCell ref="AL440:AN440"/>
    <mergeCell ref="C439:G439"/>
    <mergeCell ref="H439:J439"/>
    <mergeCell ref="K439:M439"/>
    <mergeCell ref="N439:O439"/>
    <mergeCell ref="R439:S439"/>
    <mergeCell ref="W439:X439"/>
    <mergeCell ref="Y439:Z439"/>
    <mergeCell ref="AA439:AB439"/>
    <mergeCell ref="AC439:AE439"/>
    <mergeCell ref="AF437:AH437"/>
    <mergeCell ref="AI437:AK437"/>
    <mergeCell ref="AL437:AN437"/>
    <mergeCell ref="C438:G438"/>
    <mergeCell ref="H438:J438"/>
    <mergeCell ref="K438:M438"/>
    <mergeCell ref="N438:O438"/>
    <mergeCell ref="R438:S438"/>
    <mergeCell ref="W438:X438"/>
    <mergeCell ref="Y438:Z438"/>
    <mergeCell ref="AA438:AB438"/>
    <mergeCell ref="AC438:AE438"/>
    <mergeCell ref="AF438:AH438"/>
    <mergeCell ref="AI438:AK438"/>
    <mergeCell ref="AL438:AN438"/>
    <mergeCell ref="C437:G437"/>
    <mergeCell ref="H437:J437"/>
    <mergeCell ref="K437:M437"/>
    <mergeCell ref="N437:O437"/>
    <mergeCell ref="R437:S437"/>
    <mergeCell ref="W437:X437"/>
    <mergeCell ref="Y437:Z437"/>
    <mergeCell ref="AA437:AB437"/>
    <mergeCell ref="AC437:AE437"/>
    <mergeCell ref="AF435:AH435"/>
    <mergeCell ref="AI435:AK435"/>
    <mergeCell ref="AL435:AN435"/>
    <mergeCell ref="C436:G436"/>
    <mergeCell ref="H436:J436"/>
    <mergeCell ref="K436:M436"/>
    <mergeCell ref="N436:O436"/>
    <mergeCell ref="R436:S436"/>
    <mergeCell ref="W436:X436"/>
    <mergeCell ref="Y436:Z436"/>
    <mergeCell ref="AA436:AB436"/>
    <mergeCell ref="AC436:AE436"/>
    <mergeCell ref="AF436:AH436"/>
    <mergeCell ref="AI436:AK436"/>
    <mergeCell ref="AL436:AN436"/>
    <mergeCell ref="C435:G435"/>
    <mergeCell ref="H435:J435"/>
    <mergeCell ref="K435:M435"/>
    <mergeCell ref="N435:O435"/>
    <mergeCell ref="R435:S435"/>
    <mergeCell ref="W435:X435"/>
    <mergeCell ref="Y435:Z435"/>
    <mergeCell ref="AA435:AB435"/>
    <mergeCell ref="AC435:AE435"/>
    <mergeCell ref="AF433:AH433"/>
    <mergeCell ref="AI433:AK433"/>
    <mergeCell ref="AL433:AN433"/>
    <mergeCell ref="C434:G434"/>
    <mergeCell ref="H434:J434"/>
    <mergeCell ref="K434:M434"/>
    <mergeCell ref="N434:O434"/>
    <mergeCell ref="R434:S434"/>
    <mergeCell ref="W434:X434"/>
    <mergeCell ref="Y434:Z434"/>
    <mergeCell ref="AA434:AB434"/>
    <mergeCell ref="AC434:AE434"/>
    <mergeCell ref="AF434:AH434"/>
    <mergeCell ref="AI434:AK434"/>
    <mergeCell ref="AL434:AN434"/>
    <mergeCell ref="C433:G433"/>
    <mergeCell ref="H433:J433"/>
    <mergeCell ref="K433:M433"/>
    <mergeCell ref="N433:O433"/>
    <mergeCell ref="R433:S433"/>
    <mergeCell ref="W433:X433"/>
    <mergeCell ref="Y433:Z433"/>
    <mergeCell ref="AA433:AB433"/>
    <mergeCell ref="AC433:AE433"/>
    <mergeCell ref="AF431:AH431"/>
    <mergeCell ref="AI431:AK431"/>
    <mergeCell ref="AL431:AN431"/>
    <mergeCell ref="C432:G432"/>
    <mergeCell ref="H432:J432"/>
    <mergeCell ref="K432:M432"/>
    <mergeCell ref="N432:O432"/>
    <mergeCell ref="R432:S432"/>
    <mergeCell ref="W432:X432"/>
    <mergeCell ref="Y432:Z432"/>
    <mergeCell ref="AA432:AB432"/>
    <mergeCell ref="AC432:AE432"/>
    <mergeCell ref="AF432:AH432"/>
    <mergeCell ref="AI432:AK432"/>
    <mergeCell ref="AL432:AN432"/>
    <mergeCell ref="C431:G431"/>
    <mergeCell ref="H431:J431"/>
    <mergeCell ref="K431:M431"/>
    <mergeCell ref="N431:O431"/>
    <mergeCell ref="R431:S431"/>
    <mergeCell ref="W431:X431"/>
    <mergeCell ref="Y431:Z431"/>
    <mergeCell ref="AA431:AB431"/>
    <mergeCell ref="AC431:AE431"/>
    <mergeCell ref="AF429:AH429"/>
    <mergeCell ref="AI429:AK429"/>
    <mergeCell ref="AL429:AN429"/>
    <mergeCell ref="C430:G430"/>
    <mergeCell ref="H430:J430"/>
    <mergeCell ref="K430:M430"/>
    <mergeCell ref="N430:O430"/>
    <mergeCell ref="R430:S430"/>
    <mergeCell ref="W430:X430"/>
    <mergeCell ref="Y430:Z430"/>
    <mergeCell ref="AA430:AB430"/>
    <mergeCell ref="AC430:AE430"/>
    <mergeCell ref="AF430:AH430"/>
    <mergeCell ref="AI430:AK430"/>
    <mergeCell ref="AL430:AN430"/>
    <mergeCell ref="C429:G429"/>
    <mergeCell ref="H429:J429"/>
    <mergeCell ref="K429:M429"/>
    <mergeCell ref="N429:O429"/>
    <mergeCell ref="R429:S429"/>
    <mergeCell ref="W429:X429"/>
    <mergeCell ref="Y429:Z429"/>
    <mergeCell ref="AA429:AB429"/>
    <mergeCell ref="AC429:AE429"/>
    <mergeCell ref="AF427:AH427"/>
    <mergeCell ref="AI427:AK427"/>
    <mergeCell ref="AL427:AN427"/>
    <mergeCell ref="C428:G428"/>
    <mergeCell ref="H428:J428"/>
    <mergeCell ref="K428:M428"/>
    <mergeCell ref="N428:O428"/>
    <mergeCell ref="R428:S428"/>
    <mergeCell ref="W428:X428"/>
    <mergeCell ref="Y428:Z428"/>
    <mergeCell ref="AA428:AB428"/>
    <mergeCell ref="AC428:AE428"/>
    <mergeCell ref="AF428:AH428"/>
    <mergeCell ref="AI428:AK428"/>
    <mergeCell ref="AL428:AN428"/>
    <mergeCell ref="C427:G427"/>
    <mergeCell ref="H427:J427"/>
    <mergeCell ref="K427:M427"/>
    <mergeCell ref="N427:O427"/>
    <mergeCell ref="R427:S427"/>
    <mergeCell ref="W427:X427"/>
    <mergeCell ref="Y427:Z427"/>
    <mergeCell ref="AA427:AB427"/>
    <mergeCell ref="AC427:AE427"/>
    <mergeCell ref="AF425:AH425"/>
    <mergeCell ref="AI425:AK425"/>
    <mergeCell ref="AL425:AN425"/>
    <mergeCell ref="C426:G426"/>
    <mergeCell ref="H426:J426"/>
    <mergeCell ref="K426:M426"/>
    <mergeCell ref="N426:O426"/>
    <mergeCell ref="R426:S426"/>
    <mergeCell ref="W426:X426"/>
    <mergeCell ref="Y426:Z426"/>
    <mergeCell ref="AA426:AB426"/>
    <mergeCell ref="AC426:AE426"/>
    <mergeCell ref="AF426:AH426"/>
    <mergeCell ref="AI426:AK426"/>
    <mergeCell ref="AL426:AN426"/>
    <mergeCell ref="C425:G425"/>
    <mergeCell ref="H425:J425"/>
    <mergeCell ref="K425:M425"/>
    <mergeCell ref="N425:O425"/>
    <mergeCell ref="R425:S425"/>
    <mergeCell ref="W425:X425"/>
    <mergeCell ref="Y425:Z425"/>
    <mergeCell ref="AA425:AB425"/>
    <mergeCell ref="AC425:AE425"/>
    <mergeCell ref="AF423:AH423"/>
    <mergeCell ref="AI423:AK423"/>
    <mergeCell ref="AL423:AN423"/>
    <mergeCell ref="C424:G424"/>
    <mergeCell ref="H424:J424"/>
    <mergeCell ref="K424:M424"/>
    <mergeCell ref="N424:O424"/>
    <mergeCell ref="R424:S424"/>
    <mergeCell ref="W424:X424"/>
    <mergeCell ref="Y424:Z424"/>
    <mergeCell ref="AA424:AB424"/>
    <mergeCell ref="AC424:AE424"/>
    <mergeCell ref="AF424:AH424"/>
    <mergeCell ref="AI424:AK424"/>
    <mergeCell ref="AL424:AN424"/>
    <mergeCell ref="C423:G423"/>
    <mergeCell ref="H423:J423"/>
    <mergeCell ref="K423:M423"/>
    <mergeCell ref="N423:O423"/>
    <mergeCell ref="R423:S423"/>
    <mergeCell ref="W423:X423"/>
    <mergeCell ref="Y423:Z423"/>
    <mergeCell ref="AA423:AB423"/>
    <mergeCell ref="AC423:AE423"/>
    <mergeCell ref="AF421:AH421"/>
    <mergeCell ref="AI421:AK421"/>
    <mergeCell ref="AL421:AN421"/>
    <mergeCell ref="C422:G422"/>
    <mergeCell ref="H422:J422"/>
    <mergeCell ref="K422:M422"/>
    <mergeCell ref="N422:O422"/>
    <mergeCell ref="R422:S422"/>
    <mergeCell ref="W422:X422"/>
    <mergeCell ref="Y422:Z422"/>
    <mergeCell ref="AA422:AB422"/>
    <mergeCell ref="AC422:AE422"/>
    <mergeCell ref="AF422:AH422"/>
    <mergeCell ref="AI422:AK422"/>
    <mergeCell ref="AL422:AN422"/>
    <mergeCell ref="C421:G421"/>
    <mergeCell ref="H421:J421"/>
    <mergeCell ref="K421:M421"/>
    <mergeCell ref="N421:O421"/>
    <mergeCell ref="R421:S421"/>
    <mergeCell ref="W421:X421"/>
    <mergeCell ref="Y421:Z421"/>
    <mergeCell ref="AA421:AB421"/>
    <mergeCell ref="AC421:AE421"/>
    <mergeCell ref="AF419:AH419"/>
    <mergeCell ref="AI419:AK419"/>
    <mergeCell ref="AL419:AN419"/>
    <mergeCell ref="C420:G420"/>
    <mergeCell ref="H420:J420"/>
    <mergeCell ref="K420:M420"/>
    <mergeCell ref="N420:O420"/>
    <mergeCell ref="R420:S420"/>
    <mergeCell ref="W420:X420"/>
    <mergeCell ref="Y420:Z420"/>
    <mergeCell ref="AA420:AB420"/>
    <mergeCell ref="AC420:AE420"/>
    <mergeCell ref="AF420:AH420"/>
    <mergeCell ref="AI420:AK420"/>
    <mergeCell ref="AL420:AN420"/>
    <mergeCell ref="C419:G419"/>
    <mergeCell ref="H419:J419"/>
    <mergeCell ref="K419:M419"/>
    <mergeCell ref="N419:O419"/>
    <mergeCell ref="R419:S419"/>
    <mergeCell ref="W419:X419"/>
    <mergeCell ref="Y419:Z419"/>
    <mergeCell ref="AA419:AB419"/>
    <mergeCell ref="AC419:AE419"/>
    <mergeCell ref="AF417:AH417"/>
    <mergeCell ref="AI417:AK417"/>
    <mergeCell ref="AL417:AN417"/>
    <mergeCell ref="C418:G418"/>
    <mergeCell ref="H418:J418"/>
    <mergeCell ref="K418:M418"/>
    <mergeCell ref="N418:O418"/>
    <mergeCell ref="R418:S418"/>
    <mergeCell ref="W418:X418"/>
    <mergeCell ref="Y418:Z418"/>
    <mergeCell ref="AA418:AB418"/>
    <mergeCell ref="AC418:AE418"/>
    <mergeCell ref="AF418:AH418"/>
    <mergeCell ref="AI418:AK418"/>
    <mergeCell ref="AL418:AN418"/>
    <mergeCell ref="C417:G417"/>
    <mergeCell ref="H417:J417"/>
    <mergeCell ref="K417:M417"/>
    <mergeCell ref="N417:O417"/>
    <mergeCell ref="R417:S417"/>
    <mergeCell ref="W417:X417"/>
    <mergeCell ref="Y417:Z417"/>
    <mergeCell ref="AA417:AB417"/>
    <mergeCell ref="AC417:AE417"/>
    <mergeCell ref="AF415:AH415"/>
    <mergeCell ref="AI415:AK415"/>
    <mergeCell ref="AL415:AN415"/>
    <mergeCell ref="C416:G416"/>
    <mergeCell ref="H416:J416"/>
    <mergeCell ref="K416:M416"/>
    <mergeCell ref="N416:O416"/>
    <mergeCell ref="R416:S416"/>
    <mergeCell ref="W416:X416"/>
    <mergeCell ref="Y416:Z416"/>
    <mergeCell ref="AA416:AB416"/>
    <mergeCell ref="AC416:AE416"/>
    <mergeCell ref="AF416:AH416"/>
    <mergeCell ref="AI416:AK416"/>
    <mergeCell ref="AL416:AN416"/>
    <mergeCell ref="C415:G415"/>
    <mergeCell ref="H415:J415"/>
    <mergeCell ref="K415:M415"/>
    <mergeCell ref="N415:O415"/>
    <mergeCell ref="R415:S415"/>
    <mergeCell ref="W415:X415"/>
    <mergeCell ref="Y415:Z415"/>
    <mergeCell ref="AA415:AB415"/>
    <mergeCell ref="AC415:AE415"/>
    <mergeCell ref="AF413:AH413"/>
    <mergeCell ref="AI413:AK413"/>
    <mergeCell ref="AL413:AN413"/>
    <mergeCell ref="C414:G414"/>
    <mergeCell ref="H414:J414"/>
    <mergeCell ref="K414:M414"/>
    <mergeCell ref="N414:O414"/>
    <mergeCell ref="R414:S414"/>
    <mergeCell ref="W414:X414"/>
    <mergeCell ref="Y414:Z414"/>
    <mergeCell ref="AA414:AB414"/>
    <mergeCell ref="AC414:AE414"/>
    <mergeCell ref="AF414:AH414"/>
    <mergeCell ref="AI414:AK414"/>
    <mergeCell ref="AL414:AN414"/>
    <mergeCell ref="C413:G413"/>
    <mergeCell ref="H413:J413"/>
    <mergeCell ref="K413:M413"/>
    <mergeCell ref="N413:O413"/>
    <mergeCell ref="R413:S413"/>
    <mergeCell ref="W413:X413"/>
    <mergeCell ref="Y413:Z413"/>
    <mergeCell ref="AA413:AB413"/>
    <mergeCell ref="AC413:AE413"/>
    <mergeCell ref="AF411:AH411"/>
    <mergeCell ref="AI411:AK411"/>
    <mergeCell ref="AL411:AN411"/>
    <mergeCell ref="C412:G412"/>
    <mergeCell ref="H412:J412"/>
    <mergeCell ref="K412:M412"/>
    <mergeCell ref="N412:O412"/>
    <mergeCell ref="R412:S412"/>
    <mergeCell ref="W412:X412"/>
    <mergeCell ref="Y412:Z412"/>
    <mergeCell ref="AA412:AB412"/>
    <mergeCell ref="AC412:AE412"/>
    <mergeCell ref="AF412:AH412"/>
    <mergeCell ref="AI412:AK412"/>
    <mergeCell ref="AL412:AN412"/>
    <mergeCell ref="C411:G411"/>
    <mergeCell ref="H411:J411"/>
    <mergeCell ref="K411:M411"/>
    <mergeCell ref="N411:O411"/>
    <mergeCell ref="R411:S411"/>
    <mergeCell ref="W411:X411"/>
    <mergeCell ref="Y411:Z411"/>
    <mergeCell ref="AA411:AB411"/>
    <mergeCell ref="AC411:AE411"/>
    <mergeCell ref="AF409:AH409"/>
    <mergeCell ref="AI409:AK409"/>
    <mergeCell ref="AL409:AN409"/>
    <mergeCell ref="C410:G410"/>
    <mergeCell ref="H410:J410"/>
    <mergeCell ref="K410:M410"/>
    <mergeCell ref="N410:O410"/>
    <mergeCell ref="R410:S410"/>
    <mergeCell ref="W410:X410"/>
    <mergeCell ref="Y410:Z410"/>
    <mergeCell ref="AA410:AB410"/>
    <mergeCell ref="AC410:AE410"/>
    <mergeCell ref="AF410:AH410"/>
    <mergeCell ref="AI410:AK410"/>
    <mergeCell ref="AL410:AN410"/>
    <mergeCell ref="C409:G409"/>
    <mergeCell ref="H409:J409"/>
    <mergeCell ref="K409:M409"/>
    <mergeCell ref="N409:O409"/>
    <mergeCell ref="R409:S409"/>
    <mergeCell ref="W409:X409"/>
    <mergeCell ref="Y409:Z409"/>
    <mergeCell ref="AA409:AB409"/>
    <mergeCell ref="AC409:AE409"/>
    <mergeCell ref="AF407:AH407"/>
    <mergeCell ref="AI407:AK407"/>
    <mergeCell ref="AL407:AN407"/>
    <mergeCell ref="C408:G408"/>
    <mergeCell ref="H408:J408"/>
    <mergeCell ref="K408:M408"/>
    <mergeCell ref="N408:O408"/>
    <mergeCell ref="R408:S408"/>
    <mergeCell ref="W408:X408"/>
    <mergeCell ref="Y408:Z408"/>
    <mergeCell ref="AA408:AB408"/>
    <mergeCell ref="AC408:AE408"/>
    <mergeCell ref="AF408:AH408"/>
    <mergeCell ref="AI408:AK408"/>
    <mergeCell ref="AL408:AN408"/>
    <mergeCell ref="C407:G407"/>
    <mergeCell ref="H407:J407"/>
    <mergeCell ref="K407:M407"/>
    <mergeCell ref="N407:O407"/>
    <mergeCell ref="R407:S407"/>
    <mergeCell ref="W407:X407"/>
    <mergeCell ref="Y407:Z407"/>
    <mergeCell ref="AA407:AB407"/>
    <mergeCell ref="AC407:AE407"/>
    <mergeCell ref="AF405:AH405"/>
    <mergeCell ref="AI405:AK405"/>
    <mergeCell ref="AL405:AN405"/>
    <mergeCell ref="C406:G406"/>
    <mergeCell ref="H406:J406"/>
    <mergeCell ref="K406:M406"/>
    <mergeCell ref="N406:O406"/>
    <mergeCell ref="R406:S406"/>
    <mergeCell ref="W406:X406"/>
    <mergeCell ref="Y406:Z406"/>
    <mergeCell ref="AA406:AB406"/>
    <mergeCell ref="AC406:AE406"/>
    <mergeCell ref="AF406:AH406"/>
    <mergeCell ref="AI406:AK406"/>
    <mergeCell ref="AL406:AN406"/>
    <mergeCell ref="C405:G405"/>
    <mergeCell ref="H405:J405"/>
    <mergeCell ref="K405:M405"/>
    <mergeCell ref="N405:O405"/>
    <mergeCell ref="R405:S405"/>
    <mergeCell ref="W405:X405"/>
    <mergeCell ref="Y405:Z405"/>
    <mergeCell ref="AA405:AB405"/>
    <mergeCell ref="AC405:AE405"/>
    <mergeCell ref="AF403:AH403"/>
    <mergeCell ref="AI403:AK403"/>
    <mergeCell ref="AL403:AN403"/>
    <mergeCell ref="C404:G404"/>
    <mergeCell ref="H404:J404"/>
    <mergeCell ref="K404:M404"/>
    <mergeCell ref="N404:O404"/>
    <mergeCell ref="R404:S404"/>
    <mergeCell ref="W404:X404"/>
    <mergeCell ref="Y404:Z404"/>
    <mergeCell ref="AA404:AB404"/>
    <mergeCell ref="AC404:AE404"/>
    <mergeCell ref="AF404:AH404"/>
    <mergeCell ref="AI404:AK404"/>
    <mergeCell ref="AL404:AN404"/>
    <mergeCell ref="C403:G403"/>
    <mergeCell ref="H403:J403"/>
    <mergeCell ref="K403:M403"/>
    <mergeCell ref="N403:O403"/>
    <mergeCell ref="R403:S403"/>
    <mergeCell ref="W403:X403"/>
    <mergeCell ref="Y403:Z403"/>
    <mergeCell ref="AA403:AB403"/>
    <mergeCell ref="AC403:AE403"/>
    <mergeCell ref="AF401:AH401"/>
    <mergeCell ref="AI401:AK401"/>
    <mergeCell ref="AL401:AN401"/>
    <mergeCell ref="C402:G402"/>
    <mergeCell ref="H402:J402"/>
    <mergeCell ref="K402:M402"/>
    <mergeCell ref="N402:O402"/>
    <mergeCell ref="R402:S402"/>
    <mergeCell ref="W402:X402"/>
    <mergeCell ref="Y402:Z402"/>
    <mergeCell ref="AA402:AB402"/>
    <mergeCell ref="AC402:AE402"/>
    <mergeCell ref="AF402:AH402"/>
    <mergeCell ref="AI402:AK402"/>
    <mergeCell ref="AL402:AN402"/>
    <mergeCell ref="C401:G401"/>
    <mergeCell ref="H401:J401"/>
    <mergeCell ref="K401:M401"/>
    <mergeCell ref="N401:O401"/>
    <mergeCell ref="R401:S401"/>
    <mergeCell ref="W401:X401"/>
    <mergeCell ref="Y401:Z401"/>
    <mergeCell ref="AA401:AB401"/>
    <mergeCell ref="AC401:AE401"/>
    <mergeCell ref="AF399:AH399"/>
    <mergeCell ref="AI399:AK399"/>
    <mergeCell ref="AL399:AN399"/>
    <mergeCell ref="C400:G400"/>
    <mergeCell ref="H400:J400"/>
    <mergeCell ref="K400:M400"/>
    <mergeCell ref="N400:O400"/>
    <mergeCell ref="R400:S400"/>
    <mergeCell ref="W400:X400"/>
    <mergeCell ref="Y400:Z400"/>
    <mergeCell ref="AA400:AB400"/>
    <mergeCell ref="AC400:AE400"/>
    <mergeCell ref="AF400:AH400"/>
    <mergeCell ref="AI400:AK400"/>
    <mergeCell ref="AL400:AN400"/>
    <mergeCell ref="C399:G399"/>
    <mergeCell ref="H399:J399"/>
    <mergeCell ref="K399:M399"/>
    <mergeCell ref="N399:O399"/>
    <mergeCell ref="R399:S399"/>
    <mergeCell ref="W399:X399"/>
    <mergeCell ref="Y399:Z399"/>
    <mergeCell ref="AA399:AB399"/>
    <mergeCell ref="AC399:AE399"/>
    <mergeCell ref="AF397:AH397"/>
    <mergeCell ref="AI397:AK397"/>
    <mergeCell ref="AL397:AN397"/>
    <mergeCell ref="C398:G398"/>
    <mergeCell ref="H398:J398"/>
    <mergeCell ref="K398:M398"/>
    <mergeCell ref="N398:O398"/>
    <mergeCell ref="R398:S398"/>
    <mergeCell ref="W398:X398"/>
    <mergeCell ref="Y398:Z398"/>
    <mergeCell ref="AA398:AB398"/>
    <mergeCell ref="AC398:AE398"/>
    <mergeCell ref="AF398:AH398"/>
    <mergeCell ref="AI398:AK398"/>
    <mergeCell ref="AL398:AN398"/>
    <mergeCell ref="C397:G397"/>
    <mergeCell ref="H397:J397"/>
    <mergeCell ref="K397:M397"/>
    <mergeCell ref="N397:O397"/>
    <mergeCell ref="R397:S397"/>
    <mergeCell ref="W397:X397"/>
    <mergeCell ref="Y397:Z397"/>
    <mergeCell ref="AA397:AB397"/>
    <mergeCell ref="AC397:AE397"/>
    <mergeCell ref="AF395:AH395"/>
    <mergeCell ref="AI395:AK395"/>
    <mergeCell ref="AL395:AN395"/>
    <mergeCell ref="C396:G396"/>
    <mergeCell ref="H396:J396"/>
    <mergeCell ref="K396:M396"/>
    <mergeCell ref="N396:O396"/>
    <mergeCell ref="R396:S396"/>
    <mergeCell ref="W396:X396"/>
    <mergeCell ref="Y396:Z396"/>
    <mergeCell ref="AA396:AB396"/>
    <mergeCell ref="AC396:AE396"/>
    <mergeCell ref="AF396:AH396"/>
    <mergeCell ref="AI396:AK396"/>
    <mergeCell ref="AL396:AN396"/>
    <mergeCell ref="C395:G395"/>
    <mergeCell ref="H395:J395"/>
    <mergeCell ref="K395:M395"/>
    <mergeCell ref="N395:O395"/>
    <mergeCell ref="R395:S395"/>
    <mergeCell ref="W395:X395"/>
    <mergeCell ref="Y395:Z395"/>
    <mergeCell ref="AA395:AB395"/>
    <mergeCell ref="AC395:AE395"/>
    <mergeCell ref="AF393:AH393"/>
    <mergeCell ref="AI393:AK393"/>
    <mergeCell ref="AL393:AN393"/>
    <mergeCell ref="C394:G394"/>
    <mergeCell ref="H394:J394"/>
    <mergeCell ref="K394:M394"/>
    <mergeCell ref="N394:O394"/>
    <mergeCell ref="R394:S394"/>
    <mergeCell ref="W394:X394"/>
    <mergeCell ref="Y394:Z394"/>
    <mergeCell ref="AA394:AB394"/>
    <mergeCell ref="AC394:AE394"/>
    <mergeCell ref="AF394:AH394"/>
    <mergeCell ref="AI394:AK394"/>
    <mergeCell ref="AL394:AN394"/>
    <mergeCell ref="C393:G393"/>
    <mergeCell ref="H393:J393"/>
    <mergeCell ref="K393:M393"/>
    <mergeCell ref="N393:O393"/>
    <mergeCell ref="R393:S393"/>
    <mergeCell ref="W393:X393"/>
    <mergeCell ref="Y393:Z393"/>
    <mergeCell ref="AA393:AB393"/>
    <mergeCell ref="AC393:AE393"/>
    <mergeCell ref="AF391:AH391"/>
    <mergeCell ref="AI391:AK391"/>
    <mergeCell ref="AL391:AN391"/>
    <mergeCell ref="C392:G392"/>
    <mergeCell ref="H392:J392"/>
    <mergeCell ref="K392:M392"/>
    <mergeCell ref="N392:O392"/>
    <mergeCell ref="R392:S392"/>
    <mergeCell ref="W392:X392"/>
    <mergeCell ref="Y392:Z392"/>
    <mergeCell ref="AA392:AB392"/>
    <mergeCell ref="AC392:AE392"/>
    <mergeCell ref="AF392:AH392"/>
    <mergeCell ref="AI392:AK392"/>
    <mergeCell ref="AL392:AN392"/>
    <mergeCell ref="C391:G391"/>
    <mergeCell ref="H391:J391"/>
    <mergeCell ref="K391:M391"/>
    <mergeCell ref="N391:O391"/>
    <mergeCell ref="R391:S391"/>
    <mergeCell ref="W391:X391"/>
    <mergeCell ref="Y391:Z391"/>
    <mergeCell ref="AA391:AB391"/>
    <mergeCell ref="AC391:AE391"/>
    <mergeCell ref="AF389:AH389"/>
    <mergeCell ref="AI389:AK389"/>
    <mergeCell ref="AL389:AN389"/>
    <mergeCell ref="C390:G390"/>
    <mergeCell ref="H390:J390"/>
    <mergeCell ref="K390:M390"/>
    <mergeCell ref="N390:O390"/>
    <mergeCell ref="R390:S390"/>
    <mergeCell ref="W390:X390"/>
    <mergeCell ref="Y390:Z390"/>
    <mergeCell ref="AA390:AB390"/>
    <mergeCell ref="AC390:AE390"/>
    <mergeCell ref="AF390:AH390"/>
    <mergeCell ref="AI390:AK390"/>
    <mergeCell ref="AL390:AN390"/>
    <mergeCell ref="C389:G389"/>
    <mergeCell ref="H389:J389"/>
    <mergeCell ref="K389:M389"/>
    <mergeCell ref="N389:O389"/>
    <mergeCell ref="R389:S389"/>
    <mergeCell ref="W389:X389"/>
    <mergeCell ref="Y389:Z389"/>
    <mergeCell ref="AA389:AB389"/>
    <mergeCell ref="AC389:AE389"/>
    <mergeCell ref="AF387:AH387"/>
    <mergeCell ref="AI387:AK387"/>
    <mergeCell ref="AL387:AN387"/>
    <mergeCell ref="C388:G388"/>
    <mergeCell ref="H388:J388"/>
    <mergeCell ref="K388:M388"/>
    <mergeCell ref="N388:O388"/>
    <mergeCell ref="R388:S388"/>
    <mergeCell ref="W388:X388"/>
    <mergeCell ref="Y388:Z388"/>
    <mergeCell ref="AA388:AB388"/>
    <mergeCell ref="AC388:AE388"/>
    <mergeCell ref="AF388:AH388"/>
    <mergeCell ref="AI388:AK388"/>
    <mergeCell ref="AL388:AN388"/>
    <mergeCell ref="C387:G387"/>
    <mergeCell ref="H387:J387"/>
    <mergeCell ref="K387:M387"/>
    <mergeCell ref="N387:O387"/>
    <mergeCell ref="R387:S387"/>
    <mergeCell ref="W387:X387"/>
    <mergeCell ref="Y387:Z387"/>
    <mergeCell ref="AA387:AB387"/>
    <mergeCell ref="AC387:AE387"/>
    <mergeCell ref="AF385:AH385"/>
    <mergeCell ref="AI385:AK385"/>
    <mergeCell ref="AL385:AN385"/>
    <mergeCell ref="C386:G386"/>
    <mergeCell ref="H386:J386"/>
    <mergeCell ref="K386:M386"/>
    <mergeCell ref="N386:O386"/>
    <mergeCell ref="R386:S386"/>
    <mergeCell ref="W386:X386"/>
    <mergeCell ref="Y386:Z386"/>
    <mergeCell ref="AA386:AB386"/>
    <mergeCell ref="AC386:AE386"/>
    <mergeCell ref="AF386:AH386"/>
    <mergeCell ref="AI386:AK386"/>
    <mergeCell ref="AL386:AN386"/>
    <mergeCell ref="C385:G385"/>
    <mergeCell ref="H385:J385"/>
    <mergeCell ref="K385:M385"/>
    <mergeCell ref="N385:O385"/>
    <mergeCell ref="R385:S385"/>
    <mergeCell ref="W385:X385"/>
    <mergeCell ref="Y385:Z385"/>
    <mergeCell ref="AA385:AB385"/>
    <mergeCell ref="AC385:AE385"/>
    <mergeCell ref="AF383:AH383"/>
    <mergeCell ref="AI383:AK383"/>
    <mergeCell ref="AL383:AN383"/>
    <mergeCell ref="C384:G384"/>
    <mergeCell ref="H384:J384"/>
    <mergeCell ref="K384:M384"/>
    <mergeCell ref="N384:O384"/>
    <mergeCell ref="R384:S384"/>
    <mergeCell ref="W384:X384"/>
    <mergeCell ref="Y384:Z384"/>
    <mergeCell ref="AA384:AB384"/>
    <mergeCell ref="AC384:AE384"/>
    <mergeCell ref="AF384:AH384"/>
    <mergeCell ref="AI384:AK384"/>
    <mergeCell ref="AL384:AN384"/>
    <mergeCell ref="C383:G383"/>
    <mergeCell ref="H383:J383"/>
    <mergeCell ref="K383:M383"/>
    <mergeCell ref="N383:O383"/>
    <mergeCell ref="R383:S383"/>
    <mergeCell ref="W383:X383"/>
    <mergeCell ref="Y383:Z383"/>
    <mergeCell ref="AA383:AB383"/>
    <mergeCell ref="AC383:AE383"/>
    <mergeCell ref="AF381:AH381"/>
    <mergeCell ref="AI381:AK381"/>
    <mergeCell ref="AL381:AN381"/>
    <mergeCell ref="C382:G382"/>
    <mergeCell ref="H382:J382"/>
    <mergeCell ref="K382:M382"/>
    <mergeCell ref="N382:O382"/>
    <mergeCell ref="R382:S382"/>
    <mergeCell ref="W382:X382"/>
    <mergeCell ref="Y382:Z382"/>
    <mergeCell ref="AA382:AB382"/>
    <mergeCell ref="AC382:AE382"/>
    <mergeCell ref="AF382:AH382"/>
    <mergeCell ref="AI382:AK382"/>
    <mergeCell ref="AL382:AN382"/>
    <mergeCell ref="C381:G381"/>
    <mergeCell ref="H381:J381"/>
    <mergeCell ref="K381:M381"/>
    <mergeCell ref="N381:O381"/>
    <mergeCell ref="R381:S381"/>
    <mergeCell ref="W381:X381"/>
    <mergeCell ref="Y381:Z381"/>
    <mergeCell ref="AA381:AB381"/>
    <mergeCell ref="AC381:AE381"/>
    <mergeCell ref="AF379:AH379"/>
    <mergeCell ref="AI379:AK379"/>
    <mergeCell ref="AL379:AN379"/>
    <mergeCell ref="C380:G380"/>
    <mergeCell ref="H380:J380"/>
    <mergeCell ref="K380:M380"/>
    <mergeCell ref="N380:O380"/>
    <mergeCell ref="R380:S380"/>
    <mergeCell ref="W380:X380"/>
    <mergeCell ref="Y380:Z380"/>
    <mergeCell ref="AA380:AB380"/>
    <mergeCell ref="AC380:AE380"/>
    <mergeCell ref="AF380:AH380"/>
    <mergeCell ref="AI380:AK380"/>
    <mergeCell ref="AL380:AN380"/>
    <mergeCell ref="C379:G379"/>
    <mergeCell ref="H379:J379"/>
    <mergeCell ref="K379:M379"/>
    <mergeCell ref="N379:O379"/>
    <mergeCell ref="R379:S379"/>
    <mergeCell ref="W379:X379"/>
    <mergeCell ref="Y379:Z379"/>
    <mergeCell ref="AA379:AB379"/>
    <mergeCell ref="AC379:AE379"/>
    <mergeCell ref="AF377:AH377"/>
    <mergeCell ref="AI377:AK377"/>
    <mergeCell ref="AL377:AN377"/>
    <mergeCell ref="C378:G378"/>
    <mergeCell ref="H378:J378"/>
    <mergeCell ref="K378:M378"/>
    <mergeCell ref="N378:O378"/>
    <mergeCell ref="R378:S378"/>
    <mergeCell ref="W378:X378"/>
    <mergeCell ref="Y378:Z378"/>
    <mergeCell ref="AA378:AB378"/>
    <mergeCell ref="AC378:AE378"/>
    <mergeCell ref="AF378:AH378"/>
    <mergeCell ref="AI378:AK378"/>
    <mergeCell ref="AL378:AN378"/>
    <mergeCell ref="C377:G377"/>
    <mergeCell ref="H377:J377"/>
    <mergeCell ref="K377:M377"/>
    <mergeCell ref="N377:O377"/>
    <mergeCell ref="R377:S377"/>
    <mergeCell ref="W377:X377"/>
    <mergeCell ref="Y377:Z377"/>
    <mergeCell ref="AA377:AB377"/>
    <mergeCell ref="AC377:AE377"/>
    <mergeCell ref="AF375:AH375"/>
    <mergeCell ref="AI375:AK375"/>
    <mergeCell ref="AL375:AN375"/>
    <mergeCell ref="C376:G376"/>
    <mergeCell ref="H376:J376"/>
    <mergeCell ref="K376:M376"/>
    <mergeCell ref="N376:O376"/>
    <mergeCell ref="R376:S376"/>
    <mergeCell ref="W376:X376"/>
    <mergeCell ref="Y376:Z376"/>
    <mergeCell ref="AA376:AB376"/>
    <mergeCell ref="AC376:AE376"/>
    <mergeCell ref="AF376:AH376"/>
    <mergeCell ref="AI376:AK376"/>
    <mergeCell ref="AL376:AN376"/>
    <mergeCell ref="C375:G375"/>
    <mergeCell ref="H375:J375"/>
    <mergeCell ref="K375:M375"/>
    <mergeCell ref="N375:O375"/>
    <mergeCell ref="R375:S375"/>
    <mergeCell ref="W375:X375"/>
    <mergeCell ref="Y375:Z375"/>
    <mergeCell ref="AA375:AB375"/>
    <mergeCell ref="AC375:AE375"/>
    <mergeCell ref="AF373:AH373"/>
    <mergeCell ref="AI373:AK373"/>
    <mergeCell ref="AL373:AN373"/>
    <mergeCell ref="C374:G374"/>
    <mergeCell ref="H374:J374"/>
    <mergeCell ref="K374:M374"/>
    <mergeCell ref="N374:O374"/>
    <mergeCell ref="R374:S374"/>
    <mergeCell ref="W374:X374"/>
    <mergeCell ref="Y374:Z374"/>
    <mergeCell ref="AA374:AB374"/>
    <mergeCell ref="AC374:AE374"/>
    <mergeCell ref="AF374:AH374"/>
    <mergeCell ref="AI374:AK374"/>
    <mergeCell ref="AL374:AN374"/>
    <mergeCell ref="C373:G373"/>
    <mergeCell ref="H373:J373"/>
    <mergeCell ref="K373:M373"/>
    <mergeCell ref="N373:O373"/>
    <mergeCell ref="R373:S373"/>
    <mergeCell ref="W373:X373"/>
    <mergeCell ref="Y373:Z373"/>
    <mergeCell ref="AA373:AB373"/>
    <mergeCell ref="AC373:AE373"/>
    <mergeCell ref="AF371:AH371"/>
    <mergeCell ref="AI371:AK371"/>
    <mergeCell ref="AL371:AN371"/>
    <mergeCell ref="C372:G372"/>
    <mergeCell ref="H372:J372"/>
    <mergeCell ref="K372:M372"/>
    <mergeCell ref="N372:O372"/>
    <mergeCell ref="R372:S372"/>
    <mergeCell ref="W372:X372"/>
    <mergeCell ref="Y372:Z372"/>
    <mergeCell ref="AA372:AB372"/>
    <mergeCell ref="AC372:AE372"/>
    <mergeCell ref="AF372:AH372"/>
    <mergeCell ref="AI372:AK372"/>
    <mergeCell ref="AL372:AN372"/>
    <mergeCell ref="C371:G371"/>
    <mergeCell ref="H371:J371"/>
    <mergeCell ref="K371:M371"/>
    <mergeCell ref="N371:O371"/>
    <mergeCell ref="R371:S371"/>
    <mergeCell ref="W371:X371"/>
    <mergeCell ref="Y371:Z371"/>
    <mergeCell ref="AA371:AB371"/>
    <mergeCell ref="AC371:AE371"/>
    <mergeCell ref="AF369:AH369"/>
    <mergeCell ref="AI369:AK369"/>
    <mergeCell ref="AL369:AN369"/>
    <mergeCell ref="C370:G370"/>
    <mergeCell ref="H370:J370"/>
    <mergeCell ref="K370:M370"/>
    <mergeCell ref="N370:O370"/>
    <mergeCell ref="R370:S370"/>
    <mergeCell ref="W370:X370"/>
    <mergeCell ref="Y370:Z370"/>
    <mergeCell ref="AA370:AB370"/>
    <mergeCell ref="AC370:AE370"/>
    <mergeCell ref="AF370:AH370"/>
    <mergeCell ref="AI370:AK370"/>
    <mergeCell ref="AL370:AN370"/>
    <mergeCell ref="C369:G369"/>
    <mergeCell ref="H369:J369"/>
    <mergeCell ref="K369:M369"/>
    <mergeCell ref="N369:O369"/>
    <mergeCell ref="R369:S369"/>
    <mergeCell ref="W369:X369"/>
    <mergeCell ref="Y369:Z369"/>
    <mergeCell ref="AA369:AB369"/>
    <mergeCell ref="AC369:AE369"/>
    <mergeCell ref="AF367:AH367"/>
    <mergeCell ref="AI367:AK367"/>
    <mergeCell ref="AL367:AN367"/>
    <mergeCell ref="C368:G368"/>
    <mergeCell ref="H368:J368"/>
    <mergeCell ref="K368:M368"/>
    <mergeCell ref="N368:O368"/>
    <mergeCell ref="R368:S368"/>
    <mergeCell ref="W368:X368"/>
    <mergeCell ref="Y368:Z368"/>
    <mergeCell ref="AA368:AB368"/>
    <mergeCell ref="AC368:AE368"/>
    <mergeCell ref="AF368:AH368"/>
    <mergeCell ref="AI368:AK368"/>
    <mergeCell ref="AL368:AN368"/>
    <mergeCell ref="C367:G367"/>
    <mergeCell ref="H367:J367"/>
    <mergeCell ref="K367:M367"/>
    <mergeCell ref="N367:O367"/>
    <mergeCell ref="R367:S367"/>
    <mergeCell ref="W367:X367"/>
    <mergeCell ref="Y367:Z367"/>
    <mergeCell ref="AA367:AB367"/>
    <mergeCell ref="AC367:AE367"/>
    <mergeCell ref="AF365:AH365"/>
    <mergeCell ref="AI365:AK365"/>
    <mergeCell ref="AL365:AN365"/>
    <mergeCell ref="C366:G366"/>
    <mergeCell ref="H366:J366"/>
    <mergeCell ref="K366:M366"/>
    <mergeCell ref="N366:O366"/>
    <mergeCell ref="R366:S366"/>
    <mergeCell ref="W366:X366"/>
    <mergeCell ref="Y366:Z366"/>
    <mergeCell ref="AA366:AB366"/>
    <mergeCell ref="AC366:AE366"/>
    <mergeCell ref="AF366:AH366"/>
    <mergeCell ref="AI366:AK366"/>
    <mergeCell ref="AL366:AN366"/>
    <mergeCell ref="C365:G365"/>
    <mergeCell ref="H365:J365"/>
    <mergeCell ref="K365:M365"/>
    <mergeCell ref="N365:O365"/>
    <mergeCell ref="R365:S365"/>
    <mergeCell ref="W365:X365"/>
    <mergeCell ref="Y365:Z365"/>
    <mergeCell ref="AA365:AB365"/>
    <mergeCell ref="AC365:AE365"/>
    <mergeCell ref="AF363:AH363"/>
    <mergeCell ref="AI363:AK363"/>
    <mergeCell ref="AL363:AN363"/>
    <mergeCell ref="C364:G364"/>
    <mergeCell ref="H364:J364"/>
    <mergeCell ref="K364:M364"/>
    <mergeCell ref="N364:O364"/>
    <mergeCell ref="R364:S364"/>
    <mergeCell ref="W364:X364"/>
    <mergeCell ref="Y364:Z364"/>
    <mergeCell ref="AA364:AB364"/>
    <mergeCell ref="AC364:AE364"/>
    <mergeCell ref="AF364:AH364"/>
    <mergeCell ref="AI364:AK364"/>
    <mergeCell ref="AL364:AN364"/>
    <mergeCell ref="C363:G363"/>
    <mergeCell ref="H363:J363"/>
    <mergeCell ref="K363:M363"/>
    <mergeCell ref="N363:O363"/>
    <mergeCell ref="R363:S363"/>
    <mergeCell ref="W363:X363"/>
    <mergeCell ref="Y363:Z363"/>
    <mergeCell ref="AA363:AB363"/>
    <mergeCell ref="AC363:AE363"/>
    <mergeCell ref="AF361:AH361"/>
    <mergeCell ref="AI361:AK361"/>
    <mergeCell ref="AL361:AN361"/>
    <mergeCell ref="C362:G362"/>
    <mergeCell ref="H362:J362"/>
    <mergeCell ref="K362:M362"/>
    <mergeCell ref="N362:O362"/>
    <mergeCell ref="R362:S362"/>
    <mergeCell ref="W362:X362"/>
    <mergeCell ref="Y362:Z362"/>
    <mergeCell ref="AA362:AB362"/>
    <mergeCell ref="AC362:AE362"/>
    <mergeCell ref="AF362:AH362"/>
    <mergeCell ref="AI362:AK362"/>
    <mergeCell ref="AL362:AN362"/>
    <mergeCell ref="C361:G361"/>
    <mergeCell ref="H361:J361"/>
    <mergeCell ref="K361:M361"/>
    <mergeCell ref="N361:O361"/>
    <mergeCell ref="R361:S361"/>
    <mergeCell ref="W361:X361"/>
    <mergeCell ref="Y361:Z361"/>
    <mergeCell ref="AA361:AB361"/>
    <mergeCell ref="AC361:AE361"/>
    <mergeCell ref="AF359:AH359"/>
    <mergeCell ref="AI359:AK359"/>
    <mergeCell ref="AL359:AN359"/>
    <mergeCell ref="C360:G360"/>
    <mergeCell ref="H360:J360"/>
    <mergeCell ref="K360:M360"/>
    <mergeCell ref="N360:O360"/>
    <mergeCell ref="R360:S360"/>
    <mergeCell ref="W360:X360"/>
    <mergeCell ref="Y360:Z360"/>
    <mergeCell ref="AA360:AB360"/>
    <mergeCell ref="AC360:AE360"/>
    <mergeCell ref="AF360:AH360"/>
    <mergeCell ref="AI360:AK360"/>
    <mergeCell ref="AL360:AN360"/>
    <mergeCell ref="C359:G359"/>
    <mergeCell ref="H359:J359"/>
    <mergeCell ref="K359:M359"/>
    <mergeCell ref="N359:O359"/>
    <mergeCell ref="R359:S359"/>
    <mergeCell ref="W359:X359"/>
    <mergeCell ref="Y359:Z359"/>
    <mergeCell ref="AA359:AB359"/>
    <mergeCell ref="AC359:AE359"/>
    <mergeCell ref="AF356:AH356"/>
    <mergeCell ref="AI356:AK356"/>
    <mergeCell ref="AL356:AN356"/>
    <mergeCell ref="C357:G357"/>
    <mergeCell ref="H357:J357"/>
    <mergeCell ref="K357:M357"/>
    <mergeCell ref="N357:O357"/>
    <mergeCell ref="R357:S357"/>
    <mergeCell ref="W357:X357"/>
    <mergeCell ref="Y357:Z357"/>
    <mergeCell ref="AA357:AB357"/>
    <mergeCell ref="AC357:AE357"/>
    <mergeCell ref="AF357:AH357"/>
    <mergeCell ref="AI357:AK357"/>
    <mergeCell ref="AL357:AN357"/>
    <mergeCell ref="C356:G356"/>
    <mergeCell ref="H356:J356"/>
    <mergeCell ref="K356:M356"/>
    <mergeCell ref="N356:O356"/>
    <mergeCell ref="R356:S356"/>
    <mergeCell ref="W356:X356"/>
    <mergeCell ref="Y356:Z356"/>
    <mergeCell ref="AA356:AB356"/>
    <mergeCell ref="AC356:AE356"/>
    <mergeCell ref="AF354:AH354"/>
    <mergeCell ref="AI354:AK354"/>
    <mergeCell ref="AL354:AN354"/>
    <mergeCell ref="C355:G355"/>
    <mergeCell ref="H355:J355"/>
    <mergeCell ref="K355:M355"/>
    <mergeCell ref="N355:O355"/>
    <mergeCell ref="R355:S355"/>
    <mergeCell ref="W355:X355"/>
    <mergeCell ref="Y355:Z355"/>
    <mergeCell ref="AA355:AB355"/>
    <mergeCell ref="AC355:AE355"/>
    <mergeCell ref="AF355:AH355"/>
    <mergeCell ref="AI355:AK355"/>
    <mergeCell ref="AL355:AN355"/>
    <mergeCell ref="C354:G354"/>
    <mergeCell ref="H354:J354"/>
    <mergeCell ref="K354:M354"/>
    <mergeCell ref="N354:O354"/>
    <mergeCell ref="R354:S354"/>
    <mergeCell ref="W354:X354"/>
    <mergeCell ref="Y354:Z354"/>
    <mergeCell ref="AA354:AB354"/>
    <mergeCell ref="AC354:AE354"/>
    <mergeCell ref="AF352:AH352"/>
    <mergeCell ref="AI352:AK352"/>
    <mergeCell ref="AL352:AN352"/>
    <mergeCell ref="C353:G353"/>
    <mergeCell ref="H353:J353"/>
    <mergeCell ref="K353:M353"/>
    <mergeCell ref="N353:O353"/>
    <mergeCell ref="R353:S353"/>
    <mergeCell ref="W353:X353"/>
    <mergeCell ref="Y353:Z353"/>
    <mergeCell ref="AA353:AB353"/>
    <mergeCell ref="AC353:AE353"/>
    <mergeCell ref="AF353:AH353"/>
    <mergeCell ref="AI353:AK353"/>
    <mergeCell ref="AL353:AN353"/>
    <mergeCell ref="C352:G352"/>
    <mergeCell ref="H352:J352"/>
    <mergeCell ref="K352:M352"/>
    <mergeCell ref="N352:O352"/>
    <mergeCell ref="R352:S352"/>
    <mergeCell ref="W352:X352"/>
    <mergeCell ref="Y352:Z352"/>
    <mergeCell ref="AA352:AB352"/>
    <mergeCell ref="AC352:AE352"/>
    <mergeCell ref="AF350:AH350"/>
    <mergeCell ref="AI350:AK350"/>
    <mergeCell ref="AL350:AN350"/>
    <mergeCell ref="C351:G351"/>
    <mergeCell ref="H351:J351"/>
    <mergeCell ref="K351:M351"/>
    <mergeCell ref="N351:O351"/>
    <mergeCell ref="R351:S351"/>
    <mergeCell ref="W351:X351"/>
    <mergeCell ref="Y351:Z351"/>
    <mergeCell ref="AA351:AB351"/>
    <mergeCell ref="AC351:AE351"/>
    <mergeCell ref="AF351:AH351"/>
    <mergeCell ref="AI351:AK351"/>
    <mergeCell ref="AL351:AN351"/>
    <mergeCell ref="C350:G350"/>
    <mergeCell ref="H350:J350"/>
    <mergeCell ref="K350:M350"/>
    <mergeCell ref="N350:O350"/>
    <mergeCell ref="R350:S350"/>
    <mergeCell ref="W350:X350"/>
    <mergeCell ref="Y350:Z350"/>
    <mergeCell ref="AA350:AB350"/>
    <mergeCell ref="AC350:AE350"/>
    <mergeCell ref="AF348:AH348"/>
    <mergeCell ref="AI348:AK348"/>
    <mergeCell ref="AL348:AN348"/>
    <mergeCell ref="C349:G349"/>
    <mergeCell ref="H349:J349"/>
    <mergeCell ref="K349:M349"/>
    <mergeCell ref="N349:O349"/>
    <mergeCell ref="R349:S349"/>
    <mergeCell ref="W349:X349"/>
    <mergeCell ref="Y349:Z349"/>
    <mergeCell ref="AA349:AB349"/>
    <mergeCell ref="AC349:AE349"/>
    <mergeCell ref="AF349:AH349"/>
    <mergeCell ref="AI349:AK349"/>
    <mergeCell ref="AL349:AN349"/>
    <mergeCell ref="C348:G348"/>
    <mergeCell ref="H348:J348"/>
    <mergeCell ref="K348:M348"/>
    <mergeCell ref="N348:O348"/>
    <mergeCell ref="R348:S348"/>
    <mergeCell ref="W348:X348"/>
    <mergeCell ref="Y348:Z348"/>
    <mergeCell ref="AA348:AB348"/>
    <mergeCell ref="AC348:AE348"/>
    <mergeCell ref="AF346:AH346"/>
    <mergeCell ref="AI346:AK346"/>
    <mergeCell ref="AL346:AN346"/>
    <mergeCell ref="C347:G347"/>
    <mergeCell ref="H347:J347"/>
    <mergeCell ref="K347:M347"/>
    <mergeCell ref="N347:O347"/>
    <mergeCell ref="R347:S347"/>
    <mergeCell ref="W347:X347"/>
    <mergeCell ref="Y347:Z347"/>
    <mergeCell ref="AA347:AB347"/>
    <mergeCell ref="AC347:AE347"/>
    <mergeCell ref="AF347:AH347"/>
    <mergeCell ref="AI347:AK347"/>
    <mergeCell ref="AL347:AN347"/>
    <mergeCell ref="C346:G346"/>
    <mergeCell ref="H346:J346"/>
    <mergeCell ref="K346:M346"/>
    <mergeCell ref="N346:O346"/>
    <mergeCell ref="R346:S346"/>
    <mergeCell ref="W346:X346"/>
    <mergeCell ref="Y346:Z346"/>
    <mergeCell ref="AA346:AB346"/>
    <mergeCell ref="AC346:AE346"/>
    <mergeCell ref="AF344:AH344"/>
    <mergeCell ref="AI344:AK344"/>
    <mergeCell ref="AL344:AN344"/>
    <mergeCell ref="C345:G345"/>
    <mergeCell ref="H345:J345"/>
    <mergeCell ref="K345:M345"/>
    <mergeCell ref="N345:O345"/>
    <mergeCell ref="R345:S345"/>
    <mergeCell ref="W345:X345"/>
    <mergeCell ref="Y345:Z345"/>
    <mergeCell ref="AA345:AB345"/>
    <mergeCell ref="AC345:AE345"/>
    <mergeCell ref="AF345:AH345"/>
    <mergeCell ref="AI345:AK345"/>
    <mergeCell ref="AL345:AN345"/>
    <mergeCell ref="C344:G344"/>
    <mergeCell ref="H344:J344"/>
    <mergeCell ref="K344:M344"/>
    <mergeCell ref="N344:O344"/>
    <mergeCell ref="R344:S344"/>
    <mergeCell ref="W344:X344"/>
    <mergeCell ref="Y344:Z344"/>
    <mergeCell ref="AA344:AB344"/>
    <mergeCell ref="AC344:AE344"/>
    <mergeCell ref="AF342:AH342"/>
    <mergeCell ref="AI342:AK342"/>
    <mergeCell ref="AL342:AN342"/>
    <mergeCell ref="C343:G343"/>
    <mergeCell ref="H343:J343"/>
    <mergeCell ref="K343:M343"/>
    <mergeCell ref="N343:O343"/>
    <mergeCell ref="R343:S343"/>
    <mergeCell ref="W343:X343"/>
    <mergeCell ref="Y343:Z343"/>
    <mergeCell ref="AA343:AB343"/>
    <mergeCell ref="AC343:AE343"/>
    <mergeCell ref="AF343:AH343"/>
    <mergeCell ref="AI343:AK343"/>
    <mergeCell ref="AL343:AN343"/>
    <mergeCell ref="C342:G342"/>
    <mergeCell ref="H342:J342"/>
    <mergeCell ref="K342:M342"/>
    <mergeCell ref="N342:O342"/>
    <mergeCell ref="R342:S342"/>
    <mergeCell ref="W342:X342"/>
    <mergeCell ref="Y342:Z342"/>
    <mergeCell ref="AA342:AB342"/>
    <mergeCell ref="AC342:AE342"/>
    <mergeCell ref="AF340:AH340"/>
    <mergeCell ref="AI340:AK340"/>
    <mergeCell ref="AL340:AN340"/>
    <mergeCell ref="C341:G341"/>
    <mergeCell ref="H341:J341"/>
    <mergeCell ref="K341:M341"/>
    <mergeCell ref="N341:O341"/>
    <mergeCell ref="R341:S341"/>
    <mergeCell ref="W341:X341"/>
    <mergeCell ref="Y341:Z341"/>
    <mergeCell ref="AA341:AB341"/>
    <mergeCell ref="AC341:AE341"/>
    <mergeCell ref="AF341:AH341"/>
    <mergeCell ref="AI341:AK341"/>
    <mergeCell ref="AL341:AN341"/>
    <mergeCell ref="C340:G340"/>
    <mergeCell ref="H340:J340"/>
    <mergeCell ref="K340:M340"/>
    <mergeCell ref="N340:O340"/>
    <mergeCell ref="R340:S340"/>
    <mergeCell ref="W340:X340"/>
    <mergeCell ref="Y340:Z340"/>
    <mergeCell ref="AA340:AB340"/>
    <mergeCell ref="AC340:AE340"/>
    <mergeCell ref="AF338:AH338"/>
    <mergeCell ref="AI338:AK338"/>
    <mergeCell ref="AL338:AN338"/>
    <mergeCell ref="C339:G339"/>
    <mergeCell ref="H339:J339"/>
    <mergeCell ref="K339:M339"/>
    <mergeCell ref="N339:O339"/>
    <mergeCell ref="R339:S339"/>
    <mergeCell ref="W339:X339"/>
    <mergeCell ref="Y339:Z339"/>
    <mergeCell ref="AA339:AB339"/>
    <mergeCell ref="AC339:AE339"/>
    <mergeCell ref="AF339:AH339"/>
    <mergeCell ref="AI339:AK339"/>
    <mergeCell ref="AL339:AN339"/>
    <mergeCell ref="C338:G338"/>
    <mergeCell ref="H338:J338"/>
    <mergeCell ref="K338:M338"/>
    <mergeCell ref="N338:O338"/>
    <mergeCell ref="R338:S338"/>
    <mergeCell ref="W338:X338"/>
    <mergeCell ref="Y338:Z338"/>
    <mergeCell ref="AA338:AB338"/>
    <mergeCell ref="AC338:AE338"/>
    <mergeCell ref="AF336:AH336"/>
    <mergeCell ref="AI336:AK336"/>
    <mergeCell ref="AL336:AN336"/>
    <mergeCell ref="C337:G337"/>
    <mergeCell ref="H337:J337"/>
    <mergeCell ref="K337:M337"/>
    <mergeCell ref="N337:O337"/>
    <mergeCell ref="R337:S337"/>
    <mergeCell ref="W337:X337"/>
    <mergeCell ref="Y337:Z337"/>
    <mergeCell ref="AA337:AB337"/>
    <mergeCell ref="AC337:AE337"/>
    <mergeCell ref="AF337:AH337"/>
    <mergeCell ref="AI337:AK337"/>
    <mergeCell ref="AL337:AN337"/>
    <mergeCell ref="C336:G336"/>
    <mergeCell ref="H336:J336"/>
    <mergeCell ref="K336:M336"/>
    <mergeCell ref="N336:O336"/>
    <mergeCell ref="R336:S336"/>
    <mergeCell ref="W336:X336"/>
    <mergeCell ref="Y336:Z336"/>
    <mergeCell ref="AA336:AB336"/>
    <mergeCell ref="AC336:AE336"/>
    <mergeCell ref="AF334:AH334"/>
    <mergeCell ref="AI334:AK334"/>
    <mergeCell ref="AL334:AN334"/>
    <mergeCell ref="C335:G335"/>
    <mergeCell ref="H335:J335"/>
    <mergeCell ref="K335:M335"/>
    <mergeCell ref="N335:O335"/>
    <mergeCell ref="R335:S335"/>
    <mergeCell ref="W335:X335"/>
    <mergeCell ref="Y335:Z335"/>
    <mergeCell ref="AA335:AB335"/>
    <mergeCell ref="AC335:AE335"/>
    <mergeCell ref="AF335:AH335"/>
    <mergeCell ref="AI335:AK335"/>
    <mergeCell ref="AL335:AN335"/>
    <mergeCell ref="C334:G334"/>
    <mergeCell ref="H334:J334"/>
    <mergeCell ref="K334:M334"/>
    <mergeCell ref="N334:O334"/>
    <mergeCell ref="R334:S334"/>
    <mergeCell ref="W334:X334"/>
    <mergeCell ref="Y334:Z334"/>
    <mergeCell ref="AA334:AB334"/>
    <mergeCell ref="AC334:AE334"/>
    <mergeCell ref="AF332:AH332"/>
    <mergeCell ref="AI332:AK332"/>
    <mergeCell ref="AL332:AN332"/>
    <mergeCell ref="C333:G333"/>
    <mergeCell ref="H333:J333"/>
    <mergeCell ref="K333:M333"/>
    <mergeCell ref="N333:O333"/>
    <mergeCell ref="R333:S333"/>
    <mergeCell ref="W333:X333"/>
    <mergeCell ref="Y333:Z333"/>
    <mergeCell ref="AA333:AB333"/>
    <mergeCell ref="AC333:AE333"/>
    <mergeCell ref="AF333:AH333"/>
    <mergeCell ref="AI333:AK333"/>
    <mergeCell ref="AL333:AN333"/>
    <mergeCell ref="C332:G332"/>
    <mergeCell ref="H332:J332"/>
    <mergeCell ref="K332:M332"/>
    <mergeCell ref="N332:O332"/>
    <mergeCell ref="R332:S332"/>
    <mergeCell ref="W332:X332"/>
    <mergeCell ref="Y332:Z332"/>
    <mergeCell ref="AA332:AB332"/>
    <mergeCell ref="AC332:AE332"/>
    <mergeCell ref="AF330:AH330"/>
    <mergeCell ref="AI330:AK330"/>
    <mergeCell ref="AL330:AN330"/>
    <mergeCell ref="C331:G331"/>
    <mergeCell ref="H331:J331"/>
    <mergeCell ref="K331:M331"/>
    <mergeCell ref="N331:O331"/>
    <mergeCell ref="R331:S331"/>
    <mergeCell ref="W331:X331"/>
    <mergeCell ref="Y331:Z331"/>
    <mergeCell ref="AA331:AB331"/>
    <mergeCell ref="AC331:AE331"/>
    <mergeCell ref="AF331:AH331"/>
    <mergeCell ref="AI331:AK331"/>
    <mergeCell ref="AL331:AN331"/>
    <mergeCell ref="C330:G330"/>
    <mergeCell ref="H330:J330"/>
    <mergeCell ref="K330:M330"/>
    <mergeCell ref="N330:O330"/>
    <mergeCell ref="R330:S330"/>
    <mergeCell ref="W330:X330"/>
    <mergeCell ref="Y330:Z330"/>
    <mergeCell ref="AA330:AB330"/>
    <mergeCell ref="AC330:AE330"/>
    <mergeCell ref="AF328:AH328"/>
    <mergeCell ref="AI328:AK328"/>
    <mergeCell ref="AL328:AN328"/>
    <mergeCell ref="C329:G329"/>
    <mergeCell ref="H329:J329"/>
    <mergeCell ref="K329:M329"/>
    <mergeCell ref="N329:O329"/>
    <mergeCell ref="R329:S329"/>
    <mergeCell ref="W329:X329"/>
    <mergeCell ref="Y329:Z329"/>
    <mergeCell ref="AA329:AB329"/>
    <mergeCell ref="AC329:AE329"/>
    <mergeCell ref="AF329:AH329"/>
    <mergeCell ref="AI329:AK329"/>
    <mergeCell ref="AL329:AN329"/>
    <mergeCell ref="C328:G328"/>
    <mergeCell ref="H328:J328"/>
    <mergeCell ref="K328:M328"/>
    <mergeCell ref="N328:O328"/>
    <mergeCell ref="R328:S328"/>
    <mergeCell ref="W328:X328"/>
    <mergeCell ref="Y328:Z328"/>
    <mergeCell ref="AA328:AB328"/>
    <mergeCell ref="AC328:AE328"/>
    <mergeCell ref="AF326:AH326"/>
    <mergeCell ref="AI326:AK326"/>
    <mergeCell ref="AL326:AN326"/>
    <mergeCell ref="C327:G327"/>
    <mergeCell ref="H327:J327"/>
    <mergeCell ref="K327:M327"/>
    <mergeCell ref="N327:O327"/>
    <mergeCell ref="R327:S327"/>
    <mergeCell ref="W327:X327"/>
    <mergeCell ref="Y327:Z327"/>
    <mergeCell ref="AA327:AB327"/>
    <mergeCell ref="AC327:AE327"/>
    <mergeCell ref="AF327:AH327"/>
    <mergeCell ref="AI327:AK327"/>
    <mergeCell ref="AL327:AN327"/>
    <mergeCell ref="C326:G326"/>
    <mergeCell ref="H326:J326"/>
    <mergeCell ref="K326:M326"/>
    <mergeCell ref="N326:O326"/>
    <mergeCell ref="R326:S326"/>
    <mergeCell ref="W326:X326"/>
    <mergeCell ref="Y326:Z326"/>
    <mergeCell ref="AA326:AB326"/>
    <mergeCell ref="AC326:AE326"/>
    <mergeCell ref="AF324:AH324"/>
    <mergeCell ref="AI324:AK324"/>
    <mergeCell ref="AL324:AN324"/>
    <mergeCell ref="C325:G325"/>
    <mergeCell ref="H325:J325"/>
    <mergeCell ref="K325:M325"/>
    <mergeCell ref="N325:O325"/>
    <mergeCell ref="R325:S325"/>
    <mergeCell ref="W325:X325"/>
    <mergeCell ref="Y325:Z325"/>
    <mergeCell ref="AA325:AB325"/>
    <mergeCell ref="AC325:AE325"/>
    <mergeCell ref="AF325:AH325"/>
    <mergeCell ref="AI325:AK325"/>
    <mergeCell ref="AL325:AN325"/>
    <mergeCell ref="C324:G324"/>
    <mergeCell ref="H324:J324"/>
    <mergeCell ref="K324:M324"/>
    <mergeCell ref="N324:O324"/>
    <mergeCell ref="R324:S324"/>
    <mergeCell ref="W324:X324"/>
    <mergeCell ref="Y324:Z324"/>
    <mergeCell ref="AA324:AB324"/>
    <mergeCell ref="AC324:AE324"/>
    <mergeCell ref="AF322:AH322"/>
    <mergeCell ref="AI322:AK322"/>
    <mergeCell ref="AL322:AN322"/>
    <mergeCell ref="C323:G323"/>
    <mergeCell ref="H323:J323"/>
    <mergeCell ref="K323:M323"/>
    <mergeCell ref="N323:O323"/>
    <mergeCell ref="R323:S323"/>
    <mergeCell ref="W323:X323"/>
    <mergeCell ref="Y323:Z323"/>
    <mergeCell ref="AA323:AB323"/>
    <mergeCell ref="AC323:AE323"/>
    <mergeCell ref="AF323:AH323"/>
    <mergeCell ref="AI323:AK323"/>
    <mergeCell ref="AL323:AN323"/>
    <mergeCell ref="C322:G322"/>
    <mergeCell ref="H322:J322"/>
    <mergeCell ref="K322:M322"/>
    <mergeCell ref="N322:O322"/>
    <mergeCell ref="R322:S322"/>
    <mergeCell ref="W322:X322"/>
    <mergeCell ref="Y322:Z322"/>
    <mergeCell ref="AA322:AB322"/>
    <mergeCell ref="AC322:AE322"/>
    <mergeCell ref="AF320:AH320"/>
    <mergeCell ref="AI320:AK320"/>
    <mergeCell ref="AL320:AN320"/>
    <mergeCell ref="C321:G321"/>
    <mergeCell ref="H321:J321"/>
    <mergeCell ref="K321:M321"/>
    <mergeCell ref="N321:O321"/>
    <mergeCell ref="R321:S321"/>
    <mergeCell ref="W321:X321"/>
    <mergeCell ref="Y321:Z321"/>
    <mergeCell ref="AA321:AB321"/>
    <mergeCell ref="AC321:AE321"/>
    <mergeCell ref="AF321:AH321"/>
    <mergeCell ref="AI321:AK321"/>
    <mergeCell ref="AL321:AN321"/>
    <mergeCell ref="C320:G320"/>
    <mergeCell ref="H320:J320"/>
    <mergeCell ref="K320:M320"/>
    <mergeCell ref="N320:O320"/>
    <mergeCell ref="R320:S320"/>
    <mergeCell ref="W320:X320"/>
    <mergeCell ref="Y320:Z320"/>
    <mergeCell ref="AA320:AB320"/>
    <mergeCell ref="AC320:AE320"/>
    <mergeCell ref="AF318:AH318"/>
    <mergeCell ref="AI318:AK318"/>
    <mergeCell ref="AL318:AN318"/>
    <mergeCell ref="C319:G319"/>
    <mergeCell ref="H319:J319"/>
    <mergeCell ref="K319:M319"/>
    <mergeCell ref="N319:O319"/>
    <mergeCell ref="R319:S319"/>
    <mergeCell ref="W319:X319"/>
    <mergeCell ref="Y319:Z319"/>
    <mergeCell ref="AA319:AB319"/>
    <mergeCell ref="AC319:AE319"/>
    <mergeCell ref="AF319:AH319"/>
    <mergeCell ref="AI319:AK319"/>
    <mergeCell ref="AL319:AN319"/>
    <mergeCell ref="C318:G318"/>
    <mergeCell ref="H318:J318"/>
    <mergeCell ref="K318:M318"/>
    <mergeCell ref="N318:O318"/>
    <mergeCell ref="R318:S318"/>
    <mergeCell ref="W318:X318"/>
    <mergeCell ref="Y318:Z318"/>
    <mergeCell ref="AA318:AB318"/>
    <mergeCell ref="AC318:AE318"/>
    <mergeCell ref="AF316:AH316"/>
    <mergeCell ref="AI316:AK316"/>
    <mergeCell ref="AL316:AN316"/>
    <mergeCell ref="C317:G317"/>
    <mergeCell ref="H317:J317"/>
    <mergeCell ref="K317:M317"/>
    <mergeCell ref="N317:O317"/>
    <mergeCell ref="R317:S317"/>
    <mergeCell ref="W317:X317"/>
    <mergeCell ref="Y317:Z317"/>
    <mergeCell ref="AA317:AB317"/>
    <mergeCell ref="AC317:AE317"/>
    <mergeCell ref="AF317:AH317"/>
    <mergeCell ref="AI317:AK317"/>
    <mergeCell ref="AL317:AN317"/>
    <mergeCell ref="C316:G316"/>
    <mergeCell ref="H316:J316"/>
    <mergeCell ref="K316:M316"/>
    <mergeCell ref="N316:O316"/>
    <mergeCell ref="R316:S316"/>
    <mergeCell ref="W316:X316"/>
    <mergeCell ref="Y316:Z316"/>
    <mergeCell ref="AA316:AB316"/>
    <mergeCell ref="AC316:AE316"/>
    <mergeCell ref="AF314:AH314"/>
    <mergeCell ref="AI314:AK314"/>
    <mergeCell ref="AL314:AN314"/>
    <mergeCell ref="C315:G315"/>
    <mergeCell ref="H315:J315"/>
    <mergeCell ref="K315:M315"/>
    <mergeCell ref="N315:O315"/>
    <mergeCell ref="R315:S315"/>
    <mergeCell ref="W315:X315"/>
    <mergeCell ref="Y315:Z315"/>
    <mergeCell ref="AA315:AB315"/>
    <mergeCell ref="AC315:AE315"/>
    <mergeCell ref="AF315:AH315"/>
    <mergeCell ref="AI315:AK315"/>
    <mergeCell ref="AL315:AN315"/>
    <mergeCell ref="C314:G314"/>
    <mergeCell ref="H314:J314"/>
    <mergeCell ref="K314:M314"/>
    <mergeCell ref="N314:O314"/>
    <mergeCell ref="R314:S314"/>
    <mergeCell ref="W314:X314"/>
    <mergeCell ref="Y314:Z314"/>
    <mergeCell ref="AA314:AB314"/>
    <mergeCell ref="AC314:AE314"/>
    <mergeCell ref="AF312:AH312"/>
    <mergeCell ref="AI312:AK312"/>
    <mergeCell ref="AL312:AN312"/>
    <mergeCell ref="C313:G313"/>
    <mergeCell ref="H313:J313"/>
    <mergeCell ref="K313:M313"/>
    <mergeCell ref="N313:O313"/>
    <mergeCell ref="R313:S313"/>
    <mergeCell ref="W313:X313"/>
    <mergeCell ref="Y313:Z313"/>
    <mergeCell ref="AA313:AB313"/>
    <mergeCell ref="AC313:AE313"/>
    <mergeCell ref="AF313:AH313"/>
    <mergeCell ref="AI313:AK313"/>
    <mergeCell ref="AL313:AN313"/>
    <mergeCell ref="C312:G312"/>
    <mergeCell ref="H312:J312"/>
    <mergeCell ref="K312:M312"/>
    <mergeCell ref="N312:O312"/>
    <mergeCell ref="R312:S312"/>
    <mergeCell ref="W312:X312"/>
    <mergeCell ref="Y312:Z312"/>
    <mergeCell ref="AA312:AB312"/>
    <mergeCell ref="AC312:AE312"/>
    <mergeCell ref="AF310:AH310"/>
    <mergeCell ref="AI310:AK310"/>
    <mergeCell ref="AL310:AN310"/>
    <mergeCell ref="C311:G311"/>
    <mergeCell ref="H311:J311"/>
    <mergeCell ref="K311:M311"/>
    <mergeCell ref="N311:O311"/>
    <mergeCell ref="R311:S311"/>
    <mergeCell ref="W311:X311"/>
    <mergeCell ref="Y311:Z311"/>
    <mergeCell ref="AA311:AB311"/>
    <mergeCell ref="AC311:AE311"/>
    <mergeCell ref="AF311:AH311"/>
    <mergeCell ref="AI311:AK311"/>
    <mergeCell ref="AL311:AN311"/>
    <mergeCell ref="C310:G310"/>
    <mergeCell ref="H310:J310"/>
    <mergeCell ref="K310:M310"/>
    <mergeCell ref="N310:O310"/>
    <mergeCell ref="R310:S310"/>
    <mergeCell ref="W310:X310"/>
    <mergeCell ref="Y310:Z310"/>
    <mergeCell ref="AA310:AB310"/>
    <mergeCell ref="AC310:AE310"/>
    <mergeCell ref="AF308:AH308"/>
    <mergeCell ref="AI308:AK308"/>
    <mergeCell ref="AL308:AN308"/>
    <mergeCell ref="C309:G309"/>
    <mergeCell ref="H309:J309"/>
    <mergeCell ref="K309:M309"/>
    <mergeCell ref="N309:O309"/>
    <mergeCell ref="R309:S309"/>
    <mergeCell ref="W309:X309"/>
    <mergeCell ref="Y309:Z309"/>
    <mergeCell ref="AA309:AB309"/>
    <mergeCell ref="AC309:AE309"/>
    <mergeCell ref="AF309:AH309"/>
    <mergeCell ref="AI309:AK309"/>
    <mergeCell ref="AL309:AN309"/>
    <mergeCell ref="C308:G308"/>
    <mergeCell ref="H308:J308"/>
    <mergeCell ref="K308:M308"/>
    <mergeCell ref="N308:O308"/>
    <mergeCell ref="R308:S308"/>
    <mergeCell ref="W308:X308"/>
    <mergeCell ref="Y308:Z308"/>
    <mergeCell ref="AA308:AB308"/>
    <mergeCell ref="AC308:AE308"/>
    <mergeCell ref="AF306:AH306"/>
    <mergeCell ref="AI306:AK306"/>
    <mergeCell ref="AL306:AN306"/>
    <mergeCell ref="C307:G307"/>
    <mergeCell ref="H307:J307"/>
    <mergeCell ref="K307:M307"/>
    <mergeCell ref="N307:O307"/>
    <mergeCell ref="R307:S307"/>
    <mergeCell ref="W307:X307"/>
    <mergeCell ref="Y307:Z307"/>
    <mergeCell ref="AA307:AB307"/>
    <mergeCell ref="AC307:AE307"/>
    <mergeCell ref="AF307:AH307"/>
    <mergeCell ref="AI307:AK307"/>
    <mergeCell ref="AL307:AN307"/>
    <mergeCell ref="C306:G306"/>
    <mergeCell ref="H306:J306"/>
    <mergeCell ref="K306:M306"/>
    <mergeCell ref="N306:O306"/>
    <mergeCell ref="R306:S306"/>
    <mergeCell ref="W306:X306"/>
    <mergeCell ref="Y306:Z306"/>
    <mergeCell ref="AA306:AB306"/>
    <mergeCell ref="AC306:AE306"/>
    <mergeCell ref="AF304:AH304"/>
    <mergeCell ref="AI304:AK304"/>
    <mergeCell ref="AL304:AN304"/>
    <mergeCell ref="C305:G305"/>
    <mergeCell ref="H305:J305"/>
    <mergeCell ref="K305:M305"/>
    <mergeCell ref="N305:O305"/>
    <mergeCell ref="R305:S305"/>
    <mergeCell ref="W305:X305"/>
    <mergeCell ref="Y305:Z305"/>
    <mergeCell ref="AA305:AB305"/>
    <mergeCell ref="AC305:AE305"/>
    <mergeCell ref="AF305:AH305"/>
    <mergeCell ref="AI305:AK305"/>
    <mergeCell ref="AL305:AN305"/>
    <mergeCell ref="C304:G304"/>
    <mergeCell ref="H304:J304"/>
    <mergeCell ref="K304:M304"/>
    <mergeCell ref="N304:O304"/>
    <mergeCell ref="R304:S304"/>
    <mergeCell ref="W304:X304"/>
    <mergeCell ref="Y304:Z304"/>
    <mergeCell ref="AA304:AB304"/>
    <mergeCell ref="AC304:AE304"/>
    <mergeCell ref="AF302:AH302"/>
    <mergeCell ref="AI302:AK302"/>
    <mergeCell ref="AL302:AN302"/>
    <mergeCell ref="C303:G303"/>
    <mergeCell ref="H303:J303"/>
    <mergeCell ref="K303:M303"/>
    <mergeCell ref="N303:O303"/>
    <mergeCell ref="R303:S303"/>
    <mergeCell ref="W303:X303"/>
    <mergeCell ref="Y303:Z303"/>
    <mergeCell ref="AA303:AB303"/>
    <mergeCell ref="AC303:AE303"/>
    <mergeCell ref="AF303:AH303"/>
    <mergeCell ref="AI303:AK303"/>
    <mergeCell ref="AL303:AN303"/>
    <mergeCell ref="C302:G302"/>
    <mergeCell ref="H302:J302"/>
    <mergeCell ref="K302:M302"/>
    <mergeCell ref="N302:O302"/>
    <mergeCell ref="R302:S302"/>
    <mergeCell ref="W302:X302"/>
    <mergeCell ref="Y302:Z302"/>
    <mergeCell ref="AA302:AB302"/>
    <mergeCell ref="AC302:AE302"/>
    <mergeCell ref="AF300:AH300"/>
    <mergeCell ref="AI300:AK300"/>
    <mergeCell ref="AL300:AN300"/>
    <mergeCell ref="C301:G301"/>
    <mergeCell ref="H301:J301"/>
    <mergeCell ref="K301:M301"/>
    <mergeCell ref="N301:O301"/>
    <mergeCell ref="R301:S301"/>
    <mergeCell ref="W301:X301"/>
    <mergeCell ref="Y301:Z301"/>
    <mergeCell ref="AA301:AB301"/>
    <mergeCell ref="AC301:AE301"/>
    <mergeCell ref="AF301:AH301"/>
    <mergeCell ref="AI301:AK301"/>
    <mergeCell ref="AL301:AN301"/>
    <mergeCell ref="C300:G300"/>
    <mergeCell ref="H300:J300"/>
    <mergeCell ref="K300:M300"/>
    <mergeCell ref="N300:O300"/>
    <mergeCell ref="R300:S300"/>
    <mergeCell ref="W300:X300"/>
    <mergeCell ref="Y300:Z300"/>
    <mergeCell ref="AA300:AB300"/>
    <mergeCell ref="AC300:AE300"/>
    <mergeCell ref="AF298:AH298"/>
    <mergeCell ref="AI298:AK298"/>
    <mergeCell ref="AL298:AN298"/>
    <mergeCell ref="C299:G299"/>
    <mergeCell ref="H299:J299"/>
    <mergeCell ref="K299:M299"/>
    <mergeCell ref="N299:O299"/>
    <mergeCell ref="R299:S299"/>
    <mergeCell ref="W299:X299"/>
    <mergeCell ref="Y299:Z299"/>
    <mergeCell ref="AA299:AB299"/>
    <mergeCell ref="AC299:AE299"/>
    <mergeCell ref="AF299:AH299"/>
    <mergeCell ref="AI299:AK299"/>
    <mergeCell ref="AL299:AN299"/>
    <mergeCell ref="C298:G298"/>
    <mergeCell ref="H298:J298"/>
    <mergeCell ref="K298:M298"/>
    <mergeCell ref="N298:O298"/>
    <mergeCell ref="R298:S298"/>
    <mergeCell ref="W298:X298"/>
    <mergeCell ref="Y298:Z298"/>
    <mergeCell ref="AA298:AB298"/>
    <mergeCell ref="AC298:AE298"/>
    <mergeCell ref="AF296:AH296"/>
    <mergeCell ref="AI296:AK296"/>
    <mergeCell ref="AL296:AN296"/>
    <mergeCell ref="C297:G297"/>
    <mergeCell ref="H297:J297"/>
    <mergeCell ref="K297:M297"/>
    <mergeCell ref="N297:O297"/>
    <mergeCell ref="R297:S297"/>
    <mergeCell ref="W297:X297"/>
    <mergeCell ref="Y297:Z297"/>
    <mergeCell ref="AA297:AB297"/>
    <mergeCell ref="AC297:AE297"/>
    <mergeCell ref="AF297:AH297"/>
    <mergeCell ref="AI297:AK297"/>
    <mergeCell ref="AL297:AN297"/>
    <mergeCell ref="C296:G296"/>
    <mergeCell ref="H296:J296"/>
    <mergeCell ref="K296:M296"/>
    <mergeCell ref="N296:O296"/>
    <mergeCell ref="R296:S296"/>
    <mergeCell ref="W296:X296"/>
    <mergeCell ref="Y296:Z296"/>
    <mergeCell ref="AA296:AB296"/>
    <mergeCell ref="AC296:AE296"/>
    <mergeCell ref="AF294:AH294"/>
    <mergeCell ref="AI294:AK294"/>
    <mergeCell ref="AL294:AN294"/>
    <mergeCell ref="C295:G295"/>
    <mergeCell ref="H295:J295"/>
    <mergeCell ref="K295:M295"/>
    <mergeCell ref="N295:O295"/>
    <mergeCell ref="R295:S295"/>
    <mergeCell ref="W295:X295"/>
    <mergeCell ref="Y295:Z295"/>
    <mergeCell ref="AA295:AB295"/>
    <mergeCell ref="AC295:AE295"/>
    <mergeCell ref="AF295:AH295"/>
    <mergeCell ref="AI295:AK295"/>
    <mergeCell ref="AL295:AN295"/>
    <mergeCell ref="C294:G294"/>
    <mergeCell ref="H294:J294"/>
    <mergeCell ref="K294:M294"/>
    <mergeCell ref="N294:O294"/>
    <mergeCell ref="R294:S294"/>
    <mergeCell ref="W294:X294"/>
    <mergeCell ref="Y294:Z294"/>
    <mergeCell ref="AA294:AB294"/>
    <mergeCell ref="AC294:AE294"/>
    <mergeCell ref="AF292:AH292"/>
    <mergeCell ref="AI292:AK292"/>
    <mergeCell ref="AL292:AN292"/>
    <mergeCell ref="C293:G293"/>
    <mergeCell ref="H293:J293"/>
    <mergeCell ref="K293:M293"/>
    <mergeCell ref="N293:O293"/>
    <mergeCell ref="R293:S293"/>
    <mergeCell ref="W293:X293"/>
    <mergeCell ref="Y293:Z293"/>
    <mergeCell ref="AA293:AB293"/>
    <mergeCell ref="AC293:AE293"/>
    <mergeCell ref="AF293:AH293"/>
    <mergeCell ref="AI293:AK293"/>
    <mergeCell ref="AL293:AN293"/>
    <mergeCell ref="C292:G292"/>
    <mergeCell ref="H292:J292"/>
    <mergeCell ref="K292:M292"/>
    <mergeCell ref="N292:O292"/>
    <mergeCell ref="R292:S292"/>
    <mergeCell ref="W292:X292"/>
    <mergeCell ref="Y292:Z292"/>
    <mergeCell ref="AA292:AB292"/>
    <mergeCell ref="AC292:AE292"/>
    <mergeCell ref="AF290:AH290"/>
    <mergeCell ref="AI290:AK290"/>
    <mergeCell ref="AL290:AN290"/>
    <mergeCell ref="C291:G291"/>
    <mergeCell ref="H291:J291"/>
    <mergeCell ref="K291:M291"/>
    <mergeCell ref="N291:O291"/>
    <mergeCell ref="R291:S291"/>
    <mergeCell ref="W291:X291"/>
    <mergeCell ref="Y291:Z291"/>
    <mergeCell ref="AA291:AB291"/>
    <mergeCell ref="AC291:AE291"/>
    <mergeCell ref="AF291:AH291"/>
    <mergeCell ref="AI291:AK291"/>
    <mergeCell ref="AL291:AN291"/>
    <mergeCell ref="C290:G290"/>
    <mergeCell ref="H290:J290"/>
    <mergeCell ref="K290:M290"/>
    <mergeCell ref="N290:O290"/>
    <mergeCell ref="R290:S290"/>
    <mergeCell ref="W290:X290"/>
    <mergeCell ref="Y290:Z290"/>
    <mergeCell ref="AA290:AB290"/>
    <mergeCell ref="AC290:AE290"/>
    <mergeCell ref="AF288:AH288"/>
    <mergeCell ref="AI288:AK288"/>
    <mergeCell ref="AL288:AN288"/>
    <mergeCell ref="C289:G289"/>
    <mergeCell ref="H289:J289"/>
    <mergeCell ref="K289:M289"/>
    <mergeCell ref="N289:O289"/>
    <mergeCell ref="R289:S289"/>
    <mergeCell ref="W289:X289"/>
    <mergeCell ref="Y289:Z289"/>
    <mergeCell ref="AA289:AB289"/>
    <mergeCell ref="AC289:AE289"/>
    <mergeCell ref="AF289:AH289"/>
    <mergeCell ref="AI289:AK289"/>
    <mergeCell ref="AL289:AN289"/>
    <mergeCell ref="C288:G288"/>
    <mergeCell ref="H288:J288"/>
    <mergeCell ref="K288:M288"/>
    <mergeCell ref="N288:O288"/>
    <mergeCell ref="R288:S288"/>
    <mergeCell ref="W288:X288"/>
    <mergeCell ref="Y288:Z288"/>
    <mergeCell ref="AA288:AB288"/>
    <mergeCell ref="AC288:AE288"/>
    <mergeCell ref="AF286:AH286"/>
    <mergeCell ref="AI286:AK286"/>
    <mergeCell ref="AL286:AN286"/>
    <mergeCell ref="C287:G287"/>
    <mergeCell ref="H287:J287"/>
    <mergeCell ref="K287:M287"/>
    <mergeCell ref="N287:O287"/>
    <mergeCell ref="R287:S287"/>
    <mergeCell ref="W287:X287"/>
    <mergeCell ref="Y287:Z287"/>
    <mergeCell ref="AA287:AB287"/>
    <mergeCell ref="AC287:AE287"/>
    <mergeCell ref="AF287:AH287"/>
    <mergeCell ref="AI287:AK287"/>
    <mergeCell ref="AL287:AN287"/>
    <mergeCell ref="C286:G286"/>
    <mergeCell ref="H286:J286"/>
    <mergeCell ref="K286:M286"/>
    <mergeCell ref="N286:O286"/>
    <mergeCell ref="R286:S286"/>
    <mergeCell ref="W286:X286"/>
    <mergeCell ref="Y286:Z286"/>
    <mergeCell ref="AA286:AB286"/>
    <mergeCell ref="AC286:AE286"/>
    <mergeCell ref="AF284:AH284"/>
    <mergeCell ref="AI284:AK284"/>
    <mergeCell ref="AL284:AN284"/>
    <mergeCell ref="C285:G285"/>
    <mergeCell ref="H285:J285"/>
    <mergeCell ref="K285:M285"/>
    <mergeCell ref="N285:O285"/>
    <mergeCell ref="R285:S285"/>
    <mergeCell ref="W285:X285"/>
    <mergeCell ref="Y285:Z285"/>
    <mergeCell ref="AA285:AB285"/>
    <mergeCell ref="AC285:AE285"/>
    <mergeCell ref="AF285:AH285"/>
    <mergeCell ref="AI285:AK285"/>
    <mergeCell ref="AL285:AN285"/>
    <mergeCell ref="C284:G284"/>
    <mergeCell ref="H284:J284"/>
    <mergeCell ref="K284:M284"/>
    <mergeCell ref="N284:O284"/>
    <mergeCell ref="R284:S284"/>
    <mergeCell ref="W284:X284"/>
    <mergeCell ref="Y284:Z284"/>
    <mergeCell ref="AA284:AB284"/>
    <mergeCell ref="AC284:AE284"/>
    <mergeCell ref="AF282:AH282"/>
    <mergeCell ref="AI282:AK282"/>
    <mergeCell ref="AL282:AN282"/>
    <mergeCell ref="C283:G283"/>
    <mergeCell ref="H283:J283"/>
    <mergeCell ref="K283:M283"/>
    <mergeCell ref="N283:O283"/>
    <mergeCell ref="R283:S283"/>
    <mergeCell ref="W283:X283"/>
    <mergeCell ref="Y283:Z283"/>
    <mergeCell ref="AA283:AB283"/>
    <mergeCell ref="AC283:AE283"/>
    <mergeCell ref="AF283:AH283"/>
    <mergeCell ref="AI283:AK283"/>
    <mergeCell ref="AL283:AN283"/>
    <mergeCell ref="C282:G282"/>
    <mergeCell ref="H282:J282"/>
    <mergeCell ref="K282:M282"/>
    <mergeCell ref="N282:O282"/>
    <mergeCell ref="R282:S282"/>
    <mergeCell ref="W282:X282"/>
    <mergeCell ref="Y282:Z282"/>
    <mergeCell ref="AA282:AB282"/>
    <mergeCell ref="AC282:AE282"/>
    <mergeCell ref="AF280:AH280"/>
    <mergeCell ref="AI280:AK280"/>
    <mergeCell ref="AL280:AN280"/>
    <mergeCell ref="C281:G281"/>
    <mergeCell ref="H281:J281"/>
    <mergeCell ref="K281:M281"/>
    <mergeCell ref="N281:O281"/>
    <mergeCell ref="R281:S281"/>
    <mergeCell ref="W281:X281"/>
    <mergeCell ref="Y281:Z281"/>
    <mergeCell ref="AA281:AB281"/>
    <mergeCell ref="AC281:AE281"/>
    <mergeCell ref="AF281:AH281"/>
    <mergeCell ref="AI281:AK281"/>
    <mergeCell ref="AL281:AN281"/>
    <mergeCell ref="C280:G280"/>
    <mergeCell ref="H280:J280"/>
    <mergeCell ref="K280:M280"/>
    <mergeCell ref="N280:O280"/>
    <mergeCell ref="R280:S280"/>
    <mergeCell ref="W280:X280"/>
    <mergeCell ref="Y280:Z280"/>
    <mergeCell ref="AA280:AB280"/>
    <mergeCell ref="AC280:AE280"/>
    <mergeCell ref="AF278:AH278"/>
    <mergeCell ref="AI278:AK278"/>
    <mergeCell ref="AL278:AN278"/>
    <mergeCell ref="C279:G279"/>
    <mergeCell ref="H279:J279"/>
    <mergeCell ref="K279:M279"/>
    <mergeCell ref="N279:O279"/>
    <mergeCell ref="R279:S279"/>
    <mergeCell ref="W279:X279"/>
    <mergeCell ref="Y279:Z279"/>
    <mergeCell ref="AA279:AB279"/>
    <mergeCell ref="AC279:AE279"/>
    <mergeCell ref="AF279:AH279"/>
    <mergeCell ref="AI279:AK279"/>
    <mergeCell ref="AL279:AN279"/>
    <mergeCell ref="C278:G278"/>
    <mergeCell ref="H278:J278"/>
    <mergeCell ref="K278:M278"/>
    <mergeCell ref="N278:O278"/>
    <mergeCell ref="R278:S278"/>
    <mergeCell ref="W278:X278"/>
    <mergeCell ref="Y278:Z278"/>
    <mergeCell ref="AA278:AB278"/>
    <mergeCell ref="AC278:AE278"/>
    <mergeCell ref="AF276:AH276"/>
    <mergeCell ref="AI276:AK276"/>
    <mergeCell ref="AL276:AN276"/>
    <mergeCell ref="C277:G277"/>
    <mergeCell ref="H277:J277"/>
    <mergeCell ref="K277:M277"/>
    <mergeCell ref="N277:O277"/>
    <mergeCell ref="R277:S277"/>
    <mergeCell ref="W277:X277"/>
    <mergeCell ref="Y277:Z277"/>
    <mergeCell ref="AA277:AB277"/>
    <mergeCell ref="AC277:AE277"/>
    <mergeCell ref="AF277:AH277"/>
    <mergeCell ref="AI277:AK277"/>
    <mergeCell ref="AL277:AN277"/>
    <mergeCell ref="C276:G276"/>
    <mergeCell ref="H276:J276"/>
    <mergeCell ref="K276:M276"/>
    <mergeCell ref="N276:O276"/>
    <mergeCell ref="R276:S276"/>
    <mergeCell ref="W276:X276"/>
    <mergeCell ref="Y276:Z276"/>
    <mergeCell ref="AA276:AB276"/>
    <mergeCell ref="AC276:AE276"/>
    <mergeCell ref="AF274:AH274"/>
    <mergeCell ref="AI274:AK274"/>
    <mergeCell ref="AL274:AN274"/>
    <mergeCell ref="C275:G275"/>
    <mergeCell ref="H275:J275"/>
    <mergeCell ref="K275:M275"/>
    <mergeCell ref="N275:O275"/>
    <mergeCell ref="R275:S275"/>
    <mergeCell ref="W275:X275"/>
    <mergeCell ref="Y275:Z275"/>
    <mergeCell ref="AA275:AB275"/>
    <mergeCell ref="AC275:AE275"/>
    <mergeCell ref="AF275:AH275"/>
    <mergeCell ref="AI275:AK275"/>
    <mergeCell ref="AL275:AN275"/>
    <mergeCell ref="C274:G274"/>
    <mergeCell ref="H274:J274"/>
    <mergeCell ref="K274:M274"/>
    <mergeCell ref="N274:O274"/>
    <mergeCell ref="R274:S274"/>
    <mergeCell ref="W274:X274"/>
    <mergeCell ref="Y274:Z274"/>
    <mergeCell ref="AA274:AB274"/>
    <mergeCell ref="AC274:AE274"/>
    <mergeCell ref="AF272:AH272"/>
    <mergeCell ref="AI272:AK272"/>
    <mergeCell ref="AL272:AN272"/>
    <mergeCell ref="C273:G273"/>
    <mergeCell ref="H273:J273"/>
    <mergeCell ref="K273:M273"/>
    <mergeCell ref="N273:O273"/>
    <mergeCell ref="R273:S273"/>
    <mergeCell ref="W273:X273"/>
    <mergeCell ref="Y273:Z273"/>
    <mergeCell ref="AA273:AB273"/>
    <mergeCell ref="AC273:AE273"/>
    <mergeCell ref="AF273:AH273"/>
    <mergeCell ref="AI273:AK273"/>
    <mergeCell ref="AL273:AN273"/>
    <mergeCell ref="C272:G272"/>
    <mergeCell ref="H272:J272"/>
    <mergeCell ref="K272:M272"/>
    <mergeCell ref="N272:O272"/>
    <mergeCell ref="R272:S272"/>
    <mergeCell ref="W272:X272"/>
    <mergeCell ref="Y272:Z272"/>
    <mergeCell ref="AA272:AB272"/>
    <mergeCell ref="AC272:AE272"/>
    <mergeCell ref="AF270:AH270"/>
    <mergeCell ref="AI270:AK270"/>
    <mergeCell ref="AL270:AN270"/>
    <mergeCell ref="C271:G271"/>
    <mergeCell ref="H271:J271"/>
    <mergeCell ref="K271:M271"/>
    <mergeCell ref="N271:O271"/>
    <mergeCell ref="R271:S271"/>
    <mergeCell ref="W271:X271"/>
    <mergeCell ref="Y271:Z271"/>
    <mergeCell ref="AA271:AB271"/>
    <mergeCell ref="AC271:AE271"/>
    <mergeCell ref="AF271:AH271"/>
    <mergeCell ref="AI271:AK271"/>
    <mergeCell ref="AL271:AN271"/>
    <mergeCell ref="C270:G270"/>
    <mergeCell ref="H270:J270"/>
    <mergeCell ref="K270:M270"/>
    <mergeCell ref="N270:O270"/>
    <mergeCell ref="R270:S270"/>
    <mergeCell ref="W270:X270"/>
    <mergeCell ref="Y270:Z270"/>
    <mergeCell ref="AA270:AB270"/>
    <mergeCell ref="AC270:AE270"/>
    <mergeCell ref="AF268:AH268"/>
    <mergeCell ref="AI268:AK268"/>
    <mergeCell ref="AL268:AN268"/>
    <mergeCell ref="C269:G269"/>
    <mergeCell ref="H269:J269"/>
    <mergeCell ref="K269:M269"/>
    <mergeCell ref="N269:O269"/>
    <mergeCell ref="R269:S269"/>
    <mergeCell ref="W269:X269"/>
    <mergeCell ref="Y269:Z269"/>
    <mergeCell ref="AA269:AB269"/>
    <mergeCell ref="AC269:AE269"/>
    <mergeCell ref="AF269:AH269"/>
    <mergeCell ref="AI269:AK269"/>
    <mergeCell ref="AL269:AN269"/>
    <mergeCell ref="C268:G268"/>
    <mergeCell ref="H268:J268"/>
    <mergeCell ref="K268:M268"/>
    <mergeCell ref="N268:O268"/>
    <mergeCell ref="R268:S268"/>
    <mergeCell ref="W268:X268"/>
    <mergeCell ref="Y268:Z268"/>
    <mergeCell ref="AA268:AB268"/>
    <mergeCell ref="AC268:AE268"/>
    <mergeCell ref="AF266:AH266"/>
    <mergeCell ref="AI266:AK266"/>
    <mergeCell ref="AL266:AN266"/>
    <mergeCell ref="C267:G267"/>
    <mergeCell ref="H267:J267"/>
    <mergeCell ref="K267:M267"/>
    <mergeCell ref="N267:O267"/>
    <mergeCell ref="R267:S267"/>
    <mergeCell ref="W267:X267"/>
    <mergeCell ref="Y267:Z267"/>
    <mergeCell ref="AA267:AB267"/>
    <mergeCell ref="AC267:AE267"/>
    <mergeCell ref="AF267:AH267"/>
    <mergeCell ref="AI267:AK267"/>
    <mergeCell ref="AL267:AN267"/>
    <mergeCell ref="C266:G266"/>
    <mergeCell ref="H266:J266"/>
    <mergeCell ref="K266:M266"/>
    <mergeCell ref="N266:O266"/>
    <mergeCell ref="R266:S266"/>
    <mergeCell ref="W266:X266"/>
    <mergeCell ref="Y266:Z266"/>
    <mergeCell ref="AA266:AB266"/>
    <mergeCell ref="AC266:AE266"/>
    <mergeCell ref="AF264:AH264"/>
    <mergeCell ref="AI264:AK264"/>
    <mergeCell ref="AL264:AN264"/>
    <mergeCell ref="C265:G265"/>
    <mergeCell ref="H265:J265"/>
    <mergeCell ref="K265:M265"/>
    <mergeCell ref="N265:O265"/>
    <mergeCell ref="R265:S265"/>
    <mergeCell ref="W265:X265"/>
    <mergeCell ref="Y265:Z265"/>
    <mergeCell ref="AA265:AB265"/>
    <mergeCell ref="AC265:AE265"/>
    <mergeCell ref="AF265:AH265"/>
    <mergeCell ref="AI265:AK265"/>
    <mergeCell ref="AL265:AN265"/>
    <mergeCell ref="C264:G264"/>
    <mergeCell ref="H264:J264"/>
    <mergeCell ref="K264:M264"/>
    <mergeCell ref="N264:O264"/>
    <mergeCell ref="R264:S264"/>
    <mergeCell ref="W264:X264"/>
    <mergeCell ref="Y264:Z264"/>
    <mergeCell ref="AA264:AB264"/>
    <mergeCell ref="AC264:AE264"/>
    <mergeCell ref="AF262:AH262"/>
    <mergeCell ref="AI262:AK262"/>
    <mergeCell ref="AL262:AN262"/>
    <mergeCell ref="C263:G263"/>
    <mergeCell ref="H263:J263"/>
    <mergeCell ref="K263:M263"/>
    <mergeCell ref="N263:O263"/>
    <mergeCell ref="R263:S263"/>
    <mergeCell ref="W263:X263"/>
    <mergeCell ref="Y263:Z263"/>
    <mergeCell ref="AA263:AB263"/>
    <mergeCell ref="AC263:AE263"/>
    <mergeCell ref="AF263:AH263"/>
    <mergeCell ref="AI263:AK263"/>
    <mergeCell ref="AL263:AN263"/>
    <mergeCell ref="C262:G262"/>
    <mergeCell ref="H262:J262"/>
    <mergeCell ref="K262:M262"/>
    <mergeCell ref="N262:O262"/>
    <mergeCell ref="R262:S262"/>
    <mergeCell ref="W262:X262"/>
    <mergeCell ref="Y262:Z262"/>
    <mergeCell ref="AA262:AB262"/>
    <mergeCell ref="AC262:AE262"/>
    <mergeCell ref="AF260:AH260"/>
    <mergeCell ref="AI260:AK260"/>
    <mergeCell ref="AL260:AN260"/>
    <mergeCell ref="C261:G261"/>
    <mergeCell ref="H261:J261"/>
    <mergeCell ref="K261:M261"/>
    <mergeCell ref="N261:O261"/>
    <mergeCell ref="R261:S261"/>
    <mergeCell ref="W261:X261"/>
    <mergeCell ref="Y261:Z261"/>
    <mergeCell ref="AA261:AB261"/>
    <mergeCell ref="AC261:AE261"/>
    <mergeCell ref="AF261:AH261"/>
    <mergeCell ref="AI261:AK261"/>
    <mergeCell ref="AL261:AN261"/>
    <mergeCell ref="C260:G260"/>
    <mergeCell ref="H260:J260"/>
    <mergeCell ref="K260:M260"/>
    <mergeCell ref="N260:O260"/>
    <mergeCell ref="R260:S260"/>
    <mergeCell ref="W260:X260"/>
    <mergeCell ref="Y260:Z260"/>
    <mergeCell ref="AA260:AB260"/>
    <mergeCell ref="AC260:AE260"/>
    <mergeCell ref="AF258:AH258"/>
    <mergeCell ref="AI258:AK258"/>
    <mergeCell ref="AL258:AN258"/>
    <mergeCell ref="C259:G259"/>
    <mergeCell ref="H259:J259"/>
    <mergeCell ref="K259:M259"/>
    <mergeCell ref="N259:O259"/>
    <mergeCell ref="R259:S259"/>
    <mergeCell ref="W259:X259"/>
    <mergeCell ref="Y259:Z259"/>
    <mergeCell ref="AA259:AB259"/>
    <mergeCell ref="AC259:AE259"/>
    <mergeCell ref="AF259:AH259"/>
    <mergeCell ref="AI259:AK259"/>
    <mergeCell ref="AL259:AN259"/>
    <mergeCell ref="C258:G258"/>
    <mergeCell ref="H258:J258"/>
    <mergeCell ref="K258:M258"/>
    <mergeCell ref="N258:O258"/>
    <mergeCell ref="R258:S258"/>
    <mergeCell ref="W258:X258"/>
    <mergeCell ref="Y258:Z258"/>
    <mergeCell ref="AA258:AB258"/>
    <mergeCell ref="AC258:AE258"/>
    <mergeCell ref="AF256:AH256"/>
    <mergeCell ref="AI256:AK256"/>
    <mergeCell ref="AL256:AN256"/>
    <mergeCell ref="C257:G257"/>
    <mergeCell ref="H257:J257"/>
    <mergeCell ref="K257:M257"/>
    <mergeCell ref="N257:O257"/>
    <mergeCell ref="R257:S257"/>
    <mergeCell ref="W257:X257"/>
    <mergeCell ref="Y257:Z257"/>
    <mergeCell ref="AA257:AB257"/>
    <mergeCell ref="AC257:AE257"/>
    <mergeCell ref="AF257:AH257"/>
    <mergeCell ref="AI257:AK257"/>
    <mergeCell ref="AL257:AN257"/>
    <mergeCell ref="C256:G256"/>
    <mergeCell ref="H256:J256"/>
    <mergeCell ref="K256:M256"/>
    <mergeCell ref="N256:O256"/>
    <mergeCell ref="R256:S256"/>
    <mergeCell ref="W256:X256"/>
    <mergeCell ref="Y256:Z256"/>
    <mergeCell ref="AA256:AB256"/>
    <mergeCell ref="AC256:AE256"/>
    <mergeCell ref="AF254:AH254"/>
    <mergeCell ref="AI254:AK254"/>
    <mergeCell ref="AL254:AN254"/>
    <mergeCell ref="C255:G255"/>
    <mergeCell ref="H255:J255"/>
    <mergeCell ref="K255:M255"/>
    <mergeCell ref="N255:O255"/>
    <mergeCell ref="R255:S255"/>
    <mergeCell ref="W255:X255"/>
    <mergeCell ref="Y255:Z255"/>
    <mergeCell ref="AA255:AB255"/>
    <mergeCell ref="AC255:AE255"/>
    <mergeCell ref="AF255:AH255"/>
    <mergeCell ref="AI255:AK255"/>
    <mergeCell ref="AL255:AN255"/>
    <mergeCell ref="C254:G254"/>
    <mergeCell ref="H254:J254"/>
    <mergeCell ref="K254:M254"/>
    <mergeCell ref="N254:O254"/>
    <mergeCell ref="R254:S254"/>
    <mergeCell ref="W254:X254"/>
    <mergeCell ref="Y254:Z254"/>
    <mergeCell ref="AA254:AB254"/>
    <mergeCell ref="AC254:AE254"/>
    <mergeCell ref="AF252:AH252"/>
    <mergeCell ref="AI252:AK252"/>
    <mergeCell ref="AL252:AN252"/>
    <mergeCell ref="C253:G253"/>
    <mergeCell ref="H253:J253"/>
    <mergeCell ref="K253:M253"/>
    <mergeCell ref="N253:O253"/>
    <mergeCell ref="R253:S253"/>
    <mergeCell ref="W253:X253"/>
    <mergeCell ref="Y253:Z253"/>
    <mergeCell ref="AA253:AB253"/>
    <mergeCell ref="AC253:AE253"/>
    <mergeCell ref="AF253:AH253"/>
    <mergeCell ref="AI253:AK253"/>
    <mergeCell ref="AL253:AN253"/>
    <mergeCell ref="C252:G252"/>
    <mergeCell ref="H252:J252"/>
    <mergeCell ref="K252:M252"/>
    <mergeCell ref="N252:O252"/>
    <mergeCell ref="R252:S252"/>
    <mergeCell ref="W252:X252"/>
    <mergeCell ref="Y252:Z252"/>
    <mergeCell ref="AA252:AB252"/>
    <mergeCell ref="AC252:AE252"/>
    <mergeCell ref="AF250:AH250"/>
    <mergeCell ref="AI250:AK250"/>
    <mergeCell ref="AL250:AN250"/>
    <mergeCell ref="C251:G251"/>
    <mergeCell ref="H251:J251"/>
    <mergeCell ref="K251:M251"/>
    <mergeCell ref="N251:O251"/>
    <mergeCell ref="R251:S251"/>
    <mergeCell ref="W251:X251"/>
    <mergeCell ref="Y251:Z251"/>
    <mergeCell ref="AA251:AB251"/>
    <mergeCell ref="AC251:AE251"/>
    <mergeCell ref="AF251:AH251"/>
    <mergeCell ref="AI251:AK251"/>
    <mergeCell ref="AL251:AN251"/>
    <mergeCell ref="C250:G250"/>
    <mergeCell ref="H250:J250"/>
    <mergeCell ref="K250:M250"/>
    <mergeCell ref="N250:O250"/>
    <mergeCell ref="R250:S250"/>
    <mergeCell ref="W250:X250"/>
    <mergeCell ref="Y250:Z250"/>
    <mergeCell ref="AA250:AB250"/>
    <mergeCell ref="AC250:AE250"/>
    <mergeCell ref="AF248:AH248"/>
    <mergeCell ref="AI248:AK248"/>
    <mergeCell ref="AL248:AN248"/>
    <mergeCell ref="C249:G249"/>
    <mergeCell ref="H249:J249"/>
    <mergeCell ref="K249:M249"/>
    <mergeCell ref="N249:O249"/>
    <mergeCell ref="R249:S249"/>
    <mergeCell ref="W249:X249"/>
    <mergeCell ref="Y249:Z249"/>
    <mergeCell ref="AA249:AB249"/>
    <mergeCell ref="AC249:AE249"/>
    <mergeCell ref="AF249:AH249"/>
    <mergeCell ref="AI249:AK249"/>
    <mergeCell ref="AL249:AN249"/>
    <mergeCell ref="C248:G248"/>
    <mergeCell ref="H248:J248"/>
    <mergeCell ref="K248:M248"/>
    <mergeCell ref="N248:O248"/>
    <mergeCell ref="R248:S248"/>
    <mergeCell ref="W248:X248"/>
    <mergeCell ref="Y248:Z248"/>
    <mergeCell ref="AA248:AB248"/>
    <mergeCell ref="AC248:AE248"/>
    <mergeCell ref="AF246:AH246"/>
    <mergeCell ref="AI246:AK246"/>
    <mergeCell ref="AL246:AN246"/>
    <mergeCell ref="C247:G247"/>
    <mergeCell ref="H247:J247"/>
    <mergeCell ref="K247:M247"/>
    <mergeCell ref="N247:O247"/>
    <mergeCell ref="R247:S247"/>
    <mergeCell ref="W247:X247"/>
    <mergeCell ref="Y247:Z247"/>
    <mergeCell ref="AA247:AB247"/>
    <mergeCell ref="AC247:AE247"/>
    <mergeCell ref="AF247:AH247"/>
    <mergeCell ref="AI247:AK247"/>
    <mergeCell ref="AL247:AN247"/>
    <mergeCell ref="C246:G246"/>
    <mergeCell ref="H246:J246"/>
    <mergeCell ref="K246:M246"/>
    <mergeCell ref="N246:O246"/>
    <mergeCell ref="R246:S246"/>
    <mergeCell ref="W246:X246"/>
    <mergeCell ref="Y246:Z246"/>
    <mergeCell ref="AA246:AB246"/>
    <mergeCell ref="AC246:AE246"/>
    <mergeCell ref="AF244:AH244"/>
    <mergeCell ref="AI244:AK244"/>
    <mergeCell ref="AL244:AN244"/>
    <mergeCell ref="C245:G245"/>
    <mergeCell ref="H245:J245"/>
    <mergeCell ref="K245:M245"/>
    <mergeCell ref="N245:O245"/>
    <mergeCell ref="R245:S245"/>
    <mergeCell ref="W245:X245"/>
    <mergeCell ref="Y245:Z245"/>
    <mergeCell ref="AA245:AB245"/>
    <mergeCell ref="AC245:AE245"/>
    <mergeCell ref="AF245:AH245"/>
    <mergeCell ref="AI245:AK245"/>
    <mergeCell ref="AL245:AN245"/>
    <mergeCell ref="C244:G244"/>
    <mergeCell ref="H244:J244"/>
    <mergeCell ref="K244:M244"/>
    <mergeCell ref="N244:O244"/>
    <mergeCell ref="R244:S244"/>
    <mergeCell ref="W244:X244"/>
    <mergeCell ref="Y244:Z244"/>
    <mergeCell ref="AA244:AB244"/>
    <mergeCell ref="AC244:AE244"/>
    <mergeCell ref="AF242:AH242"/>
    <mergeCell ref="AI242:AK242"/>
    <mergeCell ref="AL242:AN242"/>
    <mergeCell ref="C243:G243"/>
    <mergeCell ref="H243:J243"/>
    <mergeCell ref="K243:M243"/>
    <mergeCell ref="N243:O243"/>
    <mergeCell ref="R243:S243"/>
    <mergeCell ref="W243:X243"/>
    <mergeCell ref="Y243:Z243"/>
    <mergeCell ref="AA243:AB243"/>
    <mergeCell ref="AC243:AE243"/>
    <mergeCell ref="AF243:AH243"/>
    <mergeCell ref="AI243:AK243"/>
    <mergeCell ref="AL243:AN243"/>
    <mergeCell ref="C242:G242"/>
    <mergeCell ref="H242:J242"/>
    <mergeCell ref="K242:M242"/>
    <mergeCell ref="N242:O242"/>
    <mergeCell ref="R242:S242"/>
    <mergeCell ref="W242:X242"/>
    <mergeCell ref="Y242:Z242"/>
    <mergeCell ref="AA242:AB242"/>
    <mergeCell ref="AC242:AE242"/>
    <mergeCell ref="AF240:AH240"/>
    <mergeCell ref="AI240:AK240"/>
    <mergeCell ref="AL240:AN240"/>
    <mergeCell ref="C241:G241"/>
    <mergeCell ref="H241:J241"/>
    <mergeCell ref="K241:M241"/>
    <mergeCell ref="N241:O241"/>
    <mergeCell ref="R241:S241"/>
    <mergeCell ref="W241:X241"/>
    <mergeCell ref="Y241:Z241"/>
    <mergeCell ref="AA241:AB241"/>
    <mergeCell ref="AC241:AE241"/>
    <mergeCell ref="AF241:AH241"/>
    <mergeCell ref="AI241:AK241"/>
    <mergeCell ref="AL241:AN241"/>
    <mergeCell ref="C240:G240"/>
    <mergeCell ref="H240:J240"/>
    <mergeCell ref="K240:M240"/>
    <mergeCell ref="N240:O240"/>
    <mergeCell ref="R240:S240"/>
    <mergeCell ref="W240:X240"/>
    <mergeCell ref="Y240:Z240"/>
    <mergeCell ref="AA240:AB240"/>
    <mergeCell ref="AC240:AE240"/>
    <mergeCell ref="AF238:AH238"/>
    <mergeCell ref="AI238:AK238"/>
    <mergeCell ref="AL238:AN238"/>
    <mergeCell ref="C239:G239"/>
    <mergeCell ref="H239:J239"/>
    <mergeCell ref="K239:M239"/>
    <mergeCell ref="N239:O239"/>
    <mergeCell ref="R239:S239"/>
    <mergeCell ref="W239:X239"/>
    <mergeCell ref="Y239:Z239"/>
    <mergeCell ref="AA239:AB239"/>
    <mergeCell ref="AC239:AE239"/>
    <mergeCell ref="AF239:AH239"/>
    <mergeCell ref="AI239:AK239"/>
    <mergeCell ref="AL239:AN239"/>
    <mergeCell ref="C238:G238"/>
    <mergeCell ref="H238:J238"/>
    <mergeCell ref="K238:M238"/>
    <mergeCell ref="N238:O238"/>
    <mergeCell ref="R238:S238"/>
    <mergeCell ref="W238:X238"/>
    <mergeCell ref="Y238:Z238"/>
    <mergeCell ref="AA238:AB238"/>
    <mergeCell ref="AC238:AE238"/>
    <mergeCell ref="AF236:AH236"/>
    <mergeCell ref="AI236:AK236"/>
    <mergeCell ref="AL236:AN236"/>
    <mergeCell ref="C237:G237"/>
    <mergeCell ref="H237:J237"/>
    <mergeCell ref="K237:M237"/>
    <mergeCell ref="N237:O237"/>
    <mergeCell ref="R237:S237"/>
    <mergeCell ref="W237:X237"/>
    <mergeCell ref="Y237:Z237"/>
    <mergeCell ref="AA237:AB237"/>
    <mergeCell ref="AC237:AE237"/>
    <mergeCell ref="AF237:AH237"/>
    <mergeCell ref="AI237:AK237"/>
    <mergeCell ref="AL237:AN237"/>
    <mergeCell ref="C236:G236"/>
    <mergeCell ref="H236:J236"/>
    <mergeCell ref="K236:M236"/>
    <mergeCell ref="N236:O236"/>
    <mergeCell ref="R236:S236"/>
    <mergeCell ref="W236:X236"/>
    <mergeCell ref="Y236:Z236"/>
    <mergeCell ref="AA236:AB236"/>
    <mergeCell ref="AC236:AE236"/>
    <mergeCell ref="AF234:AH234"/>
    <mergeCell ref="AI234:AK234"/>
    <mergeCell ref="AL234:AN234"/>
    <mergeCell ref="C235:G235"/>
    <mergeCell ref="H235:J235"/>
    <mergeCell ref="K235:M235"/>
    <mergeCell ref="N235:O235"/>
    <mergeCell ref="R235:S235"/>
    <mergeCell ref="W235:X235"/>
    <mergeCell ref="Y235:Z235"/>
    <mergeCell ref="AA235:AB235"/>
    <mergeCell ref="AC235:AE235"/>
    <mergeCell ref="AF235:AH235"/>
    <mergeCell ref="AI235:AK235"/>
    <mergeCell ref="AL235:AN235"/>
    <mergeCell ref="C234:G234"/>
    <mergeCell ref="H234:J234"/>
    <mergeCell ref="K234:M234"/>
    <mergeCell ref="N234:O234"/>
    <mergeCell ref="R234:S234"/>
    <mergeCell ref="W234:X234"/>
    <mergeCell ref="Y234:Z234"/>
    <mergeCell ref="AA234:AB234"/>
    <mergeCell ref="AC234:AE234"/>
    <mergeCell ref="AF232:AH232"/>
    <mergeCell ref="AI232:AK232"/>
    <mergeCell ref="AL232:AN232"/>
    <mergeCell ref="C233:G233"/>
    <mergeCell ref="H233:J233"/>
    <mergeCell ref="K233:M233"/>
    <mergeCell ref="N233:O233"/>
    <mergeCell ref="R233:S233"/>
    <mergeCell ref="W233:X233"/>
    <mergeCell ref="Y233:Z233"/>
    <mergeCell ref="AA233:AB233"/>
    <mergeCell ref="AC233:AE233"/>
    <mergeCell ref="AF233:AH233"/>
    <mergeCell ref="AI233:AK233"/>
    <mergeCell ref="AL233:AN233"/>
    <mergeCell ref="C232:G232"/>
    <mergeCell ref="H232:J232"/>
    <mergeCell ref="K232:M232"/>
    <mergeCell ref="N232:O232"/>
    <mergeCell ref="R232:S232"/>
    <mergeCell ref="W232:X232"/>
    <mergeCell ref="Y232:Z232"/>
    <mergeCell ref="AA232:AB232"/>
    <mergeCell ref="AC232:AE232"/>
    <mergeCell ref="AF230:AH230"/>
    <mergeCell ref="AI230:AK230"/>
    <mergeCell ref="AL230:AN230"/>
    <mergeCell ref="C231:G231"/>
    <mergeCell ref="H231:J231"/>
    <mergeCell ref="K231:M231"/>
    <mergeCell ref="N231:O231"/>
    <mergeCell ref="R231:S231"/>
    <mergeCell ref="W231:X231"/>
    <mergeCell ref="Y231:Z231"/>
    <mergeCell ref="AA231:AB231"/>
    <mergeCell ref="AC231:AE231"/>
    <mergeCell ref="AF231:AH231"/>
    <mergeCell ref="AI231:AK231"/>
    <mergeCell ref="AL231:AN231"/>
    <mergeCell ref="C230:G230"/>
    <mergeCell ref="H230:J230"/>
    <mergeCell ref="K230:M230"/>
    <mergeCell ref="N230:O230"/>
    <mergeCell ref="R230:S230"/>
    <mergeCell ref="W230:X230"/>
    <mergeCell ref="Y230:Z230"/>
    <mergeCell ref="AA230:AB230"/>
    <mergeCell ref="AC230:AE230"/>
    <mergeCell ref="AF228:AH228"/>
    <mergeCell ref="AI228:AK228"/>
    <mergeCell ref="AL228:AN228"/>
    <mergeCell ref="C229:G229"/>
    <mergeCell ref="H229:J229"/>
    <mergeCell ref="K229:M229"/>
    <mergeCell ref="N229:O229"/>
    <mergeCell ref="R229:S229"/>
    <mergeCell ref="W229:X229"/>
    <mergeCell ref="Y229:Z229"/>
    <mergeCell ref="AA229:AB229"/>
    <mergeCell ref="AC229:AE229"/>
    <mergeCell ref="AF229:AH229"/>
    <mergeCell ref="AI229:AK229"/>
    <mergeCell ref="AL229:AN229"/>
    <mergeCell ref="C228:G228"/>
    <mergeCell ref="H228:J228"/>
    <mergeCell ref="K228:M228"/>
    <mergeCell ref="N228:O228"/>
    <mergeCell ref="R228:S228"/>
    <mergeCell ref="W228:X228"/>
    <mergeCell ref="Y228:Z228"/>
    <mergeCell ref="AA228:AB228"/>
    <mergeCell ref="AC228:AE228"/>
    <mergeCell ref="AF226:AH226"/>
    <mergeCell ref="AI226:AK226"/>
    <mergeCell ref="AL226:AN226"/>
    <mergeCell ref="C227:G227"/>
    <mergeCell ref="H227:J227"/>
    <mergeCell ref="K227:M227"/>
    <mergeCell ref="N227:O227"/>
    <mergeCell ref="R227:S227"/>
    <mergeCell ref="W227:X227"/>
    <mergeCell ref="Y227:Z227"/>
    <mergeCell ref="AA227:AB227"/>
    <mergeCell ref="AC227:AE227"/>
    <mergeCell ref="AF227:AH227"/>
    <mergeCell ref="AI227:AK227"/>
    <mergeCell ref="AL227:AN227"/>
    <mergeCell ref="C226:G226"/>
    <mergeCell ref="H226:J226"/>
    <mergeCell ref="K226:M226"/>
    <mergeCell ref="N226:O226"/>
    <mergeCell ref="R226:S226"/>
    <mergeCell ref="W226:X226"/>
    <mergeCell ref="Y226:Z226"/>
    <mergeCell ref="AA226:AB226"/>
    <mergeCell ref="AC226:AE226"/>
    <mergeCell ref="AF224:AH224"/>
    <mergeCell ref="AI224:AK224"/>
    <mergeCell ref="AL224:AN224"/>
    <mergeCell ref="C225:G225"/>
    <mergeCell ref="H225:J225"/>
    <mergeCell ref="K225:M225"/>
    <mergeCell ref="N225:O225"/>
    <mergeCell ref="R225:S225"/>
    <mergeCell ref="W225:X225"/>
    <mergeCell ref="Y225:Z225"/>
    <mergeCell ref="AA225:AB225"/>
    <mergeCell ref="AC225:AE225"/>
    <mergeCell ref="AF225:AH225"/>
    <mergeCell ref="AI225:AK225"/>
    <mergeCell ref="AL225:AN225"/>
    <mergeCell ref="C224:G224"/>
    <mergeCell ref="H224:J224"/>
    <mergeCell ref="K224:M224"/>
    <mergeCell ref="N224:O224"/>
    <mergeCell ref="R224:S224"/>
    <mergeCell ref="W224:X224"/>
    <mergeCell ref="Y224:Z224"/>
    <mergeCell ref="AA224:AB224"/>
    <mergeCell ref="AC224:AE224"/>
    <mergeCell ref="AF222:AH222"/>
    <mergeCell ref="AI222:AK222"/>
    <mergeCell ref="AL222:AN222"/>
    <mergeCell ref="C223:G223"/>
    <mergeCell ref="H223:J223"/>
    <mergeCell ref="K223:M223"/>
    <mergeCell ref="N223:O223"/>
    <mergeCell ref="R223:S223"/>
    <mergeCell ref="W223:X223"/>
    <mergeCell ref="Y223:Z223"/>
    <mergeCell ref="AA223:AB223"/>
    <mergeCell ref="AC223:AE223"/>
    <mergeCell ref="AF223:AH223"/>
    <mergeCell ref="AI223:AK223"/>
    <mergeCell ref="AL223:AN223"/>
    <mergeCell ref="C222:G222"/>
    <mergeCell ref="H222:J222"/>
    <mergeCell ref="K222:M222"/>
    <mergeCell ref="N222:O222"/>
    <mergeCell ref="R222:S222"/>
    <mergeCell ref="W222:X222"/>
    <mergeCell ref="Y222:Z222"/>
    <mergeCell ref="AA222:AB222"/>
    <mergeCell ref="AC222:AE222"/>
    <mergeCell ref="AF220:AH220"/>
    <mergeCell ref="AI220:AK220"/>
    <mergeCell ref="AL220:AN220"/>
    <mergeCell ref="C221:G221"/>
    <mergeCell ref="H221:J221"/>
    <mergeCell ref="K221:M221"/>
    <mergeCell ref="N221:O221"/>
    <mergeCell ref="R221:S221"/>
    <mergeCell ref="W221:X221"/>
    <mergeCell ref="Y221:Z221"/>
    <mergeCell ref="AA221:AB221"/>
    <mergeCell ref="AC221:AE221"/>
    <mergeCell ref="AF221:AH221"/>
    <mergeCell ref="AI221:AK221"/>
    <mergeCell ref="AL221:AN221"/>
    <mergeCell ref="C220:G220"/>
    <mergeCell ref="H220:J220"/>
    <mergeCell ref="K220:M220"/>
    <mergeCell ref="N220:O220"/>
    <mergeCell ref="R220:S220"/>
    <mergeCell ref="W220:X220"/>
    <mergeCell ref="Y220:Z220"/>
    <mergeCell ref="AA220:AB220"/>
    <mergeCell ref="AC220:AE220"/>
    <mergeCell ref="AF218:AH218"/>
    <mergeCell ref="AI218:AK218"/>
    <mergeCell ref="AL218:AN218"/>
    <mergeCell ref="C219:G219"/>
    <mergeCell ref="H219:J219"/>
    <mergeCell ref="K219:M219"/>
    <mergeCell ref="N219:O219"/>
    <mergeCell ref="R219:S219"/>
    <mergeCell ref="W219:X219"/>
    <mergeCell ref="Y219:Z219"/>
    <mergeCell ref="AA219:AB219"/>
    <mergeCell ref="AC219:AE219"/>
    <mergeCell ref="AF219:AH219"/>
    <mergeCell ref="AI219:AK219"/>
    <mergeCell ref="AL219:AN219"/>
    <mergeCell ref="C218:G218"/>
    <mergeCell ref="H218:J218"/>
    <mergeCell ref="K218:M218"/>
    <mergeCell ref="N218:O218"/>
    <mergeCell ref="R218:S218"/>
    <mergeCell ref="W218:X218"/>
    <mergeCell ref="Y218:Z218"/>
    <mergeCell ref="AA218:AB218"/>
    <mergeCell ref="AC218:AE218"/>
    <mergeCell ref="AF216:AH216"/>
    <mergeCell ref="AI216:AK216"/>
    <mergeCell ref="AL216:AN216"/>
    <mergeCell ref="C217:G217"/>
    <mergeCell ref="H217:J217"/>
    <mergeCell ref="K217:M217"/>
    <mergeCell ref="N217:O217"/>
    <mergeCell ref="R217:S217"/>
    <mergeCell ref="W217:X217"/>
    <mergeCell ref="Y217:Z217"/>
    <mergeCell ref="AA217:AB217"/>
    <mergeCell ref="AC217:AE217"/>
    <mergeCell ref="AF217:AH217"/>
    <mergeCell ref="AI217:AK217"/>
    <mergeCell ref="AL217:AN217"/>
    <mergeCell ref="C216:G216"/>
    <mergeCell ref="H216:J216"/>
    <mergeCell ref="K216:M216"/>
    <mergeCell ref="N216:O216"/>
    <mergeCell ref="R216:S216"/>
    <mergeCell ref="W216:X216"/>
    <mergeCell ref="Y216:Z216"/>
    <mergeCell ref="AA216:AB216"/>
    <mergeCell ref="AC216:AE216"/>
    <mergeCell ref="AF214:AH214"/>
    <mergeCell ref="AI214:AK214"/>
    <mergeCell ref="AL214:AN214"/>
    <mergeCell ref="C215:G215"/>
    <mergeCell ref="H215:J215"/>
    <mergeCell ref="K215:M215"/>
    <mergeCell ref="N215:O215"/>
    <mergeCell ref="R215:S215"/>
    <mergeCell ref="W215:X215"/>
    <mergeCell ref="Y215:Z215"/>
    <mergeCell ref="AA215:AB215"/>
    <mergeCell ref="AC215:AE215"/>
    <mergeCell ref="AF215:AH215"/>
    <mergeCell ref="AI215:AK215"/>
    <mergeCell ref="AL215:AN215"/>
    <mergeCell ref="C214:G214"/>
    <mergeCell ref="H214:J214"/>
    <mergeCell ref="K214:M214"/>
    <mergeCell ref="N214:O214"/>
    <mergeCell ref="R214:S214"/>
    <mergeCell ref="W214:X214"/>
    <mergeCell ref="Y214:Z214"/>
    <mergeCell ref="AA214:AB214"/>
    <mergeCell ref="AC214:AE214"/>
    <mergeCell ref="AF212:AH212"/>
    <mergeCell ref="AI212:AK212"/>
    <mergeCell ref="AL212:AN212"/>
    <mergeCell ref="C213:G213"/>
    <mergeCell ref="H213:J213"/>
    <mergeCell ref="K213:M213"/>
    <mergeCell ref="N213:O213"/>
    <mergeCell ref="R213:S213"/>
    <mergeCell ref="W213:X213"/>
    <mergeCell ref="Y213:Z213"/>
    <mergeCell ref="AA213:AB213"/>
    <mergeCell ref="AC213:AE213"/>
    <mergeCell ref="AF213:AH213"/>
    <mergeCell ref="AI213:AK213"/>
    <mergeCell ref="AL213:AN213"/>
    <mergeCell ref="C212:G212"/>
    <mergeCell ref="H212:J212"/>
    <mergeCell ref="K212:M212"/>
    <mergeCell ref="N212:O212"/>
    <mergeCell ref="R212:S212"/>
    <mergeCell ref="W212:X212"/>
    <mergeCell ref="Y212:Z212"/>
    <mergeCell ref="AA212:AB212"/>
    <mergeCell ref="AC212:AE212"/>
    <mergeCell ref="AF210:AH210"/>
    <mergeCell ref="AI210:AK210"/>
    <mergeCell ref="AL210:AN210"/>
    <mergeCell ref="C211:G211"/>
    <mergeCell ref="H211:J211"/>
    <mergeCell ref="K211:M211"/>
    <mergeCell ref="N211:O211"/>
    <mergeCell ref="R211:S211"/>
    <mergeCell ref="W211:X211"/>
    <mergeCell ref="Y211:Z211"/>
    <mergeCell ref="AA211:AB211"/>
    <mergeCell ref="AC211:AE211"/>
    <mergeCell ref="AF211:AH211"/>
    <mergeCell ref="AI211:AK211"/>
    <mergeCell ref="AL211:AN211"/>
    <mergeCell ref="C210:G210"/>
    <mergeCell ref="H210:J210"/>
    <mergeCell ref="K210:M210"/>
    <mergeCell ref="N210:O210"/>
    <mergeCell ref="R210:S210"/>
    <mergeCell ref="W210:X210"/>
    <mergeCell ref="Y210:Z210"/>
    <mergeCell ref="AA210:AB210"/>
    <mergeCell ref="AC210:AE210"/>
    <mergeCell ref="AF208:AH208"/>
    <mergeCell ref="AI208:AK208"/>
    <mergeCell ref="AL208:AN208"/>
    <mergeCell ref="C209:G209"/>
    <mergeCell ref="H209:J209"/>
    <mergeCell ref="K209:M209"/>
    <mergeCell ref="N209:O209"/>
    <mergeCell ref="R209:S209"/>
    <mergeCell ref="W209:X209"/>
    <mergeCell ref="Y209:Z209"/>
    <mergeCell ref="AA209:AB209"/>
    <mergeCell ref="AC209:AE209"/>
    <mergeCell ref="AF209:AH209"/>
    <mergeCell ref="AI209:AK209"/>
    <mergeCell ref="AL209:AN209"/>
    <mergeCell ref="C208:G208"/>
    <mergeCell ref="H208:J208"/>
    <mergeCell ref="K208:M208"/>
    <mergeCell ref="N208:O208"/>
    <mergeCell ref="R208:S208"/>
    <mergeCell ref="W208:X208"/>
    <mergeCell ref="Y208:Z208"/>
    <mergeCell ref="AA208:AB208"/>
    <mergeCell ref="AC208:AE208"/>
    <mergeCell ref="AF206:AH206"/>
    <mergeCell ref="AI206:AK206"/>
    <mergeCell ref="AL206:AN206"/>
    <mergeCell ref="C207:G207"/>
    <mergeCell ref="H207:J207"/>
    <mergeCell ref="K207:M207"/>
    <mergeCell ref="N207:O207"/>
    <mergeCell ref="R207:S207"/>
    <mergeCell ref="W207:X207"/>
    <mergeCell ref="Y207:Z207"/>
    <mergeCell ref="AA207:AB207"/>
    <mergeCell ref="AC207:AE207"/>
    <mergeCell ref="AF207:AH207"/>
    <mergeCell ref="AI207:AK207"/>
    <mergeCell ref="AL207:AN207"/>
    <mergeCell ref="C206:G206"/>
    <mergeCell ref="H206:J206"/>
    <mergeCell ref="K206:M206"/>
    <mergeCell ref="N206:O206"/>
    <mergeCell ref="R206:S206"/>
    <mergeCell ref="W206:X206"/>
    <mergeCell ref="Y206:Z206"/>
    <mergeCell ref="AA206:AB206"/>
    <mergeCell ref="AC206:AE206"/>
    <mergeCell ref="AF204:AH204"/>
    <mergeCell ref="AI204:AK204"/>
    <mergeCell ref="AL204:AN204"/>
    <mergeCell ref="C205:G205"/>
    <mergeCell ref="H205:J205"/>
    <mergeCell ref="K205:M205"/>
    <mergeCell ref="N205:O205"/>
    <mergeCell ref="R205:S205"/>
    <mergeCell ref="W205:X205"/>
    <mergeCell ref="Y205:Z205"/>
    <mergeCell ref="AA205:AB205"/>
    <mergeCell ref="AC205:AE205"/>
    <mergeCell ref="AF205:AH205"/>
    <mergeCell ref="AI205:AK205"/>
    <mergeCell ref="AL205:AN205"/>
    <mergeCell ref="C204:G204"/>
    <mergeCell ref="H204:J204"/>
    <mergeCell ref="K204:M204"/>
    <mergeCell ref="N204:O204"/>
    <mergeCell ref="R204:S204"/>
    <mergeCell ref="W204:X204"/>
    <mergeCell ref="Y204:Z204"/>
    <mergeCell ref="AA204:AB204"/>
    <mergeCell ref="AC204:AE204"/>
    <mergeCell ref="AF202:AH202"/>
    <mergeCell ref="AI202:AK202"/>
    <mergeCell ref="AL202:AN202"/>
    <mergeCell ref="C203:G203"/>
    <mergeCell ref="H203:J203"/>
    <mergeCell ref="K203:M203"/>
    <mergeCell ref="N203:O203"/>
    <mergeCell ref="R203:S203"/>
    <mergeCell ref="W203:X203"/>
    <mergeCell ref="Y203:Z203"/>
    <mergeCell ref="AA203:AB203"/>
    <mergeCell ref="AC203:AE203"/>
    <mergeCell ref="AF203:AH203"/>
    <mergeCell ref="AI203:AK203"/>
    <mergeCell ref="AL203:AN203"/>
    <mergeCell ref="C202:G202"/>
    <mergeCell ref="H202:J202"/>
    <mergeCell ref="K202:M202"/>
    <mergeCell ref="N202:O202"/>
    <mergeCell ref="R202:S202"/>
    <mergeCell ref="W202:X202"/>
    <mergeCell ref="Y202:Z202"/>
    <mergeCell ref="AA202:AB202"/>
    <mergeCell ref="AC202:AE202"/>
    <mergeCell ref="AF200:AH200"/>
    <mergeCell ref="AI200:AK200"/>
    <mergeCell ref="AL200:AN200"/>
    <mergeCell ref="C201:G201"/>
    <mergeCell ref="H201:J201"/>
    <mergeCell ref="K201:M201"/>
    <mergeCell ref="N201:O201"/>
    <mergeCell ref="R201:S201"/>
    <mergeCell ref="W201:X201"/>
    <mergeCell ref="Y201:Z201"/>
    <mergeCell ref="AA201:AB201"/>
    <mergeCell ref="AC201:AE201"/>
    <mergeCell ref="AF201:AH201"/>
    <mergeCell ref="AI201:AK201"/>
    <mergeCell ref="AL201:AN201"/>
    <mergeCell ref="C200:G200"/>
    <mergeCell ref="H200:J200"/>
    <mergeCell ref="K200:M200"/>
    <mergeCell ref="N200:O200"/>
    <mergeCell ref="R200:S200"/>
    <mergeCell ref="W200:X200"/>
    <mergeCell ref="Y200:Z200"/>
    <mergeCell ref="AA200:AB200"/>
    <mergeCell ref="AC200:AE200"/>
    <mergeCell ref="AF198:AH198"/>
    <mergeCell ref="AI198:AK198"/>
    <mergeCell ref="AL198:AN198"/>
    <mergeCell ref="C199:G199"/>
    <mergeCell ref="H199:J199"/>
    <mergeCell ref="K199:M199"/>
    <mergeCell ref="N199:O199"/>
    <mergeCell ref="R199:S199"/>
    <mergeCell ref="W199:X199"/>
    <mergeCell ref="Y199:Z199"/>
    <mergeCell ref="AA199:AB199"/>
    <mergeCell ref="AC199:AE199"/>
    <mergeCell ref="AF199:AH199"/>
    <mergeCell ref="AI199:AK199"/>
    <mergeCell ref="AL199:AN199"/>
    <mergeCell ref="C198:G198"/>
    <mergeCell ref="H198:J198"/>
    <mergeCell ref="K198:M198"/>
    <mergeCell ref="N198:O198"/>
    <mergeCell ref="R198:S198"/>
    <mergeCell ref="W198:X198"/>
    <mergeCell ref="Y198:Z198"/>
    <mergeCell ref="AA198:AB198"/>
    <mergeCell ref="AC198:AE198"/>
    <mergeCell ref="AF196:AH196"/>
    <mergeCell ref="AI196:AK196"/>
    <mergeCell ref="AL196:AN196"/>
    <mergeCell ref="C197:G197"/>
    <mergeCell ref="H197:J197"/>
    <mergeCell ref="K197:M197"/>
    <mergeCell ref="N197:O197"/>
    <mergeCell ref="R197:S197"/>
    <mergeCell ref="W197:X197"/>
    <mergeCell ref="Y197:Z197"/>
    <mergeCell ref="AA197:AB197"/>
    <mergeCell ref="AC197:AE197"/>
    <mergeCell ref="AF197:AH197"/>
    <mergeCell ref="AI197:AK197"/>
    <mergeCell ref="AL197:AN197"/>
    <mergeCell ref="C196:G196"/>
    <mergeCell ref="H196:J196"/>
    <mergeCell ref="K196:M196"/>
    <mergeCell ref="N196:O196"/>
    <mergeCell ref="R196:S196"/>
    <mergeCell ref="W196:X196"/>
    <mergeCell ref="Y196:Z196"/>
    <mergeCell ref="AA196:AB196"/>
    <mergeCell ref="AC196:AE196"/>
    <mergeCell ref="AF194:AH194"/>
    <mergeCell ref="AI194:AK194"/>
    <mergeCell ref="AL194:AN194"/>
    <mergeCell ref="C195:G195"/>
    <mergeCell ref="H195:J195"/>
    <mergeCell ref="K195:M195"/>
    <mergeCell ref="N195:O195"/>
    <mergeCell ref="R195:S195"/>
    <mergeCell ref="W195:X195"/>
    <mergeCell ref="Y195:Z195"/>
    <mergeCell ref="AA195:AB195"/>
    <mergeCell ref="AC195:AE195"/>
    <mergeCell ref="AF195:AH195"/>
    <mergeCell ref="AI195:AK195"/>
    <mergeCell ref="AL195:AN195"/>
    <mergeCell ref="C194:G194"/>
    <mergeCell ref="H194:J194"/>
    <mergeCell ref="K194:M194"/>
    <mergeCell ref="N194:O194"/>
    <mergeCell ref="R194:S194"/>
    <mergeCell ref="W194:X194"/>
    <mergeCell ref="Y194:Z194"/>
    <mergeCell ref="AA194:AB194"/>
    <mergeCell ref="AC194:AE194"/>
    <mergeCell ref="AF192:AH192"/>
    <mergeCell ref="AI192:AK192"/>
    <mergeCell ref="AL192:AN192"/>
    <mergeCell ref="C193:G193"/>
    <mergeCell ref="H193:J193"/>
    <mergeCell ref="K193:M193"/>
    <mergeCell ref="N193:O193"/>
    <mergeCell ref="R193:S193"/>
    <mergeCell ref="W193:X193"/>
    <mergeCell ref="Y193:Z193"/>
    <mergeCell ref="AA193:AB193"/>
    <mergeCell ref="AC193:AE193"/>
    <mergeCell ref="AF193:AH193"/>
    <mergeCell ref="AI193:AK193"/>
    <mergeCell ref="AL193:AN193"/>
    <mergeCell ref="C192:G192"/>
    <mergeCell ref="H192:J192"/>
    <mergeCell ref="K192:M192"/>
    <mergeCell ref="N192:O192"/>
    <mergeCell ref="R192:S192"/>
    <mergeCell ref="W192:X192"/>
    <mergeCell ref="Y192:Z192"/>
    <mergeCell ref="AA192:AB192"/>
    <mergeCell ref="AC192:AE192"/>
    <mergeCell ref="AF190:AH190"/>
    <mergeCell ref="AI190:AK190"/>
    <mergeCell ref="AL190:AN190"/>
    <mergeCell ref="C191:G191"/>
    <mergeCell ref="H191:J191"/>
    <mergeCell ref="K191:M191"/>
    <mergeCell ref="N191:O191"/>
    <mergeCell ref="R191:S191"/>
    <mergeCell ref="W191:X191"/>
    <mergeCell ref="Y191:Z191"/>
    <mergeCell ref="AA191:AB191"/>
    <mergeCell ref="AC191:AE191"/>
    <mergeCell ref="AF191:AH191"/>
    <mergeCell ref="AI191:AK191"/>
    <mergeCell ref="AL191:AN191"/>
    <mergeCell ref="C190:G190"/>
    <mergeCell ref="H190:J190"/>
    <mergeCell ref="K190:M190"/>
    <mergeCell ref="N190:O190"/>
    <mergeCell ref="R190:S190"/>
    <mergeCell ref="W190:X190"/>
    <mergeCell ref="Y190:Z190"/>
    <mergeCell ref="AA190:AB190"/>
    <mergeCell ref="AC190:AE190"/>
    <mergeCell ref="AF188:AH188"/>
    <mergeCell ref="AI188:AK188"/>
    <mergeCell ref="AL188:AN188"/>
    <mergeCell ref="C189:G189"/>
    <mergeCell ref="H189:J189"/>
    <mergeCell ref="K189:M189"/>
    <mergeCell ref="N189:O189"/>
    <mergeCell ref="R189:S189"/>
    <mergeCell ref="W189:X189"/>
    <mergeCell ref="Y189:Z189"/>
    <mergeCell ref="AA189:AB189"/>
    <mergeCell ref="AC189:AE189"/>
    <mergeCell ref="AF189:AH189"/>
    <mergeCell ref="AI189:AK189"/>
    <mergeCell ref="AL189:AN189"/>
    <mergeCell ref="C188:G188"/>
    <mergeCell ref="H188:J188"/>
    <mergeCell ref="K188:M188"/>
    <mergeCell ref="N188:O188"/>
    <mergeCell ref="R188:S188"/>
    <mergeCell ref="W188:X188"/>
    <mergeCell ref="Y188:Z188"/>
    <mergeCell ref="AA188:AB188"/>
    <mergeCell ref="AC188:AE188"/>
    <mergeCell ref="AF186:AH186"/>
    <mergeCell ref="AI186:AK186"/>
    <mergeCell ref="AL186:AN186"/>
    <mergeCell ref="C187:G187"/>
    <mergeCell ref="H187:J187"/>
    <mergeCell ref="K187:M187"/>
    <mergeCell ref="N187:O187"/>
    <mergeCell ref="R187:S187"/>
    <mergeCell ref="W187:X187"/>
    <mergeCell ref="Y187:Z187"/>
    <mergeCell ref="AA187:AB187"/>
    <mergeCell ref="AC187:AE187"/>
    <mergeCell ref="AF187:AH187"/>
    <mergeCell ref="AI187:AK187"/>
    <mergeCell ref="AL187:AN187"/>
    <mergeCell ref="C186:G186"/>
    <mergeCell ref="H186:J186"/>
    <mergeCell ref="K186:M186"/>
    <mergeCell ref="N186:O186"/>
    <mergeCell ref="R186:S186"/>
    <mergeCell ref="W186:X186"/>
    <mergeCell ref="Y186:Z186"/>
    <mergeCell ref="AA186:AB186"/>
    <mergeCell ref="AC186:AE186"/>
    <mergeCell ref="AF184:AH184"/>
    <mergeCell ref="AI184:AK184"/>
    <mergeCell ref="AL184:AN184"/>
    <mergeCell ref="C185:G185"/>
    <mergeCell ref="H185:J185"/>
    <mergeCell ref="K185:M185"/>
    <mergeCell ref="N185:O185"/>
    <mergeCell ref="R185:S185"/>
    <mergeCell ref="W185:X185"/>
    <mergeCell ref="Y185:Z185"/>
    <mergeCell ref="AA185:AB185"/>
    <mergeCell ref="AC185:AE185"/>
    <mergeCell ref="AF185:AH185"/>
    <mergeCell ref="AI185:AK185"/>
    <mergeCell ref="AL185:AN185"/>
    <mergeCell ref="C184:G184"/>
    <mergeCell ref="H184:J184"/>
    <mergeCell ref="K184:M184"/>
    <mergeCell ref="N184:O184"/>
    <mergeCell ref="R184:S184"/>
    <mergeCell ref="W184:X184"/>
    <mergeCell ref="Y184:Z184"/>
    <mergeCell ref="AA184:AB184"/>
    <mergeCell ref="AC184:AE184"/>
    <mergeCell ref="AF182:AH182"/>
    <mergeCell ref="AI182:AK182"/>
    <mergeCell ref="AL182:AN182"/>
    <mergeCell ref="C183:G183"/>
    <mergeCell ref="H183:J183"/>
    <mergeCell ref="K183:M183"/>
    <mergeCell ref="N183:O183"/>
    <mergeCell ref="R183:S183"/>
    <mergeCell ref="W183:X183"/>
    <mergeCell ref="Y183:Z183"/>
    <mergeCell ref="AA183:AB183"/>
    <mergeCell ref="AC183:AE183"/>
    <mergeCell ref="AF183:AH183"/>
    <mergeCell ref="AI183:AK183"/>
    <mergeCell ref="AL183:AN183"/>
    <mergeCell ref="C182:G182"/>
    <mergeCell ref="H182:J182"/>
    <mergeCell ref="K182:M182"/>
    <mergeCell ref="N182:O182"/>
    <mergeCell ref="R182:S182"/>
    <mergeCell ref="W182:X182"/>
    <mergeCell ref="Y182:Z182"/>
    <mergeCell ref="AA182:AB182"/>
    <mergeCell ref="AC182:AE182"/>
    <mergeCell ref="AF180:AH180"/>
    <mergeCell ref="AI180:AK180"/>
    <mergeCell ref="AL180:AN180"/>
    <mergeCell ref="C181:G181"/>
    <mergeCell ref="H181:J181"/>
    <mergeCell ref="K181:M181"/>
    <mergeCell ref="N181:O181"/>
    <mergeCell ref="R181:S181"/>
    <mergeCell ref="W181:X181"/>
    <mergeCell ref="Y181:Z181"/>
    <mergeCell ref="AA181:AB181"/>
    <mergeCell ref="AC181:AE181"/>
    <mergeCell ref="AF181:AH181"/>
    <mergeCell ref="AI181:AK181"/>
    <mergeCell ref="AL181:AN181"/>
    <mergeCell ref="C180:G180"/>
    <mergeCell ref="H180:J180"/>
    <mergeCell ref="K180:M180"/>
    <mergeCell ref="N180:O180"/>
    <mergeCell ref="R180:S180"/>
    <mergeCell ref="W180:X180"/>
    <mergeCell ref="Y180:Z180"/>
    <mergeCell ref="AA180:AB180"/>
    <mergeCell ref="AC180:AE180"/>
    <mergeCell ref="AF178:AH178"/>
    <mergeCell ref="AI178:AK178"/>
    <mergeCell ref="AL178:AN178"/>
    <mergeCell ref="C179:G179"/>
    <mergeCell ref="H179:J179"/>
    <mergeCell ref="K179:M179"/>
    <mergeCell ref="N179:O179"/>
    <mergeCell ref="R179:S179"/>
    <mergeCell ref="W179:X179"/>
    <mergeCell ref="Y179:Z179"/>
    <mergeCell ref="AA179:AB179"/>
    <mergeCell ref="AC179:AE179"/>
    <mergeCell ref="AF179:AH179"/>
    <mergeCell ref="AI179:AK179"/>
    <mergeCell ref="AL179:AN179"/>
    <mergeCell ref="C178:G178"/>
    <mergeCell ref="H178:J178"/>
    <mergeCell ref="K178:M178"/>
    <mergeCell ref="N178:O178"/>
    <mergeCell ref="R178:S178"/>
    <mergeCell ref="W178:X178"/>
    <mergeCell ref="Y178:Z178"/>
    <mergeCell ref="AA178:AB178"/>
    <mergeCell ref="AC178:AE178"/>
    <mergeCell ref="AF176:AH176"/>
    <mergeCell ref="AI176:AK176"/>
    <mergeCell ref="AL176:AN176"/>
    <mergeCell ref="C177:G177"/>
    <mergeCell ref="H177:J177"/>
    <mergeCell ref="K177:M177"/>
    <mergeCell ref="N177:O177"/>
    <mergeCell ref="R177:S177"/>
    <mergeCell ref="W177:X177"/>
    <mergeCell ref="Y177:Z177"/>
    <mergeCell ref="AA177:AB177"/>
    <mergeCell ref="AC177:AE177"/>
    <mergeCell ref="AF177:AH177"/>
    <mergeCell ref="AI177:AK177"/>
    <mergeCell ref="AL177:AN177"/>
    <mergeCell ref="C176:G176"/>
    <mergeCell ref="H176:J176"/>
    <mergeCell ref="K176:M176"/>
    <mergeCell ref="N176:O176"/>
    <mergeCell ref="R176:S176"/>
    <mergeCell ref="W176:X176"/>
    <mergeCell ref="Y176:Z176"/>
    <mergeCell ref="AA176:AB176"/>
    <mergeCell ref="AC176:AE176"/>
    <mergeCell ref="AF174:AH174"/>
    <mergeCell ref="AI174:AK174"/>
    <mergeCell ref="AL174:AN174"/>
    <mergeCell ref="C175:G175"/>
    <mergeCell ref="H175:J175"/>
    <mergeCell ref="K175:M175"/>
    <mergeCell ref="N175:O175"/>
    <mergeCell ref="R175:S175"/>
    <mergeCell ref="W175:X175"/>
    <mergeCell ref="Y175:Z175"/>
    <mergeCell ref="AA175:AB175"/>
    <mergeCell ref="AC175:AE175"/>
    <mergeCell ref="AF175:AH175"/>
    <mergeCell ref="AI175:AK175"/>
    <mergeCell ref="AL175:AN175"/>
    <mergeCell ref="C174:G174"/>
    <mergeCell ref="H174:J174"/>
    <mergeCell ref="K174:M174"/>
    <mergeCell ref="N174:O174"/>
    <mergeCell ref="R174:S174"/>
    <mergeCell ref="W174:X174"/>
    <mergeCell ref="Y174:Z174"/>
    <mergeCell ref="AA174:AB174"/>
    <mergeCell ref="AC174:AE174"/>
    <mergeCell ref="AF172:AH172"/>
    <mergeCell ref="AI172:AK172"/>
    <mergeCell ref="AL172:AN172"/>
    <mergeCell ref="C173:G173"/>
    <mergeCell ref="H173:J173"/>
    <mergeCell ref="K173:M173"/>
    <mergeCell ref="N173:O173"/>
    <mergeCell ref="R173:S173"/>
    <mergeCell ref="W173:X173"/>
    <mergeCell ref="Y173:Z173"/>
    <mergeCell ref="AA173:AB173"/>
    <mergeCell ref="AC173:AE173"/>
    <mergeCell ref="AF173:AH173"/>
    <mergeCell ref="AI173:AK173"/>
    <mergeCell ref="AL173:AN173"/>
    <mergeCell ref="C172:G172"/>
    <mergeCell ref="H172:J172"/>
    <mergeCell ref="K172:M172"/>
    <mergeCell ref="N172:O172"/>
    <mergeCell ref="R172:S172"/>
    <mergeCell ref="W172:X172"/>
    <mergeCell ref="Y172:Z172"/>
    <mergeCell ref="AA172:AB172"/>
    <mergeCell ref="AC172:AE172"/>
    <mergeCell ref="AF170:AH170"/>
    <mergeCell ref="AI170:AK170"/>
    <mergeCell ref="AL170:AN170"/>
    <mergeCell ref="C171:G171"/>
    <mergeCell ref="H171:J171"/>
    <mergeCell ref="K171:M171"/>
    <mergeCell ref="N171:O171"/>
    <mergeCell ref="R171:S171"/>
    <mergeCell ref="W171:X171"/>
    <mergeCell ref="Y171:Z171"/>
    <mergeCell ref="AA171:AB171"/>
    <mergeCell ref="AC171:AE171"/>
    <mergeCell ref="AF171:AH171"/>
    <mergeCell ref="AI171:AK171"/>
    <mergeCell ref="AL171:AN171"/>
    <mergeCell ref="C170:G170"/>
    <mergeCell ref="H170:J170"/>
    <mergeCell ref="K170:M170"/>
    <mergeCell ref="N170:O170"/>
    <mergeCell ref="R170:S170"/>
    <mergeCell ref="W170:X170"/>
    <mergeCell ref="Y170:Z170"/>
    <mergeCell ref="AA170:AB170"/>
    <mergeCell ref="AC170:AE170"/>
    <mergeCell ref="AF168:AH168"/>
    <mergeCell ref="AI168:AK168"/>
    <mergeCell ref="AL168:AN168"/>
    <mergeCell ref="C169:G169"/>
    <mergeCell ref="H169:J169"/>
    <mergeCell ref="K169:M169"/>
    <mergeCell ref="N169:O169"/>
    <mergeCell ref="R169:S169"/>
    <mergeCell ref="W169:X169"/>
    <mergeCell ref="Y169:Z169"/>
    <mergeCell ref="AA169:AB169"/>
    <mergeCell ref="AC169:AE169"/>
    <mergeCell ref="AF169:AH169"/>
    <mergeCell ref="AI169:AK169"/>
    <mergeCell ref="AL169:AN169"/>
    <mergeCell ref="C168:G168"/>
    <mergeCell ref="H168:J168"/>
    <mergeCell ref="K168:M168"/>
    <mergeCell ref="N168:O168"/>
    <mergeCell ref="R168:S168"/>
    <mergeCell ref="W168:X168"/>
    <mergeCell ref="Y168:Z168"/>
    <mergeCell ref="AA168:AB168"/>
    <mergeCell ref="AC168:AE168"/>
    <mergeCell ref="AF166:AH166"/>
    <mergeCell ref="AI166:AK166"/>
    <mergeCell ref="AL166:AN166"/>
    <mergeCell ref="C167:G167"/>
    <mergeCell ref="H167:J167"/>
    <mergeCell ref="K167:M167"/>
    <mergeCell ref="N167:O167"/>
    <mergeCell ref="R167:S167"/>
    <mergeCell ref="W167:X167"/>
    <mergeCell ref="Y167:Z167"/>
    <mergeCell ref="AA167:AB167"/>
    <mergeCell ref="AC167:AE167"/>
    <mergeCell ref="AF167:AH167"/>
    <mergeCell ref="AI167:AK167"/>
    <mergeCell ref="AL167:AN167"/>
    <mergeCell ref="C166:G166"/>
    <mergeCell ref="H166:J166"/>
    <mergeCell ref="K166:M166"/>
    <mergeCell ref="N166:O166"/>
    <mergeCell ref="R166:S166"/>
    <mergeCell ref="W166:X166"/>
    <mergeCell ref="Y166:Z166"/>
    <mergeCell ref="AA166:AB166"/>
    <mergeCell ref="AC166:AE166"/>
    <mergeCell ref="AF164:AH164"/>
    <mergeCell ref="AI164:AK164"/>
    <mergeCell ref="AL164:AN164"/>
    <mergeCell ref="C165:G165"/>
    <mergeCell ref="H165:J165"/>
    <mergeCell ref="K165:M165"/>
    <mergeCell ref="N165:O165"/>
    <mergeCell ref="R165:S165"/>
    <mergeCell ref="W165:X165"/>
    <mergeCell ref="Y165:Z165"/>
    <mergeCell ref="AA165:AB165"/>
    <mergeCell ref="AC165:AE165"/>
    <mergeCell ref="AF165:AH165"/>
    <mergeCell ref="AI165:AK165"/>
    <mergeCell ref="AL165:AN165"/>
    <mergeCell ref="C164:G164"/>
    <mergeCell ref="H164:J164"/>
    <mergeCell ref="K164:M164"/>
    <mergeCell ref="N164:O164"/>
    <mergeCell ref="R164:S164"/>
    <mergeCell ref="W164:X164"/>
    <mergeCell ref="Y164:Z164"/>
    <mergeCell ref="AA164:AB164"/>
    <mergeCell ref="AC164:AE164"/>
    <mergeCell ref="AF162:AH162"/>
    <mergeCell ref="AI162:AK162"/>
    <mergeCell ref="AL162:AN162"/>
    <mergeCell ref="C163:G163"/>
    <mergeCell ref="H163:J163"/>
    <mergeCell ref="K163:M163"/>
    <mergeCell ref="N163:O163"/>
    <mergeCell ref="R163:S163"/>
    <mergeCell ref="W163:X163"/>
    <mergeCell ref="Y163:Z163"/>
    <mergeCell ref="AA163:AB163"/>
    <mergeCell ref="AC163:AE163"/>
    <mergeCell ref="AF163:AH163"/>
    <mergeCell ref="AI163:AK163"/>
    <mergeCell ref="AL163:AN163"/>
    <mergeCell ref="C162:G162"/>
    <mergeCell ref="H162:J162"/>
    <mergeCell ref="K162:M162"/>
    <mergeCell ref="N162:O162"/>
    <mergeCell ref="R162:S162"/>
    <mergeCell ref="W162:X162"/>
    <mergeCell ref="Y162:Z162"/>
    <mergeCell ref="AA162:AB162"/>
    <mergeCell ref="AC162:AE162"/>
    <mergeCell ref="AF160:AH160"/>
    <mergeCell ref="AI160:AK160"/>
    <mergeCell ref="AL160:AN160"/>
    <mergeCell ref="C161:G161"/>
    <mergeCell ref="H161:J161"/>
    <mergeCell ref="K161:M161"/>
    <mergeCell ref="N161:O161"/>
    <mergeCell ref="R161:S161"/>
    <mergeCell ref="W161:X161"/>
    <mergeCell ref="Y161:Z161"/>
    <mergeCell ref="AA161:AB161"/>
    <mergeCell ref="AC161:AE161"/>
    <mergeCell ref="AF161:AH161"/>
    <mergeCell ref="AI161:AK161"/>
    <mergeCell ref="AL161:AN161"/>
    <mergeCell ref="C160:G160"/>
    <mergeCell ref="H160:J160"/>
    <mergeCell ref="K160:M160"/>
    <mergeCell ref="N160:O160"/>
    <mergeCell ref="R160:S160"/>
    <mergeCell ref="W160:X160"/>
    <mergeCell ref="Y160:Z160"/>
    <mergeCell ref="AA160:AB160"/>
    <mergeCell ref="AC160:AE160"/>
    <mergeCell ref="AF158:AH158"/>
    <mergeCell ref="AI158:AK158"/>
    <mergeCell ref="AL158:AN158"/>
    <mergeCell ref="C159:G159"/>
    <mergeCell ref="H159:J159"/>
    <mergeCell ref="K159:M159"/>
    <mergeCell ref="N159:O159"/>
    <mergeCell ref="R159:S159"/>
    <mergeCell ref="W159:X159"/>
    <mergeCell ref="Y159:Z159"/>
    <mergeCell ref="AA159:AB159"/>
    <mergeCell ref="AC159:AE159"/>
    <mergeCell ref="AF159:AH159"/>
    <mergeCell ref="AI159:AK159"/>
    <mergeCell ref="AL159:AN159"/>
    <mergeCell ref="C158:G158"/>
    <mergeCell ref="H158:J158"/>
    <mergeCell ref="K158:M158"/>
    <mergeCell ref="N158:O158"/>
    <mergeCell ref="R158:S158"/>
    <mergeCell ref="W158:X158"/>
    <mergeCell ref="Y158:Z158"/>
    <mergeCell ref="AA158:AB158"/>
    <mergeCell ref="AC158:AE158"/>
    <mergeCell ref="AF156:AH156"/>
    <mergeCell ref="AI156:AK156"/>
    <mergeCell ref="AL156:AN156"/>
    <mergeCell ref="C157:G157"/>
    <mergeCell ref="H157:J157"/>
    <mergeCell ref="K157:M157"/>
    <mergeCell ref="N157:O157"/>
    <mergeCell ref="R157:S157"/>
    <mergeCell ref="W157:X157"/>
    <mergeCell ref="Y157:Z157"/>
    <mergeCell ref="AA157:AB157"/>
    <mergeCell ref="AC157:AE157"/>
    <mergeCell ref="AF157:AH157"/>
    <mergeCell ref="AI157:AK157"/>
    <mergeCell ref="AL157:AN157"/>
    <mergeCell ref="C156:G156"/>
    <mergeCell ref="H156:J156"/>
    <mergeCell ref="K156:M156"/>
    <mergeCell ref="N156:O156"/>
    <mergeCell ref="R156:S156"/>
    <mergeCell ref="W156:X156"/>
    <mergeCell ref="Y156:Z156"/>
    <mergeCell ref="AA156:AB156"/>
    <mergeCell ref="AC156:AE156"/>
    <mergeCell ref="AF154:AH154"/>
    <mergeCell ref="AI154:AK154"/>
    <mergeCell ref="AL154:AN154"/>
    <mergeCell ref="C155:G155"/>
    <mergeCell ref="H155:J155"/>
    <mergeCell ref="K155:M155"/>
    <mergeCell ref="N155:O155"/>
    <mergeCell ref="R155:S155"/>
    <mergeCell ref="W155:X155"/>
    <mergeCell ref="Y155:Z155"/>
    <mergeCell ref="AA155:AB155"/>
    <mergeCell ref="AC155:AE155"/>
    <mergeCell ref="AF155:AH155"/>
    <mergeCell ref="AI155:AK155"/>
    <mergeCell ref="AL155:AN155"/>
    <mergeCell ref="C154:G154"/>
    <mergeCell ref="H154:J154"/>
    <mergeCell ref="K154:M154"/>
    <mergeCell ref="N154:O154"/>
    <mergeCell ref="R154:S154"/>
    <mergeCell ref="W154:X154"/>
    <mergeCell ref="Y154:Z154"/>
    <mergeCell ref="AA154:AB154"/>
    <mergeCell ref="AC154:AE154"/>
    <mergeCell ref="AF152:AH152"/>
    <mergeCell ref="AI152:AK152"/>
    <mergeCell ref="AL152:AN152"/>
    <mergeCell ref="C153:G153"/>
    <mergeCell ref="H153:J153"/>
    <mergeCell ref="K153:M153"/>
    <mergeCell ref="N153:O153"/>
    <mergeCell ref="R153:S153"/>
    <mergeCell ref="W153:X153"/>
    <mergeCell ref="Y153:Z153"/>
    <mergeCell ref="AA153:AB153"/>
    <mergeCell ref="AC153:AE153"/>
    <mergeCell ref="AF153:AH153"/>
    <mergeCell ref="AI153:AK153"/>
    <mergeCell ref="AL153:AN153"/>
    <mergeCell ref="C152:G152"/>
    <mergeCell ref="H152:J152"/>
    <mergeCell ref="K152:M152"/>
    <mergeCell ref="N152:O152"/>
    <mergeCell ref="R152:S152"/>
    <mergeCell ref="W152:X152"/>
    <mergeCell ref="Y152:Z152"/>
    <mergeCell ref="AA152:AB152"/>
    <mergeCell ref="AC152:AE152"/>
    <mergeCell ref="AF150:AH150"/>
    <mergeCell ref="AI150:AK150"/>
    <mergeCell ref="AL150:AN150"/>
    <mergeCell ref="C151:G151"/>
    <mergeCell ref="H151:J151"/>
    <mergeCell ref="K151:M151"/>
    <mergeCell ref="N151:O151"/>
    <mergeCell ref="R151:S151"/>
    <mergeCell ref="W151:X151"/>
    <mergeCell ref="Y151:Z151"/>
    <mergeCell ref="AA151:AB151"/>
    <mergeCell ref="AC151:AE151"/>
    <mergeCell ref="AF151:AH151"/>
    <mergeCell ref="AI151:AK151"/>
    <mergeCell ref="AL151:AN151"/>
    <mergeCell ref="C150:G150"/>
    <mergeCell ref="H150:J150"/>
    <mergeCell ref="K150:M150"/>
    <mergeCell ref="N150:O150"/>
    <mergeCell ref="R150:S150"/>
    <mergeCell ref="W150:X150"/>
    <mergeCell ref="Y150:Z150"/>
    <mergeCell ref="AA150:AB150"/>
    <mergeCell ref="AC150:AE150"/>
    <mergeCell ref="AF148:AH148"/>
    <mergeCell ref="AI148:AK148"/>
    <mergeCell ref="AL148:AN148"/>
    <mergeCell ref="C149:G149"/>
    <mergeCell ref="H149:J149"/>
    <mergeCell ref="K149:M149"/>
    <mergeCell ref="N149:O149"/>
    <mergeCell ref="R149:S149"/>
    <mergeCell ref="W149:X149"/>
    <mergeCell ref="Y149:Z149"/>
    <mergeCell ref="AA149:AB149"/>
    <mergeCell ref="AC149:AE149"/>
    <mergeCell ref="AF149:AH149"/>
    <mergeCell ref="AI149:AK149"/>
    <mergeCell ref="AL149:AN149"/>
    <mergeCell ref="C148:G148"/>
    <mergeCell ref="H148:J148"/>
    <mergeCell ref="K148:M148"/>
    <mergeCell ref="N148:O148"/>
    <mergeCell ref="R148:S148"/>
    <mergeCell ref="W148:X148"/>
    <mergeCell ref="Y148:Z148"/>
    <mergeCell ref="AA148:AB148"/>
    <mergeCell ref="AC148:AE148"/>
    <mergeCell ref="AF146:AH146"/>
    <mergeCell ref="AI146:AK146"/>
    <mergeCell ref="AL146:AN146"/>
    <mergeCell ref="C147:G147"/>
    <mergeCell ref="H147:J147"/>
    <mergeCell ref="K147:M147"/>
    <mergeCell ref="N147:O147"/>
    <mergeCell ref="R147:S147"/>
    <mergeCell ref="W147:X147"/>
    <mergeCell ref="Y147:Z147"/>
    <mergeCell ref="AA147:AB147"/>
    <mergeCell ref="AC147:AE147"/>
    <mergeCell ref="AF147:AH147"/>
    <mergeCell ref="AI147:AK147"/>
    <mergeCell ref="AL147:AN147"/>
    <mergeCell ref="C146:G146"/>
    <mergeCell ref="H146:J146"/>
    <mergeCell ref="K146:M146"/>
    <mergeCell ref="N146:O146"/>
    <mergeCell ref="R146:S146"/>
    <mergeCell ref="W146:X146"/>
    <mergeCell ref="Y146:Z146"/>
    <mergeCell ref="AA146:AB146"/>
    <mergeCell ref="AC146:AE146"/>
    <mergeCell ref="AF144:AH144"/>
    <mergeCell ref="AI144:AK144"/>
    <mergeCell ref="AL144:AN144"/>
    <mergeCell ref="C145:G145"/>
    <mergeCell ref="H145:J145"/>
    <mergeCell ref="K145:M145"/>
    <mergeCell ref="N145:O145"/>
    <mergeCell ref="R145:S145"/>
    <mergeCell ref="W145:X145"/>
    <mergeCell ref="Y145:Z145"/>
    <mergeCell ref="AA145:AB145"/>
    <mergeCell ref="AC145:AE145"/>
    <mergeCell ref="AF145:AH145"/>
    <mergeCell ref="AI145:AK145"/>
    <mergeCell ref="AL145:AN145"/>
    <mergeCell ref="C144:G144"/>
    <mergeCell ref="H144:J144"/>
    <mergeCell ref="K144:M144"/>
    <mergeCell ref="N144:O144"/>
    <mergeCell ref="R144:S144"/>
    <mergeCell ref="W144:X144"/>
    <mergeCell ref="Y144:Z144"/>
    <mergeCell ref="AA144:AB144"/>
    <mergeCell ref="AC144:AE144"/>
    <mergeCell ref="AF142:AH142"/>
    <mergeCell ref="AI142:AK142"/>
    <mergeCell ref="AL142:AN142"/>
    <mergeCell ref="C143:G143"/>
    <mergeCell ref="H143:J143"/>
    <mergeCell ref="K143:M143"/>
    <mergeCell ref="N143:O143"/>
    <mergeCell ref="R143:S143"/>
    <mergeCell ref="W143:X143"/>
    <mergeCell ref="Y143:Z143"/>
    <mergeCell ref="AA143:AB143"/>
    <mergeCell ref="AC143:AE143"/>
    <mergeCell ref="AF143:AH143"/>
    <mergeCell ref="AI143:AK143"/>
    <mergeCell ref="AL143:AN143"/>
    <mergeCell ref="C142:G142"/>
    <mergeCell ref="H142:J142"/>
    <mergeCell ref="K142:M142"/>
    <mergeCell ref="N142:O142"/>
    <mergeCell ref="R142:S142"/>
    <mergeCell ref="W142:X142"/>
    <mergeCell ref="Y142:Z142"/>
    <mergeCell ref="AA142:AB142"/>
    <mergeCell ref="AC142:AE142"/>
    <mergeCell ref="AF140:AH140"/>
    <mergeCell ref="AI140:AK140"/>
    <mergeCell ref="AL140:AN140"/>
    <mergeCell ref="C141:G141"/>
    <mergeCell ref="H141:J141"/>
    <mergeCell ref="K141:M141"/>
    <mergeCell ref="N141:O141"/>
    <mergeCell ref="R141:S141"/>
    <mergeCell ref="W141:X141"/>
    <mergeCell ref="Y141:Z141"/>
    <mergeCell ref="AA141:AB141"/>
    <mergeCell ref="AC141:AE141"/>
    <mergeCell ref="AF141:AH141"/>
    <mergeCell ref="AI141:AK141"/>
    <mergeCell ref="AL141:AN141"/>
    <mergeCell ref="C140:G140"/>
    <mergeCell ref="H140:J140"/>
    <mergeCell ref="K140:M140"/>
    <mergeCell ref="N140:O140"/>
    <mergeCell ref="R140:S140"/>
    <mergeCell ref="W140:X140"/>
    <mergeCell ref="Y140:Z140"/>
    <mergeCell ref="AA140:AB140"/>
    <mergeCell ref="AC140:AE140"/>
    <mergeCell ref="AF138:AH138"/>
    <mergeCell ref="AI138:AK138"/>
    <mergeCell ref="AL138:AN138"/>
    <mergeCell ref="C139:G139"/>
    <mergeCell ref="H139:J139"/>
    <mergeCell ref="K139:M139"/>
    <mergeCell ref="N139:O139"/>
    <mergeCell ref="R139:S139"/>
    <mergeCell ref="W139:X139"/>
    <mergeCell ref="Y139:Z139"/>
    <mergeCell ref="AA139:AB139"/>
    <mergeCell ref="AC139:AE139"/>
    <mergeCell ref="AF139:AH139"/>
    <mergeCell ref="AI139:AK139"/>
    <mergeCell ref="AL139:AN139"/>
    <mergeCell ref="C138:G138"/>
    <mergeCell ref="H138:J138"/>
    <mergeCell ref="K138:M138"/>
    <mergeCell ref="N138:O138"/>
    <mergeCell ref="R138:S138"/>
    <mergeCell ref="W138:X138"/>
    <mergeCell ref="Y138:Z138"/>
    <mergeCell ref="AA138:AB138"/>
    <mergeCell ref="AC138:AE138"/>
    <mergeCell ref="AF136:AH136"/>
    <mergeCell ref="AI136:AK136"/>
    <mergeCell ref="AL136:AN136"/>
    <mergeCell ref="C137:G137"/>
    <mergeCell ref="H137:J137"/>
    <mergeCell ref="K137:M137"/>
    <mergeCell ref="N137:O137"/>
    <mergeCell ref="R137:S137"/>
    <mergeCell ref="W137:X137"/>
    <mergeCell ref="Y137:Z137"/>
    <mergeCell ref="AA137:AB137"/>
    <mergeCell ref="AC137:AE137"/>
    <mergeCell ref="AF137:AH137"/>
    <mergeCell ref="AI137:AK137"/>
    <mergeCell ref="AL137:AN137"/>
    <mergeCell ref="C136:G136"/>
    <mergeCell ref="H136:J136"/>
    <mergeCell ref="K136:M136"/>
    <mergeCell ref="N136:O136"/>
    <mergeCell ref="R136:S136"/>
    <mergeCell ref="W136:X136"/>
    <mergeCell ref="Y136:Z136"/>
    <mergeCell ref="AA136:AB136"/>
    <mergeCell ref="AC136:AE136"/>
    <mergeCell ref="AF134:AH134"/>
    <mergeCell ref="AI134:AK134"/>
    <mergeCell ref="AL134:AN134"/>
    <mergeCell ref="C135:G135"/>
    <mergeCell ref="H135:J135"/>
    <mergeCell ref="K135:M135"/>
    <mergeCell ref="N135:O135"/>
    <mergeCell ref="R135:S135"/>
    <mergeCell ref="W135:X135"/>
    <mergeCell ref="Y135:Z135"/>
    <mergeCell ref="AA135:AB135"/>
    <mergeCell ref="AC135:AE135"/>
    <mergeCell ref="AF135:AH135"/>
    <mergeCell ref="AI135:AK135"/>
    <mergeCell ref="AL135:AN135"/>
    <mergeCell ref="C134:G134"/>
    <mergeCell ref="H134:J134"/>
    <mergeCell ref="K134:M134"/>
    <mergeCell ref="N134:O134"/>
    <mergeCell ref="R134:S134"/>
    <mergeCell ref="W134:X134"/>
    <mergeCell ref="Y134:Z134"/>
    <mergeCell ref="AA134:AB134"/>
    <mergeCell ref="AC134:AE134"/>
    <mergeCell ref="AF132:AH132"/>
    <mergeCell ref="AI132:AK132"/>
    <mergeCell ref="AL132:AN132"/>
    <mergeCell ref="C133:G133"/>
    <mergeCell ref="H133:J133"/>
    <mergeCell ref="K133:M133"/>
    <mergeCell ref="N133:O133"/>
    <mergeCell ref="R133:S133"/>
    <mergeCell ref="W133:X133"/>
    <mergeCell ref="Y133:Z133"/>
    <mergeCell ref="AA133:AB133"/>
    <mergeCell ref="AC133:AE133"/>
    <mergeCell ref="AF133:AH133"/>
    <mergeCell ref="AI133:AK133"/>
    <mergeCell ref="AL133:AN133"/>
    <mergeCell ref="C132:G132"/>
    <mergeCell ref="H132:J132"/>
    <mergeCell ref="K132:M132"/>
    <mergeCell ref="N132:O132"/>
    <mergeCell ref="R132:S132"/>
    <mergeCell ref="W132:X132"/>
    <mergeCell ref="Y132:Z132"/>
    <mergeCell ref="AA132:AB132"/>
    <mergeCell ref="AC132:AE132"/>
    <mergeCell ref="AF130:AH130"/>
    <mergeCell ref="AI130:AK130"/>
    <mergeCell ref="AL130:AN130"/>
    <mergeCell ref="C131:G131"/>
    <mergeCell ref="H131:J131"/>
    <mergeCell ref="K131:M131"/>
    <mergeCell ref="N131:O131"/>
    <mergeCell ref="R131:S131"/>
    <mergeCell ref="W131:X131"/>
    <mergeCell ref="Y131:Z131"/>
    <mergeCell ref="AA131:AB131"/>
    <mergeCell ref="AC131:AE131"/>
    <mergeCell ref="AF131:AH131"/>
    <mergeCell ref="AI131:AK131"/>
    <mergeCell ref="AL131:AN131"/>
    <mergeCell ref="C130:G130"/>
    <mergeCell ref="H130:J130"/>
    <mergeCell ref="K130:M130"/>
    <mergeCell ref="N130:O130"/>
    <mergeCell ref="R130:S130"/>
    <mergeCell ref="W130:X130"/>
    <mergeCell ref="Y130:Z130"/>
    <mergeCell ref="AA130:AB130"/>
    <mergeCell ref="AC130:AE130"/>
    <mergeCell ref="AF128:AH128"/>
    <mergeCell ref="AI128:AK128"/>
    <mergeCell ref="AL128:AN128"/>
    <mergeCell ref="C129:G129"/>
    <mergeCell ref="H129:J129"/>
    <mergeCell ref="K129:M129"/>
    <mergeCell ref="N129:O129"/>
    <mergeCell ref="R129:S129"/>
    <mergeCell ref="W129:X129"/>
    <mergeCell ref="Y129:Z129"/>
    <mergeCell ref="AA129:AB129"/>
    <mergeCell ref="AC129:AE129"/>
    <mergeCell ref="AF129:AH129"/>
    <mergeCell ref="AI129:AK129"/>
    <mergeCell ref="AL129:AN129"/>
    <mergeCell ref="C128:G128"/>
    <mergeCell ref="H128:J128"/>
    <mergeCell ref="K128:M128"/>
    <mergeCell ref="N128:O128"/>
    <mergeCell ref="R128:S128"/>
    <mergeCell ref="W128:X128"/>
    <mergeCell ref="Y128:Z128"/>
    <mergeCell ref="AA128:AB128"/>
    <mergeCell ref="AC128:AE128"/>
    <mergeCell ref="AF126:AH126"/>
    <mergeCell ref="AI126:AK126"/>
    <mergeCell ref="AL126:AN126"/>
    <mergeCell ref="C127:G127"/>
    <mergeCell ref="H127:J127"/>
    <mergeCell ref="K127:M127"/>
    <mergeCell ref="N127:O127"/>
    <mergeCell ref="R127:S127"/>
    <mergeCell ref="W127:X127"/>
    <mergeCell ref="Y127:Z127"/>
    <mergeCell ref="AA127:AB127"/>
    <mergeCell ref="AC127:AE127"/>
    <mergeCell ref="AF127:AH127"/>
    <mergeCell ref="AI127:AK127"/>
    <mergeCell ref="AL127:AN127"/>
    <mergeCell ref="C126:G126"/>
    <mergeCell ref="H126:J126"/>
    <mergeCell ref="K126:M126"/>
    <mergeCell ref="N126:O126"/>
    <mergeCell ref="R126:S126"/>
    <mergeCell ref="W126:X126"/>
    <mergeCell ref="Y126:Z126"/>
    <mergeCell ref="AA126:AB126"/>
    <mergeCell ref="AC126:AE126"/>
    <mergeCell ref="AF124:AH124"/>
    <mergeCell ref="AI124:AK124"/>
    <mergeCell ref="AL124:AN124"/>
    <mergeCell ref="C125:G125"/>
    <mergeCell ref="H125:J125"/>
    <mergeCell ref="K125:M125"/>
    <mergeCell ref="N125:O125"/>
    <mergeCell ref="R125:S125"/>
    <mergeCell ref="W125:X125"/>
    <mergeCell ref="Y125:Z125"/>
    <mergeCell ref="AA125:AB125"/>
    <mergeCell ref="AC125:AE125"/>
    <mergeCell ref="AF125:AH125"/>
    <mergeCell ref="AI125:AK125"/>
    <mergeCell ref="AL125:AN125"/>
    <mergeCell ref="C124:G124"/>
    <mergeCell ref="H124:J124"/>
    <mergeCell ref="K124:M124"/>
    <mergeCell ref="N124:O124"/>
    <mergeCell ref="R124:S124"/>
    <mergeCell ref="W124:X124"/>
    <mergeCell ref="Y124:Z124"/>
    <mergeCell ref="AA124:AB124"/>
    <mergeCell ref="AC124:AE124"/>
    <mergeCell ref="AF122:AH122"/>
    <mergeCell ref="AI122:AK122"/>
    <mergeCell ref="AL122:AN122"/>
    <mergeCell ref="C123:G123"/>
    <mergeCell ref="H123:J123"/>
    <mergeCell ref="K123:M123"/>
    <mergeCell ref="N123:O123"/>
    <mergeCell ref="R123:S123"/>
    <mergeCell ref="W123:X123"/>
    <mergeCell ref="Y123:Z123"/>
    <mergeCell ref="AA123:AB123"/>
    <mergeCell ref="AC123:AE123"/>
    <mergeCell ref="AF123:AH123"/>
    <mergeCell ref="AI123:AK123"/>
    <mergeCell ref="AL123:AN123"/>
    <mergeCell ref="C122:G122"/>
    <mergeCell ref="H122:J122"/>
    <mergeCell ref="K122:M122"/>
    <mergeCell ref="N122:O122"/>
    <mergeCell ref="R122:S122"/>
    <mergeCell ref="W122:X122"/>
    <mergeCell ref="Y122:Z122"/>
    <mergeCell ref="AA122:AB122"/>
    <mergeCell ref="AC122:AE122"/>
    <mergeCell ref="AF120:AH120"/>
    <mergeCell ref="AI120:AK120"/>
    <mergeCell ref="AL120:AN120"/>
    <mergeCell ref="C121:G121"/>
    <mergeCell ref="H121:J121"/>
    <mergeCell ref="K121:M121"/>
    <mergeCell ref="N121:O121"/>
    <mergeCell ref="R121:S121"/>
    <mergeCell ref="W121:X121"/>
    <mergeCell ref="Y121:Z121"/>
    <mergeCell ref="AA121:AB121"/>
    <mergeCell ref="AC121:AE121"/>
    <mergeCell ref="AF121:AH121"/>
    <mergeCell ref="AI121:AK121"/>
    <mergeCell ref="AL121:AN121"/>
    <mergeCell ref="C120:G120"/>
    <mergeCell ref="H120:J120"/>
    <mergeCell ref="K120:M120"/>
    <mergeCell ref="N120:O120"/>
    <mergeCell ref="R120:S120"/>
    <mergeCell ref="W120:X120"/>
    <mergeCell ref="Y120:Z120"/>
    <mergeCell ref="AA120:AB120"/>
    <mergeCell ref="AC120:AE120"/>
    <mergeCell ref="AF118:AH118"/>
    <mergeCell ref="AI118:AK118"/>
    <mergeCell ref="AL118:AN118"/>
    <mergeCell ref="C119:G119"/>
    <mergeCell ref="H119:J119"/>
    <mergeCell ref="K119:M119"/>
    <mergeCell ref="N119:O119"/>
    <mergeCell ref="R119:S119"/>
    <mergeCell ref="W119:X119"/>
    <mergeCell ref="Y119:Z119"/>
    <mergeCell ref="AA119:AB119"/>
    <mergeCell ref="AC119:AE119"/>
    <mergeCell ref="AF119:AH119"/>
    <mergeCell ref="AI119:AK119"/>
    <mergeCell ref="AL119:AN119"/>
    <mergeCell ref="C118:G118"/>
    <mergeCell ref="H118:J118"/>
    <mergeCell ref="K118:M118"/>
    <mergeCell ref="N118:O118"/>
    <mergeCell ref="R118:S118"/>
    <mergeCell ref="W118:X118"/>
    <mergeCell ref="Y118:Z118"/>
    <mergeCell ref="AA118:AB118"/>
    <mergeCell ref="AC118:AE118"/>
    <mergeCell ref="AF116:AH116"/>
    <mergeCell ref="AI116:AK116"/>
    <mergeCell ref="AL116:AN116"/>
    <mergeCell ref="C117:G117"/>
    <mergeCell ref="H117:J117"/>
    <mergeCell ref="K117:M117"/>
    <mergeCell ref="N117:O117"/>
    <mergeCell ref="R117:S117"/>
    <mergeCell ref="W117:X117"/>
    <mergeCell ref="Y117:Z117"/>
    <mergeCell ref="AA117:AB117"/>
    <mergeCell ref="AC117:AE117"/>
    <mergeCell ref="AF117:AH117"/>
    <mergeCell ref="AI117:AK117"/>
    <mergeCell ref="AL117:AN117"/>
    <mergeCell ref="C116:G116"/>
    <mergeCell ref="H116:J116"/>
    <mergeCell ref="K116:M116"/>
    <mergeCell ref="N116:O116"/>
    <mergeCell ref="R116:S116"/>
    <mergeCell ref="W116:X116"/>
    <mergeCell ref="Y116:Z116"/>
    <mergeCell ref="AA116:AB116"/>
    <mergeCell ref="AC116:AE116"/>
    <mergeCell ref="AF114:AH114"/>
    <mergeCell ref="AI114:AK114"/>
    <mergeCell ref="AL114:AN114"/>
    <mergeCell ref="C115:G115"/>
    <mergeCell ref="H115:J115"/>
    <mergeCell ref="K115:M115"/>
    <mergeCell ref="N115:O115"/>
    <mergeCell ref="R115:S115"/>
    <mergeCell ref="W115:X115"/>
    <mergeCell ref="Y115:Z115"/>
    <mergeCell ref="AA115:AB115"/>
    <mergeCell ref="AC115:AE115"/>
    <mergeCell ref="AF115:AH115"/>
    <mergeCell ref="AI115:AK115"/>
    <mergeCell ref="AL115:AN115"/>
    <mergeCell ref="C114:G114"/>
    <mergeCell ref="H114:J114"/>
    <mergeCell ref="K114:M114"/>
    <mergeCell ref="N114:O114"/>
    <mergeCell ref="R114:S114"/>
    <mergeCell ref="W114:X114"/>
    <mergeCell ref="Y114:Z114"/>
    <mergeCell ref="AA114:AB114"/>
    <mergeCell ref="AC114:AE114"/>
    <mergeCell ref="AF112:AH112"/>
    <mergeCell ref="AI112:AK112"/>
    <mergeCell ref="AL112:AN112"/>
    <mergeCell ref="C113:G113"/>
    <mergeCell ref="H113:J113"/>
    <mergeCell ref="K113:M113"/>
    <mergeCell ref="N113:O113"/>
    <mergeCell ref="R113:S113"/>
    <mergeCell ref="W113:X113"/>
    <mergeCell ref="Y113:Z113"/>
    <mergeCell ref="AA113:AB113"/>
    <mergeCell ref="AC113:AE113"/>
    <mergeCell ref="AF113:AH113"/>
    <mergeCell ref="AI113:AK113"/>
    <mergeCell ref="AL113:AN113"/>
    <mergeCell ref="C112:G112"/>
    <mergeCell ref="H112:J112"/>
    <mergeCell ref="K112:M112"/>
    <mergeCell ref="N112:O112"/>
    <mergeCell ref="R112:S112"/>
    <mergeCell ref="W112:X112"/>
    <mergeCell ref="Y112:Z112"/>
    <mergeCell ref="AA112:AB112"/>
    <mergeCell ref="AC112:AE112"/>
    <mergeCell ref="AF110:AH110"/>
    <mergeCell ref="AI110:AK110"/>
    <mergeCell ref="AL110:AN110"/>
    <mergeCell ref="C111:G111"/>
    <mergeCell ref="H111:J111"/>
    <mergeCell ref="K111:M111"/>
    <mergeCell ref="N111:O111"/>
    <mergeCell ref="R111:S111"/>
    <mergeCell ref="W111:X111"/>
    <mergeCell ref="Y111:Z111"/>
    <mergeCell ref="AA111:AB111"/>
    <mergeCell ref="AC111:AE111"/>
    <mergeCell ref="AF111:AH111"/>
    <mergeCell ref="AI111:AK111"/>
    <mergeCell ref="AL111:AN111"/>
    <mergeCell ref="C110:G110"/>
    <mergeCell ref="H110:J110"/>
    <mergeCell ref="K110:M110"/>
    <mergeCell ref="N110:O110"/>
    <mergeCell ref="R110:S110"/>
    <mergeCell ref="W110:X110"/>
    <mergeCell ref="Y110:Z110"/>
    <mergeCell ref="AA110:AB110"/>
    <mergeCell ref="AC110:AE110"/>
    <mergeCell ref="AF108:AH108"/>
    <mergeCell ref="AI108:AK108"/>
    <mergeCell ref="AL108:AN108"/>
    <mergeCell ref="C109:G109"/>
    <mergeCell ref="H109:J109"/>
    <mergeCell ref="K109:M109"/>
    <mergeCell ref="N109:O109"/>
    <mergeCell ref="R109:S109"/>
    <mergeCell ref="W109:X109"/>
    <mergeCell ref="Y109:Z109"/>
    <mergeCell ref="AA109:AB109"/>
    <mergeCell ref="AC109:AE109"/>
    <mergeCell ref="AF109:AH109"/>
    <mergeCell ref="AI109:AK109"/>
    <mergeCell ref="AL109:AN109"/>
    <mergeCell ref="C108:G108"/>
    <mergeCell ref="H108:J108"/>
    <mergeCell ref="K108:M108"/>
    <mergeCell ref="N108:O108"/>
    <mergeCell ref="R108:S108"/>
    <mergeCell ref="W108:X108"/>
    <mergeCell ref="Y108:Z108"/>
    <mergeCell ref="AA108:AB108"/>
    <mergeCell ref="AC108:AE108"/>
    <mergeCell ref="AF106:AH106"/>
    <mergeCell ref="AI106:AK106"/>
    <mergeCell ref="AL106:AN106"/>
    <mergeCell ref="C107:G107"/>
    <mergeCell ref="H107:J107"/>
    <mergeCell ref="K107:M107"/>
    <mergeCell ref="N107:O107"/>
    <mergeCell ref="R107:S107"/>
    <mergeCell ref="W107:X107"/>
    <mergeCell ref="Y107:Z107"/>
    <mergeCell ref="AA107:AB107"/>
    <mergeCell ref="AC107:AE107"/>
    <mergeCell ref="AF107:AH107"/>
    <mergeCell ref="AI107:AK107"/>
    <mergeCell ref="AL107:AN107"/>
    <mergeCell ref="C106:G106"/>
    <mergeCell ref="H106:J106"/>
    <mergeCell ref="K106:M106"/>
    <mergeCell ref="N106:O106"/>
    <mergeCell ref="R106:S106"/>
    <mergeCell ref="W106:X106"/>
    <mergeCell ref="Y106:Z106"/>
    <mergeCell ref="AA106:AB106"/>
    <mergeCell ref="AC106:AE106"/>
    <mergeCell ref="AF104:AH104"/>
    <mergeCell ref="AI104:AK104"/>
    <mergeCell ref="AL104:AN104"/>
    <mergeCell ref="C105:G105"/>
    <mergeCell ref="H105:J105"/>
    <mergeCell ref="K105:M105"/>
    <mergeCell ref="N105:O105"/>
    <mergeCell ref="R105:S105"/>
    <mergeCell ref="W105:X105"/>
    <mergeCell ref="Y105:Z105"/>
    <mergeCell ref="AA105:AB105"/>
    <mergeCell ref="AC105:AE105"/>
    <mergeCell ref="AF105:AH105"/>
    <mergeCell ref="AI105:AK105"/>
    <mergeCell ref="AL105:AN105"/>
    <mergeCell ref="C104:G104"/>
    <mergeCell ref="H104:J104"/>
    <mergeCell ref="K104:M104"/>
    <mergeCell ref="N104:O104"/>
    <mergeCell ref="R104:S104"/>
    <mergeCell ref="W104:X104"/>
    <mergeCell ref="Y104:Z104"/>
    <mergeCell ref="AA104:AB104"/>
    <mergeCell ref="AC104:AE104"/>
    <mergeCell ref="AF102:AH102"/>
    <mergeCell ref="AI102:AK102"/>
    <mergeCell ref="AL102:AN102"/>
    <mergeCell ref="C103:G103"/>
    <mergeCell ref="H103:J103"/>
    <mergeCell ref="K103:M103"/>
    <mergeCell ref="N103:O103"/>
    <mergeCell ref="R103:S103"/>
    <mergeCell ref="W103:X103"/>
    <mergeCell ref="Y103:Z103"/>
    <mergeCell ref="AA103:AB103"/>
    <mergeCell ref="AC103:AE103"/>
    <mergeCell ref="AF103:AH103"/>
    <mergeCell ref="AI103:AK103"/>
    <mergeCell ref="AL103:AN103"/>
    <mergeCell ref="C102:G102"/>
    <mergeCell ref="H102:J102"/>
    <mergeCell ref="K102:M102"/>
    <mergeCell ref="N102:O102"/>
    <mergeCell ref="R102:S102"/>
    <mergeCell ref="W102:X102"/>
    <mergeCell ref="Y102:Z102"/>
    <mergeCell ref="AA102:AB102"/>
    <mergeCell ref="AC102:AE102"/>
    <mergeCell ref="AF100:AH100"/>
    <mergeCell ref="AI100:AK100"/>
    <mergeCell ref="AL100:AN100"/>
    <mergeCell ref="C101:G101"/>
    <mergeCell ref="H101:J101"/>
    <mergeCell ref="K101:M101"/>
    <mergeCell ref="N101:O101"/>
    <mergeCell ref="R101:S101"/>
    <mergeCell ref="W101:X101"/>
    <mergeCell ref="Y101:Z101"/>
    <mergeCell ref="AA101:AB101"/>
    <mergeCell ref="AC101:AE101"/>
    <mergeCell ref="AF101:AH101"/>
    <mergeCell ref="AI101:AK101"/>
    <mergeCell ref="AL101:AN101"/>
    <mergeCell ref="C100:G100"/>
    <mergeCell ref="H100:J100"/>
    <mergeCell ref="K100:M100"/>
    <mergeCell ref="N100:O100"/>
    <mergeCell ref="R100:S100"/>
    <mergeCell ref="W100:X100"/>
    <mergeCell ref="Y100:Z100"/>
    <mergeCell ref="AA100:AB100"/>
    <mergeCell ref="AC100:AE100"/>
    <mergeCell ref="AF98:AH98"/>
    <mergeCell ref="AI98:AK98"/>
    <mergeCell ref="AL98:AN98"/>
    <mergeCell ref="C99:G99"/>
    <mergeCell ref="H99:J99"/>
    <mergeCell ref="K99:M99"/>
    <mergeCell ref="N99:O99"/>
    <mergeCell ref="R99:S99"/>
    <mergeCell ref="W99:X99"/>
    <mergeCell ref="Y99:Z99"/>
    <mergeCell ref="AA99:AB99"/>
    <mergeCell ref="AC99:AE99"/>
    <mergeCell ref="AF99:AH99"/>
    <mergeCell ref="AI99:AK99"/>
    <mergeCell ref="AL99:AN99"/>
    <mergeCell ref="C98:G98"/>
    <mergeCell ref="H98:J98"/>
    <mergeCell ref="K98:M98"/>
    <mergeCell ref="N98:O98"/>
    <mergeCell ref="R98:S98"/>
    <mergeCell ref="W98:X98"/>
    <mergeCell ref="Y98:Z98"/>
    <mergeCell ref="AA98:AB98"/>
    <mergeCell ref="AC98:AE98"/>
    <mergeCell ref="AF96:AH96"/>
    <mergeCell ref="AI96:AK96"/>
    <mergeCell ref="AL96:AN96"/>
    <mergeCell ref="C97:G97"/>
    <mergeCell ref="H97:J97"/>
    <mergeCell ref="K97:M97"/>
    <mergeCell ref="N97:O97"/>
    <mergeCell ref="R97:S97"/>
    <mergeCell ref="W97:X97"/>
    <mergeCell ref="Y97:Z97"/>
    <mergeCell ref="AA97:AB97"/>
    <mergeCell ref="AC97:AE97"/>
    <mergeCell ref="AF97:AH97"/>
    <mergeCell ref="AI97:AK97"/>
    <mergeCell ref="AL97:AN97"/>
    <mergeCell ref="C96:G96"/>
    <mergeCell ref="H96:J96"/>
    <mergeCell ref="K96:M96"/>
    <mergeCell ref="N96:O96"/>
    <mergeCell ref="R96:S96"/>
    <mergeCell ref="W96:X96"/>
    <mergeCell ref="Y96:Z96"/>
    <mergeCell ref="AA96:AB96"/>
    <mergeCell ref="AC96:AE96"/>
    <mergeCell ref="AF94:AH94"/>
    <mergeCell ref="AI94:AK94"/>
    <mergeCell ref="AL94:AN94"/>
    <mergeCell ref="C95:G95"/>
    <mergeCell ref="H95:J95"/>
    <mergeCell ref="K95:M95"/>
    <mergeCell ref="N95:O95"/>
    <mergeCell ref="R95:S95"/>
    <mergeCell ref="W95:X95"/>
    <mergeCell ref="Y95:Z95"/>
    <mergeCell ref="AA95:AB95"/>
    <mergeCell ref="AC95:AE95"/>
    <mergeCell ref="AF95:AH95"/>
    <mergeCell ref="AI95:AK95"/>
    <mergeCell ref="AL95:AN95"/>
    <mergeCell ref="C94:G94"/>
    <mergeCell ref="H94:J94"/>
    <mergeCell ref="K94:M94"/>
    <mergeCell ref="N94:O94"/>
    <mergeCell ref="R94:S94"/>
    <mergeCell ref="W94:X94"/>
    <mergeCell ref="Y94:Z94"/>
    <mergeCell ref="AA94:AB94"/>
    <mergeCell ref="AC94:AE94"/>
    <mergeCell ref="AF92:AH92"/>
    <mergeCell ref="AI92:AK92"/>
    <mergeCell ref="AL92:AN92"/>
    <mergeCell ref="C93:G93"/>
    <mergeCell ref="H93:J93"/>
    <mergeCell ref="K93:M93"/>
    <mergeCell ref="N93:O93"/>
    <mergeCell ref="R93:S93"/>
    <mergeCell ref="W93:X93"/>
    <mergeCell ref="Y93:Z93"/>
    <mergeCell ref="AA93:AB93"/>
    <mergeCell ref="AC93:AE93"/>
    <mergeCell ref="AF93:AH93"/>
    <mergeCell ref="AI93:AK93"/>
    <mergeCell ref="AL93:AN93"/>
    <mergeCell ref="C92:G92"/>
    <mergeCell ref="H92:J92"/>
    <mergeCell ref="K92:M92"/>
    <mergeCell ref="N92:O92"/>
    <mergeCell ref="R92:S92"/>
    <mergeCell ref="W92:X92"/>
    <mergeCell ref="Y92:Z92"/>
    <mergeCell ref="AA92:AB92"/>
    <mergeCell ref="AC92:AE92"/>
    <mergeCell ref="AF90:AH90"/>
    <mergeCell ref="AI90:AK90"/>
    <mergeCell ref="AL90:AN90"/>
    <mergeCell ref="C91:G91"/>
    <mergeCell ref="H91:J91"/>
    <mergeCell ref="K91:M91"/>
    <mergeCell ref="N91:O91"/>
    <mergeCell ref="R91:S91"/>
    <mergeCell ref="W91:X91"/>
    <mergeCell ref="Y91:Z91"/>
    <mergeCell ref="AA91:AB91"/>
    <mergeCell ref="AC91:AE91"/>
    <mergeCell ref="AF91:AH91"/>
    <mergeCell ref="AI91:AK91"/>
    <mergeCell ref="AL91:AN91"/>
    <mergeCell ref="C90:G90"/>
    <mergeCell ref="H90:J90"/>
    <mergeCell ref="K90:M90"/>
    <mergeCell ref="N90:O90"/>
    <mergeCell ref="R90:S90"/>
    <mergeCell ref="W90:X90"/>
    <mergeCell ref="Y90:Z90"/>
    <mergeCell ref="AA90:AB90"/>
    <mergeCell ref="AC90:AE90"/>
    <mergeCell ref="AF88:AH88"/>
    <mergeCell ref="AI88:AK88"/>
    <mergeCell ref="AL88:AN88"/>
    <mergeCell ref="C89:G89"/>
    <mergeCell ref="H89:J89"/>
    <mergeCell ref="K89:M89"/>
    <mergeCell ref="N89:O89"/>
    <mergeCell ref="R89:S89"/>
    <mergeCell ref="W89:X89"/>
    <mergeCell ref="Y89:Z89"/>
    <mergeCell ref="AA89:AB89"/>
    <mergeCell ref="AC89:AE89"/>
    <mergeCell ref="AF89:AH89"/>
    <mergeCell ref="AI89:AK89"/>
    <mergeCell ref="AL89:AN89"/>
    <mergeCell ref="C88:G88"/>
    <mergeCell ref="H88:J88"/>
    <mergeCell ref="K88:M88"/>
    <mergeCell ref="N88:O88"/>
    <mergeCell ref="R88:S88"/>
    <mergeCell ref="W88:X88"/>
    <mergeCell ref="Y88:Z88"/>
    <mergeCell ref="AA88:AB88"/>
    <mergeCell ref="AC88:AE88"/>
    <mergeCell ref="AF86:AH86"/>
    <mergeCell ref="AI86:AK86"/>
    <mergeCell ref="AL86:AN86"/>
    <mergeCell ref="C87:G87"/>
    <mergeCell ref="H87:J87"/>
    <mergeCell ref="K87:M87"/>
    <mergeCell ref="N87:O87"/>
    <mergeCell ref="R87:S87"/>
    <mergeCell ref="W87:X87"/>
    <mergeCell ref="Y87:Z87"/>
    <mergeCell ref="AA87:AB87"/>
    <mergeCell ref="AC87:AE87"/>
    <mergeCell ref="AF87:AH87"/>
    <mergeCell ref="AI87:AK87"/>
    <mergeCell ref="AL87:AN87"/>
    <mergeCell ref="C86:G86"/>
    <mergeCell ref="H86:J86"/>
    <mergeCell ref="K86:M86"/>
    <mergeCell ref="N86:O86"/>
    <mergeCell ref="R86:S86"/>
    <mergeCell ref="W86:X86"/>
    <mergeCell ref="Y86:Z86"/>
    <mergeCell ref="AA86:AB86"/>
    <mergeCell ref="AC86:AE86"/>
    <mergeCell ref="AF84:AH84"/>
    <mergeCell ref="AI84:AK84"/>
    <mergeCell ref="AL84:AN84"/>
    <mergeCell ref="C85:G85"/>
    <mergeCell ref="H85:J85"/>
    <mergeCell ref="K85:M85"/>
    <mergeCell ref="N85:O85"/>
    <mergeCell ref="R85:S85"/>
    <mergeCell ref="W85:X85"/>
    <mergeCell ref="Y85:Z85"/>
    <mergeCell ref="AA85:AB85"/>
    <mergeCell ref="AC85:AE85"/>
    <mergeCell ref="AF85:AH85"/>
    <mergeCell ref="AI85:AK85"/>
    <mergeCell ref="AL85:AN85"/>
    <mergeCell ref="C84:G84"/>
    <mergeCell ref="H84:J84"/>
    <mergeCell ref="K84:M84"/>
    <mergeCell ref="N84:O84"/>
    <mergeCell ref="R84:S84"/>
    <mergeCell ref="W84:X84"/>
    <mergeCell ref="Y84:Z84"/>
    <mergeCell ref="AA84:AB84"/>
    <mergeCell ref="AC84:AE84"/>
    <mergeCell ref="AF82:AH82"/>
    <mergeCell ref="AI82:AK82"/>
    <mergeCell ref="AL82:AN82"/>
    <mergeCell ref="C83:G83"/>
    <mergeCell ref="H83:J83"/>
    <mergeCell ref="K83:M83"/>
    <mergeCell ref="N83:O83"/>
    <mergeCell ref="R83:S83"/>
    <mergeCell ref="W83:X83"/>
    <mergeCell ref="Y83:Z83"/>
    <mergeCell ref="AA83:AB83"/>
    <mergeCell ref="AC83:AE83"/>
    <mergeCell ref="AF83:AH83"/>
    <mergeCell ref="AI83:AK83"/>
    <mergeCell ref="AL83:AN83"/>
    <mergeCell ref="C82:G82"/>
    <mergeCell ref="H82:J82"/>
    <mergeCell ref="K82:M82"/>
    <mergeCell ref="N82:O82"/>
    <mergeCell ref="R82:S82"/>
    <mergeCell ref="W82:X82"/>
    <mergeCell ref="Y82:Z82"/>
    <mergeCell ref="AA82:AB82"/>
    <mergeCell ref="AC82:AE82"/>
    <mergeCell ref="AF80:AH80"/>
    <mergeCell ref="AI80:AK80"/>
    <mergeCell ref="AL80:AN80"/>
    <mergeCell ref="C81:G81"/>
    <mergeCell ref="H81:J81"/>
    <mergeCell ref="K81:M81"/>
    <mergeCell ref="N81:O81"/>
    <mergeCell ref="R81:S81"/>
    <mergeCell ref="W81:X81"/>
    <mergeCell ref="Y81:Z81"/>
    <mergeCell ref="AA81:AB81"/>
    <mergeCell ref="AC81:AE81"/>
    <mergeCell ref="AF81:AH81"/>
    <mergeCell ref="AI81:AK81"/>
    <mergeCell ref="AL81:AN81"/>
    <mergeCell ref="C80:G80"/>
    <mergeCell ref="H80:J80"/>
    <mergeCell ref="K80:M80"/>
    <mergeCell ref="N80:O80"/>
    <mergeCell ref="R80:S80"/>
    <mergeCell ref="W80:X80"/>
    <mergeCell ref="Y80:Z80"/>
    <mergeCell ref="AA80:AB80"/>
    <mergeCell ref="AC80:AE80"/>
    <mergeCell ref="AF78:AH78"/>
    <mergeCell ref="AI78:AK78"/>
    <mergeCell ref="AL78:AN78"/>
    <mergeCell ref="C79:G79"/>
    <mergeCell ref="H79:J79"/>
    <mergeCell ref="K79:M79"/>
    <mergeCell ref="N79:O79"/>
    <mergeCell ref="R79:S79"/>
    <mergeCell ref="W79:X79"/>
    <mergeCell ref="Y79:Z79"/>
    <mergeCell ref="AA79:AB79"/>
    <mergeCell ref="AC79:AE79"/>
    <mergeCell ref="AF79:AH79"/>
    <mergeCell ref="AI79:AK79"/>
    <mergeCell ref="AL79:AN79"/>
    <mergeCell ref="C78:G78"/>
    <mergeCell ref="H78:J78"/>
    <mergeCell ref="K78:M78"/>
    <mergeCell ref="N78:O78"/>
    <mergeCell ref="R78:S78"/>
    <mergeCell ref="W78:X78"/>
    <mergeCell ref="Y78:Z78"/>
    <mergeCell ref="AA78:AB78"/>
    <mergeCell ref="AC78:AE78"/>
    <mergeCell ref="AF76:AH76"/>
    <mergeCell ref="AI76:AK76"/>
    <mergeCell ref="AL76:AN76"/>
    <mergeCell ref="C77:G77"/>
    <mergeCell ref="H77:J77"/>
    <mergeCell ref="K77:M77"/>
    <mergeCell ref="N77:O77"/>
    <mergeCell ref="R77:S77"/>
    <mergeCell ref="W77:X77"/>
    <mergeCell ref="Y77:Z77"/>
    <mergeCell ref="AA77:AB77"/>
    <mergeCell ref="AC77:AE77"/>
    <mergeCell ref="AF77:AH77"/>
    <mergeCell ref="AI77:AK77"/>
    <mergeCell ref="AL77:AN77"/>
    <mergeCell ref="C76:G76"/>
    <mergeCell ref="H76:J76"/>
    <mergeCell ref="K76:M76"/>
    <mergeCell ref="N76:O76"/>
    <mergeCell ref="R76:S76"/>
    <mergeCell ref="W76:X76"/>
    <mergeCell ref="Y76:Z76"/>
    <mergeCell ref="AA76:AB76"/>
    <mergeCell ref="AC76:AE76"/>
    <mergeCell ref="AF74:AH74"/>
    <mergeCell ref="AI74:AK74"/>
    <mergeCell ref="AL74:AN74"/>
    <mergeCell ref="C75:G75"/>
    <mergeCell ref="H75:J75"/>
    <mergeCell ref="K75:M75"/>
    <mergeCell ref="N75:O75"/>
    <mergeCell ref="R75:S75"/>
    <mergeCell ref="W75:X75"/>
    <mergeCell ref="Y75:Z75"/>
    <mergeCell ref="AA75:AB75"/>
    <mergeCell ref="AC75:AE75"/>
    <mergeCell ref="AF75:AH75"/>
    <mergeCell ref="AI75:AK75"/>
    <mergeCell ref="AL75:AN75"/>
    <mergeCell ref="C74:G74"/>
    <mergeCell ref="H74:J74"/>
    <mergeCell ref="K74:M74"/>
    <mergeCell ref="N74:O74"/>
    <mergeCell ref="R74:S74"/>
    <mergeCell ref="W74:X74"/>
    <mergeCell ref="Y74:Z74"/>
    <mergeCell ref="AA74:AB74"/>
    <mergeCell ref="AC74:AE74"/>
    <mergeCell ref="AF72:AH72"/>
    <mergeCell ref="AI72:AK72"/>
    <mergeCell ref="AL72:AN72"/>
    <mergeCell ref="C73:G73"/>
    <mergeCell ref="H73:J73"/>
    <mergeCell ref="K73:M73"/>
    <mergeCell ref="N73:O73"/>
    <mergeCell ref="R73:S73"/>
    <mergeCell ref="W73:X73"/>
    <mergeCell ref="Y73:Z73"/>
    <mergeCell ref="AA73:AB73"/>
    <mergeCell ref="AC73:AE73"/>
    <mergeCell ref="AF73:AH73"/>
    <mergeCell ref="AI73:AK73"/>
    <mergeCell ref="AL73:AN73"/>
    <mergeCell ref="C72:G72"/>
    <mergeCell ref="H72:J72"/>
    <mergeCell ref="K72:M72"/>
    <mergeCell ref="N72:O72"/>
    <mergeCell ref="R72:S72"/>
    <mergeCell ref="W72:X72"/>
    <mergeCell ref="Y72:Z72"/>
    <mergeCell ref="AA72:AB72"/>
    <mergeCell ref="AC72:AE72"/>
    <mergeCell ref="AF70:AH70"/>
    <mergeCell ref="AI70:AK70"/>
    <mergeCell ref="AL70:AN70"/>
    <mergeCell ref="C71:G71"/>
    <mergeCell ref="H71:J71"/>
    <mergeCell ref="K71:M71"/>
    <mergeCell ref="N71:O71"/>
    <mergeCell ref="R71:S71"/>
    <mergeCell ref="W71:X71"/>
    <mergeCell ref="Y71:Z71"/>
    <mergeCell ref="AA71:AB71"/>
    <mergeCell ref="AC71:AE71"/>
    <mergeCell ref="AF71:AH71"/>
    <mergeCell ref="AI71:AK71"/>
    <mergeCell ref="AL71:AN71"/>
    <mergeCell ref="C70:G70"/>
    <mergeCell ref="H70:J70"/>
    <mergeCell ref="K70:M70"/>
    <mergeCell ref="N70:O70"/>
    <mergeCell ref="R70:S70"/>
    <mergeCell ref="W70:X70"/>
    <mergeCell ref="Y70:Z70"/>
    <mergeCell ref="AA70:AB70"/>
    <mergeCell ref="AC70:AE70"/>
    <mergeCell ref="AF68:AH68"/>
    <mergeCell ref="AI68:AK68"/>
    <mergeCell ref="AL68:AN68"/>
    <mergeCell ref="C69:G69"/>
    <mergeCell ref="H69:J69"/>
    <mergeCell ref="K69:M69"/>
    <mergeCell ref="N69:O69"/>
    <mergeCell ref="R69:S69"/>
    <mergeCell ref="W69:X69"/>
    <mergeCell ref="Y69:Z69"/>
    <mergeCell ref="AA69:AB69"/>
    <mergeCell ref="AC69:AE69"/>
    <mergeCell ref="AF69:AH69"/>
    <mergeCell ref="AI69:AK69"/>
    <mergeCell ref="AL69:AN69"/>
    <mergeCell ref="C68:G68"/>
    <mergeCell ref="H68:J68"/>
    <mergeCell ref="K68:M68"/>
    <mergeCell ref="N68:O68"/>
    <mergeCell ref="R68:S68"/>
    <mergeCell ref="W68:X68"/>
    <mergeCell ref="Y68:Z68"/>
    <mergeCell ref="AA68:AB68"/>
    <mergeCell ref="AC68:AE68"/>
    <mergeCell ref="AI66:AK66"/>
    <mergeCell ref="AL66:AN66"/>
    <mergeCell ref="C67:G67"/>
    <mergeCell ref="H67:J67"/>
    <mergeCell ref="K67:M67"/>
    <mergeCell ref="N67:O67"/>
    <mergeCell ref="R67:S67"/>
    <mergeCell ref="W67:X67"/>
    <mergeCell ref="Y67:Z67"/>
    <mergeCell ref="AA67:AB67"/>
    <mergeCell ref="AC67:AE67"/>
    <mergeCell ref="AF67:AH67"/>
    <mergeCell ref="AI67:AK67"/>
    <mergeCell ref="AL67:AN67"/>
    <mergeCell ref="H66:J66"/>
    <mergeCell ref="K66:M66"/>
    <mergeCell ref="N66:O66"/>
    <mergeCell ref="R66:S66"/>
    <mergeCell ref="W66:X66"/>
    <mergeCell ref="Y66:Z66"/>
    <mergeCell ref="AA66:AB66"/>
    <mergeCell ref="AC66:AE66"/>
    <mergeCell ref="AF66:AH66"/>
    <mergeCell ref="AI64:AK64"/>
    <mergeCell ref="AL64:AN64"/>
    <mergeCell ref="C65:G65"/>
    <mergeCell ref="H65:J65"/>
    <mergeCell ref="K65:M65"/>
    <mergeCell ref="N65:O65"/>
    <mergeCell ref="R65:S65"/>
    <mergeCell ref="W65:X65"/>
    <mergeCell ref="Y65:Z65"/>
    <mergeCell ref="AA65:AB65"/>
    <mergeCell ref="AC65:AE65"/>
    <mergeCell ref="AF65:AH65"/>
    <mergeCell ref="AI65:AK65"/>
    <mergeCell ref="AL65:AN65"/>
    <mergeCell ref="H64:J64"/>
    <mergeCell ref="K64:M64"/>
    <mergeCell ref="N64:O64"/>
    <mergeCell ref="R64:S64"/>
    <mergeCell ref="W64:X64"/>
    <mergeCell ref="Y64:Z64"/>
    <mergeCell ref="AA64:AB64"/>
    <mergeCell ref="AC64:AE64"/>
    <mergeCell ref="AF64:AH64"/>
    <mergeCell ref="AI62:AK62"/>
    <mergeCell ref="AL62:AN62"/>
    <mergeCell ref="C63:G63"/>
    <mergeCell ref="H63:J63"/>
    <mergeCell ref="K63:M63"/>
    <mergeCell ref="N63:O63"/>
    <mergeCell ref="R63:S63"/>
    <mergeCell ref="W63:X63"/>
    <mergeCell ref="Y63:Z63"/>
    <mergeCell ref="AA63:AB63"/>
    <mergeCell ref="AC63:AE63"/>
    <mergeCell ref="AF63:AH63"/>
    <mergeCell ref="AI63:AK63"/>
    <mergeCell ref="AL63:AN63"/>
    <mergeCell ref="H62:J62"/>
    <mergeCell ref="K62:M62"/>
    <mergeCell ref="N62:O62"/>
    <mergeCell ref="R62:S62"/>
    <mergeCell ref="W62:X62"/>
    <mergeCell ref="Y62:Z62"/>
    <mergeCell ref="AA62:AB62"/>
    <mergeCell ref="AC62:AE62"/>
    <mergeCell ref="AF62:AH62"/>
    <mergeCell ref="AI60:AK60"/>
    <mergeCell ref="AL60:AN60"/>
    <mergeCell ref="C61:G61"/>
    <mergeCell ref="H61:J61"/>
    <mergeCell ref="K61:M61"/>
    <mergeCell ref="N61:O61"/>
    <mergeCell ref="R61:S61"/>
    <mergeCell ref="W61:X61"/>
    <mergeCell ref="Y61:Z61"/>
    <mergeCell ref="AA61:AB61"/>
    <mergeCell ref="AC61:AE61"/>
    <mergeCell ref="AF61:AH61"/>
    <mergeCell ref="AI61:AK61"/>
    <mergeCell ref="AL61:AN61"/>
    <mergeCell ref="H60:J60"/>
    <mergeCell ref="K60:M60"/>
    <mergeCell ref="N60:O60"/>
    <mergeCell ref="R60:S60"/>
    <mergeCell ref="W60:X60"/>
    <mergeCell ref="Y60:Z60"/>
    <mergeCell ref="AA60:AB60"/>
    <mergeCell ref="AC60:AE60"/>
    <mergeCell ref="AF60:AH60"/>
    <mergeCell ref="AI58:AK58"/>
    <mergeCell ref="AL58:AN58"/>
    <mergeCell ref="C59:G59"/>
    <mergeCell ref="H59:J59"/>
    <mergeCell ref="K59:M59"/>
    <mergeCell ref="N59:O59"/>
    <mergeCell ref="R59:S59"/>
    <mergeCell ref="W59:X59"/>
    <mergeCell ref="Y59:Z59"/>
    <mergeCell ref="AA59:AB59"/>
    <mergeCell ref="AC59:AE59"/>
    <mergeCell ref="AF59:AH59"/>
    <mergeCell ref="AI59:AK59"/>
    <mergeCell ref="AL59:AN59"/>
    <mergeCell ref="H58:J58"/>
    <mergeCell ref="K58:M58"/>
    <mergeCell ref="N58:O58"/>
    <mergeCell ref="R58:S58"/>
    <mergeCell ref="W58:X58"/>
    <mergeCell ref="Y58:Z58"/>
    <mergeCell ref="AA58:AB58"/>
    <mergeCell ref="AC58:AE58"/>
    <mergeCell ref="AF58:AH58"/>
    <mergeCell ref="AI56:AK56"/>
    <mergeCell ref="AL56:AN56"/>
    <mergeCell ref="C57:G57"/>
    <mergeCell ref="H57:J57"/>
    <mergeCell ref="K57:M57"/>
    <mergeCell ref="N57:O57"/>
    <mergeCell ref="R57:S57"/>
    <mergeCell ref="W57:X57"/>
    <mergeCell ref="Y57:Z57"/>
    <mergeCell ref="AA57:AB57"/>
    <mergeCell ref="AC57:AE57"/>
    <mergeCell ref="AF57:AH57"/>
    <mergeCell ref="AI57:AK57"/>
    <mergeCell ref="AL57:AN57"/>
    <mergeCell ref="H56:J56"/>
    <mergeCell ref="K56:M56"/>
    <mergeCell ref="N56:O56"/>
    <mergeCell ref="R56:S56"/>
    <mergeCell ref="W56:X56"/>
    <mergeCell ref="Y56:Z56"/>
    <mergeCell ref="AA56:AB56"/>
    <mergeCell ref="AC56:AE56"/>
    <mergeCell ref="AF56:AH56"/>
    <mergeCell ref="AI54:AK54"/>
    <mergeCell ref="AL54:AN54"/>
    <mergeCell ref="C55:G55"/>
    <mergeCell ref="H55:J55"/>
    <mergeCell ref="K55:M55"/>
    <mergeCell ref="N55:O55"/>
    <mergeCell ref="R55:S55"/>
    <mergeCell ref="W55:X55"/>
    <mergeCell ref="Y55:Z55"/>
    <mergeCell ref="AA55:AB55"/>
    <mergeCell ref="AC55:AE55"/>
    <mergeCell ref="AF55:AH55"/>
    <mergeCell ref="AI55:AK55"/>
    <mergeCell ref="AL55:AN55"/>
    <mergeCell ref="H54:J54"/>
    <mergeCell ref="K54:M54"/>
    <mergeCell ref="N54:O54"/>
    <mergeCell ref="R54:S54"/>
    <mergeCell ref="W54:X54"/>
    <mergeCell ref="Y54:Z54"/>
    <mergeCell ref="AA54:AB54"/>
    <mergeCell ref="AC54:AE54"/>
    <mergeCell ref="AF54:AH54"/>
    <mergeCell ref="A4:A16"/>
    <mergeCell ref="C54:G54"/>
    <mergeCell ref="C56:G56"/>
    <mergeCell ref="C58:G58"/>
    <mergeCell ref="C60:G60"/>
    <mergeCell ref="C62:G62"/>
    <mergeCell ref="C64:G64"/>
    <mergeCell ref="C66:G66"/>
    <mergeCell ref="AF52:AH52"/>
    <mergeCell ref="AI52:AK52"/>
    <mergeCell ref="AL52:AN52"/>
    <mergeCell ref="C53:G53"/>
    <mergeCell ref="H53:J53"/>
    <mergeCell ref="K53:M53"/>
    <mergeCell ref="N53:O53"/>
    <mergeCell ref="R53:S53"/>
    <mergeCell ref="W53:X53"/>
    <mergeCell ref="Y53:Z53"/>
    <mergeCell ref="AA53:AB53"/>
    <mergeCell ref="AC53:AE53"/>
    <mergeCell ref="AF53:AH53"/>
    <mergeCell ref="AI53:AK53"/>
    <mergeCell ref="AL53:AN53"/>
    <mergeCell ref="C52:G52"/>
    <mergeCell ref="H52:J52"/>
    <mergeCell ref="K52:M52"/>
    <mergeCell ref="N52:O52"/>
    <mergeCell ref="R52:S52"/>
    <mergeCell ref="W52:X52"/>
    <mergeCell ref="Y52:Z52"/>
    <mergeCell ref="AA52:AB52"/>
    <mergeCell ref="AC52:AE52"/>
    <mergeCell ref="AF50:AH50"/>
    <mergeCell ref="AI50:AK50"/>
    <mergeCell ref="AL50:AN50"/>
    <mergeCell ref="C51:G51"/>
    <mergeCell ref="H51:J51"/>
    <mergeCell ref="K51:M51"/>
    <mergeCell ref="N51:O51"/>
    <mergeCell ref="R51:S51"/>
    <mergeCell ref="W51:X51"/>
    <mergeCell ref="Y51:Z51"/>
    <mergeCell ref="AA51:AB51"/>
    <mergeCell ref="AC51:AE51"/>
    <mergeCell ref="AF51:AH51"/>
    <mergeCell ref="AI51:AK51"/>
    <mergeCell ref="AL51:AN51"/>
    <mergeCell ref="C50:G50"/>
    <mergeCell ref="H50:J50"/>
    <mergeCell ref="K50:M50"/>
    <mergeCell ref="N50:O50"/>
    <mergeCell ref="R50:S50"/>
    <mergeCell ref="W50:X50"/>
    <mergeCell ref="Y50:Z50"/>
    <mergeCell ref="AA50:AB50"/>
    <mergeCell ref="AC50:AE50"/>
    <mergeCell ref="AF48:AH48"/>
    <mergeCell ref="AI48:AK48"/>
    <mergeCell ref="AL48:AN48"/>
    <mergeCell ref="C49:G49"/>
    <mergeCell ref="H49:J49"/>
    <mergeCell ref="K49:M49"/>
    <mergeCell ref="N49:O49"/>
    <mergeCell ref="R49:S49"/>
    <mergeCell ref="W49:X49"/>
    <mergeCell ref="Y49:Z49"/>
    <mergeCell ref="AA49:AB49"/>
    <mergeCell ref="AC49:AE49"/>
    <mergeCell ref="AF49:AH49"/>
    <mergeCell ref="AI49:AK49"/>
    <mergeCell ref="AL49:AN49"/>
    <mergeCell ref="C48:G48"/>
    <mergeCell ref="H48:J48"/>
    <mergeCell ref="K48:M48"/>
    <mergeCell ref="N48:O48"/>
    <mergeCell ref="R48:S48"/>
    <mergeCell ref="W48:X48"/>
    <mergeCell ref="Y48:Z48"/>
    <mergeCell ref="AA48:AB48"/>
    <mergeCell ref="AC48:AE48"/>
    <mergeCell ref="AF46:AH46"/>
    <mergeCell ref="AI46:AK46"/>
    <mergeCell ref="AL46:AN46"/>
    <mergeCell ref="C47:G47"/>
    <mergeCell ref="H47:J47"/>
    <mergeCell ref="K47:M47"/>
    <mergeCell ref="N47:O47"/>
    <mergeCell ref="R47:S47"/>
    <mergeCell ref="W47:X47"/>
    <mergeCell ref="Y47:Z47"/>
    <mergeCell ref="AA47:AB47"/>
    <mergeCell ref="AC47:AE47"/>
    <mergeCell ref="AF47:AH47"/>
    <mergeCell ref="AI47:AK47"/>
    <mergeCell ref="AL47:AN47"/>
    <mergeCell ref="C46:G46"/>
    <mergeCell ref="H46:J46"/>
    <mergeCell ref="K46:M46"/>
    <mergeCell ref="N46:O46"/>
    <mergeCell ref="R46:S46"/>
    <mergeCell ref="W46:X46"/>
    <mergeCell ref="Y46:Z46"/>
    <mergeCell ref="AA46:AB46"/>
    <mergeCell ref="AC46:AE46"/>
    <mergeCell ref="AF44:AH44"/>
    <mergeCell ref="AI44:AK44"/>
    <mergeCell ref="AL44:AN44"/>
    <mergeCell ref="C45:G45"/>
    <mergeCell ref="H45:J45"/>
    <mergeCell ref="K45:M45"/>
    <mergeCell ref="N45:O45"/>
    <mergeCell ref="R45:S45"/>
    <mergeCell ref="W45:X45"/>
    <mergeCell ref="Y45:Z45"/>
    <mergeCell ref="AA45:AB45"/>
    <mergeCell ref="AC45:AE45"/>
    <mergeCell ref="AF45:AH45"/>
    <mergeCell ref="AI45:AK45"/>
    <mergeCell ref="AL45:AN45"/>
    <mergeCell ref="C44:G44"/>
    <mergeCell ref="H44:J44"/>
    <mergeCell ref="K44:M44"/>
    <mergeCell ref="N44:O44"/>
    <mergeCell ref="R44:S44"/>
    <mergeCell ref="W44:X44"/>
    <mergeCell ref="Y44:Z44"/>
    <mergeCell ref="AA44:AB44"/>
    <mergeCell ref="AC44:AE44"/>
    <mergeCell ref="AF42:AH42"/>
    <mergeCell ref="AI42:AK42"/>
    <mergeCell ref="AL42:AN42"/>
    <mergeCell ref="C43:G43"/>
    <mergeCell ref="H43:J43"/>
    <mergeCell ref="K43:M43"/>
    <mergeCell ref="N43:O43"/>
    <mergeCell ref="R43:S43"/>
    <mergeCell ref="W43:X43"/>
    <mergeCell ref="Y43:Z43"/>
    <mergeCell ref="AA43:AB43"/>
    <mergeCell ref="AC43:AE43"/>
    <mergeCell ref="AF43:AH43"/>
    <mergeCell ref="AI43:AK43"/>
    <mergeCell ref="AL43:AN43"/>
    <mergeCell ref="C42:G42"/>
    <mergeCell ref="H42:J42"/>
    <mergeCell ref="K42:M42"/>
    <mergeCell ref="N42:O42"/>
    <mergeCell ref="R42:S42"/>
    <mergeCell ref="W42:X42"/>
    <mergeCell ref="Y42:Z42"/>
    <mergeCell ref="AA42:AB42"/>
    <mergeCell ref="AC42:AE42"/>
    <mergeCell ref="AF40:AH40"/>
    <mergeCell ref="AI40:AK40"/>
    <mergeCell ref="AL40:AN40"/>
    <mergeCell ref="C41:G41"/>
    <mergeCell ref="H41:J41"/>
    <mergeCell ref="K41:M41"/>
    <mergeCell ref="N41:O41"/>
    <mergeCell ref="R41:S41"/>
    <mergeCell ref="W41:X41"/>
    <mergeCell ref="Y41:Z41"/>
    <mergeCell ref="AA41:AB41"/>
    <mergeCell ref="AC41:AE41"/>
    <mergeCell ref="AF41:AH41"/>
    <mergeCell ref="AI41:AK41"/>
    <mergeCell ref="AL41:AN41"/>
    <mergeCell ref="C40:G40"/>
    <mergeCell ref="H40:J40"/>
    <mergeCell ref="K40:M40"/>
    <mergeCell ref="N40:O40"/>
    <mergeCell ref="R40:S40"/>
    <mergeCell ref="W40:X40"/>
    <mergeCell ref="Y40:Z40"/>
    <mergeCell ref="AA40:AB40"/>
    <mergeCell ref="AC40:AE40"/>
    <mergeCell ref="AF38:AH38"/>
    <mergeCell ref="AI38:AK38"/>
    <mergeCell ref="AL38:AN38"/>
    <mergeCell ref="C39:G39"/>
    <mergeCell ref="H39:J39"/>
    <mergeCell ref="K39:M39"/>
    <mergeCell ref="N39:O39"/>
    <mergeCell ref="R39:S39"/>
    <mergeCell ref="W39:X39"/>
    <mergeCell ref="Y39:Z39"/>
    <mergeCell ref="AA39:AB39"/>
    <mergeCell ref="AC39:AE39"/>
    <mergeCell ref="AF39:AH39"/>
    <mergeCell ref="AI39:AK39"/>
    <mergeCell ref="AL39:AN39"/>
    <mergeCell ref="C38:G38"/>
    <mergeCell ref="H38:J38"/>
    <mergeCell ref="K38:M38"/>
    <mergeCell ref="N38:O38"/>
    <mergeCell ref="R38:S38"/>
    <mergeCell ref="W38:X38"/>
    <mergeCell ref="Y38:Z38"/>
    <mergeCell ref="AA38:AB38"/>
    <mergeCell ref="AC38:AE38"/>
    <mergeCell ref="AL36:AN36"/>
    <mergeCell ref="C37:G37"/>
    <mergeCell ref="H37:J37"/>
    <mergeCell ref="K37:M37"/>
    <mergeCell ref="N37:O37"/>
    <mergeCell ref="R37:S37"/>
    <mergeCell ref="W37:X37"/>
    <mergeCell ref="Y37:Z37"/>
    <mergeCell ref="AA37:AB37"/>
    <mergeCell ref="AC37:AE37"/>
    <mergeCell ref="AF37:AH37"/>
    <mergeCell ref="AI37:AK37"/>
    <mergeCell ref="AL37:AN37"/>
    <mergeCell ref="K36:M36"/>
    <mergeCell ref="N36:O36"/>
    <mergeCell ref="R36:S36"/>
    <mergeCell ref="W36:X36"/>
    <mergeCell ref="Y36:Z36"/>
    <mergeCell ref="AA36:AB36"/>
    <mergeCell ref="AC36:AE36"/>
    <mergeCell ref="AF36:AH36"/>
    <mergeCell ref="AI36:AK36"/>
    <mergeCell ref="AL34:AN34"/>
    <mergeCell ref="C35:G35"/>
    <mergeCell ref="H35:J35"/>
    <mergeCell ref="K35:M35"/>
    <mergeCell ref="N35:O35"/>
    <mergeCell ref="R35:S35"/>
    <mergeCell ref="W35:X35"/>
    <mergeCell ref="Y35:Z35"/>
    <mergeCell ref="AA35:AB35"/>
    <mergeCell ref="AC35:AE35"/>
    <mergeCell ref="AF35:AH35"/>
    <mergeCell ref="AI35:AK35"/>
    <mergeCell ref="AL35:AN35"/>
    <mergeCell ref="K34:M34"/>
    <mergeCell ref="N34:O34"/>
    <mergeCell ref="R34:S34"/>
    <mergeCell ref="W34:X34"/>
    <mergeCell ref="Y34:Z34"/>
    <mergeCell ref="AA34:AB34"/>
    <mergeCell ref="AC34:AE34"/>
    <mergeCell ref="AF34:AH34"/>
    <mergeCell ref="AI34:AK34"/>
    <mergeCell ref="AL32:AN32"/>
    <mergeCell ref="C33:G33"/>
    <mergeCell ref="H33:J33"/>
    <mergeCell ref="K33:M33"/>
    <mergeCell ref="N33:O33"/>
    <mergeCell ref="R33:S33"/>
    <mergeCell ref="W33:X33"/>
    <mergeCell ref="Y33:Z33"/>
    <mergeCell ref="AA33:AB33"/>
    <mergeCell ref="AC33:AE33"/>
    <mergeCell ref="AF33:AH33"/>
    <mergeCell ref="AI33:AK33"/>
    <mergeCell ref="AL33:AN33"/>
    <mergeCell ref="K32:M32"/>
    <mergeCell ref="N32:O32"/>
    <mergeCell ref="R32:S32"/>
    <mergeCell ref="W32:X32"/>
    <mergeCell ref="Y32:Z32"/>
    <mergeCell ref="AA32:AB32"/>
    <mergeCell ref="AC32:AE32"/>
    <mergeCell ref="AF32:AH32"/>
    <mergeCell ref="AI32:AK32"/>
    <mergeCell ref="N31:O31"/>
    <mergeCell ref="R31:S31"/>
    <mergeCell ref="W31:X31"/>
    <mergeCell ref="Y31:Z31"/>
    <mergeCell ref="AA31:AB31"/>
    <mergeCell ref="AC31:AE31"/>
    <mergeCell ref="AF31:AH31"/>
    <mergeCell ref="AI31:AK31"/>
    <mergeCell ref="AL31:AN31"/>
    <mergeCell ref="C29:G29"/>
    <mergeCell ref="H29:J29"/>
    <mergeCell ref="R29:S29"/>
    <mergeCell ref="AI29:AK29"/>
    <mergeCell ref="AL29:AN29"/>
    <mergeCell ref="C30:G30"/>
    <mergeCell ref="H30:J30"/>
    <mergeCell ref="K30:M30"/>
    <mergeCell ref="N30:O30"/>
    <mergeCell ref="R30:S30"/>
    <mergeCell ref="W30:X30"/>
    <mergeCell ref="Y30:Z30"/>
    <mergeCell ref="AA30:AB30"/>
    <mergeCell ref="AC30:AE30"/>
    <mergeCell ref="AF30:AH30"/>
    <mergeCell ref="AI30:AK30"/>
    <mergeCell ref="AL30:AN30"/>
    <mergeCell ref="C31:G31"/>
    <mergeCell ref="H31:J31"/>
    <mergeCell ref="K31:M31"/>
    <mergeCell ref="H28:J28"/>
    <mergeCell ref="C32:G32"/>
    <mergeCell ref="H32:J32"/>
    <mergeCell ref="C34:G34"/>
    <mergeCell ref="H34:J34"/>
    <mergeCell ref="C36:G36"/>
    <mergeCell ref="H36:J36"/>
    <mergeCell ref="C28:G28"/>
    <mergeCell ref="H5:J5"/>
    <mergeCell ref="H6:J6"/>
    <mergeCell ref="H7:J7"/>
    <mergeCell ref="H8:J8"/>
    <mergeCell ref="H9:J9"/>
    <mergeCell ref="H10:J10"/>
    <mergeCell ref="H11:J11"/>
    <mergeCell ref="H12:J12"/>
    <mergeCell ref="H13:J13"/>
    <mergeCell ref="H14:J14"/>
    <mergeCell ref="H15:J15"/>
    <mergeCell ref="H16:J16"/>
    <mergeCell ref="H17:J17"/>
    <mergeCell ref="H18:J18"/>
    <mergeCell ref="H19:J19"/>
    <mergeCell ref="H20:J20"/>
    <mergeCell ref="H21:J21"/>
    <mergeCell ref="H22:J22"/>
    <mergeCell ref="H23:J23"/>
    <mergeCell ref="H24:J24"/>
    <mergeCell ref="H25:J25"/>
    <mergeCell ref="H26:J26"/>
    <mergeCell ref="H27:J27"/>
    <mergeCell ref="C16:G16"/>
    <mergeCell ref="B1:B3"/>
    <mergeCell ref="C1:G3"/>
    <mergeCell ref="C4:G4"/>
    <mergeCell ref="H1:J3"/>
    <mergeCell ref="H4:J4"/>
    <mergeCell ref="C5:G5"/>
    <mergeCell ref="C6:G6"/>
    <mergeCell ref="C7:G7"/>
    <mergeCell ref="C8:G8"/>
    <mergeCell ref="R25:S25"/>
    <mergeCell ref="R26:S26"/>
    <mergeCell ref="R27:S27"/>
    <mergeCell ref="R28:S28"/>
    <mergeCell ref="AF1:AN1"/>
    <mergeCell ref="AF3:AH3"/>
    <mergeCell ref="AI3:AK3"/>
    <mergeCell ref="AL3:AN3"/>
    <mergeCell ref="AL4:AN4"/>
    <mergeCell ref="AL5:AN5"/>
    <mergeCell ref="AL6:AN6"/>
    <mergeCell ref="AL7:AN7"/>
    <mergeCell ref="AL8:AN8"/>
    <mergeCell ref="AL9:AN9"/>
    <mergeCell ref="AL10:AN10"/>
    <mergeCell ref="AL11:AN11"/>
    <mergeCell ref="AL12:AN12"/>
    <mergeCell ref="AL13:AN13"/>
    <mergeCell ref="AL14:AN14"/>
    <mergeCell ref="AL15:AN15"/>
    <mergeCell ref="R16:S16"/>
    <mergeCell ref="R17:S17"/>
    <mergeCell ref="R18:S18"/>
    <mergeCell ref="R19:S19"/>
    <mergeCell ref="R20:S20"/>
    <mergeCell ref="R21:S21"/>
    <mergeCell ref="R22:S22"/>
    <mergeCell ref="R23:S23"/>
    <mergeCell ref="R24:S24"/>
    <mergeCell ref="K4:M4"/>
    <mergeCell ref="K5:M5"/>
    <mergeCell ref="K6:M6"/>
    <mergeCell ref="K7:M7"/>
    <mergeCell ref="K8:M8"/>
    <mergeCell ref="K1:M3"/>
    <mergeCell ref="N2:S2"/>
    <mergeCell ref="R4:S4"/>
    <mergeCell ref="R5:S5"/>
    <mergeCell ref="R6:S6"/>
    <mergeCell ref="R7:S7"/>
    <mergeCell ref="R8:S8"/>
    <mergeCell ref="N7:O7"/>
    <mergeCell ref="N8:O8"/>
    <mergeCell ref="N9:O9"/>
    <mergeCell ref="N10:O10"/>
    <mergeCell ref="N11:O11"/>
    <mergeCell ref="R9:S9"/>
    <mergeCell ref="R10:S10"/>
    <mergeCell ref="R11:S11"/>
    <mergeCell ref="R12:S12"/>
    <mergeCell ref="R13:S13"/>
    <mergeCell ref="R14:S14"/>
    <mergeCell ref="R15:S15"/>
    <mergeCell ref="AF2:AN2"/>
    <mergeCell ref="N1:X1"/>
    <mergeCell ref="W4:X4"/>
    <mergeCell ref="AA4:AB4"/>
    <mergeCell ref="AC4:AE4"/>
    <mergeCell ref="AF4:AH4"/>
    <mergeCell ref="Y1:AE1"/>
    <mergeCell ref="T2:X2"/>
    <mergeCell ref="N3:O3"/>
    <mergeCell ref="W3:X3"/>
    <mergeCell ref="R3:S3"/>
    <mergeCell ref="K15:M15"/>
    <mergeCell ref="K16:M16"/>
    <mergeCell ref="K17:M17"/>
    <mergeCell ref="K18:M18"/>
    <mergeCell ref="K19:M19"/>
    <mergeCell ref="K20:M20"/>
    <mergeCell ref="K9:M9"/>
    <mergeCell ref="K10:M10"/>
    <mergeCell ref="K11:M11"/>
    <mergeCell ref="K12:M12"/>
    <mergeCell ref="K13:M13"/>
    <mergeCell ref="K14:M14"/>
    <mergeCell ref="N12:O12"/>
    <mergeCell ref="N13:O13"/>
    <mergeCell ref="N14:O14"/>
    <mergeCell ref="N15:O15"/>
    <mergeCell ref="N16:O16"/>
    <mergeCell ref="N17:O17"/>
    <mergeCell ref="N4:O4"/>
    <mergeCell ref="N5:O5"/>
    <mergeCell ref="N6:O6"/>
    <mergeCell ref="K27:M27"/>
    <mergeCell ref="K28:M28"/>
    <mergeCell ref="K29:M29"/>
    <mergeCell ref="K21:M21"/>
    <mergeCell ref="K22:M22"/>
    <mergeCell ref="K23:M23"/>
    <mergeCell ref="K24:M24"/>
    <mergeCell ref="K25:M25"/>
    <mergeCell ref="K26:M26"/>
    <mergeCell ref="N28:O28"/>
    <mergeCell ref="N29:O29"/>
    <mergeCell ref="N18:O18"/>
    <mergeCell ref="N19:O19"/>
    <mergeCell ref="N20:O20"/>
    <mergeCell ref="N21:O21"/>
    <mergeCell ref="N22:O22"/>
    <mergeCell ref="N23:O23"/>
    <mergeCell ref="N24:O24"/>
    <mergeCell ref="N25:O25"/>
    <mergeCell ref="N26:O26"/>
    <mergeCell ref="N27:O27"/>
    <mergeCell ref="W5:X5"/>
    <mergeCell ref="W6:X6"/>
    <mergeCell ref="W7:X7"/>
    <mergeCell ref="W8:X8"/>
    <mergeCell ref="W9:X9"/>
    <mergeCell ref="W10:X10"/>
    <mergeCell ref="W29:X29"/>
    <mergeCell ref="W23:X23"/>
    <mergeCell ref="W24:X24"/>
    <mergeCell ref="W25:X25"/>
    <mergeCell ref="W26:X26"/>
    <mergeCell ref="W27:X27"/>
    <mergeCell ref="W28:X28"/>
    <mergeCell ref="W17:X17"/>
    <mergeCell ref="W18:X18"/>
    <mergeCell ref="W19:X19"/>
    <mergeCell ref="W20:X20"/>
    <mergeCell ref="W21:X21"/>
    <mergeCell ref="W22:X22"/>
    <mergeCell ref="W15:X15"/>
    <mergeCell ref="W16:X16"/>
    <mergeCell ref="W13:X13"/>
    <mergeCell ref="W14:X14"/>
    <mergeCell ref="AI4:AK4"/>
    <mergeCell ref="Y5:Z5"/>
    <mergeCell ref="AA5:AB5"/>
    <mergeCell ref="AC5:AE5"/>
    <mergeCell ref="AF5:AH5"/>
    <mergeCell ref="AI5:AK5"/>
    <mergeCell ref="Y4:Z4"/>
    <mergeCell ref="Y8:Z8"/>
    <mergeCell ref="AA8:AB8"/>
    <mergeCell ref="AC8:AE8"/>
    <mergeCell ref="AF8:AH8"/>
    <mergeCell ref="AI8:AK8"/>
    <mergeCell ref="AA6:AB6"/>
    <mergeCell ref="AC6:AE6"/>
    <mergeCell ref="AF6:AH6"/>
    <mergeCell ref="AI6:AK6"/>
    <mergeCell ref="Y7:Z7"/>
    <mergeCell ref="AA7:AB7"/>
    <mergeCell ref="AC7:AE7"/>
    <mergeCell ref="AF7:AH7"/>
    <mergeCell ref="AI7:AK7"/>
    <mergeCell ref="Y6:Z6"/>
    <mergeCell ref="AF9:AH9"/>
    <mergeCell ref="AI9:AK9"/>
    <mergeCell ref="Y10:Z10"/>
    <mergeCell ref="AA10:AB10"/>
    <mergeCell ref="AC10:AE10"/>
    <mergeCell ref="AF10:AH10"/>
    <mergeCell ref="AI10:AK10"/>
    <mergeCell ref="Y9:Z9"/>
    <mergeCell ref="Y14:Z14"/>
    <mergeCell ref="AA14:AB14"/>
    <mergeCell ref="AC14:AE14"/>
    <mergeCell ref="AF14:AH14"/>
    <mergeCell ref="AI14:AK14"/>
    <mergeCell ref="AA12:AB12"/>
    <mergeCell ref="AC12:AE12"/>
    <mergeCell ref="AF12:AH12"/>
    <mergeCell ref="AI12:AK12"/>
    <mergeCell ref="Y13:Z13"/>
    <mergeCell ref="AA13:AB13"/>
    <mergeCell ref="AC13:AE13"/>
    <mergeCell ref="AF13:AH13"/>
    <mergeCell ref="AI13:AK13"/>
    <mergeCell ref="Y12:Z12"/>
    <mergeCell ref="AF17:AH17"/>
    <mergeCell ref="AI17:AK17"/>
    <mergeCell ref="AA15:AB15"/>
    <mergeCell ref="AC15:AE15"/>
    <mergeCell ref="AF15:AH15"/>
    <mergeCell ref="AI15:AK15"/>
    <mergeCell ref="Y16:Z16"/>
    <mergeCell ref="AA16:AB16"/>
    <mergeCell ref="AC16:AE16"/>
    <mergeCell ref="AF16:AH16"/>
    <mergeCell ref="AI16:AK16"/>
    <mergeCell ref="Y15:Z15"/>
    <mergeCell ref="AL16:AN16"/>
    <mergeCell ref="AL17:AN17"/>
    <mergeCell ref="Y11:Z11"/>
    <mergeCell ref="AA11:AB11"/>
    <mergeCell ref="AC11:AE11"/>
    <mergeCell ref="AF11:AH11"/>
    <mergeCell ref="AI11:AK11"/>
    <mergeCell ref="Y18:Z18"/>
    <mergeCell ref="AA18:AB18"/>
    <mergeCell ref="AC18:AE18"/>
    <mergeCell ref="AF18:AH18"/>
    <mergeCell ref="AI18:AK18"/>
    <mergeCell ref="AL18:AN18"/>
    <mergeCell ref="AL19:AN19"/>
    <mergeCell ref="AF21:AH21"/>
    <mergeCell ref="AI21:AK21"/>
    <mergeCell ref="Y20:Z20"/>
    <mergeCell ref="AA20:AB20"/>
    <mergeCell ref="AC20:AE20"/>
    <mergeCell ref="AF20:AH20"/>
    <mergeCell ref="AI20:AK20"/>
    <mergeCell ref="AL20:AN20"/>
    <mergeCell ref="AL21:AN21"/>
    <mergeCell ref="Y21:Z21"/>
    <mergeCell ref="AA21:AB21"/>
    <mergeCell ref="AC21:AE21"/>
    <mergeCell ref="Y19:Z19"/>
    <mergeCell ref="AA19:AB19"/>
    <mergeCell ref="AC19:AE19"/>
    <mergeCell ref="AL24:AN24"/>
    <mergeCell ref="AL25:AN25"/>
    <mergeCell ref="Y25:Z25"/>
    <mergeCell ref="AA25:AB25"/>
    <mergeCell ref="AC25:AE25"/>
    <mergeCell ref="Y23:Z23"/>
    <mergeCell ref="AA23:AB23"/>
    <mergeCell ref="AC23:AE23"/>
    <mergeCell ref="AF19:AH19"/>
    <mergeCell ref="AI19:AK19"/>
    <mergeCell ref="AF23:AH23"/>
    <mergeCell ref="AI23:AK23"/>
    <mergeCell ref="Y22:Z22"/>
    <mergeCell ref="AA22:AB22"/>
    <mergeCell ref="AC22:AE22"/>
    <mergeCell ref="AF22:AH22"/>
    <mergeCell ref="AI22:AK22"/>
    <mergeCell ref="AL22:AN22"/>
    <mergeCell ref="AL23:AN23"/>
    <mergeCell ref="AF25:AH25"/>
    <mergeCell ref="AI25:AK25"/>
    <mergeCell ref="Y24:Z24"/>
    <mergeCell ref="AA24:AB24"/>
    <mergeCell ref="AC24:AE24"/>
    <mergeCell ref="AF24:AH24"/>
    <mergeCell ref="AI24:AK24"/>
    <mergeCell ref="AF27:AH27"/>
    <mergeCell ref="AI27:AK27"/>
    <mergeCell ref="Y26:Z26"/>
    <mergeCell ref="AA26:AB26"/>
    <mergeCell ref="AC26:AE26"/>
    <mergeCell ref="AF26:AH26"/>
    <mergeCell ref="AI26:AK26"/>
    <mergeCell ref="AL26:AN26"/>
    <mergeCell ref="AL27:AN27"/>
    <mergeCell ref="AC29:AE29"/>
    <mergeCell ref="AF29:AH29"/>
    <mergeCell ref="Y28:Z28"/>
    <mergeCell ref="AA28:AB28"/>
    <mergeCell ref="AC28:AE28"/>
    <mergeCell ref="AF28:AH28"/>
    <mergeCell ref="AI28:AK28"/>
    <mergeCell ref="AL28:AN28"/>
    <mergeCell ref="Y29:Z29"/>
    <mergeCell ref="AA29:AB29"/>
    <mergeCell ref="Y27:Z27"/>
    <mergeCell ref="AA27:AB27"/>
    <mergeCell ref="AC27:AE27"/>
    <mergeCell ref="H511:J511"/>
    <mergeCell ref="H512:J512"/>
    <mergeCell ref="AO1:AO3"/>
    <mergeCell ref="W510:X510"/>
    <mergeCell ref="Y2:Z3"/>
    <mergeCell ref="AA2:AB3"/>
    <mergeCell ref="AC2:AE3"/>
    <mergeCell ref="C17:G17"/>
    <mergeCell ref="C18:G18"/>
    <mergeCell ref="C19:G19"/>
    <mergeCell ref="C20:G20"/>
    <mergeCell ref="C21:G21"/>
    <mergeCell ref="C22:G22"/>
    <mergeCell ref="C23:G23"/>
    <mergeCell ref="C24:G24"/>
    <mergeCell ref="C25:G25"/>
    <mergeCell ref="C26:G26"/>
    <mergeCell ref="C27:G27"/>
    <mergeCell ref="C9:G9"/>
    <mergeCell ref="C10:G10"/>
    <mergeCell ref="C11:G11"/>
    <mergeCell ref="C12:G12"/>
    <mergeCell ref="C13:G13"/>
    <mergeCell ref="C14:G14"/>
    <mergeCell ref="C15:G15"/>
    <mergeCell ref="Y17:Z17"/>
    <mergeCell ref="AA17:AB17"/>
    <mergeCell ref="AC17:AE17"/>
    <mergeCell ref="AA9:AB9"/>
    <mergeCell ref="AC9:AE9"/>
    <mergeCell ref="W11:X11"/>
    <mergeCell ref="W12:X12"/>
  </mergeCells>
  <printOptions horizontalCentered="1"/>
  <pageMargins left="0.25" right="0.25" top="0.75" bottom="0.75" header="0.3" footer="0.3"/>
  <pageSetup paperSize="5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1"/>
  <sheetViews>
    <sheetView showGridLines="0" topLeftCell="A7" workbookViewId="0">
      <selection activeCell="E29" sqref="E29"/>
    </sheetView>
  </sheetViews>
  <sheetFormatPr defaultColWidth="11.42578125" defaultRowHeight="26.25" customHeight="1"/>
  <cols>
    <col min="2" max="2" width="11.42578125" style="10"/>
    <col min="3" max="3" width="18.7109375" bestFit="1" customWidth="1"/>
    <col min="4" max="4" width="14.140625" bestFit="1" customWidth="1"/>
    <col min="5" max="5" width="15.7109375" bestFit="1" customWidth="1"/>
    <col min="6" max="6" width="13.140625" customWidth="1"/>
    <col min="9" max="9" width="29.7109375" style="64" customWidth="1"/>
  </cols>
  <sheetData>
    <row r="1" spans="1:10" ht="26.25" customHeight="1">
      <c r="A1" s="292" t="s">
        <v>454</v>
      </c>
      <c r="B1" s="292"/>
      <c r="C1" s="292"/>
      <c r="D1" s="292"/>
      <c r="E1" s="292"/>
      <c r="F1" s="292"/>
      <c r="G1" s="292"/>
      <c r="H1" s="292"/>
      <c r="I1" s="292"/>
    </row>
    <row r="2" spans="1:10" ht="26.25" customHeight="1" thickBot="1"/>
    <row r="3" spans="1:10" ht="26.25" customHeight="1" thickBot="1">
      <c r="A3" s="321" t="s">
        <v>0</v>
      </c>
      <c r="B3" s="324" t="s">
        <v>1</v>
      </c>
      <c r="C3" s="327" t="s">
        <v>4</v>
      </c>
      <c r="D3" s="330" t="s">
        <v>5</v>
      </c>
      <c r="E3" s="145"/>
      <c r="F3" s="309" t="s">
        <v>6</v>
      </c>
      <c r="G3" s="303" t="s">
        <v>455</v>
      </c>
      <c r="H3" s="304"/>
      <c r="I3" s="293" t="s">
        <v>456</v>
      </c>
      <c r="J3" s="10"/>
    </row>
    <row r="4" spans="1:10" ht="26.25" customHeight="1">
      <c r="A4" s="322"/>
      <c r="B4" s="325"/>
      <c r="C4" s="328"/>
      <c r="D4" s="299" t="s">
        <v>457</v>
      </c>
      <c r="E4" s="301" t="s">
        <v>12</v>
      </c>
      <c r="F4" s="310"/>
      <c r="G4" s="305"/>
      <c r="H4" s="306"/>
      <c r="I4" s="294"/>
      <c r="J4" s="10"/>
    </row>
    <row r="5" spans="1:10" ht="26.25" customHeight="1" thickBot="1">
      <c r="A5" s="323"/>
      <c r="B5" s="326"/>
      <c r="C5" s="329"/>
      <c r="D5" s="300"/>
      <c r="E5" s="302"/>
      <c r="F5" s="311"/>
      <c r="G5" s="307"/>
      <c r="H5" s="308"/>
      <c r="I5" s="295"/>
      <c r="J5" s="10"/>
    </row>
    <row r="6" spans="1:10" ht="26.25" customHeight="1">
      <c r="A6" s="318" t="s">
        <v>458</v>
      </c>
      <c r="B6" s="62">
        <v>1</v>
      </c>
      <c r="C6" s="63" t="s">
        <v>459</v>
      </c>
      <c r="D6" s="65"/>
      <c r="E6" s="66" t="s">
        <v>34</v>
      </c>
      <c r="F6" s="67"/>
      <c r="G6" s="316" t="s">
        <v>460</v>
      </c>
      <c r="H6" s="317"/>
      <c r="I6" s="74">
        <v>1200000</v>
      </c>
      <c r="J6" s="10"/>
    </row>
    <row r="7" spans="1:10" ht="26.25" customHeight="1">
      <c r="A7" s="319"/>
      <c r="B7" s="19">
        <v>2</v>
      </c>
      <c r="C7" s="21" t="s">
        <v>459</v>
      </c>
      <c r="D7" s="68"/>
      <c r="E7" s="69" t="s">
        <v>34</v>
      </c>
      <c r="F7" s="70" t="s">
        <v>461</v>
      </c>
      <c r="G7" s="312" t="s">
        <v>460</v>
      </c>
      <c r="H7" s="313"/>
      <c r="I7" s="75">
        <v>400000</v>
      </c>
      <c r="J7" s="10" t="s">
        <v>462</v>
      </c>
    </row>
    <row r="8" spans="1:10" ht="26.25" customHeight="1">
      <c r="A8" s="319"/>
      <c r="B8" s="19">
        <v>3</v>
      </c>
      <c r="C8" s="21" t="s">
        <v>463</v>
      </c>
      <c r="D8" s="68" t="s">
        <v>34</v>
      </c>
      <c r="E8" s="69"/>
      <c r="F8" s="70"/>
      <c r="G8" s="312" t="s">
        <v>460</v>
      </c>
      <c r="H8" s="313"/>
      <c r="I8" s="76">
        <v>400000</v>
      </c>
      <c r="J8" s="10" t="s">
        <v>462</v>
      </c>
    </row>
    <row r="9" spans="1:10" ht="26.25" customHeight="1">
      <c r="A9" s="319"/>
      <c r="B9" s="19">
        <v>4</v>
      </c>
      <c r="C9" s="21" t="s">
        <v>463</v>
      </c>
      <c r="D9" s="68"/>
      <c r="E9" s="69" t="s">
        <v>34</v>
      </c>
      <c r="F9" s="70" t="s">
        <v>461</v>
      </c>
      <c r="G9" s="312" t="s">
        <v>460</v>
      </c>
      <c r="H9" s="313"/>
      <c r="I9" s="76">
        <v>1200000</v>
      </c>
      <c r="J9" s="10"/>
    </row>
    <row r="10" spans="1:10" ht="26.25" customHeight="1">
      <c r="A10" s="319"/>
      <c r="B10" s="19">
        <v>5</v>
      </c>
      <c r="C10" s="21" t="s">
        <v>459</v>
      </c>
      <c r="D10" s="68"/>
      <c r="E10" s="69" t="s">
        <v>34</v>
      </c>
      <c r="F10" s="70"/>
      <c r="G10" s="312" t="s">
        <v>460</v>
      </c>
      <c r="H10" s="313"/>
      <c r="I10" s="76">
        <v>1200000</v>
      </c>
      <c r="J10" s="10"/>
    </row>
    <row r="11" spans="1:10" ht="26.25" customHeight="1">
      <c r="A11" s="319"/>
      <c r="B11" s="19">
        <v>6</v>
      </c>
      <c r="C11" s="21" t="s">
        <v>459</v>
      </c>
      <c r="D11" s="68"/>
      <c r="E11" s="69" t="s">
        <v>34</v>
      </c>
      <c r="F11" s="70" t="s">
        <v>464</v>
      </c>
      <c r="G11" s="312" t="s">
        <v>460</v>
      </c>
      <c r="H11" s="313"/>
      <c r="I11" s="76">
        <v>1200000</v>
      </c>
      <c r="J11" s="10"/>
    </row>
    <row r="12" spans="1:10" ht="26.25" customHeight="1">
      <c r="A12" s="319"/>
      <c r="B12" s="19">
        <v>7</v>
      </c>
      <c r="C12" s="21" t="s">
        <v>463</v>
      </c>
      <c r="D12" s="68"/>
      <c r="E12" s="69" t="s">
        <v>34</v>
      </c>
      <c r="F12" s="70" t="s">
        <v>464</v>
      </c>
      <c r="G12" s="312" t="s">
        <v>460</v>
      </c>
      <c r="H12" s="313"/>
      <c r="I12" s="76">
        <v>1200000</v>
      </c>
      <c r="J12" s="10"/>
    </row>
    <row r="13" spans="1:10" ht="26.25" customHeight="1">
      <c r="A13" s="319"/>
      <c r="B13" s="19">
        <v>8</v>
      </c>
      <c r="C13" s="21" t="s">
        <v>465</v>
      </c>
      <c r="D13" s="68"/>
      <c r="E13" s="69" t="s">
        <v>34</v>
      </c>
      <c r="F13" s="70" t="s">
        <v>466</v>
      </c>
      <c r="G13" s="312" t="s">
        <v>460</v>
      </c>
      <c r="H13" s="313"/>
      <c r="I13" s="76">
        <v>400000</v>
      </c>
      <c r="J13" s="10"/>
    </row>
    <row r="14" spans="1:10" ht="26.25" customHeight="1">
      <c r="A14" s="319"/>
      <c r="B14" s="19">
        <v>9</v>
      </c>
      <c r="C14" s="21" t="s">
        <v>459</v>
      </c>
      <c r="D14" s="68" t="s">
        <v>34</v>
      </c>
      <c r="E14" s="69"/>
      <c r="F14" s="70"/>
      <c r="G14" s="312" t="s">
        <v>460</v>
      </c>
      <c r="H14" s="313"/>
      <c r="I14" s="76">
        <v>1200000</v>
      </c>
      <c r="J14" s="10"/>
    </row>
    <row r="15" spans="1:10" ht="26.25" customHeight="1">
      <c r="A15" s="319"/>
      <c r="B15" s="19">
        <v>10</v>
      </c>
      <c r="C15" s="21" t="s">
        <v>463</v>
      </c>
      <c r="D15" s="68" t="s">
        <v>34</v>
      </c>
      <c r="E15" s="69"/>
      <c r="F15" s="70"/>
      <c r="G15" s="312" t="s">
        <v>467</v>
      </c>
      <c r="H15" s="313"/>
      <c r="I15" s="76">
        <v>1800000</v>
      </c>
      <c r="J15" s="10"/>
    </row>
    <row r="16" spans="1:10" ht="26.25" customHeight="1">
      <c r="A16" s="319"/>
      <c r="B16" s="19">
        <v>11</v>
      </c>
      <c r="C16" s="21" t="s">
        <v>463</v>
      </c>
      <c r="D16" s="68" t="s">
        <v>34</v>
      </c>
      <c r="E16" s="69"/>
      <c r="F16" s="70"/>
      <c r="G16" s="312" t="s">
        <v>460</v>
      </c>
      <c r="H16" s="313"/>
      <c r="I16" s="76">
        <v>1200000</v>
      </c>
      <c r="J16" s="10"/>
    </row>
    <row r="17" spans="1:10" ht="26.25" customHeight="1">
      <c r="A17" s="319"/>
      <c r="B17" s="19">
        <v>12</v>
      </c>
      <c r="C17" s="21" t="s">
        <v>243</v>
      </c>
      <c r="D17" s="68" t="s">
        <v>34</v>
      </c>
      <c r="E17" s="69"/>
      <c r="F17" s="70"/>
      <c r="G17" s="312" t="s">
        <v>467</v>
      </c>
      <c r="H17" s="313"/>
      <c r="I17" s="76">
        <v>400000</v>
      </c>
      <c r="J17" s="10" t="s">
        <v>462</v>
      </c>
    </row>
    <row r="18" spans="1:10" ht="26.25" customHeight="1">
      <c r="A18" s="319"/>
      <c r="B18" s="19">
        <v>13</v>
      </c>
      <c r="C18" s="21" t="s">
        <v>85</v>
      </c>
      <c r="D18" s="68"/>
      <c r="E18" s="69" t="s">
        <v>34</v>
      </c>
      <c r="F18" s="70" t="s">
        <v>468</v>
      </c>
      <c r="G18" s="312" t="s">
        <v>467</v>
      </c>
      <c r="H18" s="313"/>
      <c r="I18" s="76">
        <v>1800000</v>
      </c>
      <c r="J18" s="10"/>
    </row>
    <row r="19" spans="1:10" ht="26.25" customHeight="1">
      <c r="A19" s="319"/>
      <c r="B19" s="19">
        <v>14</v>
      </c>
      <c r="C19" s="21" t="s">
        <v>85</v>
      </c>
      <c r="D19" s="68" t="s">
        <v>34</v>
      </c>
      <c r="E19" s="69"/>
      <c r="F19" s="70"/>
      <c r="G19" s="312" t="s">
        <v>469</v>
      </c>
      <c r="H19" s="313"/>
      <c r="I19" s="76">
        <v>600000</v>
      </c>
      <c r="J19" s="10" t="s">
        <v>462</v>
      </c>
    </row>
    <row r="20" spans="1:10" ht="26.25" customHeight="1" thickBot="1">
      <c r="A20" s="320"/>
      <c r="B20" s="20">
        <v>15</v>
      </c>
      <c r="C20" s="22" t="s">
        <v>85</v>
      </c>
      <c r="D20" s="71"/>
      <c r="E20" s="72" t="s">
        <v>34</v>
      </c>
      <c r="F20" s="73"/>
      <c r="G20" s="314" t="s">
        <v>460</v>
      </c>
      <c r="H20" s="315"/>
      <c r="I20" s="77">
        <v>1200000</v>
      </c>
      <c r="J20" s="10"/>
    </row>
    <row r="21" spans="1:10" ht="26.25" customHeight="1" thickBot="1">
      <c r="B21" s="296" t="s">
        <v>470</v>
      </c>
      <c r="C21" s="297"/>
      <c r="D21" s="297"/>
      <c r="E21" s="297"/>
      <c r="F21" s="297"/>
      <c r="G21" s="297"/>
      <c r="H21" s="298"/>
      <c r="I21" s="78">
        <f>+I6+I7+I8+I9+I10+I11+I12+I13+I14+I15+I16+I17+I18+I19+I20</f>
        <v>15400000</v>
      </c>
      <c r="J21" s="10"/>
    </row>
  </sheetData>
  <mergeCells count="27">
    <mergeCell ref="G7:H7"/>
    <mergeCell ref="A6:A20"/>
    <mergeCell ref="A3:A5"/>
    <mergeCell ref="B3:B5"/>
    <mergeCell ref="C3:C5"/>
    <mergeCell ref="D3:E3"/>
    <mergeCell ref="G11:H11"/>
    <mergeCell ref="G12:H12"/>
    <mergeCell ref="G13:H13"/>
    <mergeCell ref="G14:H14"/>
    <mergeCell ref="G15:H15"/>
    <mergeCell ref="A1:I1"/>
    <mergeCell ref="I3:I5"/>
    <mergeCell ref="B21:H21"/>
    <mergeCell ref="D4:D5"/>
    <mergeCell ref="E4:E5"/>
    <mergeCell ref="G3:H5"/>
    <mergeCell ref="F3:F5"/>
    <mergeCell ref="G17:H17"/>
    <mergeCell ref="G18:H18"/>
    <mergeCell ref="G19:H19"/>
    <mergeCell ref="G20:H20"/>
    <mergeCell ref="G8:H8"/>
    <mergeCell ref="G9:H9"/>
    <mergeCell ref="G10:H10"/>
    <mergeCell ref="G16:H16"/>
    <mergeCell ref="G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6"/>
  <sheetViews>
    <sheetView workbookViewId="0">
      <selection activeCell="T7" sqref="T7"/>
    </sheetView>
  </sheetViews>
  <sheetFormatPr defaultColWidth="5" defaultRowHeight="15"/>
  <cols>
    <col min="1" max="1" width="6.85546875" style="1" bestFit="1" customWidth="1"/>
    <col min="2" max="2" width="6.7109375" style="1" bestFit="1" customWidth="1"/>
    <col min="3" max="3" width="5" style="1"/>
    <col min="4" max="4" width="1.140625" style="1" customWidth="1"/>
    <col min="5" max="7" width="5" style="1"/>
    <col min="8" max="8" width="1.140625" style="1" customWidth="1"/>
    <col min="9" max="9" width="6.140625" style="1" customWidth="1"/>
    <col min="10" max="11" width="5" style="1"/>
    <col min="12" max="12" width="5" style="1" hidden="1" customWidth="1"/>
    <col min="13" max="14" width="5" style="1"/>
    <col min="15" max="15" width="10.140625" style="1" customWidth="1"/>
    <col min="16" max="24" width="5" style="81"/>
    <col min="25" max="16384" width="5" style="1"/>
  </cols>
  <sheetData>
    <row r="1" spans="1:24" ht="29.25" customHeight="1" thickBot="1">
      <c r="A1" s="332" t="s">
        <v>471</v>
      </c>
      <c r="B1" s="324" t="s">
        <v>1</v>
      </c>
      <c r="C1" s="144" t="s">
        <v>5</v>
      </c>
      <c r="D1" s="145"/>
      <c r="E1" s="145"/>
      <c r="F1" s="145"/>
      <c r="G1" s="145"/>
      <c r="H1" s="145"/>
      <c r="I1" s="145"/>
      <c r="J1" s="145"/>
      <c r="K1" s="145"/>
      <c r="L1" s="146"/>
      <c r="M1" s="348" t="s">
        <v>7</v>
      </c>
      <c r="N1" s="349"/>
      <c r="O1" s="350"/>
    </row>
    <row r="2" spans="1:24" ht="27" customHeight="1">
      <c r="A2" s="248"/>
      <c r="B2" s="325"/>
      <c r="C2" s="344" t="s">
        <v>11</v>
      </c>
      <c r="D2" s="345"/>
      <c r="E2" s="345"/>
      <c r="F2" s="345"/>
      <c r="G2" s="345"/>
      <c r="H2" s="299"/>
      <c r="I2" s="344" t="s">
        <v>12</v>
      </c>
      <c r="J2" s="345"/>
      <c r="K2" s="345"/>
      <c r="L2" s="299"/>
      <c r="M2" s="355" t="s">
        <v>472</v>
      </c>
      <c r="N2" s="356"/>
      <c r="O2" s="357"/>
    </row>
    <row r="3" spans="1:24" ht="28.5" customHeight="1" thickBot="1">
      <c r="A3" s="248"/>
      <c r="B3" s="326"/>
      <c r="C3" s="346"/>
      <c r="D3" s="347"/>
      <c r="E3" s="347"/>
      <c r="F3" s="347"/>
      <c r="G3" s="347"/>
      <c r="H3" s="300"/>
      <c r="I3" s="346"/>
      <c r="J3" s="347"/>
      <c r="K3" s="347"/>
      <c r="L3" s="300"/>
      <c r="M3" s="358"/>
      <c r="N3" s="359"/>
      <c r="O3" s="360"/>
    </row>
    <row r="4" spans="1:24" s="2" customFormat="1" ht="23.25" customHeight="1">
      <c r="A4" s="248"/>
      <c r="B4" s="13">
        <v>1</v>
      </c>
      <c r="C4" s="333"/>
      <c r="D4" s="128"/>
      <c r="E4" s="6"/>
      <c r="F4" s="6"/>
      <c r="G4" s="134"/>
      <c r="H4" s="354"/>
      <c r="I4" s="17"/>
      <c r="J4" s="6" t="s">
        <v>34</v>
      </c>
      <c r="K4" s="9"/>
      <c r="L4" s="27"/>
      <c r="M4" s="333" t="s">
        <v>34</v>
      </c>
      <c r="N4" s="353"/>
      <c r="O4" s="354"/>
      <c r="P4" s="81"/>
      <c r="Q4" s="81"/>
      <c r="R4" s="81"/>
      <c r="S4" s="81"/>
      <c r="T4" s="81"/>
      <c r="U4" s="81"/>
      <c r="V4" s="81"/>
      <c r="W4" s="81"/>
      <c r="X4" s="81"/>
    </row>
    <row r="5" spans="1:24" s="2" customFormat="1" ht="23.25" customHeight="1">
      <c r="A5" s="248"/>
      <c r="B5" s="14">
        <v>2</v>
      </c>
      <c r="C5" s="331"/>
      <c r="D5" s="125"/>
      <c r="E5" s="34"/>
      <c r="F5" s="34"/>
      <c r="G5" s="351"/>
      <c r="H5" s="352"/>
      <c r="I5" s="18"/>
      <c r="J5" s="4" t="s">
        <v>34</v>
      </c>
      <c r="K5" s="5"/>
      <c r="L5" s="28"/>
      <c r="M5" s="126" t="s">
        <v>34</v>
      </c>
      <c r="N5" s="121"/>
      <c r="O5" s="122"/>
      <c r="P5" s="81"/>
      <c r="Q5" s="81"/>
      <c r="R5" s="81"/>
      <c r="S5" s="81"/>
      <c r="T5" s="81"/>
      <c r="U5" s="81"/>
      <c r="V5" s="81"/>
      <c r="W5" s="81"/>
      <c r="X5" s="81"/>
    </row>
    <row r="6" spans="1:24" s="2" customFormat="1" ht="23.25" customHeight="1">
      <c r="A6" s="248"/>
      <c r="B6" s="14">
        <v>3</v>
      </c>
      <c r="C6" s="331"/>
      <c r="D6" s="125"/>
      <c r="E6" s="4"/>
      <c r="F6" s="4"/>
      <c r="G6" s="121"/>
      <c r="H6" s="122"/>
      <c r="I6" s="18"/>
      <c r="J6" s="4" t="s">
        <v>34</v>
      </c>
      <c r="K6" s="5"/>
      <c r="L6" s="28"/>
      <c r="M6" s="126" t="s">
        <v>34</v>
      </c>
      <c r="N6" s="121"/>
      <c r="O6" s="122"/>
      <c r="P6" s="81"/>
      <c r="Q6" s="81"/>
      <c r="R6" s="81"/>
      <c r="S6" s="81"/>
      <c r="T6" s="81"/>
      <c r="U6" s="81"/>
      <c r="V6" s="81"/>
      <c r="W6" s="81"/>
      <c r="X6" s="81"/>
    </row>
    <row r="7" spans="1:24" s="2" customFormat="1" ht="23.25" customHeight="1">
      <c r="A7" s="248"/>
      <c r="B7" s="14">
        <v>4</v>
      </c>
      <c r="C7" s="331"/>
      <c r="D7" s="125"/>
      <c r="E7" s="4"/>
      <c r="F7" s="4"/>
      <c r="G7" s="121"/>
      <c r="H7" s="122"/>
      <c r="I7" s="18"/>
      <c r="J7" s="4" t="s">
        <v>34</v>
      </c>
      <c r="K7" s="5"/>
      <c r="L7" s="28"/>
      <c r="M7" s="126" t="s">
        <v>34</v>
      </c>
      <c r="N7" s="121"/>
      <c r="O7" s="122"/>
      <c r="P7" s="81"/>
      <c r="Q7" s="81"/>
      <c r="R7" s="81"/>
      <c r="S7" s="81"/>
      <c r="T7" s="81"/>
      <c r="U7" s="81"/>
      <c r="V7" s="81"/>
      <c r="W7" s="81"/>
      <c r="X7" s="81"/>
    </row>
    <row r="8" spans="1:24" s="2" customFormat="1" ht="23.25" customHeight="1">
      <c r="A8" s="248"/>
      <c r="B8" s="14">
        <v>5</v>
      </c>
      <c r="C8" s="331"/>
      <c r="D8" s="125"/>
      <c r="E8" s="4"/>
      <c r="F8" s="4"/>
      <c r="G8" s="121"/>
      <c r="H8" s="122"/>
      <c r="I8" s="18"/>
      <c r="J8" s="4" t="s">
        <v>34</v>
      </c>
      <c r="K8" s="5"/>
      <c r="L8" s="28"/>
      <c r="M8" s="126" t="s">
        <v>34</v>
      </c>
      <c r="N8" s="121"/>
      <c r="O8" s="122"/>
      <c r="P8" s="81"/>
      <c r="Q8" s="81"/>
      <c r="R8" s="81"/>
      <c r="S8" s="81"/>
      <c r="T8" s="81"/>
      <c r="U8" s="81"/>
      <c r="V8" s="81"/>
      <c r="W8" s="81"/>
      <c r="X8" s="81"/>
    </row>
    <row r="9" spans="1:24" s="2" customFormat="1" ht="23.25" customHeight="1">
      <c r="A9" s="248"/>
      <c r="B9" s="14">
        <v>6</v>
      </c>
      <c r="C9" s="331"/>
      <c r="D9" s="125"/>
      <c r="E9" s="4"/>
      <c r="F9" s="4"/>
      <c r="G9" s="121"/>
      <c r="H9" s="122"/>
      <c r="I9" s="18"/>
      <c r="J9" s="4" t="s">
        <v>34</v>
      </c>
      <c r="K9" s="5"/>
      <c r="L9" s="28"/>
      <c r="M9" s="126" t="s">
        <v>34</v>
      </c>
      <c r="N9" s="121"/>
      <c r="O9" s="122"/>
      <c r="P9" s="81"/>
      <c r="Q9" s="81"/>
      <c r="R9" s="81"/>
      <c r="S9" s="81"/>
      <c r="T9" s="81"/>
      <c r="U9" s="81"/>
      <c r="V9" s="81"/>
      <c r="W9" s="81"/>
      <c r="X9" s="81"/>
    </row>
    <row r="10" spans="1:24" s="2" customFormat="1" ht="24" customHeight="1" thickBot="1">
      <c r="A10" s="248"/>
      <c r="B10" s="23">
        <v>7</v>
      </c>
      <c r="C10" s="259"/>
      <c r="D10" s="132"/>
      <c r="E10" s="7"/>
      <c r="F10" s="7"/>
      <c r="G10" s="130"/>
      <c r="H10" s="131"/>
      <c r="I10" s="16"/>
      <c r="J10" s="7" t="s">
        <v>34</v>
      </c>
      <c r="K10" s="8"/>
      <c r="L10" s="29"/>
      <c r="M10" s="129" t="s">
        <v>34</v>
      </c>
      <c r="N10" s="130"/>
      <c r="O10" s="131"/>
      <c r="P10" s="81"/>
      <c r="Q10" s="81"/>
      <c r="R10" s="81"/>
      <c r="S10" s="81"/>
      <c r="T10" s="81"/>
      <c r="U10" s="81"/>
      <c r="V10" s="81"/>
      <c r="W10" s="81"/>
      <c r="X10" s="81"/>
    </row>
    <row r="11" spans="1:24" s="2" customFormat="1" ht="23.25" customHeight="1">
      <c r="A11" s="248"/>
      <c r="B11" s="13">
        <v>8</v>
      </c>
      <c r="C11" s="333"/>
      <c r="D11" s="128"/>
      <c r="E11" s="6"/>
      <c r="F11" s="6"/>
      <c r="G11" s="119"/>
      <c r="H11" s="120"/>
      <c r="I11" s="17"/>
      <c r="J11" s="6" t="s">
        <v>34</v>
      </c>
      <c r="K11" s="9"/>
      <c r="L11" s="27"/>
      <c r="M11" s="128" t="s">
        <v>34</v>
      </c>
      <c r="N11" s="119"/>
      <c r="O11" s="120"/>
      <c r="P11" s="81"/>
      <c r="Q11" s="81"/>
      <c r="R11" s="81"/>
      <c r="S11" s="81"/>
      <c r="T11" s="81"/>
      <c r="U11" s="81"/>
      <c r="V11" s="81"/>
      <c r="W11" s="81"/>
      <c r="X11" s="81"/>
    </row>
    <row r="12" spans="1:24" s="2" customFormat="1" ht="21" customHeight="1">
      <c r="A12" s="248"/>
      <c r="B12" s="14">
        <v>9</v>
      </c>
      <c r="C12" s="331"/>
      <c r="D12" s="125"/>
      <c r="E12" s="4"/>
      <c r="F12" s="4"/>
      <c r="G12" s="121"/>
      <c r="H12" s="122"/>
      <c r="I12" s="18"/>
      <c r="J12" s="4" t="s">
        <v>34</v>
      </c>
      <c r="K12" s="5"/>
      <c r="L12" s="28"/>
      <c r="M12" s="125" t="s">
        <v>34</v>
      </c>
      <c r="N12" s="121"/>
      <c r="O12" s="122"/>
      <c r="P12" s="81"/>
      <c r="Q12" s="81"/>
      <c r="R12" s="81"/>
      <c r="S12" s="81"/>
      <c r="T12" s="81"/>
      <c r="U12" s="81"/>
      <c r="V12" s="81"/>
      <c r="W12" s="81"/>
      <c r="X12" s="81"/>
    </row>
    <row r="13" spans="1:24" s="2" customFormat="1" ht="21" customHeight="1">
      <c r="A13" s="248"/>
      <c r="B13" s="14">
        <v>10</v>
      </c>
      <c r="C13" s="331"/>
      <c r="D13" s="125"/>
      <c r="E13" s="4"/>
      <c r="F13" s="4"/>
      <c r="G13" s="121"/>
      <c r="H13" s="122"/>
      <c r="I13" s="18"/>
      <c r="J13" s="4" t="s">
        <v>34</v>
      </c>
      <c r="K13" s="5"/>
      <c r="L13" s="28"/>
      <c r="M13" s="125" t="s">
        <v>34</v>
      </c>
      <c r="N13" s="121"/>
      <c r="O13" s="122"/>
      <c r="P13" s="81"/>
      <c r="Q13" s="81"/>
      <c r="R13" s="81"/>
      <c r="S13" s="81"/>
      <c r="T13" s="81"/>
      <c r="U13" s="81"/>
      <c r="V13" s="81"/>
      <c r="W13" s="81"/>
      <c r="X13" s="81"/>
    </row>
    <row r="14" spans="1:24" s="2" customFormat="1" ht="21" customHeight="1">
      <c r="A14" s="248"/>
      <c r="B14" s="14">
        <v>11</v>
      </c>
      <c r="C14" s="331"/>
      <c r="D14" s="125"/>
      <c r="E14" s="4"/>
      <c r="F14" s="4"/>
      <c r="G14" s="121"/>
      <c r="H14" s="122"/>
      <c r="I14" s="18"/>
      <c r="J14" s="4" t="s">
        <v>34</v>
      </c>
      <c r="K14" s="5"/>
      <c r="L14" s="28"/>
      <c r="M14" s="125" t="s">
        <v>34</v>
      </c>
      <c r="N14" s="121"/>
      <c r="O14" s="122"/>
      <c r="P14" s="81"/>
      <c r="Q14" s="81"/>
      <c r="R14" s="81"/>
      <c r="S14" s="81"/>
      <c r="T14" s="81"/>
      <c r="U14" s="81"/>
      <c r="V14" s="81"/>
      <c r="W14" s="81"/>
      <c r="X14" s="81"/>
    </row>
    <row r="15" spans="1:24" s="2" customFormat="1" ht="21" customHeight="1">
      <c r="A15" s="248"/>
      <c r="B15" s="14">
        <v>12</v>
      </c>
      <c r="C15" s="331"/>
      <c r="D15" s="125"/>
      <c r="E15" s="4"/>
      <c r="F15" s="4"/>
      <c r="G15" s="121"/>
      <c r="H15" s="122"/>
      <c r="I15" s="18"/>
      <c r="J15" s="4" t="s">
        <v>34</v>
      </c>
      <c r="K15" s="5"/>
      <c r="L15" s="28"/>
      <c r="M15" s="125" t="s">
        <v>34</v>
      </c>
      <c r="N15" s="121"/>
      <c r="O15" s="122"/>
      <c r="P15" s="81"/>
      <c r="Q15" s="81"/>
      <c r="R15" s="81"/>
      <c r="S15" s="81"/>
      <c r="T15" s="81"/>
      <c r="U15" s="81"/>
      <c r="V15" s="81"/>
      <c r="W15" s="81"/>
      <c r="X15" s="81"/>
    </row>
    <row r="16" spans="1:24" s="2" customFormat="1" ht="21" customHeight="1">
      <c r="A16" s="248"/>
      <c r="B16" s="14">
        <v>13</v>
      </c>
      <c r="C16" s="331"/>
      <c r="D16" s="125"/>
      <c r="E16" s="4"/>
      <c r="F16" s="4"/>
      <c r="G16" s="121"/>
      <c r="H16" s="122"/>
      <c r="I16" s="18"/>
      <c r="J16" s="4" t="s">
        <v>34</v>
      </c>
      <c r="K16" s="5"/>
      <c r="L16" s="11"/>
      <c r="M16" s="121" t="s">
        <v>34</v>
      </c>
      <c r="N16" s="121"/>
      <c r="O16" s="122"/>
      <c r="P16" s="81"/>
      <c r="Q16" s="81"/>
      <c r="R16" s="81"/>
      <c r="S16" s="81"/>
      <c r="T16" s="81"/>
      <c r="U16" s="81"/>
      <c r="V16" s="81"/>
      <c r="W16" s="81"/>
      <c r="X16" s="81"/>
    </row>
    <row r="17" spans="1:24" s="2" customFormat="1" ht="21.75" customHeight="1" thickBot="1">
      <c r="A17" s="248"/>
      <c r="B17" s="15">
        <v>14</v>
      </c>
      <c r="C17" s="259"/>
      <c r="D17" s="132"/>
      <c r="E17" s="7" t="s">
        <v>34</v>
      </c>
      <c r="F17" s="7"/>
      <c r="G17" s="130"/>
      <c r="H17" s="131"/>
      <c r="I17" s="16"/>
      <c r="J17" s="7"/>
      <c r="K17" s="8"/>
      <c r="L17" s="12"/>
      <c r="M17" s="130" t="s">
        <v>34</v>
      </c>
      <c r="N17" s="130"/>
      <c r="O17" s="131"/>
      <c r="P17" s="81"/>
      <c r="Q17" s="81"/>
      <c r="R17" s="81"/>
      <c r="S17" s="81"/>
      <c r="T17" s="81"/>
      <c r="U17" s="81"/>
      <c r="V17" s="81"/>
      <c r="W17" s="81"/>
      <c r="X17" s="81"/>
    </row>
    <row r="18" spans="1:24" s="2" customFormat="1" ht="23.25" customHeight="1">
      <c r="A18" s="248"/>
      <c r="B18" s="13">
        <v>15</v>
      </c>
      <c r="C18" s="333"/>
      <c r="D18" s="128"/>
      <c r="E18" s="6"/>
      <c r="F18" s="6"/>
      <c r="G18" s="119"/>
      <c r="H18" s="120"/>
      <c r="I18" s="17"/>
      <c r="J18" s="6" t="s">
        <v>34</v>
      </c>
      <c r="K18" s="9"/>
      <c r="L18" s="30"/>
      <c r="M18" s="118" t="s">
        <v>34</v>
      </c>
      <c r="N18" s="119"/>
      <c r="O18" s="120"/>
      <c r="P18" s="81"/>
      <c r="Q18" s="81"/>
      <c r="R18" s="81"/>
      <c r="S18" s="81"/>
      <c r="T18" s="81"/>
      <c r="U18" s="81"/>
      <c r="V18" s="81"/>
      <c r="W18" s="81"/>
      <c r="X18" s="81"/>
    </row>
    <row r="19" spans="1:24" s="2" customFormat="1" ht="23.25" customHeight="1">
      <c r="A19" s="248"/>
      <c r="B19" s="14">
        <v>16</v>
      </c>
      <c r="C19" s="331"/>
      <c r="D19" s="125"/>
      <c r="E19" s="4"/>
      <c r="F19" s="4"/>
      <c r="G19" s="121"/>
      <c r="H19" s="122"/>
      <c r="I19" s="18"/>
      <c r="J19" s="4" t="s">
        <v>34</v>
      </c>
      <c r="K19" s="5"/>
      <c r="L19" s="31"/>
      <c r="M19" s="126" t="s">
        <v>34</v>
      </c>
      <c r="N19" s="121"/>
      <c r="O19" s="122"/>
      <c r="P19" s="81"/>
      <c r="Q19" s="81"/>
      <c r="R19" s="81"/>
      <c r="S19" s="81"/>
      <c r="T19" s="81"/>
      <c r="U19" s="81"/>
      <c r="V19" s="81"/>
      <c r="W19" s="81"/>
      <c r="X19" s="81"/>
    </row>
    <row r="20" spans="1:24" s="2" customFormat="1" ht="23.25" customHeight="1">
      <c r="A20" s="248"/>
      <c r="B20" s="14">
        <v>17</v>
      </c>
      <c r="C20" s="331"/>
      <c r="D20" s="125"/>
      <c r="E20" s="4"/>
      <c r="F20" s="4"/>
      <c r="G20" s="121"/>
      <c r="H20" s="122"/>
      <c r="I20" s="18"/>
      <c r="J20" s="4" t="s">
        <v>34</v>
      </c>
      <c r="K20" s="5"/>
      <c r="L20" s="31"/>
      <c r="M20" s="126" t="s">
        <v>34</v>
      </c>
      <c r="N20" s="121"/>
      <c r="O20" s="122"/>
      <c r="P20" s="81"/>
      <c r="Q20" s="81"/>
      <c r="R20" s="81"/>
      <c r="S20" s="81"/>
      <c r="T20" s="81"/>
      <c r="U20" s="81"/>
      <c r="V20" s="81"/>
      <c r="W20" s="81"/>
      <c r="X20" s="81"/>
    </row>
    <row r="21" spans="1:24" s="2" customFormat="1" ht="23.25" customHeight="1">
      <c r="A21" s="248"/>
      <c r="B21" s="14">
        <v>18</v>
      </c>
      <c r="C21" s="331"/>
      <c r="D21" s="125"/>
      <c r="E21" s="4"/>
      <c r="F21" s="4"/>
      <c r="G21" s="121"/>
      <c r="H21" s="122"/>
      <c r="I21" s="18"/>
      <c r="J21" s="4" t="s">
        <v>34</v>
      </c>
      <c r="K21" s="5"/>
      <c r="L21" s="31"/>
      <c r="M21" s="126" t="s">
        <v>34</v>
      </c>
      <c r="N21" s="121"/>
      <c r="O21" s="122"/>
      <c r="P21" s="81"/>
      <c r="Q21" s="81"/>
      <c r="R21" s="81"/>
      <c r="S21" s="81"/>
      <c r="T21" s="81"/>
      <c r="U21" s="81"/>
      <c r="V21" s="81"/>
      <c r="W21" s="81"/>
      <c r="X21" s="81"/>
    </row>
    <row r="22" spans="1:24" s="2" customFormat="1" ht="23.25" customHeight="1">
      <c r="A22" s="248"/>
      <c r="B22" s="14">
        <v>19</v>
      </c>
      <c r="C22" s="331"/>
      <c r="D22" s="125"/>
      <c r="E22" s="4"/>
      <c r="F22" s="4"/>
      <c r="G22" s="121"/>
      <c r="H22" s="122"/>
      <c r="I22" s="18"/>
      <c r="J22" s="4" t="s">
        <v>34</v>
      </c>
      <c r="K22" s="5"/>
      <c r="L22" s="31"/>
      <c r="M22" s="126" t="s">
        <v>34</v>
      </c>
      <c r="N22" s="121"/>
      <c r="O22" s="122"/>
      <c r="P22" s="81"/>
      <c r="Q22" s="81"/>
      <c r="R22" s="81"/>
      <c r="S22" s="81"/>
      <c r="T22" s="81"/>
      <c r="U22" s="81"/>
      <c r="V22" s="81"/>
      <c r="W22" s="81"/>
      <c r="X22" s="81"/>
    </row>
    <row r="23" spans="1:24" s="2" customFormat="1" ht="23.25" customHeight="1">
      <c r="A23" s="248"/>
      <c r="B23" s="14">
        <v>20</v>
      </c>
      <c r="C23" s="331"/>
      <c r="D23" s="125"/>
      <c r="E23" s="4"/>
      <c r="F23" s="4"/>
      <c r="G23" s="121"/>
      <c r="H23" s="122"/>
      <c r="I23" s="18"/>
      <c r="J23" s="4" t="s">
        <v>34</v>
      </c>
      <c r="K23" s="5"/>
      <c r="L23" s="31"/>
      <c r="M23" s="126" t="s">
        <v>34</v>
      </c>
      <c r="N23" s="121"/>
      <c r="O23" s="122"/>
      <c r="P23" s="81"/>
      <c r="Q23" s="81"/>
      <c r="R23" s="81"/>
      <c r="S23" s="81"/>
      <c r="T23" s="81"/>
      <c r="U23" s="81"/>
      <c r="V23" s="81"/>
      <c r="W23" s="81"/>
      <c r="X23" s="81"/>
    </row>
    <row r="24" spans="1:24" s="2" customFormat="1" ht="24" customHeight="1" thickBot="1">
      <c r="A24" s="248"/>
      <c r="B24" s="15">
        <v>21</v>
      </c>
      <c r="C24" s="259"/>
      <c r="D24" s="132"/>
      <c r="E24" s="24" t="s">
        <v>34</v>
      </c>
      <c r="F24" s="24"/>
      <c r="G24" s="341"/>
      <c r="H24" s="342"/>
      <c r="I24" s="25"/>
      <c r="J24" s="24"/>
      <c r="K24" s="26"/>
      <c r="L24" s="32"/>
      <c r="M24" s="343" t="s">
        <v>34</v>
      </c>
      <c r="N24" s="341"/>
      <c r="O24" s="342"/>
      <c r="P24" s="81"/>
      <c r="Q24" s="81"/>
      <c r="R24" s="81"/>
      <c r="S24" s="81"/>
      <c r="T24" s="81"/>
      <c r="U24" s="81"/>
      <c r="V24" s="81"/>
      <c r="W24" s="81"/>
      <c r="X24" s="81"/>
    </row>
    <row r="25" spans="1:24" s="2" customFormat="1" ht="23.25" customHeight="1">
      <c r="A25" s="248"/>
      <c r="B25" s="13">
        <v>22</v>
      </c>
      <c r="C25" s="333"/>
      <c r="D25" s="128"/>
      <c r="E25" s="6"/>
      <c r="F25" s="6"/>
      <c r="G25" s="119"/>
      <c r="H25" s="120"/>
      <c r="I25" s="17"/>
      <c r="J25" s="6" t="s">
        <v>34</v>
      </c>
      <c r="K25" s="6"/>
      <c r="L25" s="9"/>
      <c r="M25" s="128" t="s">
        <v>34</v>
      </c>
      <c r="N25" s="119"/>
      <c r="O25" s="120"/>
      <c r="P25" s="81"/>
      <c r="Q25" s="81"/>
      <c r="R25" s="81"/>
      <c r="S25" s="81"/>
      <c r="T25" s="81"/>
      <c r="U25" s="81"/>
      <c r="V25" s="81"/>
      <c r="W25" s="81"/>
      <c r="X25" s="81"/>
    </row>
    <row r="26" spans="1:24" s="2" customFormat="1" ht="21" customHeight="1">
      <c r="A26" s="248"/>
      <c r="B26" s="14">
        <v>23</v>
      </c>
      <c r="C26" s="331"/>
      <c r="D26" s="125"/>
      <c r="E26" s="4"/>
      <c r="F26" s="4"/>
      <c r="G26" s="121"/>
      <c r="H26" s="122"/>
      <c r="I26" s="18"/>
      <c r="J26" s="4" t="s">
        <v>34</v>
      </c>
      <c r="K26" s="4"/>
      <c r="L26" s="5"/>
      <c r="M26" s="125" t="s">
        <v>34</v>
      </c>
      <c r="N26" s="121"/>
      <c r="O26" s="122"/>
      <c r="P26" s="81"/>
      <c r="Q26" s="81"/>
      <c r="R26" s="81"/>
      <c r="S26" s="81"/>
      <c r="T26" s="81"/>
      <c r="U26" s="81"/>
      <c r="V26" s="81"/>
      <c r="W26" s="81"/>
      <c r="X26" s="81"/>
    </row>
    <row r="27" spans="1:24" s="2" customFormat="1" ht="21" customHeight="1">
      <c r="A27" s="248"/>
      <c r="B27" s="14">
        <v>24</v>
      </c>
      <c r="C27" s="331"/>
      <c r="D27" s="125"/>
      <c r="E27" s="4"/>
      <c r="F27" s="4"/>
      <c r="G27" s="121"/>
      <c r="H27" s="122"/>
      <c r="I27" s="18"/>
      <c r="J27" s="4" t="s">
        <v>34</v>
      </c>
      <c r="K27" s="4"/>
      <c r="L27" s="5"/>
      <c r="M27" s="125" t="s">
        <v>34</v>
      </c>
      <c r="N27" s="121"/>
      <c r="O27" s="122"/>
      <c r="P27" s="81"/>
      <c r="Q27" s="81"/>
      <c r="R27" s="81"/>
      <c r="S27" s="81"/>
      <c r="T27" s="81"/>
      <c r="U27" s="81"/>
      <c r="V27" s="81"/>
      <c r="W27" s="81"/>
      <c r="X27" s="81"/>
    </row>
    <row r="28" spans="1:24" s="2" customFormat="1" ht="21" customHeight="1">
      <c r="A28" s="248"/>
      <c r="B28" s="14">
        <v>25</v>
      </c>
      <c r="C28" s="331"/>
      <c r="D28" s="125"/>
      <c r="E28" s="4"/>
      <c r="F28" s="4"/>
      <c r="G28" s="121"/>
      <c r="H28" s="122"/>
      <c r="I28" s="18"/>
      <c r="J28" s="4" t="s">
        <v>34</v>
      </c>
      <c r="K28" s="4"/>
      <c r="L28" s="5"/>
      <c r="M28" s="125" t="s">
        <v>34</v>
      </c>
      <c r="N28" s="121"/>
      <c r="O28" s="122"/>
      <c r="P28" s="81"/>
      <c r="Q28" s="81"/>
      <c r="R28" s="81"/>
      <c r="S28" s="81"/>
      <c r="T28" s="81"/>
      <c r="U28" s="81"/>
      <c r="V28" s="81"/>
      <c r="W28" s="81"/>
      <c r="X28" s="81"/>
    </row>
    <row r="29" spans="1:24" ht="21" customHeight="1">
      <c r="A29" s="248"/>
      <c r="B29" s="14">
        <v>26</v>
      </c>
      <c r="C29" s="331"/>
      <c r="D29" s="125"/>
      <c r="E29" s="4"/>
      <c r="F29" s="4"/>
      <c r="G29" s="121"/>
      <c r="H29" s="122"/>
      <c r="I29" s="18"/>
      <c r="J29" s="4" t="s">
        <v>34</v>
      </c>
      <c r="K29" s="4"/>
      <c r="L29" s="5"/>
      <c r="M29" s="125" t="s">
        <v>34</v>
      </c>
      <c r="N29" s="121"/>
      <c r="O29" s="122"/>
    </row>
    <row r="30" spans="1:24" ht="21" customHeight="1">
      <c r="A30" s="248"/>
      <c r="B30" s="14">
        <v>27</v>
      </c>
      <c r="C30" s="331"/>
      <c r="D30" s="125"/>
      <c r="E30" s="4"/>
      <c r="F30" s="4"/>
      <c r="G30" s="121"/>
      <c r="H30" s="122"/>
      <c r="I30" s="18"/>
      <c r="J30" s="4" t="s">
        <v>34</v>
      </c>
      <c r="K30" s="4"/>
      <c r="L30" s="5"/>
      <c r="M30" s="125" t="s">
        <v>34</v>
      </c>
      <c r="N30" s="121"/>
      <c r="O30" s="122"/>
    </row>
    <row r="31" spans="1:24" ht="21" customHeight="1">
      <c r="A31" s="248"/>
      <c r="B31" s="14">
        <v>28</v>
      </c>
      <c r="C31" s="331"/>
      <c r="D31" s="125"/>
      <c r="E31" s="4" t="s">
        <v>34</v>
      </c>
      <c r="F31" s="4"/>
      <c r="G31" s="121"/>
      <c r="H31" s="122"/>
      <c r="I31" s="18"/>
      <c r="J31" s="4"/>
      <c r="K31" s="4"/>
      <c r="L31" s="5"/>
      <c r="M31" s="125" t="s">
        <v>34</v>
      </c>
      <c r="N31" s="121"/>
      <c r="O31" s="122"/>
    </row>
    <row r="32" spans="1:24" ht="21.75" customHeight="1" thickBot="1">
      <c r="A32" s="248"/>
      <c r="B32" s="15">
        <v>29</v>
      </c>
      <c r="C32" s="259"/>
      <c r="D32" s="132"/>
      <c r="E32" s="7" t="s">
        <v>34</v>
      </c>
      <c r="F32" s="7"/>
      <c r="G32" s="130"/>
      <c r="H32" s="131"/>
      <c r="I32" s="16"/>
      <c r="J32" s="7"/>
      <c r="K32" s="7"/>
      <c r="L32" s="8"/>
      <c r="M32" s="132" t="s">
        <v>34</v>
      </c>
      <c r="N32" s="130"/>
      <c r="O32" s="131"/>
    </row>
    <row r="33" spans="1:15" ht="23.25" customHeight="1">
      <c r="A33" s="248"/>
      <c r="B33" s="13">
        <v>30</v>
      </c>
      <c r="C33" s="333"/>
      <c r="D33" s="128"/>
      <c r="E33" s="6"/>
      <c r="F33" s="6"/>
      <c r="G33" s="119"/>
      <c r="H33" s="120"/>
      <c r="I33" s="17"/>
      <c r="J33" s="6" t="s">
        <v>34</v>
      </c>
      <c r="K33" s="6"/>
      <c r="L33" s="9"/>
      <c r="M33" s="128" t="s">
        <v>34</v>
      </c>
      <c r="N33" s="119"/>
      <c r="O33" s="120"/>
    </row>
    <row r="34" spans="1:15" ht="23.25" customHeight="1">
      <c r="A34" s="248"/>
      <c r="B34" s="14">
        <v>31</v>
      </c>
      <c r="C34" s="331"/>
      <c r="D34" s="125"/>
      <c r="E34" s="4"/>
      <c r="F34" s="4"/>
      <c r="G34" s="121"/>
      <c r="H34" s="122"/>
      <c r="I34" s="18"/>
      <c r="J34" s="4" t="s">
        <v>34</v>
      </c>
      <c r="K34" s="4"/>
      <c r="L34" s="5"/>
      <c r="M34" s="125" t="s">
        <v>34</v>
      </c>
      <c r="N34" s="121"/>
      <c r="O34" s="122"/>
    </row>
    <row r="35" spans="1:15" ht="23.25" customHeight="1">
      <c r="A35" s="248"/>
      <c r="B35" s="14">
        <v>32</v>
      </c>
      <c r="C35" s="331"/>
      <c r="D35" s="125"/>
      <c r="E35" s="4"/>
      <c r="F35" s="4"/>
      <c r="G35" s="121"/>
      <c r="H35" s="122"/>
      <c r="I35" s="18"/>
      <c r="J35" s="4" t="s">
        <v>34</v>
      </c>
      <c r="K35" s="4"/>
      <c r="L35" s="5"/>
      <c r="M35" s="125" t="s">
        <v>34</v>
      </c>
      <c r="N35" s="121"/>
      <c r="O35" s="122"/>
    </row>
    <row r="36" spans="1:15" ht="23.25" customHeight="1">
      <c r="A36" s="248"/>
      <c r="B36" s="14">
        <v>33</v>
      </c>
      <c r="C36" s="331"/>
      <c r="D36" s="125"/>
      <c r="E36" s="4"/>
      <c r="F36" s="4"/>
      <c r="G36" s="121"/>
      <c r="H36" s="122"/>
      <c r="I36" s="18"/>
      <c r="J36" s="4" t="s">
        <v>34</v>
      </c>
      <c r="K36" s="4"/>
      <c r="L36" s="5"/>
      <c r="M36" s="125" t="s">
        <v>34</v>
      </c>
      <c r="N36" s="121"/>
      <c r="O36" s="122"/>
    </row>
    <row r="37" spans="1:15" ht="23.25" customHeight="1">
      <c r="A37" s="248"/>
      <c r="B37" s="14">
        <v>34</v>
      </c>
      <c r="C37" s="331"/>
      <c r="D37" s="125"/>
      <c r="E37" s="4"/>
      <c r="F37" s="4"/>
      <c r="G37" s="121"/>
      <c r="H37" s="122"/>
      <c r="I37" s="18"/>
      <c r="J37" s="4" t="s">
        <v>34</v>
      </c>
      <c r="K37" s="4"/>
      <c r="L37" s="5"/>
      <c r="M37" s="125" t="s">
        <v>34</v>
      </c>
      <c r="N37" s="121"/>
      <c r="O37" s="122"/>
    </row>
    <row r="38" spans="1:15" ht="23.25" customHeight="1">
      <c r="A38" s="248"/>
      <c r="B38" s="14">
        <v>35</v>
      </c>
      <c r="C38" s="331"/>
      <c r="D38" s="125"/>
      <c r="E38" s="4"/>
      <c r="F38" s="4"/>
      <c r="G38" s="121"/>
      <c r="H38" s="122"/>
      <c r="I38" s="18"/>
      <c r="J38" s="4" t="s">
        <v>34</v>
      </c>
      <c r="K38" s="4"/>
      <c r="L38" s="5"/>
      <c r="M38" s="125" t="s">
        <v>34</v>
      </c>
      <c r="N38" s="121"/>
      <c r="O38" s="122"/>
    </row>
    <row r="39" spans="1:15" ht="23.25" customHeight="1">
      <c r="A39" s="248"/>
      <c r="B39" s="14">
        <v>36</v>
      </c>
      <c r="C39" s="331"/>
      <c r="D39" s="125"/>
      <c r="E39" s="4"/>
      <c r="F39" s="4"/>
      <c r="G39" s="121"/>
      <c r="H39" s="122"/>
      <c r="I39" s="18"/>
      <c r="J39" s="4" t="s">
        <v>34</v>
      </c>
      <c r="K39" s="4"/>
      <c r="L39" s="5"/>
      <c r="M39" s="125" t="s">
        <v>34</v>
      </c>
      <c r="N39" s="121"/>
      <c r="O39" s="122"/>
    </row>
    <row r="40" spans="1:15" ht="24" customHeight="1" thickBot="1">
      <c r="A40" s="248"/>
      <c r="B40" s="15">
        <v>37</v>
      </c>
      <c r="C40" s="259"/>
      <c r="D40" s="132"/>
      <c r="E40" s="24" t="s">
        <v>34</v>
      </c>
      <c r="F40" s="24"/>
      <c r="G40" s="341"/>
      <c r="H40" s="342"/>
      <c r="I40" s="25"/>
      <c r="J40" s="24"/>
      <c r="K40" s="24"/>
      <c r="L40" s="26"/>
      <c r="M40" s="340" t="s">
        <v>34</v>
      </c>
      <c r="N40" s="341"/>
      <c r="O40" s="342"/>
    </row>
    <row r="41" spans="1:15" ht="23.25" customHeight="1">
      <c r="A41" s="248"/>
      <c r="B41" s="334" t="s">
        <v>470</v>
      </c>
      <c r="C41" s="336">
        <v>5</v>
      </c>
      <c r="D41" s="163"/>
      <c r="E41" s="163"/>
      <c r="F41" s="163"/>
      <c r="G41" s="163"/>
      <c r="H41" s="337"/>
      <c r="I41" s="162">
        <v>32</v>
      </c>
      <c r="J41" s="163"/>
      <c r="K41" s="164"/>
      <c r="L41" s="35"/>
      <c r="M41" s="163">
        <v>37</v>
      </c>
      <c r="N41" s="163"/>
      <c r="O41" s="164"/>
    </row>
    <row r="42" spans="1:15" ht="24" customHeight="1" thickBot="1">
      <c r="A42" s="249"/>
      <c r="B42" s="335"/>
      <c r="C42" s="338"/>
      <c r="D42" s="160"/>
      <c r="E42" s="160"/>
      <c r="F42" s="160"/>
      <c r="G42" s="160"/>
      <c r="H42" s="339"/>
      <c r="I42" s="159"/>
      <c r="J42" s="160"/>
      <c r="K42" s="161"/>
      <c r="L42" s="36"/>
      <c r="M42" s="160"/>
      <c r="N42" s="160"/>
      <c r="O42" s="161"/>
    </row>
    <row r="43" spans="1:15">
      <c r="A43" s="33"/>
    </row>
    <row r="44" spans="1:15">
      <c r="A44" s="33"/>
    </row>
    <row r="45" spans="1:15">
      <c r="A45" s="33"/>
    </row>
    <row r="46" spans="1:15">
      <c r="A46" s="33"/>
    </row>
    <row r="47" spans="1:15">
      <c r="A47" s="33"/>
    </row>
    <row r="48" spans="1:15">
      <c r="A48" s="33"/>
    </row>
    <row r="49" spans="1:1">
      <c r="A49" s="33"/>
    </row>
    <row r="50" spans="1:1">
      <c r="A50" s="33"/>
    </row>
    <row r="51" spans="1:1">
      <c r="A51" s="33"/>
    </row>
    <row r="52" spans="1:1">
      <c r="A52" s="33"/>
    </row>
    <row r="53" spans="1:1">
      <c r="A53" s="33"/>
    </row>
    <row r="54" spans="1:1">
      <c r="A54" s="33"/>
    </row>
    <row r="55" spans="1:1">
      <c r="A55" s="33"/>
    </row>
    <row r="56" spans="1:1">
      <c r="A56" s="33"/>
    </row>
    <row r="57" spans="1:1">
      <c r="A57" s="33"/>
    </row>
    <row r="58" spans="1:1">
      <c r="A58" s="33"/>
    </row>
    <row r="59" spans="1:1">
      <c r="A59" s="33"/>
    </row>
    <row r="60" spans="1:1">
      <c r="A60" s="33"/>
    </row>
    <row r="61" spans="1:1">
      <c r="A61" s="33"/>
    </row>
    <row r="62" spans="1:1">
      <c r="A62" s="33"/>
    </row>
    <row r="63" spans="1:1">
      <c r="A63" s="33"/>
    </row>
    <row r="64" spans="1:1">
      <c r="A64" s="33"/>
    </row>
    <row r="65" spans="1:1">
      <c r="A65" s="33"/>
    </row>
    <row r="66" spans="1:1">
      <c r="A66" s="33"/>
    </row>
  </sheetData>
  <mergeCells count="122">
    <mergeCell ref="I2:L3"/>
    <mergeCell ref="C1:L1"/>
    <mergeCell ref="M1:O1"/>
    <mergeCell ref="B1:B3"/>
    <mergeCell ref="M5:O5"/>
    <mergeCell ref="C6:D6"/>
    <mergeCell ref="G6:H6"/>
    <mergeCell ref="C5:D5"/>
    <mergeCell ref="G5:H5"/>
    <mergeCell ref="M4:O4"/>
    <mergeCell ref="C4:D4"/>
    <mergeCell ref="G4:H4"/>
    <mergeCell ref="M6:O6"/>
    <mergeCell ref="M2:O3"/>
    <mergeCell ref="C2:H3"/>
    <mergeCell ref="G7:H7"/>
    <mergeCell ref="M11:O11"/>
    <mergeCell ref="G12:H12"/>
    <mergeCell ref="G11:H11"/>
    <mergeCell ref="M10:O10"/>
    <mergeCell ref="M9:O9"/>
    <mergeCell ref="G10:H10"/>
    <mergeCell ref="M8:O8"/>
    <mergeCell ref="G9:H9"/>
    <mergeCell ref="G8:H8"/>
    <mergeCell ref="M7:O7"/>
    <mergeCell ref="M16:O16"/>
    <mergeCell ref="M15:O15"/>
    <mergeCell ref="G16:H16"/>
    <mergeCell ref="M14:O14"/>
    <mergeCell ref="G15:H15"/>
    <mergeCell ref="G14:H14"/>
    <mergeCell ref="M13:O13"/>
    <mergeCell ref="M12:O12"/>
    <mergeCell ref="G13:H13"/>
    <mergeCell ref="M21:O21"/>
    <mergeCell ref="G22:H22"/>
    <mergeCell ref="G21:H21"/>
    <mergeCell ref="M20:O20"/>
    <mergeCell ref="M19:O19"/>
    <mergeCell ref="G20:H20"/>
    <mergeCell ref="G19:H19"/>
    <mergeCell ref="M18:O18"/>
    <mergeCell ref="M17:O17"/>
    <mergeCell ref="G18:H18"/>
    <mergeCell ref="G17:H17"/>
    <mergeCell ref="M26:O26"/>
    <mergeCell ref="G26:H26"/>
    <mergeCell ref="M25:O25"/>
    <mergeCell ref="G25:H25"/>
    <mergeCell ref="M24:O24"/>
    <mergeCell ref="G24:H24"/>
    <mergeCell ref="M23:O23"/>
    <mergeCell ref="G23:H23"/>
    <mergeCell ref="M22:O22"/>
    <mergeCell ref="G30:H30"/>
    <mergeCell ref="M29:O29"/>
    <mergeCell ref="C29:D29"/>
    <mergeCell ref="G29:H29"/>
    <mergeCell ref="M28:O28"/>
    <mergeCell ref="C28:D28"/>
    <mergeCell ref="G28:H28"/>
    <mergeCell ref="M27:O27"/>
    <mergeCell ref="G27:H27"/>
    <mergeCell ref="B41:B42"/>
    <mergeCell ref="M41:O42"/>
    <mergeCell ref="C41:H42"/>
    <mergeCell ref="I41:K42"/>
    <mergeCell ref="M40:O40"/>
    <mergeCell ref="C40:D40"/>
    <mergeCell ref="G40:H40"/>
    <mergeCell ref="M39:O39"/>
    <mergeCell ref="C39:D39"/>
    <mergeCell ref="G39:H39"/>
    <mergeCell ref="C11:D11"/>
    <mergeCell ref="C10:D10"/>
    <mergeCell ref="C34:D34"/>
    <mergeCell ref="M38:O38"/>
    <mergeCell ref="C38:D38"/>
    <mergeCell ref="G38:H38"/>
    <mergeCell ref="M37:O37"/>
    <mergeCell ref="C37:D37"/>
    <mergeCell ref="G37:H37"/>
    <mergeCell ref="M36:O36"/>
    <mergeCell ref="C36:D36"/>
    <mergeCell ref="G36:H36"/>
    <mergeCell ref="G34:H34"/>
    <mergeCell ref="M33:O33"/>
    <mergeCell ref="C33:D33"/>
    <mergeCell ref="G33:H33"/>
    <mergeCell ref="M32:O32"/>
    <mergeCell ref="C32:D32"/>
    <mergeCell ref="G32:H32"/>
    <mergeCell ref="M31:O31"/>
    <mergeCell ref="C31:D31"/>
    <mergeCell ref="G31:H31"/>
    <mergeCell ref="M30:O30"/>
    <mergeCell ref="C30:D30"/>
    <mergeCell ref="C9:D9"/>
    <mergeCell ref="C8:D8"/>
    <mergeCell ref="C7:D7"/>
    <mergeCell ref="M35:O35"/>
    <mergeCell ref="C35:D35"/>
    <mergeCell ref="G35:H35"/>
    <mergeCell ref="M34:O34"/>
    <mergeCell ref="A1:A42"/>
    <mergeCell ref="C27:D27"/>
    <mergeCell ref="C26:D26"/>
    <mergeCell ref="C25:D25"/>
    <mergeCell ref="C24:D24"/>
    <mergeCell ref="C23:D23"/>
    <mergeCell ref="C22:D22"/>
    <mergeCell ref="C21:D21"/>
    <mergeCell ref="C20:D20"/>
    <mergeCell ref="C19:D19"/>
    <mergeCell ref="C18:D18"/>
    <mergeCell ref="C17:D17"/>
    <mergeCell ref="C16:D16"/>
    <mergeCell ref="C15:D15"/>
    <mergeCell ref="C14:D14"/>
    <mergeCell ref="C13:D13"/>
    <mergeCell ref="C12:D12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R70"/>
  <sheetViews>
    <sheetView tabSelected="1" topLeftCell="A34" zoomScale="35" zoomScaleNormal="35" workbookViewId="0">
      <selection activeCell="I35" sqref="I35"/>
    </sheetView>
  </sheetViews>
  <sheetFormatPr defaultColWidth="11.42578125" defaultRowHeight="23.25" customHeight="1"/>
  <cols>
    <col min="18" max="18" width="37.7109375" style="82" customWidth="1"/>
  </cols>
  <sheetData>
    <row r="3" spans="2:18" ht="23.25" customHeight="1">
      <c r="B3" s="385" t="s">
        <v>473</v>
      </c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5"/>
      <c r="R3" s="385"/>
    </row>
    <row r="4" spans="2:18" ht="23.25" customHeight="1"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5"/>
      <c r="P4" s="385"/>
      <c r="Q4" s="385"/>
      <c r="R4" s="385"/>
    </row>
    <row r="5" spans="2:18" ht="23.25" customHeight="1" thickBot="1"/>
    <row r="6" spans="2:18" ht="23.25" customHeight="1" thickBot="1">
      <c r="B6" s="389" t="s">
        <v>471</v>
      </c>
      <c r="C6" s="324" t="s">
        <v>1</v>
      </c>
      <c r="D6" s="144" t="s">
        <v>5</v>
      </c>
      <c r="E6" s="145"/>
      <c r="F6" s="145"/>
      <c r="G6" s="145"/>
      <c r="H6" s="145"/>
      <c r="I6" s="145"/>
      <c r="J6" s="348" t="s">
        <v>7</v>
      </c>
      <c r="K6" s="350"/>
      <c r="L6" s="416" t="s">
        <v>3</v>
      </c>
      <c r="M6" s="417"/>
      <c r="N6" s="418"/>
      <c r="O6" s="355" t="s">
        <v>474</v>
      </c>
      <c r="P6" s="356"/>
      <c r="Q6" s="357"/>
      <c r="R6" s="392" t="s">
        <v>475</v>
      </c>
    </row>
    <row r="7" spans="2:18" ht="23.25" customHeight="1">
      <c r="B7" s="390"/>
      <c r="C7" s="325"/>
      <c r="D7" s="416" t="s">
        <v>11</v>
      </c>
      <c r="E7" s="417"/>
      <c r="F7" s="417"/>
      <c r="G7" s="416" t="s">
        <v>12</v>
      </c>
      <c r="H7" s="417"/>
      <c r="I7" s="417"/>
      <c r="J7" s="355" t="s">
        <v>472</v>
      </c>
      <c r="K7" s="357"/>
      <c r="L7" s="419"/>
      <c r="M7" s="420"/>
      <c r="N7" s="421"/>
      <c r="O7" s="425"/>
      <c r="P7" s="426"/>
      <c r="Q7" s="427"/>
      <c r="R7" s="393"/>
    </row>
    <row r="8" spans="2:18" ht="23.25" customHeight="1" thickBot="1">
      <c r="B8" s="390"/>
      <c r="C8" s="326"/>
      <c r="D8" s="422"/>
      <c r="E8" s="423"/>
      <c r="F8" s="423"/>
      <c r="G8" s="422"/>
      <c r="H8" s="423"/>
      <c r="I8" s="423"/>
      <c r="J8" s="358"/>
      <c r="K8" s="360"/>
      <c r="L8" s="422"/>
      <c r="M8" s="423"/>
      <c r="N8" s="424"/>
      <c r="O8" s="358"/>
      <c r="P8" s="359"/>
      <c r="Q8" s="360"/>
      <c r="R8" s="394"/>
    </row>
    <row r="9" spans="2:18" ht="23.25" customHeight="1">
      <c r="B9" s="390"/>
      <c r="C9" s="13">
        <v>1</v>
      </c>
      <c r="D9" s="79"/>
      <c r="E9" s="6"/>
      <c r="F9" s="6"/>
      <c r="G9" s="17"/>
      <c r="H9" s="6" t="s">
        <v>34</v>
      </c>
      <c r="I9" s="9"/>
      <c r="J9" s="353" t="s">
        <v>34</v>
      </c>
      <c r="K9" s="354"/>
      <c r="L9" s="413">
        <v>227</v>
      </c>
      <c r="M9" s="379"/>
      <c r="N9" s="380"/>
      <c r="O9" s="367">
        <v>6200</v>
      </c>
      <c r="P9" s="368"/>
      <c r="Q9" s="369"/>
      <c r="R9" s="395">
        <f>+O9*L9</f>
        <v>1407400</v>
      </c>
    </row>
    <row r="10" spans="2:18" ht="23.25" customHeight="1">
      <c r="B10" s="390"/>
      <c r="C10" s="14">
        <v>2</v>
      </c>
      <c r="D10" s="18"/>
      <c r="E10" s="34"/>
      <c r="F10" s="34"/>
      <c r="G10" s="18"/>
      <c r="H10" s="4" t="s">
        <v>34</v>
      </c>
      <c r="I10" s="5"/>
      <c r="J10" s="125" t="s">
        <v>34</v>
      </c>
      <c r="K10" s="122"/>
      <c r="L10" s="414"/>
      <c r="M10" s="381"/>
      <c r="N10" s="382"/>
      <c r="O10" s="370"/>
      <c r="P10" s="371"/>
      <c r="Q10" s="372"/>
      <c r="R10" s="396"/>
    </row>
    <row r="11" spans="2:18" ht="23.25" customHeight="1">
      <c r="B11" s="390"/>
      <c r="C11" s="14">
        <v>3</v>
      </c>
      <c r="D11" s="18"/>
      <c r="E11" s="4"/>
      <c r="F11" s="4"/>
      <c r="G11" s="18"/>
      <c r="H11" s="4" t="s">
        <v>34</v>
      </c>
      <c r="I11" s="5"/>
      <c r="J11" s="125" t="s">
        <v>34</v>
      </c>
      <c r="K11" s="122"/>
      <c r="L11" s="414"/>
      <c r="M11" s="381"/>
      <c r="N11" s="382"/>
      <c r="O11" s="370"/>
      <c r="P11" s="371"/>
      <c r="Q11" s="372"/>
      <c r="R11" s="396"/>
    </row>
    <row r="12" spans="2:18" ht="23.25" customHeight="1">
      <c r="B12" s="390"/>
      <c r="C12" s="14">
        <v>4</v>
      </c>
      <c r="D12" s="18"/>
      <c r="E12" s="4"/>
      <c r="F12" s="4"/>
      <c r="G12" s="18"/>
      <c r="H12" s="4" t="s">
        <v>34</v>
      </c>
      <c r="I12" s="5"/>
      <c r="J12" s="125" t="s">
        <v>34</v>
      </c>
      <c r="K12" s="122"/>
      <c r="L12" s="414"/>
      <c r="M12" s="381"/>
      <c r="N12" s="382"/>
      <c r="O12" s="370"/>
      <c r="P12" s="371"/>
      <c r="Q12" s="372"/>
      <c r="R12" s="396"/>
    </row>
    <row r="13" spans="2:18" ht="23.25" customHeight="1">
      <c r="B13" s="390"/>
      <c r="C13" s="14">
        <v>5</v>
      </c>
      <c r="D13" s="18"/>
      <c r="E13" s="4"/>
      <c r="F13" s="4"/>
      <c r="G13" s="18"/>
      <c r="H13" s="4" t="s">
        <v>34</v>
      </c>
      <c r="I13" s="5"/>
      <c r="J13" s="125" t="s">
        <v>34</v>
      </c>
      <c r="K13" s="122"/>
      <c r="L13" s="414"/>
      <c r="M13" s="381"/>
      <c r="N13" s="382"/>
      <c r="O13" s="370"/>
      <c r="P13" s="371"/>
      <c r="Q13" s="372"/>
      <c r="R13" s="396"/>
    </row>
    <row r="14" spans="2:18" ht="23.25" customHeight="1">
      <c r="B14" s="390"/>
      <c r="C14" s="14">
        <v>6</v>
      </c>
      <c r="D14" s="18"/>
      <c r="E14" s="4"/>
      <c r="F14" s="4"/>
      <c r="G14" s="18"/>
      <c r="H14" s="4" t="s">
        <v>34</v>
      </c>
      <c r="I14" s="5"/>
      <c r="J14" s="125" t="s">
        <v>34</v>
      </c>
      <c r="K14" s="122"/>
      <c r="L14" s="414"/>
      <c r="M14" s="381"/>
      <c r="N14" s="382"/>
      <c r="O14" s="370"/>
      <c r="P14" s="371"/>
      <c r="Q14" s="372"/>
      <c r="R14" s="396"/>
    </row>
    <row r="15" spans="2:18" ht="23.25" customHeight="1" thickBot="1">
      <c r="B15" s="390"/>
      <c r="C15" s="23">
        <v>7</v>
      </c>
      <c r="D15" s="16"/>
      <c r="E15" s="7"/>
      <c r="F15" s="7"/>
      <c r="G15" s="16"/>
      <c r="H15" s="7" t="s">
        <v>34</v>
      </c>
      <c r="I15" s="8"/>
      <c r="J15" s="132" t="s">
        <v>34</v>
      </c>
      <c r="K15" s="131"/>
      <c r="L15" s="415"/>
      <c r="M15" s="383"/>
      <c r="N15" s="384"/>
      <c r="O15" s="373"/>
      <c r="P15" s="374"/>
      <c r="Q15" s="375"/>
      <c r="R15" s="397"/>
    </row>
    <row r="16" spans="2:18" ht="23.25" customHeight="1">
      <c r="B16" s="390"/>
      <c r="C16" s="13">
        <v>8</v>
      </c>
      <c r="D16" s="17"/>
      <c r="E16" s="6"/>
      <c r="F16" s="6"/>
      <c r="G16" s="17"/>
      <c r="H16" s="6" t="s">
        <v>34</v>
      </c>
      <c r="I16" s="9"/>
      <c r="J16" s="128" t="s">
        <v>34</v>
      </c>
      <c r="K16" s="120"/>
      <c r="L16" s="413">
        <v>227</v>
      </c>
      <c r="M16" s="379"/>
      <c r="N16" s="380"/>
      <c r="O16" s="367">
        <v>6200</v>
      </c>
      <c r="P16" s="368"/>
      <c r="Q16" s="369"/>
      <c r="R16" s="386">
        <f>+O16*L16</f>
        <v>1407400</v>
      </c>
    </row>
    <row r="17" spans="2:18" ht="23.25" customHeight="1">
      <c r="B17" s="390"/>
      <c r="C17" s="14">
        <v>9</v>
      </c>
      <c r="D17" s="18"/>
      <c r="E17" s="4"/>
      <c r="F17" s="4"/>
      <c r="G17" s="18"/>
      <c r="H17" s="4" t="s">
        <v>34</v>
      </c>
      <c r="I17" s="5"/>
      <c r="J17" s="125" t="s">
        <v>34</v>
      </c>
      <c r="K17" s="122"/>
      <c r="L17" s="414"/>
      <c r="M17" s="381"/>
      <c r="N17" s="382"/>
      <c r="O17" s="370"/>
      <c r="P17" s="371"/>
      <c r="Q17" s="372"/>
      <c r="R17" s="387"/>
    </row>
    <row r="18" spans="2:18" ht="23.25" customHeight="1">
      <c r="B18" s="390"/>
      <c r="C18" s="14">
        <v>10</v>
      </c>
      <c r="D18" s="18"/>
      <c r="E18" s="4"/>
      <c r="F18" s="4"/>
      <c r="G18" s="18"/>
      <c r="H18" s="4" t="s">
        <v>34</v>
      </c>
      <c r="I18" s="5"/>
      <c r="J18" s="125" t="s">
        <v>34</v>
      </c>
      <c r="K18" s="122"/>
      <c r="L18" s="414"/>
      <c r="M18" s="381"/>
      <c r="N18" s="382"/>
      <c r="O18" s="370"/>
      <c r="P18" s="371"/>
      <c r="Q18" s="372"/>
      <c r="R18" s="387"/>
    </row>
    <row r="19" spans="2:18" ht="23.25" customHeight="1">
      <c r="B19" s="390"/>
      <c r="C19" s="14">
        <v>11</v>
      </c>
      <c r="D19" s="18"/>
      <c r="E19" s="4"/>
      <c r="F19" s="4"/>
      <c r="G19" s="18"/>
      <c r="H19" s="4" t="s">
        <v>34</v>
      </c>
      <c r="I19" s="5"/>
      <c r="J19" s="125" t="s">
        <v>34</v>
      </c>
      <c r="K19" s="122"/>
      <c r="L19" s="414"/>
      <c r="M19" s="381"/>
      <c r="N19" s="382"/>
      <c r="O19" s="370"/>
      <c r="P19" s="371"/>
      <c r="Q19" s="372"/>
      <c r="R19" s="387"/>
    </row>
    <row r="20" spans="2:18" ht="23.25" customHeight="1">
      <c r="B20" s="390"/>
      <c r="C20" s="14">
        <v>12</v>
      </c>
      <c r="D20" s="18"/>
      <c r="E20" s="4"/>
      <c r="F20" s="4"/>
      <c r="G20" s="18"/>
      <c r="H20" s="4" t="s">
        <v>34</v>
      </c>
      <c r="I20" s="83"/>
      <c r="J20" s="125" t="s">
        <v>34</v>
      </c>
      <c r="K20" s="122"/>
      <c r="L20" s="414"/>
      <c r="M20" s="381"/>
      <c r="N20" s="382"/>
      <c r="O20" s="370"/>
      <c r="P20" s="371"/>
      <c r="Q20" s="372"/>
      <c r="R20" s="387"/>
    </row>
    <row r="21" spans="2:18" ht="23.25" customHeight="1">
      <c r="B21" s="390"/>
      <c r="C21" s="14">
        <v>13</v>
      </c>
      <c r="D21" s="18"/>
      <c r="E21" s="4"/>
      <c r="F21" s="4"/>
      <c r="G21" s="18"/>
      <c r="H21" s="4" t="s">
        <v>34</v>
      </c>
      <c r="I21" s="5"/>
      <c r="J21" s="125" t="s">
        <v>34</v>
      </c>
      <c r="K21" s="122"/>
      <c r="L21" s="414"/>
      <c r="M21" s="381"/>
      <c r="N21" s="382"/>
      <c r="O21" s="370"/>
      <c r="P21" s="371"/>
      <c r="Q21" s="372"/>
      <c r="R21" s="387"/>
    </row>
    <row r="22" spans="2:18" ht="23.25" customHeight="1" thickBot="1">
      <c r="B22" s="390"/>
      <c r="C22" s="15">
        <v>14</v>
      </c>
      <c r="D22" s="16"/>
      <c r="E22" s="7" t="s">
        <v>34</v>
      </c>
      <c r="F22" s="7"/>
      <c r="G22" s="16"/>
      <c r="H22" s="7"/>
      <c r="I22" s="8"/>
      <c r="J22" s="132" t="s">
        <v>34</v>
      </c>
      <c r="K22" s="131"/>
      <c r="L22" s="415"/>
      <c r="M22" s="383"/>
      <c r="N22" s="384"/>
      <c r="O22" s="373"/>
      <c r="P22" s="374"/>
      <c r="Q22" s="375"/>
      <c r="R22" s="388"/>
    </row>
    <row r="23" spans="2:18" ht="23.25" customHeight="1">
      <c r="B23" s="390"/>
      <c r="C23" s="13">
        <v>15</v>
      </c>
      <c r="D23" s="17"/>
      <c r="E23" s="6"/>
      <c r="F23" s="6"/>
      <c r="G23" s="17"/>
      <c r="H23" s="6" t="s">
        <v>34</v>
      </c>
      <c r="I23" s="9"/>
      <c r="J23" s="128" t="s">
        <v>34</v>
      </c>
      <c r="K23" s="120"/>
      <c r="L23" s="413">
        <v>180</v>
      </c>
      <c r="M23" s="379"/>
      <c r="N23" s="380"/>
      <c r="O23" s="367">
        <v>6200</v>
      </c>
      <c r="P23" s="368"/>
      <c r="Q23" s="369"/>
      <c r="R23" s="386">
        <f>+O23*L23</f>
        <v>1116000</v>
      </c>
    </row>
    <row r="24" spans="2:18" ht="23.25" customHeight="1">
      <c r="B24" s="390"/>
      <c r="C24" s="14">
        <v>16</v>
      </c>
      <c r="D24" s="18"/>
      <c r="E24" s="4"/>
      <c r="F24" s="4"/>
      <c r="G24" s="18"/>
      <c r="H24" s="4" t="s">
        <v>34</v>
      </c>
      <c r="I24" s="5"/>
      <c r="J24" s="125" t="s">
        <v>34</v>
      </c>
      <c r="K24" s="122"/>
      <c r="L24" s="414"/>
      <c r="M24" s="381"/>
      <c r="N24" s="382"/>
      <c r="O24" s="370"/>
      <c r="P24" s="371"/>
      <c r="Q24" s="372"/>
      <c r="R24" s="387"/>
    </row>
    <row r="25" spans="2:18" ht="23.25" customHeight="1">
      <c r="B25" s="390"/>
      <c r="C25" s="14">
        <v>17</v>
      </c>
      <c r="D25" s="18"/>
      <c r="E25" s="4"/>
      <c r="F25" s="4"/>
      <c r="G25" s="18"/>
      <c r="H25" s="4" t="s">
        <v>34</v>
      </c>
      <c r="I25" s="5"/>
      <c r="J25" s="125" t="s">
        <v>34</v>
      </c>
      <c r="K25" s="122"/>
      <c r="L25" s="414"/>
      <c r="M25" s="381"/>
      <c r="N25" s="382"/>
      <c r="O25" s="370"/>
      <c r="P25" s="371"/>
      <c r="Q25" s="372"/>
      <c r="R25" s="387"/>
    </row>
    <row r="26" spans="2:18" ht="23.25" customHeight="1">
      <c r="B26" s="390"/>
      <c r="C26" s="14">
        <v>18</v>
      </c>
      <c r="D26" s="18"/>
      <c r="E26" s="4"/>
      <c r="F26" s="4"/>
      <c r="G26" s="18"/>
      <c r="H26" s="4" t="s">
        <v>34</v>
      </c>
      <c r="I26" s="5"/>
      <c r="J26" s="125" t="s">
        <v>34</v>
      </c>
      <c r="K26" s="122"/>
      <c r="L26" s="414"/>
      <c r="M26" s="381"/>
      <c r="N26" s="382"/>
      <c r="O26" s="370"/>
      <c r="P26" s="371"/>
      <c r="Q26" s="372"/>
      <c r="R26" s="387"/>
    </row>
    <row r="27" spans="2:18" ht="23.25" customHeight="1">
      <c r="B27" s="390"/>
      <c r="C27" s="14">
        <v>19</v>
      </c>
      <c r="D27" s="18"/>
      <c r="E27" s="4"/>
      <c r="F27" s="4"/>
      <c r="G27" s="18"/>
      <c r="H27" s="4" t="s">
        <v>34</v>
      </c>
      <c r="I27" s="5"/>
      <c r="J27" s="125" t="s">
        <v>34</v>
      </c>
      <c r="K27" s="122"/>
      <c r="L27" s="414"/>
      <c r="M27" s="381"/>
      <c r="N27" s="382"/>
      <c r="O27" s="370"/>
      <c r="P27" s="371"/>
      <c r="Q27" s="372"/>
      <c r="R27" s="387"/>
    </row>
    <row r="28" spans="2:18" ht="23.25" customHeight="1">
      <c r="B28" s="390"/>
      <c r="C28" s="14">
        <v>20</v>
      </c>
      <c r="D28" s="18"/>
      <c r="E28" s="4"/>
      <c r="F28" s="4"/>
      <c r="G28" s="18"/>
      <c r="H28" s="4" t="s">
        <v>34</v>
      </c>
      <c r="I28" s="5"/>
      <c r="J28" s="125" t="s">
        <v>34</v>
      </c>
      <c r="K28" s="122"/>
      <c r="L28" s="414"/>
      <c r="M28" s="381"/>
      <c r="N28" s="382"/>
      <c r="O28" s="370"/>
      <c r="P28" s="371"/>
      <c r="Q28" s="372"/>
      <c r="R28" s="387"/>
    </row>
    <row r="29" spans="2:18" ht="23.25" customHeight="1" thickBot="1">
      <c r="B29" s="390"/>
      <c r="C29" s="15">
        <v>21</v>
      </c>
      <c r="D29" s="25"/>
      <c r="E29" s="24" t="s">
        <v>34</v>
      </c>
      <c r="F29" s="24"/>
      <c r="G29" s="25"/>
      <c r="H29" s="24"/>
      <c r="I29" s="26"/>
      <c r="J29" s="340" t="s">
        <v>34</v>
      </c>
      <c r="K29" s="342"/>
      <c r="L29" s="415"/>
      <c r="M29" s="383"/>
      <c r="N29" s="384"/>
      <c r="O29" s="373"/>
      <c r="P29" s="374"/>
      <c r="Q29" s="375"/>
      <c r="R29" s="388"/>
    </row>
    <row r="30" spans="2:18" ht="23.25" customHeight="1">
      <c r="B30" s="390"/>
      <c r="C30" s="13">
        <v>22</v>
      </c>
      <c r="D30" s="17"/>
      <c r="E30" s="6"/>
      <c r="F30" s="6"/>
      <c r="G30" s="17"/>
      <c r="H30" s="6" t="s">
        <v>34</v>
      </c>
      <c r="I30" s="9"/>
      <c r="J30" s="128" t="s">
        <v>34</v>
      </c>
      <c r="K30" s="120"/>
      <c r="L30" s="413">
        <v>223</v>
      </c>
      <c r="M30" s="379"/>
      <c r="N30" s="380"/>
      <c r="O30" s="367">
        <v>6200</v>
      </c>
      <c r="P30" s="368"/>
      <c r="Q30" s="369"/>
      <c r="R30" s="386">
        <f>+O30*L30</f>
        <v>1382600</v>
      </c>
    </row>
    <row r="31" spans="2:18" ht="23.25" customHeight="1">
      <c r="B31" s="390"/>
      <c r="C31" s="14">
        <v>23</v>
      </c>
      <c r="D31" s="18"/>
      <c r="E31" s="4"/>
      <c r="F31" s="4"/>
      <c r="G31" s="18"/>
      <c r="H31" s="4" t="s">
        <v>34</v>
      </c>
      <c r="I31" s="5"/>
      <c r="J31" s="125" t="s">
        <v>34</v>
      </c>
      <c r="K31" s="122"/>
      <c r="L31" s="414"/>
      <c r="M31" s="381"/>
      <c r="N31" s="382"/>
      <c r="O31" s="370"/>
      <c r="P31" s="371"/>
      <c r="Q31" s="372"/>
      <c r="R31" s="387"/>
    </row>
    <row r="32" spans="2:18" ht="23.25" customHeight="1">
      <c r="B32" s="390"/>
      <c r="C32" s="14">
        <v>24</v>
      </c>
      <c r="D32" s="18"/>
      <c r="E32" s="4"/>
      <c r="F32" s="4"/>
      <c r="G32" s="18"/>
      <c r="H32" s="4" t="s">
        <v>34</v>
      </c>
      <c r="I32" s="5"/>
      <c r="J32" s="125" t="s">
        <v>34</v>
      </c>
      <c r="K32" s="122"/>
      <c r="L32" s="414"/>
      <c r="M32" s="381"/>
      <c r="N32" s="382"/>
      <c r="O32" s="370"/>
      <c r="P32" s="371"/>
      <c r="Q32" s="372"/>
      <c r="R32" s="387"/>
    </row>
    <row r="33" spans="2:18" ht="23.25" customHeight="1">
      <c r="B33" s="390"/>
      <c r="C33" s="14">
        <v>25</v>
      </c>
      <c r="D33" s="18"/>
      <c r="E33" s="4"/>
      <c r="F33" s="4"/>
      <c r="G33" s="18"/>
      <c r="H33" s="4" t="s">
        <v>34</v>
      </c>
      <c r="I33" s="5"/>
      <c r="J33" s="125" t="s">
        <v>34</v>
      </c>
      <c r="K33" s="122"/>
      <c r="L33" s="414"/>
      <c r="M33" s="381"/>
      <c r="N33" s="382"/>
      <c r="O33" s="370"/>
      <c r="P33" s="371"/>
      <c r="Q33" s="372"/>
      <c r="R33" s="387"/>
    </row>
    <row r="34" spans="2:18" ht="23.25" customHeight="1">
      <c r="B34" s="390"/>
      <c r="C34" s="14">
        <v>26</v>
      </c>
      <c r="D34" s="18"/>
      <c r="E34" s="4"/>
      <c r="F34" s="4"/>
      <c r="G34" s="18"/>
      <c r="H34" s="4" t="s">
        <v>34</v>
      </c>
      <c r="I34" s="5"/>
      <c r="J34" s="125" t="s">
        <v>34</v>
      </c>
      <c r="K34" s="122"/>
      <c r="L34" s="414"/>
      <c r="M34" s="381"/>
      <c r="N34" s="382"/>
      <c r="O34" s="370"/>
      <c r="P34" s="371"/>
      <c r="Q34" s="372"/>
      <c r="R34" s="387"/>
    </row>
    <row r="35" spans="2:18" ht="23.25" customHeight="1">
      <c r="B35" s="390"/>
      <c r="C35" s="14">
        <v>27</v>
      </c>
      <c r="D35" s="18"/>
      <c r="E35" s="4"/>
      <c r="F35" s="4"/>
      <c r="G35" s="18"/>
      <c r="H35" s="4" t="s">
        <v>34</v>
      </c>
      <c r="I35" s="5"/>
      <c r="J35" s="125" t="s">
        <v>34</v>
      </c>
      <c r="K35" s="122"/>
      <c r="L35" s="414"/>
      <c r="M35" s="381"/>
      <c r="N35" s="382"/>
      <c r="O35" s="370"/>
      <c r="P35" s="371"/>
      <c r="Q35" s="372"/>
      <c r="R35" s="387"/>
    </row>
    <row r="36" spans="2:18" ht="23.25" customHeight="1">
      <c r="B36" s="390"/>
      <c r="C36" s="14">
        <v>28</v>
      </c>
      <c r="D36" s="18"/>
      <c r="E36" s="4" t="s">
        <v>34</v>
      </c>
      <c r="F36" s="4"/>
      <c r="G36" s="18"/>
      <c r="H36" s="4"/>
      <c r="I36" s="5"/>
      <c r="J36" s="125" t="s">
        <v>34</v>
      </c>
      <c r="K36" s="122"/>
      <c r="L36" s="414"/>
      <c r="M36" s="381"/>
      <c r="N36" s="382"/>
      <c r="O36" s="370"/>
      <c r="P36" s="371"/>
      <c r="Q36" s="372"/>
      <c r="R36" s="387"/>
    </row>
    <row r="37" spans="2:18" ht="23.25" customHeight="1" thickBot="1">
      <c r="B37" s="390"/>
      <c r="C37" s="15">
        <v>29</v>
      </c>
      <c r="D37" s="16"/>
      <c r="E37" s="7" t="s">
        <v>34</v>
      </c>
      <c r="F37" s="7"/>
      <c r="G37" s="16"/>
      <c r="H37" s="7"/>
      <c r="I37" s="8"/>
      <c r="J37" s="132" t="s">
        <v>34</v>
      </c>
      <c r="K37" s="131"/>
      <c r="L37" s="415"/>
      <c r="M37" s="383"/>
      <c r="N37" s="384"/>
      <c r="O37" s="373"/>
      <c r="P37" s="374"/>
      <c r="Q37" s="375"/>
      <c r="R37" s="388"/>
    </row>
    <row r="38" spans="2:18" ht="23.25" customHeight="1">
      <c r="B38" s="390"/>
      <c r="C38" s="13">
        <v>30</v>
      </c>
      <c r="D38" s="17"/>
      <c r="E38" s="6"/>
      <c r="F38" s="6"/>
      <c r="G38" s="17"/>
      <c r="H38" s="6" t="s">
        <v>34</v>
      </c>
      <c r="I38" s="9"/>
      <c r="J38" s="128" t="s">
        <v>34</v>
      </c>
      <c r="K38" s="120"/>
      <c r="L38" s="413">
        <f>169+78</f>
        <v>247</v>
      </c>
      <c r="M38" s="379"/>
      <c r="N38" s="380"/>
      <c r="O38" s="367">
        <v>6200</v>
      </c>
      <c r="P38" s="368"/>
      <c r="Q38" s="369"/>
      <c r="R38" s="386">
        <f>+O38*L38</f>
        <v>1531400</v>
      </c>
    </row>
    <row r="39" spans="2:18" ht="23.25" customHeight="1">
      <c r="B39" s="390"/>
      <c r="C39" s="14">
        <v>31</v>
      </c>
      <c r="D39" s="18"/>
      <c r="E39" s="4"/>
      <c r="F39" s="4"/>
      <c r="G39" s="18"/>
      <c r="H39" s="4" t="s">
        <v>34</v>
      </c>
      <c r="I39" s="5"/>
      <c r="J39" s="125" t="s">
        <v>34</v>
      </c>
      <c r="K39" s="122"/>
      <c r="L39" s="414"/>
      <c r="M39" s="381"/>
      <c r="N39" s="382"/>
      <c r="O39" s="370"/>
      <c r="P39" s="371"/>
      <c r="Q39" s="372"/>
      <c r="R39" s="387"/>
    </row>
    <row r="40" spans="2:18" ht="23.25" customHeight="1">
      <c r="B40" s="390"/>
      <c r="C40" s="14">
        <v>32</v>
      </c>
      <c r="D40" s="18"/>
      <c r="E40" s="4"/>
      <c r="F40" s="4"/>
      <c r="G40" s="18"/>
      <c r="H40" s="4" t="s">
        <v>34</v>
      </c>
      <c r="I40" s="5"/>
      <c r="J40" s="125" t="s">
        <v>34</v>
      </c>
      <c r="K40" s="122"/>
      <c r="L40" s="414"/>
      <c r="M40" s="381"/>
      <c r="N40" s="382"/>
      <c r="O40" s="370"/>
      <c r="P40" s="371"/>
      <c r="Q40" s="372"/>
      <c r="R40" s="387"/>
    </row>
    <row r="41" spans="2:18" ht="23.25" customHeight="1">
      <c r="B41" s="390"/>
      <c r="C41" s="14">
        <v>33</v>
      </c>
      <c r="D41" s="18"/>
      <c r="E41" s="4"/>
      <c r="F41" s="4"/>
      <c r="G41" s="18"/>
      <c r="H41" s="4" t="s">
        <v>34</v>
      </c>
      <c r="I41" s="5"/>
      <c r="J41" s="125" t="s">
        <v>34</v>
      </c>
      <c r="K41" s="122"/>
      <c r="L41" s="414"/>
      <c r="M41" s="381"/>
      <c r="N41" s="382"/>
      <c r="O41" s="370"/>
      <c r="P41" s="371"/>
      <c r="Q41" s="372"/>
      <c r="R41" s="387"/>
    </row>
    <row r="42" spans="2:18" ht="23.25" customHeight="1">
      <c r="B42" s="390"/>
      <c r="C42" s="14">
        <v>34</v>
      </c>
      <c r="D42" s="18"/>
      <c r="E42" s="4"/>
      <c r="F42" s="4"/>
      <c r="G42" s="18"/>
      <c r="H42" s="4" t="s">
        <v>34</v>
      </c>
      <c r="I42" s="5"/>
      <c r="J42" s="125" t="s">
        <v>34</v>
      </c>
      <c r="K42" s="122"/>
      <c r="L42" s="414"/>
      <c r="M42" s="381"/>
      <c r="N42" s="382"/>
      <c r="O42" s="370"/>
      <c r="P42" s="371"/>
      <c r="Q42" s="372"/>
      <c r="R42" s="387"/>
    </row>
    <row r="43" spans="2:18" ht="23.25" customHeight="1">
      <c r="B43" s="390"/>
      <c r="C43" s="14">
        <v>35</v>
      </c>
      <c r="D43" s="18"/>
      <c r="E43" s="4"/>
      <c r="F43" s="4"/>
      <c r="G43" s="18"/>
      <c r="H43" s="4" t="s">
        <v>34</v>
      </c>
      <c r="I43" s="5"/>
      <c r="J43" s="125" t="s">
        <v>34</v>
      </c>
      <c r="K43" s="122"/>
      <c r="L43" s="414"/>
      <c r="M43" s="381"/>
      <c r="N43" s="382"/>
      <c r="O43" s="370"/>
      <c r="P43" s="371"/>
      <c r="Q43" s="372"/>
      <c r="R43" s="387"/>
    </row>
    <row r="44" spans="2:18" ht="23.25" customHeight="1">
      <c r="B44" s="390"/>
      <c r="C44" s="14">
        <v>36</v>
      </c>
      <c r="D44" s="18"/>
      <c r="E44" s="4"/>
      <c r="F44" s="4"/>
      <c r="G44" s="18"/>
      <c r="H44" s="4" t="s">
        <v>34</v>
      </c>
      <c r="I44" s="5"/>
      <c r="J44" s="125" t="s">
        <v>34</v>
      </c>
      <c r="K44" s="122"/>
      <c r="L44" s="414"/>
      <c r="M44" s="381"/>
      <c r="N44" s="382"/>
      <c r="O44" s="370"/>
      <c r="P44" s="371"/>
      <c r="Q44" s="372"/>
      <c r="R44" s="387"/>
    </row>
    <row r="45" spans="2:18" ht="23.25" customHeight="1" thickBot="1">
      <c r="B45" s="390"/>
      <c r="C45" s="15">
        <v>37</v>
      </c>
      <c r="D45" s="16"/>
      <c r="E45" s="7" t="s">
        <v>34</v>
      </c>
      <c r="F45" s="7"/>
      <c r="G45" s="16"/>
      <c r="H45" s="7"/>
      <c r="I45" s="8"/>
      <c r="J45" s="132" t="s">
        <v>34</v>
      </c>
      <c r="K45" s="131"/>
      <c r="L45" s="415"/>
      <c r="M45" s="383"/>
      <c r="N45" s="384"/>
      <c r="O45" s="373"/>
      <c r="P45" s="374"/>
      <c r="Q45" s="375"/>
      <c r="R45" s="388"/>
    </row>
    <row r="46" spans="2:18" ht="23.25" customHeight="1" thickBot="1">
      <c r="B46" s="390"/>
      <c r="C46" s="98">
        <v>38</v>
      </c>
      <c r="D46" s="17"/>
      <c r="E46" s="6"/>
      <c r="F46" s="9"/>
      <c r="G46" s="17"/>
      <c r="H46" s="6" t="s">
        <v>34</v>
      </c>
      <c r="I46" s="9"/>
      <c r="J46" s="128" t="s">
        <v>34</v>
      </c>
      <c r="K46" s="120"/>
      <c r="L46" s="379">
        <v>283</v>
      </c>
      <c r="M46" s="379"/>
      <c r="N46" s="380"/>
      <c r="O46" s="367">
        <v>6200</v>
      </c>
      <c r="P46" s="368"/>
      <c r="Q46" s="369"/>
      <c r="R46" s="376">
        <f>+O46*L46</f>
        <v>1754600</v>
      </c>
    </row>
    <row r="47" spans="2:18" ht="23.25" customHeight="1" thickBot="1">
      <c r="B47" s="390"/>
      <c r="C47" s="99">
        <v>39</v>
      </c>
      <c r="D47" s="18"/>
      <c r="E47" s="4"/>
      <c r="F47" s="5"/>
      <c r="G47" s="18"/>
      <c r="H47" s="4" t="s">
        <v>34</v>
      </c>
      <c r="I47" s="5"/>
      <c r="J47" s="125" t="s">
        <v>34</v>
      </c>
      <c r="K47" s="122"/>
      <c r="L47" s="381"/>
      <c r="M47" s="381"/>
      <c r="N47" s="382"/>
      <c r="O47" s="370"/>
      <c r="P47" s="371"/>
      <c r="Q47" s="372"/>
      <c r="R47" s="377"/>
    </row>
    <row r="48" spans="2:18" ht="23.25" customHeight="1" thickBot="1">
      <c r="B48" s="390"/>
      <c r="C48" s="99">
        <v>40</v>
      </c>
      <c r="D48" s="18"/>
      <c r="E48" s="4"/>
      <c r="F48" s="5"/>
      <c r="G48" s="18"/>
      <c r="H48" s="4" t="s">
        <v>34</v>
      </c>
      <c r="I48" s="5"/>
      <c r="J48" s="125" t="s">
        <v>34</v>
      </c>
      <c r="K48" s="122"/>
      <c r="L48" s="381"/>
      <c r="M48" s="381"/>
      <c r="N48" s="382"/>
      <c r="O48" s="370"/>
      <c r="P48" s="371"/>
      <c r="Q48" s="372"/>
      <c r="R48" s="377"/>
    </row>
    <row r="49" spans="2:18" ht="23.25" customHeight="1" thickBot="1">
      <c r="B49" s="390"/>
      <c r="C49" s="99">
        <v>41</v>
      </c>
      <c r="D49" s="18"/>
      <c r="E49" s="4"/>
      <c r="F49" s="5"/>
      <c r="G49" s="18"/>
      <c r="H49" s="4" t="s">
        <v>34</v>
      </c>
      <c r="I49" s="5"/>
      <c r="J49" s="125" t="s">
        <v>34</v>
      </c>
      <c r="K49" s="122"/>
      <c r="L49" s="381"/>
      <c r="M49" s="381"/>
      <c r="N49" s="382"/>
      <c r="O49" s="370"/>
      <c r="P49" s="371"/>
      <c r="Q49" s="372"/>
      <c r="R49" s="377"/>
    </row>
    <row r="50" spans="2:18" ht="23.25" customHeight="1" thickBot="1">
      <c r="B50" s="390"/>
      <c r="C50" s="99">
        <v>42</v>
      </c>
      <c r="D50" s="18"/>
      <c r="E50" s="4"/>
      <c r="F50" s="5"/>
      <c r="G50" s="18"/>
      <c r="H50" s="4" t="s">
        <v>34</v>
      </c>
      <c r="I50" s="5"/>
      <c r="J50" s="125" t="s">
        <v>34</v>
      </c>
      <c r="K50" s="122"/>
      <c r="L50" s="381"/>
      <c r="M50" s="381"/>
      <c r="N50" s="382"/>
      <c r="O50" s="370"/>
      <c r="P50" s="371"/>
      <c r="Q50" s="372"/>
      <c r="R50" s="377"/>
    </row>
    <row r="51" spans="2:18" ht="23.25" customHeight="1" thickBot="1">
      <c r="B51" s="390"/>
      <c r="C51" s="99">
        <v>43</v>
      </c>
      <c r="D51" s="18"/>
      <c r="E51" s="4"/>
      <c r="F51" s="5"/>
      <c r="G51" s="18"/>
      <c r="H51" s="4" t="s">
        <v>34</v>
      </c>
      <c r="I51" s="5"/>
      <c r="J51" s="125" t="s">
        <v>34</v>
      </c>
      <c r="K51" s="122"/>
      <c r="L51" s="381"/>
      <c r="M51" s="381"/>
      <c r="N51" s="382"/>
      <c r="O51" s="370"/>
      <c r="P51" s="371"/>
      <c r="Q51" s="372"/>
      <c r="R51" s="377"/>
    </row>
    <row r="52" spans="2:18" ht="23.25" customHeight="1" thickBot="1">
      <c r="B52" s="390"/>
      <c r="C52" s="99">
        <v>44</v>
      </c>
      <c r="D52" s="18"/>
      <c r="E52" s="4"/>
      <c r="F52" s="5"/>
      <c r="G52" s="18"/>
      <c r="H52" s="4" t="s">
        <v>34</v>
      </c>
      <c r="I52" s="5"/>
      <c r="J52" s="125" t="s">
        <v>34</v>
      </c>
      <c r="K52" s="122"/>
      <c r="L52" s="381"/>
      <c r="M52" s="381"/>
      <c r="N52" s="382"/>
      <c r="O52" s="370"/>
      <c r="P52" s="371"/>
      <c r="Q52" s="372"/>
      <c r="R52" s="377"/>
    </row>
    <row r="53" spans="2:18" ht="23.25" customHeight="1" thickBot="1">
      <c r="B53" s="390"/>
      <c r="C53" s="99">
        <v>45</v>
      </c>
      <c r="D53" s="18"/>
      <c r="E53" s="4" t="s">
        <v>34</v>
      </c>
      <c r="F53" s="5"/>
      <c r="G53" s="18"/>
      <c r="H53" s="4"/>
      <c r="I53" s="5"/>
      <c r="J53" s="125" t="s">
        <v>34</v>
      </c>
      <c r="K53" s="122"/>
      <c r="L53" s="381"/>
      <c r="M53" s="381"/>
      <c r="N53" s="382"/>
      <c r="O53" s="370"/>
      <c r="P53" s="371"/>
      <c r="Q53" s="372"/>
      <c r="R53" s="377"/>
    </row>
    <row r="54" spans="2:18" ht="23.25" customHeight="1" thickBot="1">
      <c r="B54" s="390"/>
      <c r="C54" s="99">
        <v>46</v>
      </c>
      <c r="D54" s="16"/>
      <c r="E54" s="7" t="s">
        <v>34</v>
      </c>
      <c r="F54" s="8"/>
      <c r="G54" s="16"/>
      <c r="H54" s="7"/>
      <c r="I54" s="8"/>
      <c r="J54" s="132" t="s">
        <v>34</v>
      </c>
      <c r="K54" s="131"/>
      <c r="L54" s="383"/>
      <c r="M54" s="383"/>
      <c r="N54" s="384"/>
      <c r="O54" s="373"/>
      <c r="P54" s="374"/>
      <c r="Q54" s="375"/>
      <c r="R54" s="378"/>
    </row>
    <row r="55" spans="2:18" ht="23.25" customHeight="1" thickBot="1">
      <c r="B55" s="390"/>
      <c r="C55" s="98">
        <v>47</v>
      </c>
      <c r="D55" s="17"/>
      <c r="E55" s="6"/>
      <c r="F55" s="9"/>
      <c r="G55" s="17"/>
      <c r="H55" s="6" t="s">
        <v>34</v>
      </c>
      <c r="I55" s="9"/>
      <c r="J55" s="128" t="s">
        <v>34</v>
      </c>
      <c r="K55" s="120"/>
      <c r="L55" s="379">
        <v>260</v>
      </c>
      <c r="M55" s="379"/>
      <c r="N55" s="380"/>
      <c r="O55" s="367">
        <v>6200</v>
      </c>
      <c r="P55" s="368"/>
      <c r="Q55" s="369"/>
      <c r="R55" s="376">
        <f>+O55*L55</f>
        <v>1612000</v>
      </c>
    </row>
    <row r="56" spans="2:18" ht="23.25" customHeight="1" thickBot="1">
      <c r="B56" s="390"/>
      <c r="C56" s="99">
        <v>48</v>
      </c>
      <c r="D56" s="18"/>
      <c r="E56" s="4"/>
      <c r="F56" s="5"/>
      <c r="G56" s="18"/>
      <c r="H56" s="4" t="s">
        <v>34</v>
      </c>
      <c r="I56" s="5"/>
      <c r="J56" s="125" t="s">
        <v>34</v>
      </c>
      <c r="K56" s="122"/>
      <c r="L56" s="381"/>
      <c r="M56" s="381"/>
      <c r="N56" s="382"/>
      <c r="O56" s="370"/>
      <c r="P56" s="371"/>
      <c r="Q56" s="372"/>
      <c r="R56" s="377"/>
    </row>
    <row r="57" spans="2:18" ht="23.25" customHeight="1" thickBot="1">
      <c r="B57" s="390"/>
      <c r="C57" s="99">
        <v>49</v>
      </c>
      <c r="D57" s="18"/>
      <c r="E57" s="4"/>
      <c r="F57" s="5"/>
      <c r="G57" s="18"/>
      <c r="H57" s="4" t="s">
        <v>34</v>
      </c>
      <c r="I57" s="5"/>
      <c r="J57" s="125" t="s">
        <v>34</v>
      </c>
      <c r="K57" s="122"/>
      <c r="L57" s="381"/>
      <c r="M57" s="381"/>
      <c r="N57" s="382"/>
      <c r="O57" s="370"/>
      <c r="P57" s="371"/>
      <c r="Q57" s="372"/>
      <c r="R57" s="377"/>
    </row>
    <row r="58" spans="2:18" ht="23.25" customHeight="1" thickBot="1">
      <c r="B58" s="390"/>
      <c r="C58" s="99">
        <v>50</v>
      </c>
      <c r="D58" s="18"/>
      <c r="E58" s="4"/>
      <c r="F58" s="5"/>
      <c r="G58" s="18"/>
      <c r="H58" s="4" t="s">
        <v>34</v>
      </c>
      <c r="I58" s="5"/>
      <c r="J58" s="125" t="s">
        <v>34</v>
      </c>
      <c r="K58" s="122"/>
      <c r="L58" s="381"/>
      <c r="M58" s="381"/>
      <c r="N58" s="382"/>
      <c r="O58" s="370"/>
      <c r="P58" s="371"/>
      <c r="Q58" s="372"/>
      <c r="R58" s="377"/>
    </row>
    <row r="59" spans="2:18" ht="23.25" customHeight="1" thickBot="1">
      <c r="B59" s="390"/>
      <c r="C59" s="99">
        <v>51</v>
      </c>
      <c r="D59" s="18"/>
      <c r="E59" s="4" t="s">
        <v>34</v>
      </c>
      <c r="F59" s="5"/>
      <c r="G59" s="18"/>
      <c r="H59" s="4"/>
      <c r="I59" s="5"/>
      <c r="J59" s="125" t="s">
        <v>34</v>
      </c>
      <c r="K59" s="122"/>
      <c r="L59" s="381"/>
      <c r="M59" s="381"/>
      <c r="N59" s="382"/>
      <c r="O59" s="370"/>
      <c r="P59" s="371"/>
      <c r="Q59" s="372"/>
      <c r="R59" s="377"/>
    </row>
    <row r="60" spans="2:18" ht="23.25" customHeight="1" thickBot="1">
      <c r="B60" s="390"/>
      <c r="C60" s="99">
        <v>52</v>
      </c>
      <c r="D60" s="18"/>
      <c r="E60" s="4" t="s">
        <v>34</v>
      </c>
      <c r="F60" s="5"/>
      <c r="G60" s="18"/>
      <c r="H60" s="4"/>
      <c r="I60" s="5"/>
      <c r="J60" s="125" t="s">
        <v>34</v>
      </c>
      <c r="K60" s="122"/>
      <c r="L60" s="381"/>
      <c r="M60" s="381"/>
      <c r="N60" s="382"/>
      <c r="O60" s="370"/>
      <c r="P60" s="371"/>
      <c r="Q60" s="372"/>
      <c r="R60" s="377"/>
    </row>
    <row r="61" spans="2:18" ht="23.25" customHeight="1" thickBot="1">
      <c r="B61" s="390"/>
      <c r="C61" s="99">
        <v>53</v>
      </c>
      <c r="D61" s="18"/>
      <c r="E61" s="4" t="s">
        <v>34</v>
      </c>
      <c r="F61" s="5"/>
      <c r="G61" s="18"/>
      <c r="H61" s="4"/>
      <c r="I61" s="5"/>
      <c r="J61" s="125" t="s">
        <v>34</v>
      </c>
      <c r="K61" s="122"/>
      <c r="L61" s="381"/>
      <c r="M61" s="381"/>
      <c r="N61" s="382"/>
      <c r="O61" s="370"/>
      <c r="P61" s="371"/>
      <c r="Q61" s="372"/>
      <c r="R61" s="377"/>
    </row>
    <row r="62" spans="2:18" ht="23.25" customHeight="1" thickBot="1">
      <c r="B62" s="390"/>
      <c r="C62" s="99">
        <v>54</v>
      </c>
      <c r="D62" s="16"/>
      <c r="E62" s="7" t="s">
        <v>34</v>
      </c>
      <c r="F62" s="8"/>
      <c r="G62" s="16"/>
      <c r="H62" s="7"/>
      <c r="I62" s="8"/>
      <c r="J62" s="132" t="s">
        <v>34</v>
      </c>
      <c r="K62" s="131"/>
      <c r="L62" s="383"/>
      <c r="M62" s="383"/>
      <c r="N62" s="384"/>
      <c r="O62" s="373"/>
      <c r="P62" s="374"/>
      <c r="Q62" s="375"/>
      <c r="R62" s="378"/>
    </row>
    <row r="63" spans="2:18" ht="23.25" customHeight="1" thickBot="1">
      <c r="B63" s="390"/>
      <c r="C63" s="98">
        <v>55</v>
      </c>
      <c r="D63" s="17"/>
      <c r="E63" s="6"/>
      <c r="F63" s="9"/>
      <c r="G63" s="17"/>
      <c r="H63" s="6" t="s">
        <v>34</v>
      </c>
      <c r="I63" s="9"/>
      <c r="J63" s="128" t="s">
        <v>34</v>
      </c>
      <c r="K63" s="120"/>
      <c r="L63" s="379">
        <v>233</v>
      </c>
      <c r="M63" s="379"/>
      <c r="N63" s="380"/>
      <c r="O63" s="367">
        <v>6200</v>
      </c>
      <c r="P63" s="368"/>
      <c r="Q63" s="369"/>
      <c r="R63" s="376">
        <f>+O63*L63</f>
        <v>1444600</v>
      </c>
    </row>
    <row r="64" spans="2:18" ht="23.25" customHeight="1" thickBot="1">
      <c r="B64" s="390"/>
      <c r="C64" s="99">
        <v>56</v>
      </c>
      <c r="D64" s="18"/>
      <c r="E64" s="4"/>
      <c r="F64" s="5"/>
      <c r="G64" s="18"/>
      <c r="H64" s="4" t="s">
        <v>34</v>
      </c>
      <c r="I64" s="5"/>
      <c r="J64" s="125" t="s">
        <v>34</v>
      </c>
      <c r="K64" s="122"/>
      <c r="L64" s="381"/>
      <c r="M64" s="381"/>
      <c r="N64" s="382"/>
      <c r="O64" s="370"/>
      <c r="P64" s="371"/>
      <c r="Q64" s="372"/>
      <c r="R64" s="377"/>
    </row>
    <row r="65" spans="2:18" ht="23.25" customHeight="1" thickBot="1">
      <c r="B65" s="390"/>
      <c r="C65" s="99">
        <v>57</v>
      </c>
      <c r="D65" s="18"/>
      <c r="E65" s="4"/>
      <c r="F65" s="5"/>
      <c r="G65" s="18"/>
      <c r="H65" s="4" t="s">
        <v>34</v>
      </c>
      <c r="I65" s="5"/>
      <c r="J65" s="125" t="s">
        <v>34</v>
      </c>
      <c r="K65" s="122"/>
      <c r="L65" s="381"/>
      <c r="M65" s="381"/>
      <c r="N65" s="382"/>
      <c r="O65" s="370"/>
      <c r="P65" s="371"/>
      <c r="Q65" s="372"/>
      <c r="R65" s="377"/>
    </row>
    <row r="66" spans="2:18" ht="23.25" customHeight="1" thickBot="1">
      <c r="B66" s="390"/>
      <c r="C66" s="99">
        <v>58</v>
      </c>
      <c r="D66" s="18"/>
      <c r="E66" s="4"/>
      <c r="F66" s="5"/>
      <c r="G66" s="18"/>
      <c r="H66" s="4" t="s">
        <v>34</v>
      </c>
      <c r="I66" s="5"/>
      <c r="J66" s="125" t="s">
        <v>34</v>
      </c>
      <c r="K66" s="122"/>
      <c r="L66" s="381"/>
      <c r="M66" s="381"/>
      <c r="N66" s="382"/>
      <c r="O66" s="370"/>
      <c r="P66" s="371"/>
      <c r="Q66" s="372"/>
      <c r="R66" s="377"/>
    </row>
    <row r="67" spans="2:18" ht="23.25" customHeight="1" thickBot="1">
      <c r="B67" s="390"/>
      <c r="C67" s="99">
        <v>59</v>
      </c>
      <c r="D67" s="18"/>
      <c r="E67" s="4" t="s">
        <v>34</v>
      </c>
      <c r="F67" s="5"/>
      <c r="G67" s="18"/>
      <c r="H67" s="4"/>
      <c r="I67" s="5"/>
      <c r="J67" s="125" t="s">
        <v>34</v>
      </c>
      <c r="K67" s="122"/>
      <c r="L67" s="381"/>
      <c r="M67" s="381"/>
      <c r="N67" s="382"/>
      <c r="O67" s="370"/>
      <c r="P67" s="371"/>
      <c r="Q67" s="372"/>
      <c r="R67" s="377"/>
    </row>
    <row r="68" spans="2:18" ht="23.25" customHeight="1" thickBot="1">
      <c r="B68" s="390"/>
      <c r="C68" s="99">
        <v>60</v>
      </c>
      <c r="D68" s="16"/>
      <c r="E68" s="7" t="s">
        <v>34</v>
      </c>
      <c r="F68" s="8"/>
      <c r="G68" s="16"/>
      <c r="H68" s="7"/>
      <c r="I68" s="8"/>
      <c r="J68" s="132" t="s">
        <v>34</v>
      </c>
      <c r="K68" s="131"/>
      <c r="L68" s="383"/>
      <c r="M68" s="383"/>
      <c r="N68" s="384"/>
      <c r="O68" s="373"/>
      <c r="P68" s="374"/>
      <c r="Q68" s="375"/>
      <c r="R68" s="378"/>
    </row>
    <row r="69" spans="2:18" ht="23.25" customHeight="1">
      <c r="B69" s="390"/>
      <c r="C69" s="404" t="s">
        <v>470</v>
      </c>
      <c r="D69" s="405">
        <v>13</v>
      </c>
      <c r="E69" s="406"/>
      <c r="F69" s="406"/>
      <c r="G69" s="409">
        <v>47</v>
      </c>
      <c r="H69" s="406"/>
      <c r="I69" s="410"/>
      <c r="J69" s="406">
        <f>+G69+D69</f>
        <v>60</v>
      </c>
      <c r="K69" s="410"/>
      <c r="L69" s="398">
        <f>SUM(L9:N68)</f>
        <v>1880</v>
      </c>
      <c r="M69" s="399"/>
      <c r="N69" s="400"/>
      <c r="O69" s="361">
        <f>SUM(R9:R68)</f>
        <v>11656000</v>
      </c>
      <c r="P69" s="362"/>
      <c r="Q69" s="362"/>
      <c r="R69" s="363"/>
    </row>
    <row r="70" spans="2:18" ht="23.25" customHeight="1" thickBot="1">
      <c r="B70" s="391"/>
      <c r="C70" s="335"/>
      <c r="D70" s="407"/>
      <c r="E70" s="408"/>
      <c r="F70" s="408"/>
      <c r="G70" s="411"/>
      <c r="H70" s="408"/>
      <c r="I70" s="412"/>
      <c r="J70" s="408"/>
      <c r="K70" s="412"/>
      <c r="L70" s="401"/>
      <c r="M70" s="402"/>
      <c r="N70" s="403"/>
      <c r="O70" s="364"/>
      <c r="P70" s="365"/>
      <c r="Q70" s="365"/>
      <c r="R70" s="366"/>
    </row>
  </sheetData>
  <mergeCells count="101">
    <mergeCell ref="C6:C8"/>
    <mergeCell ref="D6:I6"/>
    <mergeCell ref="J6:K6"/>
    <mergeCell ref="L6:N8"/>
    <mergeCell ref="O6:Q8"/>
    <mergeCell ref="D7:F8"/>
    <mergeCell ref="G7:I8"/>
    <mergeCell ref="J15:K15"/>
    <mergeCell ref="J9:K9"/>
    <mergeCell ref="J7:K8"/>
    <mergeCell ref="O9:Q15"/>
    <mergeCell ref="L9:N15"/>
    <mergeCell ref="J13:K13"/>
    <mergeCell ref="J14:K14"/>
    <mergeCell ref="J10:K10"/>
    <mergeCell ref="J11:K11"/>
    <mergeCell ref="J12:K12"/>
    <mergeCell ref="J19:K19"/>
    <mergeCell ref="J20:K20"/>
    <mergeCell ref="J21:K21"/>
    <mergeCell ref="L16:N22"/>
    <mergeCell ref="O16:Q22"/>
    <mergeCell ref="J17:K17"/>
    <mergeCell ref="J18:K18"/>
    <mergeCell ref="J22:K22"/>
    <mergeCell ref="J16:K16"/>
    <mergeCell ref="J26:K26"/>
    <mergeCell ref="J27:K27"/>
    <mergeCell ref="J23:K23"/>
    <mergeCell ref="L23:N29"/>
    <mergeCell ref="O23:Q29"/>
    <mergeCell ref="J24:K24"/>
    <mergeCell ref="J25:K25"/>
    <mergeCell ref="J28:K28"/>
    <mergeCell ref="J29:K29"/>
    <mergeCell ref="O30:Q37"/>
    <mergeCell ref="J31:K31"/>
    <mergeCell ref="J32:K32"/>
    <mergeCell ref="J30:K30"/>
    <mergeCell ref="J36:K36"/>
    <mergeCell ref="J37:K37"/>
    <mergeCell ref="J33:K33"/>
    <mergeCell ref="J34:K34"/>
    <mergeCell ref="J35:K35"/>
    <mergeCell ref="B3:R4"/>
    <mergeCell ref="R30:R37"/>
    <mergeCell ref="R38:R45"/>
    <mergeCell ref="B6:B70"/>
    <mergeCell ref="R6:R8"/>
    <mergeCell ref="R9:R15"/>
    <mergeCell ref="R16:R22"/>
    <mergeCell ref="R23:R29"/>
    <mergeCell ref="L69:N70"/>
    <mergeCell ref="J45:K45"/>
    <mergeCell ref="C69:C70"/>
    <mergeCell ref="D69:F70"/>
    <mergeCell ref="G69:I70"/>
    <mergeCell ref="J69:K70"/>
    <mergeCell ref="J42:K42"/>
    <mergeCell ref="J43:K43"/>
    <mergeCell ref="L30:N37"/>
    <mergeCell ref="J44:K44"/>
    <mergeCell ref="L38:N45"/>
    <mergeCell ref="O38:Q45"/>
    <mergeCell ref="J39:K39"/>
    <mergeCell ref="J40:K40"/>
    <mergeCell ref="J41:K41"/>
    <mergeCell ref="J38:K38"/>
    <mergeCell ref="J46:K46"/>
    <mergeCell ref="J47:K47"/>
    <mergeCell ref="J48:K48"/>
    <mergeCell ref="J49:K49"/>
    <mergeCell ref="J50:K50"/>
    <mergeCell ref="O69:R70"/>
    <mergeCell ref="O46:Q54"/>
    <mergeCell ref="O55:Q62"/>
    <mergeCell ref="O63:Q68"/>
    <mergeCell ref="R46:R54"/>
    <mergeCell ref="R55:R62"/>
    <mergeCell ref="R63:R68"/>
    <mergeCell ref="J65:K65"/>
    <mergeCell ref="J66:K66"/>
    <mergeCell ref="J67:K67"/>
    <mergeCell ref="J68:K68"/>
    <mergeCell ref="L46:N54"/>
    <mergeCell ref="L55:N62"/>
    <mergeCell ref="L63:N68"/>
    <mergeCell ref="J60:K60"/>
    <mergeCell ref="J61:K61"/>
    <mergeCell ref="J62:K62"/>
    <mergeCell ref="J63:K63"/>
    <mergeCell ref="J64:K64"/>
    <mergeCell ref="J56:K56"/>
    <mergeCell ref="J57:K57"/>
    <mergeCell ref="J58:K58"/>
    <mergeCell ref="J59:K59"/>
    <mergeCell ref="J51:K51"/>
    <mergeCell ref="J52:K52"/>
    <mergeCell ref="J53:K53"/>
    <mergeCell ref="J54:K54"/>
    <mergeCell ref="J55:K55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D4:AZ34"/>
  <sheetViews>
    <sheetView showGridLines="0" topLeftCell="A19" workbookViewId="0">
      <selection activeCell="AF18" sqref="AF18"/>
    </sheetView>
  </sheetViews>
  <sheetFormatPr defaultColWidth="2.85546875" defaultRowHeight="18.75"/>
  <cols>
    <col min="13" max="13" width="16" customWidth="1"/>
    <col min="14" max="25" width="2.85546875" style="84"/>
    <col min="32" max="32" width="3.5703125" bestFit="1" customWidth="1"/>
    <col min="52" max="52" width="14.5703125" bestFit="1" customWidth="1"/>
  </cols>
  <sheetData>
    <row r="4" spans="4:29" ht="21">
      <c r="D4" s="475" t="s">
        <v>476</v>
      </c>
      <c r="E4" s="475"/>
      <c r="F4" s="475"/>
      <c r="G4" s="475"/>
      <c r="H4" s="475"/>
      <c r="I4" s="475"/>
      <c r="J4" s="475"/>
      <c r="K4" s="475"/>
      <c r="L4" s="475"/>
      <c r="M4" s="475"/>
      <c r="N4" s="475"/>
      <c r="O4" s="475"/>
      <c r="P4" s="475"/>
      <c r="Q4" s="475"/>
      <c r="R4" s="475"/>
      <c r="S4" s="475"/>
      <c r="T4" s="475"/>
      <c r="U4" s="475"/>
      <c r="V4" s="475"/>
      <c r="W4" s="475"/>
      <c r="X4" s="475"/>
      <c r="Y4" s="475"/>
      <c r="Z4" s="85"/>
      <c r="AA4" s="85"/>
      <c r="AB4" s="85"/>
      <c r="AC4" s="85"/>
    </row>
    <row r="5" spans="4:29" ht="18.75" customHeight="1" thickBot="1">
      <c r="D5" s="475"/>
      <c r="E5" s="475"/>
      <c r="F5" s="475"/>
      <c r="G5" s="475"/>
      <c r="H5" s="475"/>
      <c r="I5" s="475"/>
      <c r="J5" s="475"/>
      <c r="K5" s="475"/>
      <c r="L5" s="475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</row>
    <row r="6" spans="4:29" ht="36" customHeight="1">
      <c r="D6" s="439" t="s">
        <v>477</v>
      </c>
      <c r="E6" s="440"/>
      <c r="F6" s="440"/>
      <c r="G6" s="440"/>
      <c r="H6" s="441" t="s">
        <v>478</v>
      </c>
      <c r="I6" s="441"/>
      <c r="J6" s="441"/>
      <c r="K6" s="441"/>
      <c r="L6" s="441"/>
      <c r="M6" s="441"/>
      <c r="N6" s="441" t="s">
        <v>479</v>
      </c>
      <c r="O6" s="441"/>
      <c r="P6" s="441"/>
      <c r="Q6" s="441"/>
      <c r="R6" s="441"/>
      <c r="S6" s="441"/>
      <c r="T6" s="441"/>
      <c r="U6" s="441"/>
      <c r="V6" s="441"/>
      <c r="W6" s="441"/>
      <c r="X6" s="441"/>
      <c r="Y6" s="472"/>
    </row>
    <row r="7" spans="4:29" ht="27" customHeight="1">
      <c r="D7" s="442">
        <v>1</v>
      </c>
      <c r="E7" s="443"/>
      <c r="F7" s="443"/>
      <c r="G7" s="443"/>
      <c r="H7" s="87" t="s">
        <v>480</v>
      </c>
      <c r="I7" s="87"/>
      <c r="J7" s="87"/>
      <c r="K7" s="87"/>
      <c r="L7" s="87"/>
      <c r="M7" s="87"/>
      <c r="N7" s="429">
        <f>SUM(BOVINOS!AO4:AO16)</f>
        <v>39182800</v>
      </c>
      <c r="O7" s="429"/>
      <c r="P7" s="429"/>
      <c r="Q7" s="429"/>
      <c r="R7" s="429"/>
      <c r="S7" s="429"/>
      <c r="T7" s="429"/>
      <c r="U7" s="429"/>
      <c r="V7" s="429"/>
      <c r="W7" s="429"/>
      <c r="X7" s="429"/>
      <c r="Y7" s="430"/>
    </row>
    <row r="8" spans="4:29" ht="27" customHeight="1">
      <c r="D8" s="442">
        <v>2</v>
      </c>
      <c r="E8" s="443"/>
      <c r="F8" s="443"/>
      <c r="G8" s="443"/>
      <c r="H8" s="87" t="s">
        <v>480</v>
      </c>
      <c r="I8" s="87"/>
      <c r="J8" s="87"/>
      <c r="K8" s="87"/>
      <c r="L8" s="87"/>
      <c r="M8" s="87"/>
      <c r="N8" s="429">
        <f>SUM(BOVINOS!AO17:AO68)</f>
        <v>99328200</v>
      </c>
      <c r="O8" s="429"/>
      <c r="P8" s="429"/>
      <c r="Q8" s="429"/>
      <c r="R8" s="429"/>
      <c r="S8" s="429"/>
      <c r="T8" s="429"/>
      <c r="U8" s="429"/>
      <c r="V8" s="429"/>
      <c r="W8" s="429"/>
      <c r="X8" s="429"/>
      <c r="Y8" s="430"/>
    </row>
    <row r="9" spans="4:29" ht="27" customHeight="1">
      <c r="D9" s="442">
        <v>3</v>
      </c>
      <c r="E9" s="443"/>
      <c r="F9" s="443"/>
      <c r="G9" s="443"/>
      <c r="H9" s="87" t="s">
        <v>480</v>
      </c>
      <c r="I9" s="87"/>
      <c r="J9" s="87"/>
      <c r="K9" s="87"/>
      <c r="L9" s="87"/>
      <c r="M9" s="87"/>
      <c r="N9" s="429">
        <f>SUM(BOVINOS!AO69:AO108)</f>
        <v>112850500</v>
      </c>
      <c r="O9" s="429"/>
      <c r="P9" s="429"/>
      <c r="Q9" s="429"/>
      <c r="R9" s="429"/>
      <c r="S9" s="429"/>
      <c r="T9" s="429"/>
      <c r="U9" s="429"/>
      <c r="V9" s="429"/>
      <c r="W9" s="429"/>
      <c r="X9" s="429"/>
      <c r="Y9" s="430"/>
    </row>
    <row r="10" spans="4:29" ht="27" customHeight="1">
      <c r="D10" s="442">
        <v>4</v>
      </c>
      <c r="E10" s="443"/>
      <c r="F10" s="443"/>
      <c r="G10" s="443"/>
      <c r="H10" s="87" t="s">
        <v>480</v>
      </c>
      <c r="I10" s="87"/>
      <c r="J10" s="87"/>
      <c r="K10" s="87"/>
      <c r="L10" s="87"/>
      <c r="M10" s="87"/>
      <c r="N10" s="429">
        <f>SUM(BOVINOS!AO109:AO128)</f>
        <v>39807600</v>
      </c>
      <c r="O10" s="429"/>
      <c r="P10" s="429"/>
      <c r="Q10" s="429"/>
      <c r="R10" s="429"/>
      <c r="S10" s="429"/>
      <c r="T10" s="429"/>
      <c r="U10" s="429"/>
      <c r="V10" s="429"/>
      <c r="W10" s="429"/>
      <c r="X10" s="429"/>
      <c r="Y10" s="430"/>
    </row>
    <row r="11" spans="4:29" ht="27" customHeight="1">
      <c r="D11" s="442">
        <v>5</v>
      </c>
      <c r="E11" s="443"/>
      <c r="F11" s="443"/>
      <c r="G11" s="443"/>
      <c r="H11" s="87" t="s">
        <v>480</v>
      </c>
      <c r="I11" s="87"/>
      <c r="J11" s="87"/>
      <c r="K11" s="87"/>
      <c r="L11" s="87"/>
      <c r="M11" s="87"/>
      <c r="N11" s="429">
        <f>SUM(BOVINOS!AO129:AO174)</f>
        <v>75706800</v>
      </c>
      <c r="O11" s="429"/>
      <c r="P11" s="429"/>
      <c r="Q11" s="429"/>
      <c r="R11" s="429"/>
      <c r="S11" s="429"/>
      <c r="T11" s="429"/>
      <c r="U11" s="429"/>
      <c r="V11" s="429"/>
      <c r="W11" s="429"/>
      <c r="X11" s="429"/>
      <c r="Y11" s="430"/>
    </row>
    <row r="12" spans="4:29" ht="27" customHeight="1">
      <c r="D12" s="442">
        <v>6</v>
      </c>
      <c r="E12" s="443"/>
      <c r="F12" s="443"/>
      <c r="G12" s="443"/>
      <c r="H12" s="87" t="s">
        <v>480</v>
      </c>
      <c r="I12" s="87"/>
      <c r="J12" s="87"/>
      <c r="K12" s="87"/>
      <c r="L12" s="87"/>
      <c r="M12" s="87"/>
      <c r="N12" s="429">
        <f>SUM(BOVINOS!AO175:AO197)</f>
        <v>58387000</v>
      </c>
      <c r="O12" s="429"/>
      <c r="P12" s="429"/>
      <c r="Q12" s="429"/>
      <c r="R12" s="429"/>
      <c r="S12" s="429"/>
      <c r="T12" s="429"/>
      <c r="U12" s="429"/>
      <c r="V12" s="429"/>
      <c r="W12" s="429"/>
      <c r="X12" s="429"/>
      <c r="Y12" s="430"/>
    </row>
    <row r="13" spans="4:29" ht="27" customHeight="1">
      <c r="D13" s="442">
        <v>7</v>
      </c>
      <c r="E13" s="443"/>
      <c r="F13" s="443"/>
      <c r="G13" s="443"/>
      <c r="H13" s="87" t="s">
        <v>480</v>
      </c>
      <c r="I13" s="87"/>
      <c r="J13" s="87"/>
      <c r="K13" s="87"/>
      <c r="L13" s="87"/>
      <c r="M13" s="87"/>
      <c r="N13" s="429">
        <f>SUM(BOVINOS!AO198:AO243)</f>
        <v>90186000</v>
      </c>
      <c r="O13" s="429"/>
      <c r="P13" s="429"/>
      <c r="Q13" s="429"/>
      <c r="R13" s="429"/>
      <c r="S13" s="429"/>
      <c r="T13" s="429"/>
      <c r="U13" s="429"/>
      <c r="V13" s="429"/>
      <c r="W13" s="429"/>
      <c r="X13" s="429"/>
      <c r="Y13" s="430"/>
    </row>
    <row r="14" spans="4:29" ht="27" customHeight="1">
      <c r="D14" s="442">
        <v>8</v>
      </c>
      <c r="E14" s="443"/>
      <c r="F14" s="443"/>
      <c r="G14" s="443"/>
      <c r="H14" s="87" t="s">
        <v>480</v>
      </c>
      <c r="I14" s="87"/>
      <c r="J14" s="87"/>
      <c r="K14" s="87"/>
      <c r="L14" s="87"/>
      <c r="M14" s="87"/>
      <c r="N14" s="429">
        <f>SUM(BOVINOS!AO244:AO296)</f>
        <v>90622750</v>
      </c>
      <c r="O14" s="429"/>
      <c r="P14" s="429"/>
      <c r="Q14" s="429"/>
      <c r="R14" s="429"/>
      <c r="S14" s="429"/>
      <c r="T14" s="429"/>
      <c r="U14" s="429"/>
      <c r="V14" s="429"/>
      <c r="W14" s="429"/>
      <c r="X14" s="429"/>
      <c r="Y14" s="430"/>
    </row>
    <row r="15" spans="4:29" ht="27" customHeight="1">
      <c r="D15" s="442">
        <v>9</v>
      </c>
      <c r="E15" s="443"/>
      <c r="F15" s="443"/>
      <c r="G15" s="443"/>
      <c r="H15" s="87" t="s">
        <v>480</v>
      </c>
      <c r="I15" s="87"/>
      <c r="J15" s="87"/>
      <c r="K15" s="87"/>
      <c r="L15" s="87"/>
      <c r="M15" s="87"/>
      <c r="N15" s="429">
        <f>SUM(BOVINOS!AO297:AO331)</f>
        <v>66943000</v>
      </c>
      <c r="O15" s="429"/>
      <c r="P15" s="429"/>
      <c r="Q15" s="429"/>
      <c r="R15" s="429"/>
      <c r="S15" s="429"/>
      <c r="T15" s="429"/>
      <c r="U15" s="429"/>
      <c r="V15" s="429"/>
      <c r="W15" s="429"/>
      <c r="X15" s="429"/>
      <c r="Y15" s="430"/>
    </row>
    <row r="16" spans="4:29" ht="27" customHeight="1">
      <c r="D16" s="442">
        <v>10</v>
      </c>
      <c r="E16" s="443"/>
      <c r="F16" s="443"/>
      <c r="G16" s="443"/>
      <c r="H16" s="87" t="s">
        <v>480</v>
      </c>
      <c r="I16" s="87"/>
      <c r="J16" s="87"/>
      <c r="K16" s="87"/>
      <c r="L16" s="87"/>
      <c r="M16" s="87"/>
      <c r="N16" s="429">
        <f>SUM(BOVINOS!AO332:AO398)</f>
        <v>155791000</v>
      </c>
      <c r="O16" s="429"/>
      <c r="P16" s="429"/>
      <c r="Q16" s="429"/>
      <c r="R16" s="429"/>
      <c r="S16" s="429"/>
      <c r="T16" s="429"/>
      <c r="U16" s="429"/>
      <c r="V16" s="429"/>
      <c r="W16" s="429"/>
      <c r="X16" s="429"/>
      <c r="Y16" s="430"/>
    </row>
    <row r="17" spans="4:52" ht="27" customHeight="1">
      <c r="D17" s="442">
        <v>11</v>
      </c>
      <c r="E17" s="443"/>
      <c r="F17" s="443"/>
      <c r="G17" s="443"/>
      <c r="H17" s="87" t="s">
        <v>480</v>
      </c>
      <c r="I17" s="87"/>
      <c r="J17" s="87"/>
      <c r="K17" s="87"/>
      <c r="L17" s="87"/>
      <c r="M17" s="87"/>
      <c r="N17" s="429">
        <f>SUM(BOVINOS!AO399:AO405)</f>
        <v>17660500</v>
      </c>
      <c r="O17" s="429"/>
      <c r="P17" s="429"/>
      <c r="Q17" s="429"/>
      <c r="R17" s="429"/>
      <c r="S17" s="429"/>
      <c r="T17" s="429"/>
      <c r="U17" s="429"/>
      <c r="V17" s="429"/>
      <c r="W17" s="429"/>
      <c r="X17" s="429"/>
      <c r="Y17" s="430"/>
    </row>
    <row r="18" spans="4:52" ht="27" customHeight="1">
      <c r="D18" s="442">
        <v>12</v>
      </c>
      <c r="E18" s="443"/>
      <c r="F18" s="443"/>
      <c r="G18" s="443"/>
      <c r="H18" s="87" t="s">
        <v>480</v>
      </c>
      <c r="I18" s="87"/>
      <c r="J18" s="87"/>
      <c r="K18" s="87"/>
      <c r="L18" s="87"/>
      <c r="M18" s="87"/>
      <c r="N18" s="429">
        <f>SUM(BOVINOS!AO406:AO442)</f>
        <v>84517800</v>
      </c>
      <c r="O18" s="429"/>
      <c r="P18" s="429"/>
      <c r="Q18" s="429"/>
      <c r="R18" s="429"/>
      <c r="S18" s="429"/>
      <c r="T18" s="429"/>
      <c r="U18" s="429"/>
      <c r="V18" s="429"/>
      <c r="W18" s="429"/>
      <c r="X18" s="429"/>
      <c r="Y18" s="430"/>
    </row>
    <row r="19" spans="4:52" ht="27" customHeight="1">
      <c r="D19" s="442">
        <v>13</v>
      </c>
      <c r="E19" s="443"/>
      <c r="F19" s="443"/>
      <c r="G19" s="443"/>
      <c r="H19" s="87" t="s">
        <v>480</v>
      </c>
      <c r="I19" s="87"/>
      <c r="J19" s="87"/>
      <c r="K19" s="87"/>
      <c r="L19" s="87"/>
      <c r="M19" s="87"/>
      <c r="N19" s="429">
        <f>SUM(BOVINOS!AO443:AO462)</f>
        <v>35563500</v>
      </c>
      <c r="O19" s="429"/>
      <c r="P19" s="429"/>
      <c r="Q19" s="429"/>
      <c r="R19" s="429"/>
      <c r="S19" s="429"/>
      <c r="T19" s="429"/>
      <c r="U19" s="429"/>
      <c r="V19" s="429"/>
      <c r="W19" s="429"/>
      <c r="X19" s="429"/>
      <c r="Y19" s="430"/>
    </row>
    <row r="20" spans="4:52" ht="27" customHeight="1">
      <c r="D20" s="442">
        <v>14</v>
      </c>
      <c r="E20" s="443"/>
      <c r="F20" s="443"/>
      <c r="G20" s="443"/>
      <c r="H20" s="87" t="s">
        <v>480</v>
      </c>
      <c r="I20" s="87"/>
      <c r="J20" s="87"/>
      <c r="K20" s="87"/>
      <c r="L20" s="87"/>
      <c r="M20" s="87"/>
      <c r="N20" s="429">
        <f>SUM(BOVINOS!AO463:AO480)</f>
        <v>52271100</v>
      </c>
      <c r="O20" s="429"/>
      <c r="P20" s="429"/>
      <c r="Q20" s="429"/>
      <c r="R20" s="429"/>
      <c r="S20" s="429"/>
      <c r="T20" s="429"/>
      <c r="U20" s="429"/>
      <c r="V20" s="429"/>
      <c r="W20" s="429"/>
      <c r="X20" s="429"/>
      <c r="Y20" s="430"/>
    </row>
    <row r="21" spans="4:52" ht="27" customHeight="1">
      <c r="D21" s="442">
        <v>15</v>
      </c>
      <c r="E21" s="443"/>
      <c r="F21" s="443"/>
      <c r="G21" s="443"/>
      <c r="H21" s="87" t="s">
        <v>480</v>
      </c>
      <c r="I21" s="87"/>
      <c r="J21" s="87"/>
      <c r="K21" s="87"/>
      <c r="L21" s="87"/>
      <c r="M21" s="87"/>
      <c r="N21" s="429">
        <f>SUM(BOVINOS!AO481:AO494)</f>
        <v>31518500</v>
      </c>
      <c r="O21" s="429"/>
      <c r="P21" s="429"/>
      <c r="Q21" s="429"/>
      <c r="R21" s="429"/>
      <c r="S21" s="429"/>
      <c r="T21" s="429"/>
      <c r="U21" s="429"/>
      <c r="V21" s="429"/>
      <c r="W21" s="429"/>
      <c r="X21" s="429"/>
      <c r="Y21" s="430"/>
    </row>
    <row r="22" spans="4:52" ht="27" customHeight="1" thickBot="1">
      <c r="D22" s="473">
        <v>16</v>
      </c>
      <c r="E22" s="474"/>
      <c r="F22" s="474"/>
      <c r="G22" s="474"/>
      <c r="H22" s="88" t="s">
        <v>480</v>
      </c>
      <c r="I22" s="88"/>
      <c r="J22" s="88"/>
      <c r="K22" s="88"/>
      <c r="L22" s="88"/>
      <c r="M22" s="88"/>
      <c r="N22" s="482">
        <f>SUM(BOVINOS!AO495:AO510)</f>
        <v>30789500</v>
      </c>
      <c r="O22" s="482"/>
      <c r="P22" s="482"/>
      <c r="Q22" s="482"/>
      <c r="R22" s="482"/>
      <c r="S22" s="482"/>
      <c r="T22" s="482"/>
      <c r="U22" s="482"/>
      <c r="V22" s="482"/>
      <c r="W22" s="482"/>
      <c r="X22" s="482"/>
      <c r="Y22" s="483"/>
      <c r="AF22" s="91"/>
    </row>
    <row r="23" spans="4:52" ht="27" customHeight="1" thickBot="1">
      <c r="D23" s="486" t="s">
        <v>481</v>
      </c>
      <c r="E23" s="487"/>
      <c r="F23" s="487"/>
      <c r="G23" s="487"/>
      <c r="H23" s="487"/>
      <c r="I23" s="487"/>
      <c r="J23" s="487"/>
      <c r="K23" s="487"/>
      <c r="L23" s="487"/>
      <c r="M23" s="487"/>
      <c r="N23" s="484">
        <f>SUM(N7:Y22)</f>
        <v>1081126550</v>
      </c>
      <c r="O23" s="484"/>
      <c r="P23" s="484"/>
      <c r="Q23" s="484"/>
      <c r="R23" s="484"/>
      <c r="S23" s="484"/>
      <c r="T23" s="484"/>
      <c r="U23" s="484"/>
      <c r="V23" s="484"/>
      <c r="W23" s="484"/>
      <c r="X23" s="484"/>
      <c r="Y23" s="485"/>
      <c r="AA23" s="90"/>
      <c r="AB23" s="433"/>
      <c r="AC23" s="433"/>
      <c r="AD23" s="433"/>
      <c r="AE23" s="433"/>
      <c r="AF23" s="433"/>
      <c r="AG23" s="433"/>
      <c r="AH23" s="433"/>
      <c r="AI23" s="433"/>
      <c r="AJ23" s="433"/>
      <c r="AK23" s="433"/>
      <c r="AN23" s="433"/>
      <c r="AO23" s="433"/>
      <c r="AP23" s="433"/>
      <c r="AQ23" s="433"/>
      <c r="AR23" s="433"/>
      <c r="AS23" s="433"/>
      <c r="AT23" s="433"/>
      <c r="AU23" s="433"/>
      <c r="AV23" s="433"/>
      <c r="AW23" s="433"/>
      <c r="AZ23" s="92"/>
    </row>
    <row r="24" spans="4:52" ht="38.25" customHeight="1" thickBot="1">
      <c r="D24" s="444" t="s">
        <v>482</v>
      </c>
      <c r="E24" s="445"/>
      <c r="F24" s="445"/>
      <c r="G24" s="445"/>
      <c r="H24" s="445"/>
      <c r="I24" s="445"/>
      <c r="J24" s="445"/>
      <c r="K24" s="445"/>
      <c r="L24" s="445"/>
      <c r="M24" s="446"/>
      <c r="N24" s="434">
        <f>+Hoja1!G14</f>
        <v>1015394055.76</v>
      </c>
      <c r="O24" s="435"/>
      <c r="P24" s="435"/>
      <c r="Q24" s="435"/>
      <c r="R24" s="435"/>
      <c r="S24" s="435"/>
      <c r="T24" s="435"/>
      <c r="U24" s="435"/>
      <c r="V24" s="435"/>
      <c r="W24" s="435"/>
      <c r="X24" s="435"/>
      <c r="Y24" s="436"/>
      <c r="AA24" s="90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Z24" s="92"/>
    </row>
    <row r="25" spans="4:52" ht="37.5" customHeight="1">
      <c r="D25" s="465">
        <v>17</v>
      </c>
      <c r="E25" s="466"/>
      <c r="F25" s="466"/>
      <c r="G25" s="466"/>
      <c r="H25" s="471" t="s">
        <v>483</v>
      </c>
      <c r="I25" s="471"/>
      <c r="J25" s="471"/>
      <c r="K25" s="471"/>
      <c r="L25" s="471"/>
      <c r="M25" s="471"/>
      <c r="N25" s="437">
        <f>+EQUINOS!I21</f>
        <v>15400000</v>
      </c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8"/>
      <c r="AA25" s="90"/>
      <c r="AB25" s="90"/>
      <c r="AC25" s="90"/>
      <c r="AD25" s="90"/>
      <c r="AE25" s="90"/>
      <c r="AF25" s="90"/>
      <c r="AG25" s="90"/>
      <c r="AH25" s="90"/>
      <c r="AI25" s="90"/>
      <c r="AJ25" s="90"/>
    </row>
    <row r="26" spans="4:52" ht="21.75" thickBot="1">
      <c r="D26" s="469">
        <v>18</v>
      </c>
      <c r="E26" s="470"/>
      <c r="F26" s="470"/>
      <c r="G26" s="470"/>
      <c r="H26" s="89" t="s">
        <v>484</v>
      </c>
      <c r="I26" s="86"/>
      <c r="J26" s="86"/>
      <c r="K26" s="86"/>
      <c r="L26" s="86"/>
      <c r="M26" s="86"/>
      <c r="N26" s="431">
        <f>+OVINOS.!O69</f>
        <v>11656000</v>
      </c>
      <c r="O26" s="431"/>
      <c r="P26" s="431"/>
      <c r="Q26" s="431"/>
      <c r="R26" s="431"/>
      <c r="S26" s="431"/>
      <c r="T26" s="431"/>
      <c r="U26" s="431"/>
      <c r="V26" s="431"/>
      <c r="W26" s="431"/>
      <c r="X26" s="431"/>
      <c r="Y26" s="432"/>
      <c r="AA26" s="90"/>
      <c r="AB26" s="90"/>
      <c r="AC26" s="90"/>
      <c r="AD26" s="90"/>
      <c r="AE26" s="90"/>
      <c r="AF26" s="90"/>
      <c r="AG26" s="428"/>
      <c r="AH26" s="428"/>
      <c r="AI26" s="428"/>
      <c r="AJ26" s="428"/>
      <c r="AK26" s="428"/>
      <c r="AL26" s="428"/>
      <c r="AM26" s="428"/>
      <c r="AN26" s="428"/>
      <c r="AO26" s="428"/>
      <c r="AP26" s="428"/>
      <c r="AQ26" s="428"/>
    </row>
    <row r="27" spans="4:52" ht="30" customHeight="1">
      <c r="D27" s="439" t="s">
        <v>485</v>
      </c>
      <c r="E27" s="440"/>
      <c r="F27" s="440"/>
      <c r="G27" s="440"/>
      <c r="H27" s="440"/>
      <c r="I27" s="440"/>
      <c r="J27" s="440"/>
      <c r="K27" s="440"/>
      <c r="L27" s="440"/>
      <c r="M27" s="440"/>
      <c r="N27" s="476">
        <f>SUM(N25:N26)</f>
        <v>27056000</v>
      </c>
      <c r="O27" s="476"/>
      <c r="P27" s="476"/>
      <c r="Q27" s="476"/>
      <c r="R27" s="476"/>
      <c r="S27" s="476"/>
      <c r="T27" s="476"/>
      <c r="U27" s="476"/>
      <c r="V27" s="476"/>
      <c r="W27" s="476"/>
      <c r="X27" s="476"/>
      <c r="Y27" s="477"/>
      <c r="AJ27" s="433"/>
      <c r="AK27" s="433"/>
      <c r="AL27" s="433"/>
      <c r="AM27" s="433"/>
      <c r="AN27" s="433"/>
      <c r="AO27" s="433"/>
      <c r="AP27" s="433"/>
      <c r="AQ27" s="433"/>
      <c r="AR27" s="433"/>
      <c r="AS27" s="433"/>
      <c r="AT27" s="433"/>
      <c r="AU27" s="433"/>
      <c r="AV27" s="433"/>
    </row>
    <row r="28" spans="4:52" ht="21">
      <c r="D28" s="456">
        <v>19</v>
      </c>
      <c r="E28" s="457"/>
      <c r="F28" s="457"/>
      <c r="G28" s="458"/>
      <c r="H28" s="467" t="s">
        <v>486</v>
      </c>
      <c r="I28" s="467"/>
      <c r="J28" s="467"/>
      <c r="K28" s="467"/>
      <c r="L28" s="467"/>
      <c r="M28" s="467"/>
      <c r="N28" s="429">
        <f>+[1]IMPLEMENTOS!$P$3</f>
        <v>42000000</v>
      </c>
      <c r="O28" s="429"/>
      <c r="P28" s="429"/>
      <c r="Q28" s="429"/>
      <c r="R28" s="429"/>
      <c r="S28" s="429"/>
      <c r="T28" s="429"/>
      <c r="U28" s="429"/>
      <c r="V28" s="429"/>
      <c r="W28" s="429"/>
      <c r="X28" s="429"/>
      <c r="Y28" s="430"/>
    </row>
    <row r="29" spans="4:52" ht="21">
      <c r="D29" s="459"/>
      <c r="E29" s="460"/>
      <c r="F29" s="460"/>
      <c r="G29" s="461"/>
      <c r="H29" s="467" t="s">
        <v>487</v>
      </c>
      <c r="I29" s="467"/>
      <c r="J29" s="467"/>
      <c r="K29" s="467"/>
      <c r="L29" s="467"/>
      <c r="M29" s="467"/>
      <c r="N29" s="429">
        <f>SUM([1]IMPLEMENTOS!$P$4:$P$7)</f>
        <v>8100000</v>
      </c>
      <c r="O29" s="429"/>
      <c r="P29" s="429"/>
      <c r="Q29" s="429"/>
      <c r="R29" s="429"/>
      <c r="S29" s="429"/>
      <c r="T29" s="429"/>
      <c r="U29" s="429"/>
      <c r="V29" s="429"/>
      <c r="W29" s="429"/>
      <c r="X29" s="429"/>
      <c r="Y29" s="430"/>
    </row>
    <row r="30" spans="4:52" ht="21.75" thickBot="1">
      <c r="D30" s="462">
        <v>20</v>
      </c>
      <c r="E30" s="463"/>
      <c r="F30" s="463"/>
      <c r="G30" s="464"/>
      <c r="H30" s="468" t="s">
        <v>488</v>
      </c>
      <c r="I30" s="468"/>
      <c r="J30" s="468"/>
      <c r="K30" s="468"/>
      <c r="L30" s="468"/>
      <c r="M30" s="468"/>
      <c r="N30" s="431">
        <f>'[2]DEFININTIVO CON PLACA'!$Q$18</f>
        <v>2550000</v>
      </c>
      <c r="O30" s="431"/>
      <c r="P30" s="431"/>
      <c r="Q30" s="431"/>
      <c r="R30" s="431"/>
      <c r="S30" s="431"/>
      <c r="T30" s="431"/>
      <c r="U30" s="431"/>
      <c r="V30" s="431"/>
      <c r="W30" s="431"/>
      <c r="X30" s="431"/>
      <c r="Y30" s="432"/>
    </row>
    <row r="31" spans="4:52" ht="18.75" customHeight="1">
      <c r="D31" s="439" t="s">
        <v>489</v>
      </c>
      <c r="E31" s="440"/>
      <c r="F31" s="440"/>
      <c r="G31" s="440"/>
      <c r="H31" s="440"/>
      <c r="I31" s="440"/>
      <c r="J31" s="440"/>
      <c r="K31" s="440"/>
      <c r="L31" s="440"/>
      <c r="M31" s="440"/>
      <c r="N31" s="476">
        <f>+N28+N29+N30</f>
        <v>52650000</v>
      </c>
      <c r="O31" s="476"/>
      <c r="P31" s="476"/>
      <c r="Q31" s="476"/>
      <c r="R31" s="476"/>
      <c r="S31" s="476"/>
      <c r="T31" s="476"/>
      <c r="U31" s="476"/>
      <c r="V31" s="476"/>
      <c r="W31" s="476"/>
      <c r="X31" s="476"/>
      <c r="Y31" s="477"/>
    </row>
    <row r="32" spans="4:52" ht="18.75" customHeight="1" thickBot="1">
      <c r="D32" s="478"/>
      <c r="E32" s="479"/>
      <c r="F32" s="479"/>
      <c r="G32" s="479"/>
      <c r="H32" s="479"/>
      <c r="I32" s="479"/>
      <c r="J32" s="479"/>
      <c r="K32" s="479"/>
      <c r="L32" s="479"/>
      <c r="M32" s="479"/>
      <c r="N32" s="480"/>
      <c r="O32" s="480"/>
      <c r="P32" s="480"/>
      <c r="Q32" s="480"/>
      <c r="R32" s="480"/>
      <c r="S32" s="480"/>
      <c r="T32" s="480"/>
      <c r="U32" s="480"/>
      <c r="V32" s="480"/>
      <c r="W32" s="480"/>
      <c r="X32" s="480"/>
      <c r="Y32" s="481"/>
    </row>
    <row r="33" spans="4:25" ht="18.75" customHeight="1">
      <c r="D33" s="447" t="s">
        <v>490</v>
      </c>
      <c r="E33" s="448"/>
      <c r="F33" s="448"/>
      <c r="G33" s="448"/>
      <c r="H33" s="448"/>
      <c r="I33" s="448"/>
      <c r="J33" s="448"/>
      <c r="K33" s="448"/>
      <c r="L33" s="448"/>
      <c r="M33" s="448"/>
      <c r="N33" s="451">
        <f>+N24+N27+N31</f>
        <v>1095100055.76</v>
      </c>
      <c r="O33" s="452"/>
      <c r="P33" s="452"/>
      <c r="Q33" s="452"/>
      <c r="R33" s="452"/>
      <c r="S33" s="452"/>
      <c r="T33" s="452"/>
      <c r="U33" s="452"/>
      <c r="V33" s="452"/>
      <c r="W33" s="452"/>
      <c r="X33" s="452"/>
      <c r="Y33" s="453"/>
    </row>
    <row r="34" spans="4:25" ht="18.75" customHeight="1" thickBot="1">
      <c r="D34" s="449"/>
      <c r="E34" s="450"/>
      <c r="F34" s="450"/>
      <c r="G34" s="450"/>
      <c r="H34" s="450"/>
      <c r="I34" s="450"/>
      <c r="J34" s="450"/>
      <c r="K34" s="450"/>
      <c r="L34" s="450"/>
      <c r="M34" s="450"/>
      <c r="N34" s="454"/>
      <c r="O34" s="454"/>
      <c r="P34" s="454"/>
      <c r="Q34" s="454"/>
      <c r="R34" s="454"/>
      <c r="S34" s="454"/>
      <c r="T34" s="454"/>
      <c r="U34" s="454"/>
      <c r="V34" s="454"/>
      <c r="W34" s="454"/>
      <c r="X34" s="454"/>
      <c r="Y34" s="455"/>
    </row>
  </sheetData>
  <mergeCells count="63">
    <mergeCell ref="D4:Y5"/>
    <mergeCell ref="D27:M27"/>
    <mergeCell ref="N27:Y27"/>
    <mergeCell ref="D31:M32"/>
    <mergeCell ref="N31:Y32"/>
    <mergeCell ref="N20:Y20"/>
    <mergeCell ref="N21:Y21"/>
    <mergeCell ref="N22:Y22"/>
    <mergeCell ref="N23:Y23"/>
    <mergeCell ref="D23:M23"/>
    <mergeCell ref="N15:Y15"/>
    <mergeCell ref="N16:Y16"/>
    <mergeCell ref="N17:Y17"/>
    <mergeCell ref="D17:G17"/>
    <mergeCell ref="D18:G18"/>
    <mergeCell ref="D19:G19"/>
    <mergeCell ref="H28:M28"/>
    <mergeCell ref="N18:Y18"/>
    <mergeCell ref="N19:Y19"/>
    <mergeCell ref="D8:G8"/>
    <mergeCell ref="D9:G9"/>
    <mergeCell ref="D10:G10"/>
    <mergeCell ref="D11:G11"/>
    <mergeCell ref="D12:G12"/>
    <mergeCell ref="D13:G13"/>
    <mergeCell ref="D14:G14"/>
    <mergeCell ref="D21:G21"/>
    <mergeCell ref="D22:G22"/>
    <mergeCell ref="D24:M24"/>
    <mergeCell ref="D33:M34"/>
    <mergeCell ref="N33:Y34"/>
    <mergeCell ref="N13:Y13"/>
    <mergeCell ref="N14:Y14"/>
    <mergeCell ref="D15:G15"/>
    <mergeCell ref="D16:G16"/>
    <mergeCell ref="D28:G29"/>
    <mergeCell ref="D30:G30"/>
    <mergeCell ref="D25:G25"/>
    <mergeCell ref="H29:M29"/>
    <mergeCell ref="H30:M30"/>
    <mergeCell ref="D26:G26"/>
    <mergeCell ref="H25:M25"/>
    <mergeCell ref="D20:G20"/>
    <mergeCell ref="N28:Y28"/>
    <mergeCell ref="D6:G6"/>
    <mergeCell ref="H6:M6"/>
    <mergeCell ref="D7:G7"/>
    <mergeCell ref="N8:Y8"/>
    <mergeCell ref="N9:Y9"/>
    <mergeCell ref="N6:Y6"/>
    <mergeCell ref="N7:Y7"/>
    <mergeCell ref="N10:Y10"/>
    <mergeCell ref="N11:Y11"/>
    <mergeCell ref="N12:Y12"/>
    <mergeCell ref="AB23:AK23"/>
    <mergeCell ref="AN23:AW23"/>
    <mergeCell ref="AG26:AQ26"/>
    <mergeCell ref="N29:Y29"/>
    <mergeCell ref="N30:Y30"/>
    <mergeCell ref="AJ27:AV27"/>
    <mergeCell ref="N24:Y24"/>
    <mergeCell ref="N25:Y25"/>
    <mergeCell ref="N26:Y26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C7:M15"/>
  <sheetViews>
    <sheetView showGridLines="0" topLeftCell="B4" workbookViewId="0">
      <selection activeCell="J14" sqref="J14:M14"/>
    </sheetView>
  </sheetViews>
  <sheetFormatPr defaultColWidth="11.42578125" defaultRowHeight="25.5" customHeight="1"/>
  <cols>
    <col min="2" max="4" width="11.42578125" customWidth="1"/>
    <col min="5" max="5" width="24" customWidth="1"/>
    <col min="6" max="6" width="17.140625" bestFit="1" customWidth="1"/>
    <col min="8" max="11" width="11.42578125" customWidth="1"/>
  </cols>
  <sheetData>
    <row r="7" spans="3:13" ht="25.5" customHeight="1" thickBot="1"/>
    <row r="8" spans="3:13" ht="25.5" customHeight="1">
      <c r="C8" s="491" t="s">
        <v>491</v>
      </c>
      <c r="D8" s="492"/>
      <c r="E8" s="493"/>
      <c r="F8" s="502" t="s">
        <v>492</v>
      </c>
      <c r="G8" s="504" t="s">
        <v>493</v>
      </c>
      <c r="H8" s="505"/>
      <c r="I8" s="506"/>
    </row>
    <row r="9" spans="3:13" ht="25.5" customHeight="1" thickBot="1">
      <c r="C9" s="494"/>
      <c r="D9" s="495"/>
      <c r="E9" s="496"/>
      <c r="F9" s="503"/>
      <c r="G9" s="469"/>
      <c r="H9" s="470"/>
      <c r="I9" s="507"/>
    </row>
    <row r="10" spans="3:13" ht="25.5" customHeight="1">
      <c r="C10" s="497" t="s">
        <v>494</v>
      </c>
      <c r="D10" s="498"/>
      <c r="E10" s="498"/>
      <c r="F10" s="96">
        <v>1</v>
      </c>
      <c r="G10" s="508">
        <f>+BOVINOS!AO511</f>
        <v>1081126550</v>
      </c>
      <c r="H10" s="508"/>
      <c r="I10" s="509"/>
    </row>
    <row r="11" spans="3:13" ht="25.5" customHeight="1">
      <c r="C11" s="499" t="s">
        <v>495</v>
      </c>
      <c r="D11" s="467"/>
      <c r="E11" s="467"/>
      <c r="F11" s="93">
        <v>0.03</v>
      </c>
      <c r="G11" s="518">
        <f>+G10*F11</f>
        <v>32433796.5</v>
      </c>
      <c r="H11" s="518"/>
      <c r="I11" s="519"/>
    </row>
    <row r="12" spans="3:13" ht="25.5" customHeight="1">
      <c r="C12" s="499" t="s">
        <v>496</v>
      </c>
      <c r="D12" s="467"/>
      <c r="E12" s="467"/>
      <c r="F12" s="94">
        <v>2.5000000000000001E-2</v>
      </c>
      <c r="G12" s="518">
        <f>+G10*F12</f>
        <v>27028163.75</v>
      </c>
      <c r="H12" s="518"/>
      <c r="I12" s="519"/>
    </row>
    <row r="13" spans="3:13" ht="25.5" customHeight="1" thickBot="1">
      <c r="C13" s="500" t="s">
        <v>497</v>
      </c>
      <c r="D13" s="501"/>
      <c r="E13" s="501"/>
      <c r="F13" s="95">
        <v>5.7999999999999996E-3</v>
      </c>
      <c r="G13" s="510">
        <f>+G10*F13</f>
        <v>6270533.9899999993</v>
      </c>
      <c r="H13" s="510"/>
      <c r="I13" s="511"/>
    </row>
    <row r="14" spans="3:13" ht="25.5" customHeight="1" thickBot="1">
      <c r="C14" s="512" t="s">
        <v>498</v>
      </c>
      <c r="D14" s="513"/>
      <c r="E14" s="513"/>
      <c r="F14" s="514"/>
      <c r="G14" s="515">
        <f>+G10-G11-G12-G13</f>
        <v>1015394055.76</v>
      </c>
      <c r="H14" s="516"/>
      <c r="I14" s="517"/>
      <c r="J14" s="489"/>
      <c r="K14" s="490"/>
      <c r="L14" s="490"/>
      <c r="M14" s="490"/>
    </row>
    <row r="15" spans="3:13" ht="25.5" customHeight="1">
      <c r="G15" s="488"/>
      <c r="H15" s="488"/>
      <c r="I15" s="488"/>
    </row>
  </sheetData>
  <mergeCells count="15">
    <mergeCell ref="G15:I15"/>
    <mergeCell ref="J14:M14"/>
    <mergeCell ref="C8:E9"/>
    <mergeCell ref="C10:E10"/>
    <mergeCell ref="C11:E11"/>
    <mergeCell ref="C12:E12"/>
    <mergeCell ref="C13:E13"/>
    <mergeCell ref="F8:F9"/>
    <mergeCell ref="G8:I9"/>
    <mergeCell ref="G10:I10"/>
    <mergeCell ref="G13:I13"/>
    <mergeCell ref="C14:F14"/>
    <mergeCell ref="G14:I14"/>
    <mergeCell ref="G11:I11"/>
    <mergeCell ref="G12:I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GERMAN</dc:creator>
  <cp:keywords/>
  <dc:description/>
  <cp:lastModifiedBy>carlosantoniocastro1961@gmail.com</cp:lastModifiedBy>
  <cp:revision/>
  <dcterms:created xsi:type="dcterms:W3CDTF">2022-08-10T14:51:20Z</dcterms:created>
  <dcterms:modified xsi:type="dcterms:W3CDTF">2022-09-10T01:00:58Z</dcterms:modified>
  <cp:category/>
  <cp:contentStatus/>
</cp:coreProperties>
</file>