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093FA1AA-06DD-4BF1-AC4A-E91299F58119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Hasta diciembre de 2018" sheetId="3" r:id="rId1"/>
    <sheet name="mayo 2021" sheetId="4" r:id="rId2"/>
    <sheet name="Hasta enero de 2019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4" l="1"/>
  <c r="Y2" i="4" s="1"/>
  <c r="L84" i="4"/>
  <c r="I80" i="4"/>
  <c r="L82" i="4"/>
  <c r="D77" i="4"/>
  <c r="E77" i="4" s="1"/>
  <c r="F77" i="4" s="1"/>
  <c r="H77" i="4"/>
  <c r="D78" i="4"/>
  <c r="E78" i="4" s="1"/>
  <c r="F78" i="4" s="1"/>
  <c r="H78" i="4"/>
  <c r="D79" i="4"/>
  <c r="E79" i="4"/>
  <c r="F79" i="4" s="1"/>
  <c r="H79" i="4"/>
  <c r="H76" i="4"/>
  <c r="D76" i="4"/>
  <c r="E76" i="4" s="1"/>
  <c r="F76" i="4" s="1"/>
  <c r="H711" i="4"/>
  <c r="D711" i="4"/>
  <c r="E711" i="4" s="1"/>
  <c r="F711" i="4" s="1"/>
  <c r="H710" i="4"/>
  <c r="D710" i="4"/>
  <c r="E710" i="4" s="1"/>
  <c r="F710" i="4" s="1"/>
  <c r="H709" i="4"/>
  <c r="D709" i="4"/>
  <c r="E709" i="4" s="1"/>
  <c r="F709" i="4" s="1"/>
  <c r="H708" i="4"/>
  <c r="D708" i="4"/>
  <c r="E708" i="4" s="1"/>
  <c r="F708" i="4" s="1"/>
  <c r="H707" i="4"/>
  <c r="D707" i="4"/>
  <c r="E707" i="4" s="1"/>
  <c r="F707" i="4" s="1"/>
  <c r="H706" i="4"/>
  <c r="D706" i="4"/>
  <c r="E706" i="4" s="1"/>
  <c r="F706" i="4" s="1"/>
  <c r="H705" i="4"/>
  <c r="D705" i="4"/>
  <c r="E705" i="4" s="1"/>
  <c r="F705" i="4" s="1"/>
  <c r="H704" i="4"/>
  <c r="D704" i="4"/>
  <c r="E704" i="4" s="1"/>
  <c r="F704" i="4" s="1"/>
  <c r="H703" i="4"/>
  <c r="D703" i="4"/>
  <c r="E703" i="4" s="1"/>
  <c r="F703" i="4" s="1"/>
  <c r="H702" i="4"/>
  <c r="D702" i="4"/>
  <c r="E702" i="4" s="1"/>
  <c r="F702" i="4" s="1"/>
  <c r="H701" i="4"/>
  <c r="D701" i="4"/>
  <c r="E701" i="4" s="1"/>
  <c r="F701" i="4" s="1"/>
  <c r="H700" i="4"/>
  <c r="D700" i="4"/>
  <c r="E700" i="4" s="1"/>
  <c r="F700" i="4" s="1"/>
  <c r="H699" i="4"/>
  <c r="D699" i="4"/>
  <c r="E699" i="4" s="1"/>
  <c r="F699" i="4" s="1"/>
  <c r="H698" i="4"/>
  <c r="D698" i="4"/>
  <c r="E698" i="4" s="1"/>
  <c r="F698" i="4" s="1"/>
  <c r="H697" i="4"/>
  <c r="D697" i="4"/>
  <c r="E697" i="4" s="1"/>
  <c r="F697" i="4" s="1"/>
  <c r="H696" i="4"/>
  <c r="D696" i="4"/>
  <c r="E696" i="4" s="1"/>
  <c r="F696" i="4" s="1"/>
  <c r="H695" i="4"/>
  <c r="D695" i="4"/>
  <c r="E695" i="4" s="1"/>
  <c r="F695" i="4" s="1"/>
  <c r="H694" i="4"/>
  <c r="D694" i="4"/>
  <c r="E694" i="4" s="1"/>
  <c r="F694" i="4" s="1"/>
  <c r="H693" i="4"/>
  <c r="E693" i="4"/>
  <c r="F693" i="4" s="1"/>
  <c r="D693" i="4"/>
  <c r="H692" i="4"/>
  <c r="D692" i="4"/>
  <c r="E692" i="4" s="1"/>
  <c r="F692" i="4" s="1"/>
  <c r="H691" i="4"/>
  <c r="D691" i="4"/>
  <c r="E691" i="4" s="1"/>
  <c r="F691" i="4" s="1"/>
  <c r="H690" i="4"/>
  <c r="D690" i="4"/>
  <c r="E690" i="4" s="1"/>
  <c r="F690" i="4" s="1"/>
  <c r="H689" i="4"/>
  <c r="D689" i="4"/>
  <c r="E689" i="4" s="1"/>
  <c r="F689" i="4" s="1"/>
  <c r="H688" i="4"/>
  <c r="D688" i="4"/>
  <c r="E688" i="4" s="1"/>
  <c r="F688" i="4" s="1"/>
  <c r="H687" i="4"/>
  <c r="D687" i="4"/>
  <c r="E687" i="4" s="1"/>
  <c r="F687" i="4" s="1"/>
  <c r="H686" i="4"/>
  <c r="D686" i="4"/>
  <c r="E686" i="4" s="1"/>
  <c r="F686" i="4" s="1"/>
  <c r="H685" i="4"/>
  <c r="D685" i="4"/>
  <c r="E685" i="4" s="1"/>
  <c r="F685" i="4" s="1"/>
  <c r="H636" i="4"/>
  <c r="D636" i="4"/>
  <c r="E636" i="4" s="1"/>
  <c r="F636" i="4" s="1"/>
  <c r="H635" i="4"/>
  <c r="D635" i="4"/>
  <c r="E635" i="4" s="1"/>
  <c r="F635" i="4" s="1"/>
  <c r="H634" i="4"/>
  <c r="D634" i="4"/>
  <c r="E634" i="4" s="1"/>
  <c r="F634" i="4" s="1"/>
  <c r="H633" i="4"/>
  <c r="D633" i="4"/>
  <c r="E633" i="4" s="1"/>
  <c r="F633" i="4" s="1"/>
  <c r="H632" i="4"/>
  <c r="D632" i="4"/>
  <c r="E632" i="4" s="1"/>
  <c r="F632" i="4" s="1"/>
  <c r="H631" i="4"/>
  <c r="D631" i="4"/>
  <c r="E631" i="4" s="1"/>
  <c r="F631" i="4" s="1"/>
  <c r="H630" i="4"/>
  <c r="D630" i="4"/>
  <c r="E630" i="4" s="1"/>
  <c r="F630" i="4" s="1"/>
  <c r="H629" i="4"/>
  <c r="D629" i="4"/>
  <c r="E629" i="4" s="1"/>
  <c r="F629" i="4" s="1"/>
  <c r="H628" i="4"/>
  <c r="D628" i="4"/>
  <c r="E628" i="4" s="1"/>
  <c r="F628" i="4" s="1"/>
  <c r="H627" i="4"/>
  <c r="D627" i="4"/>
  <c r="E627" i="4" s="1"/>
  <c r="F627" i="4" s="1"/>
  <c r="H626" i="4"/>
  <c r="D626" i="4"/>
  <c r="E626" i="4" s="1"/>
  <c r="F626" i="4" s="1"/>
  <c r="H625" i="4"/>
  <c r="D625" i="4"/>
  <c r="E625" i="4" s="1"/>
  <c r="F625" i="4" s="1"/>
  <c r="H624" i="4"/>
  <c r="D624" i="4"/>
  <c r="E624" i="4" s="1"/>
  <c r="F624" i="4" s="1"/>
  <c r="H623" i="4"/>
  <c r="D623" i="4"/>
  <c r="E623" i="4" s="1"/>
  <c r="F623" i="4" s="1"/>
  <c r="H622" i="4"/>
  <c r="D622" i="4"/>
  <c r="E622" i="4" s="1"/>
  <c r="F622" i="4" s="1"/>
  <c r="H621" i="4"/>
  <c r="D621" i="4"/>
  <c r="E621" i="4" s="1"/>
  <c r="F621" i="4" s="1"/>
  <c r="H620" i="4"/>
  <c r="D620" i="4"/>
  <c r="E620" i="4" s="1"/>
  <c r="F620" i="4" s="1"/>
  <c r="H619" i="4"/>
  <c r="D619" i="4"/>
  <c r="E619" i="4" s="1"/>
  <c r="F619" i="4" s="1"/>
  <c r="H618" i="4"/>
  <c r="D618" i="4"/>
  <c r="E618" i="4" s="1"/>
  <c r="F618" i="4" s="1"/>
  <c r="H617" i="4"/>
  <c r="D617" i="4"/>
  <c r="E617" i="4" s="1"/>
  <c r="F617" i="4" s="1"/>
  <c r="H616" i="4"/>
  <c r="D616" i="4"/>
  <c r="E616" i="4" s="1"/>
  <c r="F616" i="4" s="1"/>
  <c r="H615" i="4"/>
  <c r="D615" i="4"/>
  <c r="E615" i="4" s="1"/>
  <c r="F615" i="4" s="1"/>
  <c r="H614" i="4"/>
  <c r="D614" i="4"/>
  <c r="E614" i="4" s="1"/>
  <c r="F614" i="4" s="1"/>
  <c r="H613" i="4"/>
  <c r="D613" i="4"/>
  <c r="E613" i="4" s="1"/>
  <c r="F613" i="4" s="1"/>
  <c r="H612" i="4"/>
  <c r="D612" i="4"/>
  <c r="E612" i="4" s="1"/>
  <c r="F612" i="4" s="1"/>
  <c r="H611" i="4"/>
  <c r="D611" i="4"/>
  <c r="E611" i="4" s="1"/>
  <c r="F611" i="4" s="1"/>
  <c r="H610" i="4"/>
  <c r="D610" i="4"/>
  <c r="E610" i="4" s="1"/>
  <c r="F610" i="4" s="1"/>
  <c r="H560" i="4"/>
  <c r="D560" i="4"/>
  <c r="E560" i="4" s="1"/>
  <c r="F560" i="4" s="1"/>
  <c r="H559" i="4"/>
  <c r="E559" i="4"/>
  <c r="F559" i="4" s="1"/>
  <c r="D559" i="4"/>
  <c r="H558" i="4"/>
  <c r="D558" i="4"/>
  <c r="E558" i="4" s="1"/>
  <c r="F558" i="4" s="1"/>
  <c r="H557" i="4"/>
  <c r="D557" i="4"/>
  <c r="E557" i="4" s="1"/>
  <c r="F557" i="4" s="1"/>
  <c r="H556" i="4"/>
  <c r="D556" i="4"/>
  <c r="E556" i="4" s="1"/>
  <c r="F556" i="4" s="1"/>
  <c r="H555" i="4"/>
  <c r="D555" i="4"/>
  <c r="E555" i="4" s="1"/>
  <c r="F555" i="4" s="1"/>
  <c r="H554" i="4"/>
  <c r="D554" i="4"/>
  <c r="E554" i="4" s="1"/>
  <c r="F554" i="4" s="1"/>
  <c r="H553" i="4"/>
  <c r="D553" i="4"/>
  <c r="E553" i="4" s="1"/>
  <c r="F553" i="4" s="1"/>
  <c r="H552" i="4"/>
  <c r="D552" i="4"/>
  <c r="E552" i="4" s="1"/>
  <c r="F552" i="4" s="1"/>
  <c r="H551" i="4"/>
  <c r="D551" i="4"/>
  <c r="E551" i="4" s="1"/>
  <c r="F551" i="4" s="1"/>
  <c r="H550" i="4"/>
  <c r="D550" i="4"/>
  <c r="E550" i="4" s="1"/>
  <c r="F550" i="4" s="1"/>
  <c r="H549" i="4"/>
  <c r="D549" i="4"/>
  <c r="E549" i="4" s="1"/>
  <c r="F549" i="4" s="1"/>
  <c r="H548" i="4"/>
  <c r="D548" i="4"/>
  <c r="E548" i="4" s="1"/>
  <c r="F548" i="4" s="1"/>
  <c r="H547" i="4"/>
  <c r="D547" i="4"/>
  <c r="E547" i="4" s="1"/>
  <c r="F547" i="4" s="1"/>
  <c r="H546" i="4"/>
  <c r="E546" i="4"/>
  <c r="F546" i="4" s="1"/>
  <c r="D546" i="4"/>
  <c r="H545" i="4"/>
  <c r="D545" i="4"/>
  <c r="E545" i="4" s="1"/>
  <c r="F545" i="4" s="1"/>
  <c r="H544" i="4"/>
  <c r="D544" i="4"/>
  <c r="E544" i="4" s="1"/>
  <c r="F544" i="4" s="1"/>
  <c r="H543" i="4"/>
  <c r="D543" i="4"/>
  <c r="E543" i="4" s="1"/>
  <c r="F543" i="4" s="1"/>
  <c r="H542" i="4"/>
  <c r="D542" i="4"/>
  <c r="E542" i="4" s="1"/>
  <c r="F542" i="4" s="1"/>
  <c r="H541" i="4"/>
  <c r="D541" i="4"/>
  <c r="E541" i="4" s="1"/>
  <c r="F541" i="4" s="1"/>
  <c r="H540" i="4"/>
  <c r="D540" i="4"/>
  <c r="E540" i="4" s="1"/>
  <c r="F540" i="4" s="1"/>
  <c r="H539" i="4"/>
  <c r="D539" i="4"/>
  <c r="E539" i="4" s="1"/>
  <c r="F539" i="4" s="1"/>
  <c r="H538" i="4"/>
  <c r="D538" i="4"/>
  <c r="E538" i="4" s="1"/>
  <c r="F538" i="4" s="1"/>
  <c r="H537" i="4"/>
  <c r="D537" i="4"/>
  <c r="E537" i="4" s="1"/>
  <c r="F537" i="4" s="1"/>
  <c r="H536" i="4"/>
  <c r="D536" i="4"/>
  <c r="E536" i="4" s="1"/>
  <c r="F536" i="4" s="1"/>
  <c r="H535" i="4"/>
  <c r="D535" i="4"/>
  <c r="E535" i="4" s="1"/>
  <c r="F535" i="4" s="1"/>
  <c r="H534" i="4"/>
  <c r="D534" i="4"/>
  <c r="E534" i="4" s="1"/>
  <c r="F534" i="4" s="1"/>
  <c r="H483" i="4"/>
  <c r="D483" i="4"/>
  <c r="E483" i="4" s="1"/>
  <c r="F483" i="4" s="1"/>
  <c r="H482" i="4"/>
  <c r="D482" i="4"/>
  <c r="E482" i="4" s="1"/>
  <c r="F482" i="4" s="1"/>
  <c r="H481" i="4"/>
  <c r="D481" i="4"/>
  <c r="E481" i="4" s="1"/>
  <c r="F481" i="4" s="1"/>
  <c r="H480" i="4"/>
  <c r="D480" i="4"/>
  <c r="E480" i="4" s="1"/>
  <c r="F480" i="4" s="1"/>
  <c r="H479" i="4"/>
  <c r="D479" i="4"/>
  <c r="E479" i="4" s="1"/>
  <c r="F479" i="4" s="1"/>
  <c r="H478" i="4"/>
  <c r="E478" i="4"/>
  <c r="F478" i="4" s="1"/>
  <c r="D478" i="4"/>
  <c r="H477" i="4"/>
  <c r="D477" i="4"/>
  <c r="E477" i="4" s="1"/>
  <c r="F477" i="4" s="1"/>
  <c r="H476" i="4"/>
  <c r="D476" i="4"/>
  <c r="E476" i="4" s="1"/>
  <c r="F476" i="4" s="1"/>
  <c r="H475" i="4"/>
  <c r="D475" i="4"/>
  <c r="E475" i="4" s="1"/>
  <c r="F475" i="4" s="1"/>
  <c r="H474" i="4"/>
  <c r="D474" i="4"/>
  <c r="E474" i="4" s="1"/>
  <c r="F474" i="4" s="1"/>
  <c r="H473" i="4"/>
  <c r="D473" i="4"/>
  <c r="E473" i="4" s="1"/>
  <c r="F473" i="4" s="1"/>
  <c r="H472" i="4"/>
  <c r="D472" i="4"/>
  <c r="E472" i="4" s="1"/>
  <c r="F472" i="4" s="1"/>
  <c r="H471" i="4"/>
  <c r="D471" i="4"/>
  <c r="E471" i="4" s="1"/>
  <c r="F471" i="4" s="1"/>
  <c r="H470" i="4"/>
  <c r="D470" i="4"/>
  <c r="E470" i="4" s="1"/>
  <c r="F470" i="4" s="1"/>
  <c r="H469" i="4"/>
  <c r="D469" i="4"/>
  <c r="E469" i="4" s="1"/>
  <c r="F469" i="4" s="1"/>
  <c r="H468" i="4"/>
  <c r="D468" i="4"/>
  <c r="E468" i="4" s="1"/>
  <c r="F468" i="4" s="1"/>
  <c r="H467" i="4"/>
  <c r="D467" i="4"/>
  <c r="E467" i="4" s="1"/>
  <c r="F467" i="4" s="1"/>
  <c r="H466" i="4"/>
  <c r="D466" i="4"/>
  <c r="E466" i="4" s="1"/>
  <c r="F466" i="4" s="1"/>
  <c r="H465" i="4"/>
  <c r="D465" i="4"/>
  <c r="E465" i="4" s="1"/>
  <c r="F465" i="4" s="1"/>
  <c r="H464" i="4"/>
  <c r="D464" i="4"/>
  <c r="E464" i="4" s="1"/>
  <c r="F464" i="4" s="1"/>
  <c r="H463" i="4"/>
  <c r="D463" i="4"/>
  <c r="E463" i="4" s="1"/>
  <c r="F463" i="4" s="1"/>
  <c r="H462" i="4"/>
  <c r="D462" i="4"/>
  <c r="E462" i="4" s="1"/>
  <c r="F462" i="4" s="1"/>
  <c r="H461" i="4"/>
  <c r="E461" i="4"/>
  <c r="F461" i="4" s="1"/>
  <c r="D461" i="4"/>
  <c r="H460" i="4"/>
  <c r="D460" i="4"/>
  <c r="E460" i="4" s="1"/>
  <c r="F460" i="4" s="1"/>
  <c r="H459" i="4"/>
  <c r="D459" i="4"/>
  <c r="E459" i="4" s="1"/>
  <c r="F459" i="4" s="1"/>
  <c r="H458" i="4"/>
  <c r="D458" i="4"/>
  <c r="E458" i="4" s="1"/>
  <c r="F458" i="4" s="1"/>
  <c r="H457" i="4"/>
  <c r="D457" i="4"/>
  <c r="E457" i="4" s="1"/>
  <c r="F457" i="4" s="1"/>
  <c r="H404" i="4"/>
  <c r="D404" i="4"/>
  <c r="E404" i="4" s="1"/>
  <c r="F404" i="4" s="1"/>
  <c r="H403" i="4"/>
  <c r="D403" i="4"/>
  <c r="E403" i="4" s="1"/>
  <c r="F403" i="4" s="1"/>
  <c r="H402" i="4"/>
  <c r="D402" i="4"/>
  <c r="E402" i="4" s="1"/>
  <c r="F402" i="4" s="1"/>
  <c r="H401" i="4"/>
  <c r="D401" i="4"/>
  <c r="E401" i="4" s="1"/>
  <c r="F401" i="4" s="1"/>
  <c r="H400" i="4"/>
  <c r="D400" i="4"/>
  <c r="E400" i="4" s="1"/>
  <c r="F400" i="4" s="1"/>
  <c r="H399" i="4"/>
  <c r="D399" i="4"/>
  <c r="E399" i="4" s="1"/>
  <c r="F399" i="4" s="1"/>
  <c r="H398" i="4"/>
  <c r="D398" i="4"/>
  <c r="E398" i="4" s="1"/>
  <c r="F398" i="4" s="1"/>
  <c r="H397" i="4"/>
  <c r="D397" i="4"/>
  <c r="E397" i="4" s="1"/>
  <c r="F397" i="4" s="1"/>
  <c r="H396" i="4"/>
  <c r="D396" i="4"/>
  <c r="E396" i="4" s="1"/>
  <c r="F396" i="4" s="1"/>
  <c r="H395" i="4"/>
  <c r="D395" i="4"/>
  <c r="E395" i="4" s="1"/>
  <c r="F395" i="4" s="1"/>
  <c r="H394" i="4"/>
  <c r="D394" i="4"/>
  <c r="E394" i="4" s="1"/>
  <c r="F394" i="4" s="1"/>
  <c r="H393" i="4"/>
  <c r="D393" i="4"/>
  <c r="E393" i="4" s="1"/>
  <c r="F393" i="4" s="1"/>
  <c r="H392" i="4"/>
  <c r="D392" i="4"/>
  <c r="E392" i="4" s="1"/>
  <c r="F392" i="4" s="1"/>
  <c r="H391" i="4"/>
  <c r="D391" i="4"/>
  <c r="E391" i="4" s="1"/>
  <c r="F391" i="4" s="1"/>
  <c r="H390" i="4"/>
  <c r="D390" i="4"/>
  <c r="E390" i="4" s="1"/>
  <c r="F390" i="4" s="1"/>
  <c r="H389" i="4"/>
  <c r="D389" i="4"/>
  <c r="E389" i="4" s="1"/>
  <c r="F389" i="4" s="1"/>
  <c r="H388" i="4"/>
  <c r="D388" i="4"/>
  <c r="E388" i="4" s="1"/>
  <c r="F388" i="4" s="1"/>
  <c r="H387" i="4"/>
  <c r="D387" i="4"/>
  <c r="E387" i="4" s="1"/>
  <c r="F387" i="4" s="1"/>
  <c r="H386" i="4"/>
  <c r="D386" i="4"/>
  <c r="E386" i="4" s="1"/>
  <c r="F386" i="4" s="1"/>
  <c r="H385" i="4"/>
  <c r="D385" i="4"/>
  <c r="E385" i="4" s="1"/>
  <c r="F385" i="4" s="1"/>
  <c r="H384" i="4"/>
  <c r="D384" i="4"/>
  <c r="E384" i="4" s="1"/>
  <c r="F384" i="4" s="1"/>
  <c r="H383" i="4"/>
  <c r="D383" i="4"/>
  <c r="E383" i="4" s="1"/>
  <c r="F383" i="4" s="1"/>
  <c r="H382" i="4"/>
  <c r="D382" i="4"/>
  <c r="E382" i="4" s="1"/>
  <c r="F382" i="4" s="1"/>
  <c r="H381" i="4"/>
  <c r="D381" i="4"/>
  <c r="E381" i="4" s="1"/>
  <c r="F381" i="4" s="1"/>
  <c r="H380" i="4"/>
  <c r="D380" i="4"/>
  <c r="E380" i="4" s="1"/>
  <c r="F380" i="4" s="1"/>
  <c r="H379" i="4"/>
  <c r="D379" i="4"/>
  <c r="E379" i="4" s="1"/>
  <c r="F379" i="4" s="1"/>
  <c r="H378" i="4"/>
  <c r="D378" i="4"/>
  <c r="E378" i="4" s="1"/>
  <c r="F378" i="4" s="1"/>
  <c r="H325" i="4"/>
  <c r="D325" i="4"/>
  <c r="E325" i="4" s="1"/>
  <c r="F325" i="4" s="1"/>
  <c r="H324" i="4"/>
  <c r="D324" i="4"/>
  <c r="E324" i="4" s="1"/>
  <c r="F324" i="4" s="1"/>
  <c r="H323" i="4"/>
  <c r="D323" i="4"/>
  <c r="E323" i="4" s="1"/>
  <c r="F323" i="4" s="1"/>
  <c r="H322" i="4"/>
  <c r="D322" i="4"/>
  <c r="E322" i="4" s="1"/>
  <c r="F322" i="4" s="1"/>
  <c r="H321" i="4"/>
  <c r="D321" i="4"/>
  <c r="E321" i="4" s="1"/>
  <c r="F321" i="4" s="1"/>
  <c r="H320" i="4"/>
  <c r="D320" i="4"/>
  <c r="E320" i="4" s="1"/>
  <c r="F320" i="4" s="1"/>
  <c r="H319" i="4"/>
  <c r="D319" i="4"/>
  <c r="E319" i="4" s="1"/>
  <c r="F319" i="4" s="1"/>
  <c r="H318" i="4"/>
  <c r="D318" i="4"/>
  <c r="E318" i="4" s="1"/>
  <c r="F318" i="4" s="1"/>
  <c r="H317" i="4"/>
  <c r="D317" i="4"/>
  <c r="E317" i="4" s="1"/>
  <c r="F317" i="4" s="1"/>
  <c r="H316" i="4"/>
  <c r="D316" i="4"/>
  <c r="E316" i="4" s="1"/>
  <c r="F316" i="4" s="1"/>
  <c r="H315" i="4"/>
  <c r="D315" i="4"/>
  <c r="E315" i="4" s="1"/>
  <c r="F315" i="4" s="1"/>
  <c r="H314" i="4"/>
  <c r="D314" i="4"/>
  <c r="E314" i="4" s="1"/>
  <c r="F314" i="4" s="1"/>
  <c r="H313" i="4"/>
  <c r="D313" i="4"/>
  <c r="E313" i="4" s="1"/>
  <c r="F313" i="4" s="1"/>
  <c r="H312" i="4"/>
  <c r="D312" i="4"/>
  <c r="E312" i="4" s="1"/>
  <c r="F312" i="4" s="1"/>
  <c r="H311" i="4"/>
  <c r="D311" i="4"/>
  <c r="E311" i="4" s="1"/>
  <c r="F311" i="4" s="1"/>
  <c r="H310" i="4"/>
  <c r="D310" i="4"/>
  <c r="E310" i="4" s="1"/>
  <c r="F310" i="4" s="1"/>
  <c r="H309" i="4"/>
  <c r="D309" i="4"/>
  <c r="E309" i="4" s="1"/>
  <c r="F309" i="4" s="1"/>
  <c r="H308" i="4"/>
  <c r="D308" i="4"/>
  <c r="E308" i="4" s="1"/>
  <c r="F308" i="4" s="1"/>
  <c r="H307" i="4"/>
  <c r="D307" i="4"/>
  <c r="E307" i="4" s="1"/>
  <c r="F307" i="4" s="1"/>
  <c r="H306" i="4"/>
  <c r="D306" i="4"/>
  <c r="E306" i="4" s="1"/>
  <c r="F306" i="4" s="1"/>
  <c r="H305" i="4"/>
  <c r="D305" i="4"/>
  <c r="E305" i="4" s="1"/>
  <c r="F305" i="4" s="1"/>
  <c r="H304" i="4"/>
  <c r="D304" i="4"/>
  <c r="E304" i="4" s="1"/>
  <c r="F304" i="4" s="1"/>
  <c r="H303" i="4"/>
  <c r="D303" i="4"/>
  <c r="E303" i="4" s="1"/>
  <c r="F303" i="4" s="1"/>
  <c r="H302" i="4"/>
  <c r="D302" i="4"/>
  <c r="E302" i="4" s="1"/>
  <c r="F302" i="4" s="1"/>
  <c r="H301" i="4"/>
  <c r="D301" i="4"/>
  <c r="E301" i="4" s="1"/>
  <c r="F301" i="4" s="1"/>
  <c r="H300" i="4"/>
  <c r="D300" i="4"/>
  <c r="E300" i="4" s="1"/>
  <c r="F300" i="4" s="1"/>
  <c r="H299" i="4"/>
  <c r="D299" i="4"/>
  <c r="E299" i="4" s="1"/>
  <c r="F299" i="4" s="1"/>
  <c r="H244" i="4"/>
  <c r="D244" i="4"/>
  <c r="E244" i="4" s="1"/>
  <c r="F244" i="4" s="1"/>
  <c r="H243" i="4"/>
  <c r="D243" i="4"/>
  <c r="E243" i="4" s="1"/>
  <c r="F243" i="4" s="1"/>
  <c r="H242" i="4"/>
  <c r="D242" i="4"/>
  <c r="E242" i="4" s="1"/>
  <c r="F242" i="4" s="1"/>
  <c r="H241" i="4"/>
  <c r="E241" i="4"/>
  <c r="F241" i="4" s="1"/>
  <c r="D241" i="4"/>
  <c r="H240" i="4"/>
  <c r="D240" i="4"/>
  <c r="E240" i="4" s="1"/>
  <c r="F240" i="4" s="1"/>
  <c r="H239" i="4"/>
  <c r="D239" i="4"/>
  <c r="E239" i="4" s="1"/>
  <c r="F239" i="4" s="1"/>
  <c r="H238" i="4"/>
  <c r="D238" i="4"/>
  <c r="E238" i="4" s="1"/>
  <c r="F238" i="4" s="1"/>
  <c r="H237" i="4"/>
  <c r="D237" i="4"/>
  <c r="E237" i="4" s="1"/>
  <c r="F237" i="4" s="1"/>
  <c r="H236" i="4"/>
  <c r="D236" i="4"/>
  <c r="E236" i="4" s="1"/>
  <c r="F236" i="4" s="1"/>
  <c r="H235" i="4"/>
  <c r="D235" i="4"/>
  <c r="E235" i="4" s="1"/>
  <c r="F235" i="4" s="1"/>
  <c r="H234" i="4"/>
  <c r="D234" i="4"/>
  <c r="E234" i="4" s="1"/>
  <c r="F234" i="4" s="1"/>
  <c r="H233" i="4"/>
  <c r="D233" i="4"/>
  <c r="E233" i="4" s="1"/>
  <c r="F233" i="4" s="1"/>
  <c r="H232" i="4"/>
  <c r="D232" i="4"/>
  <c r="E232" i="4" s="1"/>
  <c r="F232" i="4" s="1"/>
  <c r="H231" i="4"/>
  <c r="D231" i="4"/>
  <c r="E231" i="4" s="1"/>
  <c r="F231" i="4" s="1"/>
  <c r="H230" i="4"/>
  <c r="D230" i="4"/>
  <c r="E230" i="4" s="1"/>
  <c r="F230" i="4" s="1"/>
  <c r="H229" i="4"/>
  <c r="D229" i="4"/>
  <c r="E229" i="4" s="1"/>
  <c r="F229" i="4" s="1"/>
  <c r="H228" i="4"/>
  <c r="D228" i="4"/>
  <c r="E228" i="4" s="1"/>
  <c r="F228" i="4" s="1"/>
  <c r="H227" i="4"/>
  <c r="D227" i="4"/>
  <c r="E227" i="4" s="1"/>
  <c r="F227" i="4" s="1"/>
  <c r="H226" i="4"/>
  <c r="D226" i="4"/>
  <c r="E226" i="4" s="1"/>
  <c r="F226" i="4" s="1"/>
  <c r="H225" i="4"/>
  <c r="D225" i="4"/>
  <c r="E225" i="4" s="1"/>
  <c r="F225" i="4" s="1"/>
  <c r="H224" i="4"/>
  <c r="D224" i="4"/>
  <c r="E224" i="4" s="1"/>
  <c r="F224" i="4" s="1"/>
  <c r="H223" i="4"/>
  <c r="D223" i="4"/>
  <c r="E223" i="4" s="1"/>
  <c r="F223" i="4" s="1"/>
  <c r="H222" i="4"/>
  <c r="D222" i="4"/>
  <c r="E222" i="4" s="1"/>
  <c r="F222" i="4" s="1"/>
  <c r="H221" i="4"/>
  <c r="D221" i="4"/>
  <c r="E221" i="4" s="1"/>
  <c r="F221" i="4" s="1"/>
  <c r="H220" i="4"/>
  <c r="D220" i="4"/>
  <c r="E220" i="4" s="1"/>
  <c r="F220" i="4" s="1"/>
  <c r="H219" i="4"/>
  <c r="D219" i="4"/>
  <c r="E219" i="4" s="1"/>
  <c r="F219" i="4" s="1"/>
  <c r="H218" i="4"/>
  <c r="D218" i="4"/>
  <c r="E218" i="4" s="1"/>
  <c r="F218" i="4" s="1"/>
  <c r="H162" i="4"/>
  <c r="D162" i="4"/>
  <c r="E162" i="4" s="1"/>
  <c r="F162" i="4" s="1"/>
  <c r="H161" i="4"/>
  <c r="D161" i="4"/>
  <c r="E161" i="4" s="1"/>
  <c r="F161" i="4" s="1"/>
  <c r="H160" i="4"/>
  <c r="D160" i="4"/>
  <c r="E160" i="4" s="1"/>
  <c r="F160" i="4" s="1"/>
  <c r="H159" i="4"/>
  <c r="D159" i="4"/>
  <c r="E159" i="4" s="1"/>
  <c r="F159" i="4" s="1"/>
  <c r="H158" i="4"/>
  <c r="D158" i="4"/>
  <c r="E158" i="4" s="1"/>
  <c r="F158" i="4" s="1"/>
  <c r="H157" i="4"/>
  <c r="D157" i="4"/>
  <c r="E157" i="4" s="1"/>
  <c r="F157" i="4" s="1"/>
  <c r="H156" i="4"/>
  <c r="D156" i="4"/>
  <c r="E156" i="4" s="1"/>
  <c r="F156" i="4" s="1"/>
  <c r="H155" i="4"/>
  <c r="D155" i="4"/>
  <c r="E155" i="4" s="1"/>
  <c r="F155" i="4" s="1"/>
  <c r="H154" i="4"/>
  <c r="D154" i="4"/>
  <c r="E154" i="4" s="1"/>
  <c r="F154" i="4" s="1"/>
  <c r="H153" i="4"/>
  <c r="D153" i="4"/>
  <c r="E153" i="4" s="1"/>
  <c r="F153" i="4" s="1"/>
  <c r="H152" i="4"/>
  <c r="D152" i="4"/>
  <c r="E152" i="4" s="1"/>
  <c r="F152" i="4" s="1"/>
  <c r="H151" i="4"/>
  <c r="D151" i="4"/>
  <c r="E151" i="4" s="1"/>
  <c r="F151" i="4" s="1"/>
  <c r="H150" i="4"/>
  <c r="D150" i="4"/>
  <c r="E150" i="4" s="1"/>
  <c r="F150" i="4" s="1"/>
  <c r="H149" i="4"/>
  <c r="D149" i="4"/>
  <c r="E149" i="4" s="1"/>
  <c r="F149" i="4" s="1"/>
  <c r="H148" i="4"/>
  <c r="D148" i="4"/>
  <c r="E148" i="4" s="1"/>
  <c r="F148" i="4" s="1"/>
  <c r="H147" i="4"/>
  <c r="D147" i="4"/>
  <c r="E147" i="4" s="1"/>
  <c r="F147" i="4" s="1"/>
  <c r="H146" i="4"/>
  <c r="D146" i="4"/>
  <c r="E146" i="4" s="1"/>
  <c r="F146" i="4" s="1"/>
  <c r="H145" i="4"/>
  <c r="D145" i="4"/>
  <c r="E145" i="4" s="1"/>
  <c r="F145" i="4" s="1"/>
  <c r="H144" i="4"/>
  <c r="D144" i="4"/>
  <c r="E144" i="4" s="1"/>
  <c r="F144" i="4" s="1"/>
  <c r="H143" i="4"/>
  <c r="D143" i="4"/>
  <c r="E143" i="4" s="1"/>
  <c r="F143" i="4" s="1"/>
  <c r="H142" i="4"/>
  <c r="D142" i="4"/>
  <c r="E142" i="4" s="1"/>
  <c r="F142" i="4" s="1"/>
  <c r="H141" i="4"/>
  <c r="D141" i="4"/>
  <c r="E141" i="4" s="1"/>
  <c r="F141" i="4" s="1"/>
  <c r="H140" i="4"/>
  <c r="D140" i="4"/>
  <c r="E140" i="4" s="1"/>
  <c r="F140" i="4" s="1"/>
  <c r="H139" i="4"/>
  <c r="D139" i="4"/>
  <c r="E139" i="4" s="1"/>
  <c r="F139" i="4" s="1"/>
  <c r="H138" i="4"/>
  <c r="D138" i="4"/>
  <c r="E138" i="4" s="1"/>
  <c r="F138" i="4" s="1"/>
  <c r="H137" i="4"/>
  <c r="D137" i="4"/>
  <c r="E137" i="4" s="1"/>
  <c r="F137" i="4" s="1"/>
  <c r="H136" i="4"/>
  <c r="D136" i="4"/>
  <c r="E136" i="4" s="1"/>
  <c r="F136" i="4" s="1"/>
  <c r="H75" i="4"/>
  <c r="D75" i="4"/>
  <c r="E75" i="4" s="1"/>
  <c r="F75" i="4" s="1"/>
  <c r="H74" i="4"/>
  <c r="D74" i="4"/>
  <c r="E74" i="4" s="1"/>
  <c r="F74" i="4" s="1"/>
  <c r="H73" i="4"/>
  <c r="D73" i="4"/>
  <c r="E73" i="4" s="1"/>
  <c r="F73" i="4" s="1"/>
  <c r="H72" i="4"/>
  <c r="D72" i="4"/>
  <c r="E72" i="4" s="1"/>
  <c r="F72" i="4" s="1"/>
  <c r="H71" i="4"/>
  <c r="D71" i="4"/>
  <c r="E71" i="4" s="1"/>
  <c r="F71" i="4" s="1"/>
  <c r="H70" i="4"/>
  <c r="D70" i="4"/>
  <c r="E70" i="4" s="1"/>
  <c r="F70" i="4" s="1"/>
  <c r="H69" i="4"/>
  <c r="D69" i="4"/>
  <c r="E69" i="4" s="1"/>
  <c r="F69" i="4" s="1"/>
  <c r="H68" i="4"/>
  <c r="D68" i="4"/>
  <c r="E68" i="4" s="1"/>
  <c r="F68" i="4" s="1"/>
  <c r="H67" i="4"/>
  <c r="D67" i="4"/>
  <c r="E67" i="4" s="1"/>
  <c r="F67" i="4" s="1"/>
  <c r="H66" i="4"/>
  <c r="D66" i="4"/>
  <c r="E66" i="4" s="1"/>
  <c r="F66" i="4" s="1"/>
  <c r="H65" i="4"/>
  <c r="D65" i="4"/>
  <c r="E65" i="4" s="1"/>
  <c r="F65" i="4" s="1"/>
  <c r="H64" i="4"/>
  <c r="D64" i="4"/>
  <c r="E64" i="4" s="1"/>
  <c r="F64" i="4" s="1"/>
  <c r="H63" i="4"/>
  <c r="D63" i="4"/>
  <c r="E63" i="4" s="1"/>
  <c r="F63" i="4" s="1"/>
  <c r="H62" i="4"/>
  <c r="D62" i="4"/>
  <c r="E62" i="4" s="1"/>
  <c r="F62" i="4" s="1"/>
  <c r="H61" i="4"/>
  <c r="D61" i="4"/>
  <c r="E61" i="4" s="1"/>
  <c r="F61" i="4" s="1"/>
  <c r="H60" i="4"/>
  <c r="D60" i="4"/>
  <c r="E60" i="4" s="1"/>
  <c r="F60" i="4" s="1"/>
  <c r="H59" i="4"/>
  <c r="D59" i="4"/>
  <c r="E59" i="4" s="1"/>
  <c r="F59" i="4" s="1"/>
  <c r="H58" i="4"/>
  <c r="D58" i="4"/>
  <c r="E58" i="4" s="1"/>
  <c r="F58" i="4" s="1"/>
  <c r="H57" i="4"/>
  <c r="D57" i="4"/>
  <c r="E57" i="4" s="1"/>
  <c r="F57" i="4" s="1"/>
  <c r="H56" i="4"/>
  <c r="D56" i="4"/>
  <c r="E56" i="4" s="1"/>
  <c r="F56" i="4" s="1"/>
  <c r="H55" i="4"/>
  <c r="D55" i="4"/>
  <c r="E55" i="4" s="1"/>
  <c r="F55" i="4" s="1"/>
  <c r="H54" i="4"/>
  <c r="D54" i="4"/>
  <c r="E54" i="4" s="1"/>
  <c r="F54" i="4" s="1"/>
  <c r="H53" i="4"/>
  <c r="D53" i="4"/>
  <c r="E53" i="4" s="1"/>
  <c r="F53" i="4" s="1"/>
  <c r="H52" i="4"/>
  <c r="D52" i="4"/>
  <c r="E52" i="4" s="1"/>
  <c r="F52" i="4" s="1"/>
  <c r="H684" i="4"/>
  <c r="D684" i="4"/>
  <c r="E684" i="4" s="1"/>
  <c r="F684" i="4" s="1"/>
  <c r="H683" i="4"/>
  <c r="D683" i="4"/>
  <c r="E683" i="4" s="1"/>
  <c r="F683" i="4" s="1"/>
  <c r="H682" i="4"/>
  <c r="D682" i="4"/>
  <c r="E682" i="4" s="1"/>
  <c r="F682" i="4" s="1"/>
  <c r="H681" i="4"/>
  <c r="D681" i="4"/>
  <c r="E681" i="4" s="1"/>
  <c r="F681" i="4" s="1"/>
  <c r="H680" i="4"/>
  <c r="D680" i="4"/>
  <c r="E680" i="4" s="1"/>
  <c r="F680" i="4" s="1"/>
  <c r="H679" i="4"/>
  <c r="D679" i="4"/>
  <c r="E679" i="4" s="1"/>
  <c r="F679" i="4" s="1"/>
  <c r="H678" i="4"/>
  <c r="D678" i="4"/>
  <c r="E678" i="4" s="1"/>
  <c r="F678" i="4" s="1"/>
  <c r="H677" i="4"/>
  <c r="D677" i="4"/>
  <c r="E677" i="4" s="1"/>
  <c r="F677" i="4" s="1"/>
  <c r="H676" i="4"/>
  <c r="D676" i="4"/>
  <c r="E676" i="4" s="1"/>
  <c r="F676" i="4" s="1"/>
  <c r="H675" i="4"/>
  <c r="D675" i="4"/>
  <c r="E675" i="4" s="1"/>
  <c r="F675" i="4" s="1"/>
  <c r="H674" i="4"/>
  <c r="D674" i="4"/>
  <c r="E674" i="4" s="1"/>
  <c r="F674" i="4" s="1"/>
  <c r="H673" i="4"/>
  <c r="D673" i="4"/>
  <c r="E673" i="4" s="1"/>
  <c r="F673" i="4" s="1"/>
  <c r="H672" i="4"/>
  <c r="D672" i="4"/>
  <c r="E672" i="4" s="1"/>
  <c r="F672" i="4" s="1"/>
  <c r="H671" i="4"/>
  <c r="D671" i="4"/>
  <c r="E671" i="4" s="1"/>
  <c r="F671" i="4" s="1"/>
  <c r="H670" i="4"/>
  <c r="D670" i="4"/>
  <c r="E670" i="4" s="1"/>
  <c r="F670" i="4" s="1"/>
  <c r="H669" i="4"/>
  <c r="D669" i="4"/>
  <c r="E669" i="4" s="1"/>
  <c r="F669" i="4" s="1"/>
  <c r="H668" i="4"/>
  <c r="D668" i="4"/>
  <c r="E668" i="4" s="1"/>
  <c r="F668" i="4" s="1"/>
  <c r="H667" i="4"/>
  <c r="D667" i="4"/>
  <c r="E667" i="4" s="1"/>
  <c r="F667" i="4" s="1"/>
  <c r="H666" i="4"/>
  <c r="D666" i="4"/>
  <c r="E666" i="4" s="1"/>
  <c r="F666" i="4" s="1"/>
  <c r="H665" i="4"/>
  <c r="D665" i="4"/>
  <c r="E665" i="4" s="1"/>
  <c r="F665" i="4" s="1"/>
  <c r="H664" i="4"/>
  <c r="D664" i="4"/>
  <c r="E664" i="4" s="1"/>
  <c r="F664" i="4" s="1"/>
  <c r="H663" i="4"/>
  <c r="D663" i="4"/>
  <c r="E663" i="4" s="1"/>
  <c r="F663" i="4" s="1"/>
  <c r="H662" i="4"/>
  <c r="D662" i="4"/>
  <c r="E662" i="4" s="1"/>
  <c r="F662" i="4" s="1"/>
  <c r="H661" i="4"/>
  <c r="D661" i="4"/>
  <c r="E661" i="4" s="1"/>
  <c r="F661" i="4" s="1"/>
  <c r="H660" i="4"/>
  <c r="D660" i="4"/>
  <c r="E660" i="4" s="1"/>
  <c r="F660" i="4" s="1"/>
  <c r="H659" i="4"/>
  <c r="D659" i="4"/>
  <c r="E659" i="4" s="1"/>
  <c r="F659" i="4" s="1"/>
  <c r="H658" i="4"/>
  <c r="D658" i="4"/>
  <c r="E658" i="4" s="1"/>
  <c r="F658" i="4" s="1"/>
  <c r="H657" i="4"/>
  <c r="D657" i="4"/>
  <c r="E657" i="4" s="1"/>
  <c r="F657" i="4" s="1"/>
  <c r="H656" i="4"/>
  <c r="D656" i="4"/>
  <c r="E656" i="4" s="1"/>
  <c r="F656" i="4" s="1"/>
  <c r="H655" i="4"/>
  <c r="D655" i="4"/>
  <c r="E655" i="4" s="1"/>
  <c r="F655" i="4" s="1"/>
  <c r="H654" i="4"/>
  <c r="D654" i="4"/>
  <c r="E654" i="4" s="1"/>
  <c r="F654" i="4" s="1"/>
  <c r="H653" i="4"/>
  <c r="D653" i="4"/>
  <c r="E653" i="4" s="1"/>
  <c r="F653" i="4" s="1"/>
  <c r="H652" i="4"/>
  <c r="D652" i="4"/>
  <c r="E652" i="4" s="1"/>
  <c r="F652" i="4" s="1"/>
  <c r="H651" i="4"/>
  <c r="D651" i="4"/>
  <c r="E651" i="4" s="1"/>
  <c r="F651" i="4" s="1"/>
  <c r="I650" i="4"/>
  <c r="H650" i="4"/>
  <c r="F650" i="4"/>
  <c r="D650" i="4"/>
  <c r="E650" i="4" s="1"/>
  <c r="I649" i="4"/>
  <c r="H649" i="4"/>
  <c r="G649" i="4"/>
  <c r="F649" i="4"/>
  <c r="D649" i="4"/>
  <c r="E649" i="4" s="1"/>
  <c r="H609" i="4"/>
  <c r="D609" i="4"/>
  <c r="E609" i="4" s="1"/>
  <c r="F609" i="4" s="1"/>
  <c r="H608" i="4"/>
  <c r="D608" i="4"/>
  <c r="E608" i="4" s="1"/>
  <c r="F608" i="4" s="1"/>
  <c r="H607" i="4"/>
  <c r="D607" i="4"/>
  <c r="E607" i="4" s="1"/>
  <c r="F607" i="4" s="1"/>
  <c r="H606" i="4"/>
  <c r="D606" i="4"/>
  <c r="E606" i="4" s="1"/>
  <c r="F606" i="4" s="1"/>
  <c r="H605" i="4"/>
  <c r="D605" i="4"/>
  <c r="E605" i="4" s="1"/>
  <c r="F605" i="4" s="1"/>
  <c r="H604" i="4"/>
  <c r="D604" i="4"/>
  <c r="E604" i="4" s="1"/>
  <c r="F604" i="4" s="1"/>
  <c r="H603" i="4"/>
  <c r="D603" i="4"/>
  <c r="E603" i="4" s="1"/>
  <c r="F603" i="4" s="1"/>
  <c r="H602" i="4"/>
  <c r="D602" i="4"/>
  <c r="E602" i="4" s="1"/>
  <c r="F602" i="4" s="1"/>
  <c r="H601" i="4"/>
  <c r="D601" i="4"/>
  <c r="E601" i="4" s="1"/>
  <c r="F601" i="4" s="1"/>
  <c r="H600" i="4"/>
  <c r="D600" i="4"/>
  <c r="E600" i="4" s="1"/>
  <c r="F600" i="4" s="1"/>
  <c r="H599" i="4"/>
  <c r="D599" i="4"/>
  <c r="E599" i="4" s="1"/>
  <c r="F599" i="4" s="1"/>
  <c r="H598" i="4"/>
  <c r="D598" i="4"/>
  <c r="E598" i="4" s="1"/>
  <c r="F598" i="4" s="1"/>
  <c r="H597" i="4"/>
  <c r="D597" i="4"/>
  <c r="E597" i="4" s="1"/>
  <c r="F597" i="4" s="1"/>
  <c r="H596" i="4"/>
  <c r="D596" i="4"/>
  <c r="E596" i="4" s="1"/>
  <c r="F596" i="4" s="1"/>
  <c r="H595" i="4"/>
  <c r="D595" i="4"/>
  <c r="E595" i="4" s="1"/>
  <c r="F595" i="4" s="1"/>
  <c r="H594" i="4"/>
  <c r="D594" i="4"/>
  <c r="E594" i="4" s="1"/>
  <c r="F594" i="4" s="1"/>
  <c r="H593" i="4"/>
  <c r="D593" i="4"/>
  <c r="E593" i="4" s="1"/>
  <c r="F593" i="4" s="1"/>
  <c r="H592" i="4"/>
  <c r="D592" i="4"/>
  <c r="E592" i="4" s="1"/>
  <c r="F592" i="4" s="1"/>
  <c r="H591" i="4"/>
  <c r="D591" i="4"/>
  <c r="E591" i="4" s="1"/>
  <c r="F591" i="4" s="1"/>
  <c r="H590" i="4"/>
  <c r="D590" i="4"/>
  <c r="E590" i="4" s="1"/>
  <c r="F590" i="4" s="1"/>
  <c r="H589" i="4"/>
  <c r="D589" i="4"/>
  <c r="E589" i="4" s="1"/>
  <c r="F589" i="4" s="1"/>
  <c r="H588" i="4"/>
  <c r="D588" i="4"/>
  <c r="E588" i="4" s="1"/>
  <c r="F588" i="4" s="1"/>
  <c r="H587" i="4"/>
  <c r="D587" i="4"/>
  <c r="E587" i="4" s="1"/>
  <c r="F587" i="4" s="1"/>
  <c r="H586" i="4"/>
  <c r="D586" i="4"/>
  <c r="E586" i="4" s="1"/>
  <c r="F586" i="4" s="1"/>
  <c r="H585" i="4"/>
  <c r="D585" i="4"/>
  <c r="E585" i="4" s="1"/>
  <c r="F585" i="4" s="1"/>
  <c r="H584" i="4"/>
  <c r="D584" i="4"/>
  <c r="E584" i="4" s="1"/>
  <c r="F584" i="4" s="1"/>
  <c r="H583" i="4"/>
  <c r="D583" i="4"/>
  <c r="E583" i="4" s="1"/>
  <c r="F583" i="4" s="1"/>
  <c r="H582" i="4"/>
  <c r="D582" i="4"/>
  <c r="E582" i="4" s="1"/>
  <c r="F582" i="4" s="1"/>
  <c r="H581" i="4"/>
  <c r="D581" i="4"/>
  <c r="E581" i="4" s="1"/>
  <c r="F581" i="4" s="1"/>
  <c r="H580" i="4"/>
  <c r="D580" i="4"/>
  <c r="E580" i="4" s="1"/>
  <c r="F580" i="4" s="1"/>
  <c r="H579" i="4"/>
  <c r="D579" i="4"/>
  <c r="E579" i="4" s="1"/>
  <c r="F579" i="4" s="1"/>
  <c r="H578" i="4"/>
  <c r="D578" i="4"/>
  <c r="E578" i="4" s="1"/>
  <c r="F578" i="4" s="1"/>
  <c r="H577" i="4"/>
  <c r="D577" i="4"/>
  <c r="E577" i="4" s="1"/>
  <c r="F577" i="4" s="1"/>
  <c r="H576" i="4"/>
  <c r="D576" i="4"/>
  <c r="E576" i="4" s="1"/>
  <c r="F576" i="4" s="1"/>
  <c r="H575" i="4"/>
  <c r="D575" i="4"/>
  <c r="E575" i="4" s="1"/>
  <c r="F575" i="4" s="1"/>
  <c r="I574" i="4"/>
  <c r="H574" i="4"/>
  <c r="F574" i="4"/>
  <c r="D574" i="4"/>
  <c r="E574" i="4" s="1"/>
  <c r="I573" i="4"/>
  <c r="H573" i="4"/>
  <c r="G573" i="4"/>
  <c r="F573" i="4"/>
  <c r="D573" i="4"/>
  <c r="E573" i="4" s="1"/>
  <c r="H533" i="4"/>
  <c r="D533" i="4"/>
  <c r="E533" i="4" s="1"/>
  <c r="F533" i="4" s="1"/>
  <c r="H532" i="4"/>
  <c r="D532" i="4"/>
  <c r="E532" i="4" s="1"/>
  <c r="F532" i="4" s="1"/>
  <c r="H531" i="4"/>
  <c r="D531" i="4"/>
  <c r="E531" i="4" s="1"/>
  <c r="F531" i="4" s="1"/>
  <c r="H530" i="4"/>
  <c r="D530" i="4"/>
  <c r="E530" i="4" s="1"/>
  <c r="F530" i="4" s="1"/>
  <c r="H529" i="4"/>
  <c r="D529" i="4"/>
  <c r="E529" i="4" s="1"/>
  <c r="F529" i="4" s="1"/>
  <c r="H528" i="4"/>
  <c r="D528" i="4"/>
  <c r="E528" i="4" s="1"/>
  <c r="F528" i="4" s="1"/>
  <c r="H527" i="4"/>
  <c r="D527" i="4"/>
  <c r="E527" i="4" s="1"/>
  <c r="F527" i="4" s="1"/>
  <c r="H526" i="4"/>
  <c r="D526" i="4"/>
  <c r="E526" i="4" s="1"/>
  <c r="F526" i="4" s="1"/>
  <c r="H525" i="4"/>
  <c r="D525" i="4"/>
  <c r="E525" i="4" s="1"/>
  <c r="F525" i="4" s="1"/>
  <c r="H524" i="4"/>
  <c r="D524" i="4"/>
  <c r="E524" i="4" s="1"/>
  <c r="F524" i="4" s="1"/>
  <c r="H523" i="4"/>
  <c r="D523" i="4"/>
  <c r="E523" i="4" s="1"/>
  <c r="F523" i="4" s="1"/>
  <c r="H522" i="4"/>
  <c r="D522" i="4"/>
  <c r="E522" i="4" s="1"/>
  <c r="F522" i="4" s="1"/>
  <c r="H521" i="4"/>
  <c r="D521" i="4"/>
  <c r="E521" i="4" s="1"/>
  <c r="F521" i="4" s="1"/>
  <c r="H520" i="4"/>
  <c r="D520" i="4"/>
  <c r="E520" i="4" s="1"/>
  <c r="F520" i="4" s="1"/>
  <c r="H519" i="4"/>
  <c r="D519" i="4"/>
  <c r="E519" i="4" s="1"/>
  <c r="F519" i="4" s="1"/>
  <c r="H518" i="4"/>
  <c r="D518" i="4"/>
  <c r="E518" i="4" s="1"/>
  <c r="F518" i="4" s="1"/>
  <c r="H517" i="4"/>
  <c r="D517" i="4"/>
  <c r="E517" i="4" s="1"/>
  <c r="F517" i="4" s="1"/>
  <c r="H516" i="4"/>
  <c r="D516" i="4"/>
  <c r="E516" i="4" s="1"/>
  <c r="F516" i="4" s="1"/>
  <c r="H515" i="4"/>
  <c r="D515" i="4"/>
  <c r="E515" i="4" s="1"/>
  <c r="F515" i="4" s="1"/>
  <c r="H514" i="4"/>
  <c r="D514" i="4"/>
  <c r="E514" i="4" s="1"/>
  <c r="F514" i="4" s="1"/>
  <c r="H513" i="4"/>
  <c r="D513" i="4"/>
  <c r="E513" i="4" s="1"/>
  <c r="F513" i="4" s="1"/>
  <c r="H512" i="4"/>
  <c r="D512" i="4"/>
  <c r="E512" i="4" s="1"/>
  <c r="F512" i="4" s="1"/>
  <c r="H511" i="4"/>
  <c r="D511" i="4"/>
  <c r="E511" i="4" s="1"/>
  <c r="F511" i="4" s="1"/>
  <c r="H510" i="4"/>
  <c r="D510" i="4"/>
  <c r="E510" i="4" s="1"/>
  <c r="F510" i="4" s="1"/>
  <c r="H509" i="4"/>
  <c r="D509" i="4"/>
  <c r="E509" i="4" s="1"/>
  <c r="F509" i="4" s="1"/>
  <c r="H508" i="4"/>
  <c r="D508" i="4"/>
  <c r="E508" i="4" s="1"/>
  <c r="F508" i="4" s="1"/>
  <c r="H507" i="4"/>
  <c r="D507" i="4"/>
  <c r="E507" i="4" s="1"/>
  <c r="F507" i="4" s="1"/>
  <c r="H506" i="4"/>
  <c r="D506" i="4"/>
  <c r="E506" i="4" s="1"/>
  <c r="F506" i="4" s="1"/>
  <c r="H505" i="4"/>
  <c r="D505" i="4"/>
  <c r="E505" i="4" s="1"/>
  <c r="F505" i="4" s="1"/>
  <c r="H504" i="4"/>
  <c r="D504" i="4"/>
  <c r="E504" i="4" s="1"/>
  <c r="F504" i="4" s="1"/>
  <c r="H503" i="4"/>
  <c r="D503" i="4"/>
  <c r="E503" i="4" s="1"/>
  <c r="F503" i="4" s="1"/>
  <c r="H502" i="4"/>
  <c r="D502" i="4"/>
  <c r="E502" i="4" s="1"/>
  <c r="F502" i="4" s="1"/>
  <c r="H501" i="4"/>
  <c r="D501" i="4"/>
  <c r="E501" i="4" s="1"/>
  <c r="F501" i="4" s="1"/>
  <c r="H500" i="4"/>
  <c r="D500" i="4"/>
  <c r="E500" i="4" s="1"/>
  <c r="F500" i="4" s="1"/>
  <c r="H499" i="4"/>
  <c r="D499" i="4"/>
  <c r="E499" i="4" s="1"/>
  <c r="F499" i="4" s="1"/>
  <c r="I498" i="4"/>
  <c r="H498" i="4"/>
  <c r="F498" i="4"/>
  <c r="D498" i="4"/>
  <c r="E498" i="4" s="1"/>
  <c r="I497" i="4"/>
  <c r="H497" i="4"/>
  <c r="G497" i="4"/>
  <c r="F497" i="4"/>
  <c r="D497" i="4"/>
  <c r="E497" i="4" s="1"/>
  <c r="H456" i="4"/>
  <c r="D456" i="4"/>
  <c r="E456" i="4" s="1"/>
  <c r="F456" i="4" s="1"/>
  <c r="H455" i="4"/>
  <c r="D455" i="4"/>
  <c r="E455" i="4" s="1"/>
  <c r="F455" i="4" s="1"/>
  <c r="H454" i="4"/>
  <c r="D454" i="4"/>
  <c r="E454" i="4" s="1"/>
  <c r="F454" i="4" s="1"/>
  <c r="H453" i="4"/>
  <c r="D453" i="4"/>
  <c r="E453" i="4" s="1"/>
  <c r="F453" i="4" s="1"/>
  <c r="H452" i="4"/>
  <c r="D452" i="4"/>
  <c r="E452" i="4" s="1"/>
  <c r="F452" i="4" s="1"/>
  <c r="H451" i="4"/>
  <c r="D451" i="4"/>
  <c r="E451" i="4" s="1"/>
  <c r="F451" i="4" s="1"/>
  <c r="H450" i="4"/>
  <c r="D450" i="4"/>
  <c r="E450" i="4" s="1"/>
  <c r="F450" i="4" s="1"/>
  <c r="H449" i="4"/>
  <c r="D449" i="4"/>
  <c r="E449" i="4" s="1"/>
  <c r="F449" i="4" s="1"/>
  <c r="H448" i="4"/>
  <c r="D448" i="4"/>
  <c r="E448" i="4" s="1"/>
  <c r="F448" i="4" s="1"/>
  <c r="H447" i="4"/>
  <c r="D447" i="4"/>
  <c r="E447" i="4" s="1"/>
  <c r="F447" i="4" s="1"/>
  <c r="H446" i="4"/>
  <c r="D446" i="4"/>
  <c r="E446" i="4" s="1"/>
  <c r="F446" i="4" s="1"/>
  <c r="H445" i="4"/>
  <c r="D445" i="4"/>
  <c r="E445" i="4" s="1"/>
  <c r="F445" i="4" s="1"/>
  <c r="H444" i="4"/>
  <c r="D444" i="4"/>
  <c r="E444" i="4" s="1"/>
  <c r="F444" i="4" s="1"/>
  <c r="H443" i="4"/>
  <c r="D443" i="4"/>
  <c r="E443" i="4" s="1"/>
  <c r="F443" i="4" s="1"/>
  <c r="H442" i="4"/>
  <c r="D442" i="4"/>
  <c r="E442" i="4" s="1"/>
  <c r="F442" i="4" s="1"/>
  <c r="H441" i="4"/>
  <c r="D441" i="4"/>
  <c r="E441" i="4" s="1"/>
  <c r="F441" i="4" s="1"/>
  <c r="H440" i="4"/>
  <c r="D440" i="4"/>
  <c r="E440" i="4" s="1"/>
  <c r="F440" i="4" s="1"/>
  <c r="H439" i="4"/>
  <c r="D439" i="4"/>
  <c r="E439" i="4" s="1"/>
  <c r="F439" i="4" s="1"/>
  <c r="H438" i="4"/>
  <c r="D438" i="4"/>
  <c r="E438" i="4" s="1"/>
  <c r="F438" i="4" s="1"/>
  <c r="H437" i="4"/>
  <c r="D437" i="4"/>
  <c r="E437" i="4" s="1"/>
  <c r="F437" i="4" s="1"/>
  <c r="H436" i="4"/>
  <c r="D436" i="4"/>
  <c r="E436" i="4" s="1"/>
  <c r="F436" i="4" s="1"/>
  <c r="H435" i="4"/>
  <c r="D435" i="4"/>
  <c r="E435" i="4" s="1"/>
  <c r="F435" i="4" s="1"/>
  <c r="H434" i="4"/>
  <c r="D434" i="4"/>
  <c r="E434" i="4" s="1"/>
  <c r="F434" i="4" s="1"/>
  <c r="H433" i="4"/>
  <c r="D433" i="4"/>
  <c r="E433" i="4" s="1"/>
  <c r="F433" i="4" s="1"/>
  <c r="H432" i="4"/>
  <c r="D432" i="4"/>
  <c r="E432" i="4" s="1"/>
  <c r="F432" i="4" s="1"/>
  <c r="H431" i="4"/>
  <c r="D431" i="4"/>
  <c r="E431" i="4" s="1"/>
  <c r="F431" i="4" s="1"/>
  <c r="H430" i="4"/>
  <c r="D430" i="4"/>
  <c r="E430" i="4" s="1"/>
  <c r="F430" i="4" s="1"/>
  <c r="H429" i="4"/>
  <c r="D429" i="4"/>
  <c r="E429" i="4" s="1"/>
  <c r="F429" i="4" s="1"/>
  <c r="H428" i="4"/>
  <c r="D428" i="4"/>
  <c r="E428" i="4" s="1"/>
  <c r="F428" i="4" s="1"/>
  <c r="H427" i="4"/>
  <c r="D427" i="4"/>
  <c r="E427" i="4" s="1"/>
  <c r="F427" i="4" s="1"/>
  <c r="H426" i="4"/>
  <c r="D426" i="4"/>
  <c r="E426" i="4" s="1"/>
  <c r="F426" i="4" s="1"/>
  <c r="H425" i="4"/>
  <c r="D425" i="4"/>
  <c r="E425" i="4" s="1"/>
  <c r="F425" i="4" s="1"/>
  <c r="H424" i="4"/>
  <c r="D424" i="4"/>
  <c r="E424" i="4" s="1"/>
  <c r="F424" i="4" s="1"/>
  <c r="H423" i="4"/>
  <c r="D423" i="4"/>
  <c r="E423" i="4" s="1"/>
  <c r="F423" i="4" s="1"/>
  <c r="H422" i="4"/>
  <c r="D422" i="4"/>
  <c r="E422" i="4" s="1"/>
  <c r="F422" i="4" s="1"/>
  <c r="H421" i="4"/>
  <c r="D421" i="4"/>
  <c r="E421" i="4" s="1"/>
  <c r="F421" i="4" s="1"/>
  <c r="H420" i="4"/>
  <c r="D420" i="4"/>
  <c r="E420" i="4" s="1"/>
  <c r="F420" i="4" s="1"/>
  <c r="I419" i="4"/>
  <c r="H419" i="4"/>
  <c r="F419" i="4"/>
  <c r="D419" i="4"/>
  <c r="E419" i="4" s="1"/>
  <c r="I418" i="4"/>
  <c r="H418" i="4"/>
  <c r="G418" i="4"/>
  <c r="F418" i="4"/>
  <c r="D418" i="4"/>
  <c r="E418" i="4" s="1"/>
  <c r="H377" i="4"/>
  <c r="D377" i="4"/>
  <c r="E377" i="4" s="1"/>
  <c r="F377" i="4" s="1"/>
  <c r="H376" i="4"/>
  <c r="D376" i="4"/>
  <c r="E376" i="4" s="1"/>
  <c r="F376" i="4" s="1"/>
  <c r="H375" i="4"/>
  <c r="D375" i="4"/>
  <c r="E375" i="4" s="1"/>
  <c r="F375" i="4" s="1"/>
  <c r="H374" i="4"/>
  <c r="D374" i="4"/>
  <c r="E374" i="4" s="1"/>
  <c r="F374" i="4" s="1"/>
  <c r="H373" i="4"/>
  <c r="D373" i="4"/>
  <c r="E373" i="4" s="1"/>
  <c r="F373" i="4" s="1"/>
  <c r="H372" i="4"/>
  <c r="D372" i="4"/>
  <c r="E372" i="4" s="1"/>
  <c r="F372" i="4" s="1"/>
  <c r="H371" i="4"/>
  <c r="D371" i="4"/>
  <c r="E371" i="4" s="1"/>
  <c r="F371" i="4" s="1"/>
  <c r="H370" i="4"/>
  <c r="D370" i="4"/>
  <c r="E370" i="4" s="1"/>
  <c r="F370" i="4" s="1"/>
  <c r="H369" i="4"/>
  <c r="D369" i="4"/>
  <c r="E369" i="4" s="1"/>
  <c r="F369" i="4" s="1"/>
  <c r="H368" i="4"/>
  <c r="D368" i="4"/>
  <c r="E368" i="4" s="1"/>
  <c r="F368" i="4" s="1"/>
  <c r="H367" i="4"/>
  <c r="D367" i="4"/>
  <c r="E367" i="4" s="1"/>
  <c r="F367" i="4" s="1"/>
  <c r="H366" i="4"/>
  <c r="D366" i="4"/>
  <c r="E366" i="4" s="1"/>
  <c r="F366" i="4" s="1"/>
  <c r="H365" i="4"/>
  <c r="D365" i="4"/>
  <c r="E365" i="4" s="1"/>
  <c r="F365" i="4" s="1"/>
  <c r="H364" i="4"/>
  <c r="D364" i="4"/>
  <c r="E364" i="4" s="1"/>
  <c r="F364" i="4" s="1"/>
  <c r="H363" i="4"/>
  <c r="D363" i="4"/>
  <c r="E363" i="4" s="1"/>
  <c r="F363" i="4" s="1"/>
  <c r="H362" i="4"/>
  <c r="D362" i="4"/>
  <c r="E362" i="4" s="1"/>
  <c r="F362" i="4" s="1"/>
  <c r="H361" i="4"/>
  <c r="D361" i="4"/>
  <c r="E361" i="4" s="1"/>
  <c r="F361" i="4" s="1"/>
  <c r="H360" i="4"/>
  <c r="D360" i="4"/>
  <c r="E360" i="4" s="1"/>
  <c r="F360" i="4" s="1"/>
  <c r="H359" i="4"/>
  <c r="D359" i="4"/>
  <c r="E359" i="4" s="1"/>
  <c r="F359" i="4" s="1"/>
  <c r="H358" i="4"/>
  <c r="D358" i="4"/>
  <c r="E358" i="4" s="1"/>
  <c r="F358" i="4" s="1"/>
  <c r="H357" i="4"/>
  <c r="D357" i="4"/>
  <c r="E357" i="4" s="1"/>
  <c r="F357" i="4" s="1"/>
  <c r="H356" i="4"/>
  <c r="D356" i="4"/>
  <c r="E356" i="4" s="1"/>
  <c r="F356" i="4" s="1"/>
  <c r="H355" i="4"/>
  <c r="D355" i="4"/>
  <c r="E355" i="4" s="1"/>
  <c r="F355" i="4" s="1"/>
  <c r="H354" i="4"/>
  <c r="D354" i="4"/>
  <c r="E354" i="4" s="1"/>
  <c r="F354" i="4" s="1"/>
  <c r="H353" i="4"/>
  <c r="D353" i="4"/>
  <c r="E353" i="4" s="1"/>
  <c r="F353" i="4" s="1"/>
  <c r="H352" i="4"/>
  <c r="D352" i="4"/>
  <c r="E352" i="4" s="1"/>
  <c r="F352" i="4" s="1"/>
  <c r="H351" i="4"/>
  <c r="D351" i="4"/>
  <c r="E351" i="4" s="1"/>
  <c r="F351" i="4" s="1"/>
  <c r="H350" i="4"/>
  <c r="D350" i="4"/>
  <c r="E350" i="4" s="1"/>
  <c r="F350" i="4" s="1"/>
  <c r="H349" i="4"/>
  <c r="D349" i="4"/>
  <c r="E349" i="4" s="1"/>
  <c r="F349" i="4" s="1"/>
  <c r="H348" i="4"/>
  <c r="D348" i="4"/>
  <c r="E348" i="4" s="1"/>
  <c r="F348" i="4" s="1"/>
  <c r="H347" i="4"/>
  <c r="D347" i="4"/>
  <c r="E347" i="4" s="1"/>
  <c r="F347" i="4" s="1"/>
  <c r="H346" i="4"/>
  <c r="D346" i="4"/>
  <c r="E346" i="4" s="1"/>
  <c r="F346" i="4" s="1"/>
  <c r="H345" i="4"/>
  <c r="D345" i="4"/>
  <c r="E345" i="4" s="1"/>
  <c r="F345" i="4" s="1"/>
  <c r="H344" i="4"/>
  <c r="D344" i="4"/>
  <c r="E344" i="4" s="1"/>
  <c r="F344" i="4" s="1"/>
  <c r="H343" i="4"/>
  <c r="D343" i="4"/>
  <c r="E343" i="4" s="1"/>
  <c r="F343" i="4" s="1"/>
  <c r="H342" i="4"/>
  <c r="D342" i="4"/>
  <c r="E342" i="4" s="1"/>
  <c r="F342" i="4" s="1"/>
  <c r="H341" i="4"/>
  <c r="D341" i="4"/>
  <c r="E341" i="4" s="1"/>
  <c r="F341" i="4" s="1"/>
  <c r="I340" i="4"/>
  <c r="H340" i="4"/>
  <c r="F340" i="4"/>
  <c r="D340" i="4"/>
  <c r="E340" i="4" s="1"/>
  <c r="I339" i="4"/>
  <c r="H339" i="4"/>
  <c r="G339" i="4"/>
  <c r="F339" i="4"/>
  <c r="D339" i="4"/>
  <c r="E339" i="4" s="1"/>
  <c r="H298" i="4"/>
  <c r="D298" i="4"/>
  <c r="E298" i="4" s="1"/>
  <c r="F298" i="4" s="1"/>
  <c r="H297" i="4"/>
  <c r="D297" i="4"/>
  <c r="E297" i="4" s="1"/>
  <c r="F297" i="4" s="1"/>
  <c r="H296" i="4"/>
  <c r="D296" i="4"/>
  <c r="E296" i="4" s="1"/>
  <c r="F296" i="4" s="1"/>
  <c r="H295" i="4"/>
  <c r="D295" i="4"/>
  <c r="E295" i="4" s="1"/>
  <c r="F295" i="4" s="1"/>
  <c r="H294" i="4"/>
  <c r="D294" i="4"/>
  <c r="E294" i="4" s="1"/>
  <c r="F294" i="4" s="1"/>
  <c r="H293" i="4"/>
  <c r="D293" i="4"/>
  <c r="E293" i="4" s="1"/>
  <c r="F293" i="4" s="1"/>
  <c r="H292" i="4"/>
  <c r="D292" i="4"/>
  <c r="E292" i="4" s="1"/>
  <c r="F292" i="4" s="1"/>
  <c r="H291" i="4"/>
  <c r="D291" i="4"/>
  <c r="E291" i="4" s="1"/>
  <c r="F291" i="4" s="1"/>
  <c r="H290" i="4"/>
  <c r="D290" i="4"/>
  <c r="E290" i="4" s="1"/>
  <c r="F290" i="4" s="1"/>
  <c r="H289" i="4"/>
  <c r="D289" i="4"/>
  <c r="E289" i="4" s="1"/>
  <c r="F289" i="4" s="1"/>
  <c r="H288" i="4"/>
  <c r="D288" i="4"/>
  <c r="E288" i="4" s="1"/>
  <c r="F288" i="4" s="1"/>
  <c r="H287" i="4"/>
  <c r="D287" i="4"/>
  <c r="E287" i="4" s="1"/>
  <c r="F287" i="4" s="1"/>
  <c r="H286" i="4"/>
  <c r="D286" i="4"/>
  <c r="E286" i="4" s="1"/>
  <c r="F286" i="4" s="1"/>
  <c r="H285" i="4"/>
  <c r="D285" i="4"/>
  <c r="E285" i="4" s="1"/>
  <c r="F285" i="4" s="1"/>
  <c r="H284" i="4"/>
  <c r="D284" i="4"/>
  <c r="E284" i="4" s="1"/>
  <c r="F284" i="4" s="1"/>
  <c r="H283" i="4"/>
  <c r="D283" i="4"/>
  <c r="E283" i="4" s="1"/>
  <c r="F283" i="4" s="1"/>
  <c r="H282" i="4"/>
  <c r="D282" i="4"/>
  <c r="E282" i="4" s="1"/>
  <c r="F282" i="4" s="1"/>
  <c r="H281" i="4"/>
  <c r="D281" i="4"/>
  <c r="E281" i="4" s="1"/>
  <c r="F281" i="4" s="1"/>
  <c r="H280" i="4"/>
  <c r="D280" i="4"/>
  <c r="E280" i="4" s="1"/>
  <c r="F280" i="4" s="1"/>
  <c r="H279" i="4"/>
  <c r="D279" i="4"/>
  <c r="E279" i="4" s="1"/>
  <c r="F279" i="4" s="1"/>
  <c r="H278" i="4"/>
  <c r="D278" i="4"/>
  <c r="E278" i="4" s="1"/>
  <c r="F278" i="4" s="1"/>
  <c r="H277" i="4"/>
  <c r="D277" i="4"/>
  <c r="E277" i="4" s="1"/>
  <c r="F277" i="4" s="1"/>
  <c r="H276" i="4"/>
  <c r="D276" i="4"/>
  <c r="E276" i="4" s="1"/>
  <c r="F276" i="4" s="1"/>
  <c r="H275" i="4"/>
  <c r="D275" i="4"/>
  <c r="E275" i="4" s="1"/>
  <c r="F275" i="4" s="1"/>
  <c r="H274" i="4"/>
  <c r="D274" i="4"/>
  <c r="E274" i="4" s="1"/>
  <c r="F274" i="4" s="1"/>
  <c r="H273" i="4"/>
  <c r="D273" i="4"/>
  <c r="E273" i="4" s="1"/>
  <c r="F273" i="4" s="1"/>
  <c r="H272" i="4"/>
  <c r="D272" i="4"/>
  <c r="E272" i="4" s="1"/>
  <c r="F272" i="4" s="1"/>
  <c r="H271" i="4"/>
  <c r="D271" i="4"/>
  <c r="E271" i="4" s="1"/>
  <c r="F271" i="4" s="1"/>
  <c r="H270" i="4"/>
  <c r="D270" i="4"/>
  <c r="E270" i="4" s="1"/>
  <c r="F270" i="4" s="1"/>
  <c r="H269" i="4"/>
  <c r="D269" i="4"/>
  <c r="E269" i="4" s="1"/>
  <c r="F269" i="4" s="1"/>
  <c r="H268" i="4"/>
  <c r="D268" i="4"/>
  <c r="E268" i="4" s="1"/>
  <c r="F268" i="4" s="1"/>
  <c r="H267" i="4"/>
  <c r="D267" i="4"/>
  <c r="E267" i="4" s="1"/>
  <c r="F267" i="4" s="1"/>
  <c r="H266" i="4"/>
  <c r="D266" i="4"/>
  <c r="E266" i="4" s="1"/>
  <c r="F266" i="4" s="1"/>
  <c r="H265" i="4"/>
  <c r="D265" i="4"/>
  <c r="E265" i="4" s="1"/>
  <c r="F265" i="4" s="1"/>
  <c r="H264" i="4"/>
  <c r="D264" i="4"/>
  <c r="E264" i="4" s="1"/>
  <c r="F264" i="4" s="1"/>
  <c r="H263" i="4"/>
  <c r="D263" i="4"/>
  <c r="E263" i="4" s="1"/>
  <c r="F263" i="4" s="1"/>
  <c r="H262" i="4"/>
  <c r="D262" i="4"/>
  <c r="E262" i="4" s="1"/>
  <c r="F262" i="4" s="1"/>
  <c r="H261" i="4"/>
  <c r="D261" i="4"/>
  <c r="E261" i="4" s="1"/>
  <c r="F261" i="4" s="1"/>
  <c r="H260" i="4"/>
  <c r="H326" i="4" s="1"/>
  <c r="D260" i="4"/>
  <c r="E260" i="4" s="1"/>
  <c r="F260" i="4" s="1"/>
  <c r="I259" i="4"/>
  <c r="H259" i="4"/>
  <c r="F259" i="4"/>
  <c r="D259" i="4"/>
  <c r="E259" i="4" s="1"/>
  <c r="I258" i="4"/>
  <c r="H258" i="4"/>
  <c r="G258" i="4"/>
  <c r="F258" i="4"/>
  <c r="D258" i="4"/>
  <c r="E258" i="4" s="1"/>
  <c r="H217" i="4"/>
  <c r="D217" i="4"/>
  <c r="E217" i="4" s="1"/>
  <c r="F217" i="4" s="1"/>
  <c r="H216" i="4"/>
  <c r="D216" i="4"/>
  <c r="E216" i="4" s="1"/>
  <c r="F216" i="4" s="1"/>
  <c r="H215" i="4"/>
  <c r="D215" i="4"/>
  <c r="E215" i="4" s="1"/>
  <c r="F215" i="4" s="1"/>
  <c r="H214" i="4"/>
  <c r="D214" i="4"/>
  <c r="E214" i="4" s="1"/>
  <c r="F214" i="4" s="1"/>
  <c r="H213" i="4"/>
  <c r="D213" i="4"/>
  <c r="E213" i="4" s="1"/>
  <c r="F213" i="4" s="1"/>
  <c r="H212" i="4"/>
  <c r="D212" i="4"/>
  <c r="E212" i="4" s="1"/>
  <c r="F212" i="4" s="1"/>
  <c r="H211" i="4"/>
  <c r="D211" i="4"/>
  <c r="E211" i="4" s="1"/>
  <c r="F211" i="4" s="1"/>
  <c r="H210" i="4"/>
  <c r="D210" i="4"/>
  <c r="E210" i="4" s="1"/>
  <c r="F210" i="4" s="1"/>
  <c r="H209" i="4"/>
  <c r="D209" i="4"/>
  <c r="E209" i="4" s="1"/>
  <c r="F209" i="4" s="1"/>
  <c r="H208" i="4"/>
  <c r="D208" i="4"/>
  <c r="E208" i="4" s="1"/>
  <c r="F208" i="4" s="1"/>
  <c r="H207" i="4"/>
  <c r="D207" i="4"/>
  <c r="E207" i="4" s="1"/>
  <c r="F207" i="4" s="1"/>
  <c r="H206" i="4"/>
  <c r="D206" i="4"/>
  <c r="E206" i="4" s="1"/>
  <c r="F206" i="4" s="1"/>
  <c r="H205" i="4"/>
  <c r="D205" i="4"/>
  <c r="E205" i="4" s="1"/>
  <c r="F205" i="4" s="1"/>
  <c r="H204" i="4"/>
  <c r="D204" i="4"/>
  <c r="E204" i="4" s="1"/>
  <c r="F204" i="4" s="1"/>
  <c r="H203" i="4"/>
  <c r="D203" i="4"/>
  <c r="E203" i="4" s="1"/>
  <c r="F203" i="4" s="1"/>
  <c r="H202" i="4"/>
  <c r="D202" i="4"/>
  <c r="E202" i="4" s="1"/>
  <c r="F202" i="4" s="1"/>
  <c r="H201" i="4"/>
  <c r="D201" i="4"/>
  <c r="E201" i="4" s="1"/>
  <c r="F201" i="4" s="1"/>
  <c r="H200" i="4"/>
  <c r="D200" i="4"/>
  <c r="E200" i="4" s="1"/>
  <c r="F200" i="4" s="1"/>
  <c r="H199" i="4"/>
  <c r="D199" i="4"/>
  <c r="E199" i="4" s="1"/>
  <c r="F199" i="4" s="1"/>
  <c r="H198" i="4"/>
  <c r="D198" i="4"/>
  <c r="E198" i="4" s="1"/>
  <c r="F198" i="4" s="1"/>
  <c r="H197" i="4"/>
  <c r="D197" i="4"/>
  <c r="E197" i="4" s="1"/>
  <c r="F197" i="4" s="1"/>
  <c r="H196" i="4"/>
  <c r="D196" i="4"/>
  <c r="E196" i="4" s="1"/>
  <c r="F196" i="4" s="1"/>
  <c r="H195" i="4"/>
  <c r="D195" i="4"/>
  <c r="E195" i="4" s="1"/>
  <c r="F195" i="4" s="1"/>
  <c r="H194" i="4"/>
  <c r="D194" i="4"/>
  <c r="E194" i="4" s="1"/>
  <c r="F194" i="4" s="1"/>
  <c r="H193" i="4"/>
  <c r="D193" i="4"/>
  <c r="E193" i="4" s="1"/>
  <c r="F193" i="4" s="1"/>
  <c r="H192" i="4"/>
  <c r="D192" i="4"/>
  <c r="E192" i="4" s="1"/>
  <c r="F192" i="4" s="1"/>
  <c r="H191" i="4"/>
  <c r="D191" i="4"/>
  <c r="E191" i="4" s="1"/>
  <c r="F191" i="4" s="1"/>
  <c r="H190" i="4"/>
  <c r="D190" i="4"/>
  <c r="E190" i="4" s="1"/>
  <c r="F190" i="4" s="1"/>
  <c r="H189" i="4"/>
  <c r="D189" i="4"/>
  <c r="E189" i="4" s="1"/>
  <c r="F189" i="4" s="1"/>
  <c r="H188" i="4"/>
  <c r="D188" i="4"/>
  <c r="E188" i="4" s="1"/>
  <c r="F188" i="4" s="1"/>
  <c r="H187" i="4"/>
  <c r="D187" i="4"/>
  <c r="E187" i="4" s="1"/>
  <c r="F187" i="4" s="1"/>
  <c r="H186" i="4"/>
  <c r="D186" i="4"/>
  <c r="E186" i="4" s="1"/>
  <c r="F186" i="4" s="1"/>
  <c r="H185" i="4"/>
  <c r="D185" i="4"/>
  <c r="E185" i="4" s="1"/>
  <c r="F185" i="4" s="1"/>
  <c r="H184" i="4"/>
  <c r="D184" i="4"/>
  <c r="E184" i="4" s="1"/>
  <c r="F184" i="4" s="1"/>
  <c r="H183" i="4"/>
  <c r="D183" i="4"/>
  <c r="E183" i="4" s="1"/>
  <c r="F183" i="4" s="1"/>
  <c r="H182" i="4"/>
  <c r="D182" i="4"/>
  <c r="E182" i="4" s="1"/>
  <c r="F182" i="4" s="1"/>
  <c r="H181" i="4"/>
  <c r="D181" i="4"/>
  <c r="E181" i="4" s="1"/>
  <c r="F181" i="4" s="1"/>
  <c r="H180" i="4"/>
  <c r="D180" i="4"/>
  <c r="E180" i="4" s="1"/>
  <c r="F180" i="4" s="1"/>
  <c r="H179" i="4"/>
  <c r="D179" i="4"/>
  <c r="E179" i="4" s="1"/>
  <c r="F179" i="4" s="1"/>
  <c r="H178" i="4"/>
  <c r="D178" i="4"/>
  <c r="E178" i="4" s="1"/>
  <c r="F178" i="4" s="1"/>
  <c r="I177" i="4"/>
  <c r="H177" i="4"/>
  <c r="F177" i="4"/>
  <c r="D177" i="4"/>
  <c r="E177" i="4" s="1"/>
  <c r="I176" i="4"/>
  <c r="H176" i="4"/>
  <c r="G176" i="4"/>
  <c r="F176" i="4"/>
  <c r="D176" i="4"/>
  <c r="E176" i="4" s="1"/>
  <c r="H135" i="4"/>
  <c r="D135" i="4"/>
  <c r="E135" i="4" s="1"/>
  <c r="F135" i="4" s="1"/>
  <c r="H134" i="4"/>
  <c r="D134" i="4"/>
  <c r="E134" i="4" s="1"/>
  <c r="F134" i="4" s="1"/>
  <c r="H133" i="4"/>
  <c r="D133" i="4"/>
  <c r="E133" i="4" s="1"/>
  <c r="F133" i="4" s="1"/>
  <c r="H132" i="4"/>
  <c r="D132" i="4"/>
  <c r="E132" i="4" s="1"/>
  <c r="F132" i="4" s="1"/>
  <c r="H131" i="4"/>
  <c r="D131" i="4"/>
  <c r="E131" i="4" s="1"/>
  <c r="F131" i="4" s="1"/>
  <c r="H130" i="4"/>
  <c r="D130" i="4"/>
  <c r="E130" i="4" s="1"/>
  <c r="F130" i="4" s="1"/>
  <c r="H129" i="4"/>
  <c r="D129" i="4"/>
  <c r="E129" i="4" s="1"/>
  <c r="F129" i="4" s="1"/>
  <c r="H128" i="4"/>
  <c r="D128" i="4"/>
  <c r="E128" i="4" s="1"/>
  <c r="F128" i="4" s="1"/>
  <c r="H127" i="4"/>
  <c r="D127" i="4"/>
  <c r="E127" i="4" s="1"/>
  <c r="F127" i="4" s="1"/>
  <c r="H126" i="4"/>
  <c r="D126" i="4"/>
  <c r="E126" i="4" s="1"/>
  <c r="F126" i="4" s="1"/>
  <c r="H125" i="4"/>
  <c r="D125" i="4"/>
  <c r="E125" i="4" s="1"/>
  <c r="F125" i="4" s="1"/>
  <c r="H124" i="4"/>
  <c r="D124" i="4"/>
  <c r="E124" i="4" s="1"/>
  <c r="F124" i="4" s="1"/>
  <c r="H123" i="4"/>
  <c r="D123" i="4"/>
  <c r="E123" i="4" s="1"/>
  <c r="F123" i="4" s="1"/>
  <c r="H122" i="4"/>
  <c r="D122" i="4"/>
  <c r="E122" i="4" s="1"/>
  <c r="F122" i="4" s="1"/>
  <c r="H121" i="4"/>
  <c r="D121" i="4"/>
  <c r="E121" i="4" s="1"/>
  <c r="F121" i="4" s="1"/>
  <c r="H120" i="4"/>
  <c r="D120" i="4"/>
  <c r="E120" i="4" s="1"/>
  <c r="F120" i="4" s="1"/>
  <c r="H119" i="4"/>
  <c r="D119" i="4"/>
  <c r="E119" i="4" s="1"/>
  <c r="F119" i="4" s="1"/>
  <c r="H118" i="4"/>
  <c r="D118" i="4"/>
  <c r="E118" i="4" s="1"/>
  <c r="F118" i="4" s="1"/>
  <c r="H117" i="4"/>
  <c r="D117" i="4"/>
  <c r="E117" i="4" s="1"/>
  <c r="F117" i="4" s="1"/>
  <c r="H116" i="4"/>
  <c r="D116" i="4"/>
  <c r="E116" i="4" s="1"/>
  <c r="F116" i="4" s="1"/>
  <c r="H115" i="4"/>
  <c r="D115" i="4"/>
  <c r="E115" i="4" s="1"/>
  <c r="F115" i="4" s="1"/>
  <c r="H114" i="4"/>
  <c r="D114" i="4"/>
  <c r="E114" i="4" s="1"/>
  <c r="F114" i="4" s="1"/>
  <c r="H113" i="4"/>
  <c r="D113" i="4"/>
  <c r="E113" i="4" s="1"/>
  <c r="F113" i="4" s="1"/>
  <c r="H112" i="4"/>
  <c r="D112" i="4"/>
  <c r="E112" i="4" s="1"/>
  <c r="F112" i="4" s="1"/>
  <c r="H111" i="4"/>
  <c r="D111" i="4"/>
  <c r="E111" i="4" s="1"/>
  <c r="F111" i="4" s="1"/>
  <c r="H110" i="4"/>
  <c r="D110" i="4"/>
  <c r="E110" i="4" s="1"/>
  <c r="F110" i="4" s="1"/>
  <c r="H109" i="4"/>
  <c r="D109" i="4"/>
  <c r="E109" i="4" s="1"/>
  <c r="F109" i="4" s="1"/>
  <c r="H108" i="4"/>
  <c r="D108" i="4"/>
  <c r="E108" i="4" s="1"/>
  <c r="F108" i="4" s="1"/>
  <c r="H107" i="4"/>
  <c r="D107" i="4"/>
  <c r="E107" i="4" s="1"/>
  <c r="F107" i="4" s="1"/>
  <c r="H106" i="4"/>
  <c r="D106" i="4"/>
  <c r="E106" i="4" s="1"/>
  <c r="F106" i="4" s="1"/>
  <c r="H105" i="4"/>
  <c r="D105" i="4"/>
  <c r="E105" i="4" s="1"/>
  <c r="F105" i="4" s="1"/>
  <c r="H104" i="4"/>
  <c r="D104" i="4"/>
  <c r="E104" i="4" s="1"/>
  <c r="F104" i="4" s="1"/>
  <c r="H103" i="4"/>
  <c r="D103" i="4"/>
  <c r="E103" i="4" s="1"/>
  <c r="F103" i="4" s="1"/>
  <c r="H102" i="4"/>
  <c r="D102" i="4"/>
  <c r="E102" i="4" s="1"/>
  <c r="F102" i="4" s="1"/>
  <c r="H101" i="4"/>
  <c r="D101" i="4"/>
  <c r="E101" i="4" s="1"/>
  <c r="F101" i="4" s="1"/>
  <c r="H100" i="4"/>
  <c r="D100" i="4"/>
  <c r="E100" i="4" s="1"/>
  <c r="F100" i="4" s="1"/>
  <c r="H99" i="4"/>
  <c r="D99" i="4"/>
  <c r="E99" i="4" s="1"/>
  <c r="F99" i="4" s="1"/>
  <c r="H98" i="4"/>
  <c r="D98" i="4"/>
  <c r="E98" i="4" s="1"/>
  <c r="F98" i="4" s="1"/>
  <c r="H97" i="4"/>
  <c r="D97" i="4"/>
  <c r="E97" i="4" s="1"/>
  <c r="F97" i="4" s="1"/>
  <c r="H96" i="4"/>
  <c r="D96" i="4"/>
  <c r="E96" i="4" s="1"/>
  <c r="F96" i="4" s="1"/>
  <c r="H95" i="4"/>
  <c r="D95" i="4"/>
  <c r="E95" i="4" s="1"/>
  <c r="F95" i="4" s="1"/>
  <c r="I94" i="4"/>
  <c r="H94" i="4"/>
  <c r="F94" i="4"/>
  <c r="D94" i="4"/>
  <c r="E94" i="4" s="1"/>
  <c r="I93" i="4"/>
  <c r="H93" i="4"/>
  <c r="G93" i="4"/>
  <c r="F93" i="4"/>
  <c r="D93" i="4"/>
  <c r="E93" i="4" s="1"/>
  <c r="H51" i="4"/>
  <c r="D51" i="4"/>
  <c r="E51" i="4" s="1"/>
  <c r="F51" i="4" s="1"/>
  <c r="H50" i="4"/>
  <c r="D50" i="4"/>
  <c r="E50" i="4" s="1"/>
  <c r="F50" i="4" s="1"/>
  <c r="H49" i="4"/>
  <c r="D49" i="4"/>
  <c r="E49" i="4" s="1"/>
  <c r="F49" i="4" s="1"/>
  <c r="H48" i="4"/>
  <c r="D48" i="4"/>
  <c r="E48" i="4" s="1"/>
  <c r="F48" i="4" s="1"/>
  <c r="H47" i="4"/>
  <c r="D47" i="4"/>
  <c r="E47" i="4" s="1"/>
  <c r="F47" i="4" s="1"/>
  <c r="H46" i="4"/>
  <c r="D46" i="4"/>
  <c r="E46" i="4" s="1"/>
  <c r="F46" i="4" s="1"/>
  <c r="H45" i="4"/>
  <c r="D45" i="4"/>
  <c r="E45" i="4" s="1"/>
  <c r="F45" i="4" s="1"/>
  <c r="H44" i="4"/>
  <c r="D44" i="4"/>
  <c r="E44" i="4" s="1"/>
  <c r="F44" i="4" s="1"/>
  <c r="H43" i="4"/>
  <c r="D43" i="4"/>
  <c r="E43" i="4" s="1"/>
  <c r="F43" i="4" s="1"/>
  <c r="H42" i="4"/>
  <c r="D42" i="4"/>
  <c r="E42" i="4" s="1"/>
  <c r="F42" i="4" s="1"/>
  <c r="H41" i="4"/>
  <c r="D41" i="4"/>
  <c r="E41" i="4" s="1"/>
  <c r="F41" i="4" s="1"/>
  <c r="H40" i="4"/>
  <c r="D40" i="4"/>
  <c r="E40" i="4" s="1"/>
  <c r="F40" i="4" s="1"/>
  <c r="H39" i="4"/>
  <c r="D39" i="4"/>
  <c r="E39" i="4" s="1"/>
  <c r="F39" i="4" s="1"/>
  <c r="H38" i="4"/>
  <c r="D38" i="4"/>
  <c r="E38" i="4" s="1"/>
  <c r="F38" i="4" s="1"/>
  <c r="H37" i="4"/>
  <c r="D37" i="4"/>
  <c r="E37" i="4" s="1"/>
  <c r="F37" i="4" s="1"/>
  <c r="H36" i="4"/>
  <c r="D36" i="4"/>
  <c r="E36" i="4" s="1"/>
  <c r="F36" i="4" s="1"/>
  <c r="H35" i="4"/>
  <c r="D35" i="4"/>
  <c r="E35" i="4" s="1"/>
  <c r="F35" i="4" s="1"/>
  <c r="H34" i="4"/>
  <c r="D34" i="4"/>
  <c r="E34" i="4" s="1"/>
  <c r="F34" i="4" s="1"/>
  <c r="H33" i="4"/>
  <c r="D33" i="4"/>
  <c r="E33" i="4" s="1"/>
  <c r="F33" i="4" s="1"/>
  <c r="H32" i="4"/>
  <c r="D32" i="4"/>
  <c r="E32" i="4" s="1"/>
  <c r="F32" i="4" s="1"/>
  <c r="H31" i="4"/>
  <c r="D31" i="4"/>
  <c r="E31" i="4" s="1"/>
  <c r="F31" i="4" s="1"/>
  <c r="H30" i="4"/>
  <c r="D30" i="4"/>
  <c r="E30" i="4" s="1"/>
  <c r="F30" i="4" s="1"/>
  <c r="H29" i="4"/>
  <c r="D29" i="4"/>
  <c r="E29" i="4" s="1"/>
  <c r="F29" i="4" s="1"/>
  <c r="H28" i="4"/>
  <c r="D28" i="4"/>
  <c r="E28" i="4" s="1"/>
  <c r="F28" i="4" s="1"/>
  <c r="H27" i="4"/>
  <c r="D27" i="4"/>
  <c r="E27" i="4" s="1"/>
  <c r="F27" i="4" s="1"/>
  <c r="H26" i="4"/>
  <c r="D26" i="4"/>
  <c r="E26" i="4" s="1"/>
  <c r="F26" i="4" s="1"/>
  <c r="H25" i="4"/>
  <c r="D25" i="4"/>
  <c r="E25" i="4" s="1"/>
  <c r="F25" i="4" s="1"/>
  <c r="H24" i="4"/>
  <c r="D24" i="4"/>
  <c r="E24" i="4" s="1"/>
  <c r="F24" i="4" s="1"/>
  <c r="H23" i="4"/>
  <c r="D23" i="4"/>
  <c r="E23" i="4" s="1"/>
  <c r="F23" i="4" s="1"/>
  <c r="H22" i="4"/>
  <c r="D22" i="4"/>
  <c r="E22" i="4" s="1"/>
  <c r="F22" i="4" s="1"/>
  <c r="H21" i="4"/>
  <c r="D21" i="4"/>
  <c r="E21" i="4" s="1"/>
  <c r="F21" i="4" s="1"/>
  <c r="H20" i="4"/>
  <c r="D20" i="4"/>
  <c r="E20" i="4" s="1"/>
  <c r="F20" i="4" s="1"/>
  <c r="H19" i="4"/>
  <c r="D19" i="4"/>
  <c r="E19" i="4" s="1"/>
  <c r="F19" i="4" s="1"/>
  <c r="H18" i="4"/>
  <c r="D18" i="4"/>
  <c r="E18" i="4" s="1"/>
  <c r="F18" i="4" s="1"/>
  <c r="H17" i="4"/>
  <c r="D17" i="4"/>
  <c r="E17" i="4" s="1"/>
  <c r="F17" i="4" s="1"/>
  <c r="H16" i="4"/>
  <c r="D16" i="4"/>
  <c r="E16" i="4" s="1"/>
  <c r="F16" i="4" s="1"/>
  <c r="H15" i="4"/>
  <c r="D15" i="4"/>
  <c r="E15" i="4" s="1"/>
  <c r="F15" i="4" s="1"/>
  <c r="H14" i="4"/>
  <c r="D14" i="4"/>
  <c r="E14" i="4" s="1"/>
  <c r="F14" i="4" s="1"/>
  <c r="H13" i="4"/>
  <c r="D13" i="4"/>
  <c r="E13" i="4" s="1"/>
  <c r="F13" i="4" s="1"/>
  <c r="H12" i="4"/>
  <c r="D12" i="4"/>
  <c r="E12" i="4" s="1"/>
  <c r="F12" i="4" s="1"/>
  <c r="H11" i="4"/>
  <c r="D11" i="4"/>
  <c r="E11" i="4" s="1"/>
  <c r="F11" i="4" s="1"/>
  <c r="S10" i="4"/>
  <c r="H10" i="4"/>
  <c r="D10" i="4"/>
  <c r="E10" i="4" s="1"/>
  <c r="F10" i="4" s="1"/>
  <c r="S9" i="4"/>
  <c r="H9" i="4"/>
  <c r="D9" i="4"/>
  <c r="E9" i="4" s="1"/>
  <c r="F9" i="4" s="1"/>
  <c r="S8" i="4"/>
  <c r="I8" i="4"/>
  <c r="H8" i="4"/>
  <c r="F8" i="4"/>
  <c r="D8" i="4"/>
  <c r="E8" i="4" s="1"/>
  <c r="S7" i="4"/>
  <c r="I7" i="4"/>
  <c r="H7" i="4"/>
  <c r="G7" i="4"/>
  <c r="F7" i="4"/>
  <c r="D7" i="4"/>
  <c r="E7" i="4" s="1"/>
  <c r="S6" i="4"/>
  <c r="S5" i="4"/>
  <c r="S4" i="4"/>
  <c r="R3" i="4"/>
  <c r="S3" i="4" s="1"/>
  <c r="R2" i="4"/>
  <c r="S2" i="4" s="1"/>
  <c r="H458" i="3"/>
  <c r="D458" i="3"/>
  <c r="E458" i="3" s="1"/>
  <c r="F458" i="3" s="1"/>
  <c r="H457" i="3"/>
  <c r="D457" i="3"/>
  <c r="E457" i="3" s="1"/>
  <c r="F457" i="3" s="1"/>
  <c r="H456" i="3"/>
  <c r="D456" i="3"/>
  <c r="E456" i="3" s="1"/>
  <c r="F456" i="3" s="1"/>
  <c r="H455" i="3"/>
  <c r="D455" i="3"/>
  <c r="E455" i="3" s="1"/>
  <c r="F455" i="3" s="1"/>
  <c r="H454" i="3"/>
  <c r="D454" i="3"/>
  <c r="E454" i="3" s="1"/>
  <c r="F454" i="3" s="1"/>
  <c r="H453" i="3"/>
  <c r="D453" i="3"/>
  <c r="E453" i="3" s="1"/>
  <c r="F453" i="3" s="1"/>
  <c r="H452" i="3"/>
  <c r="D452" i="3"/>
  <c r="E452" i="3" s="1"/>
  <c r="F452" i="3" s="1"/>
  <c r="H451" i="3"/>
  <c r="D451" i="3"/>
  <c r="E451" i="3" s="1"/>
  <c r="F451" i="3" s="1"/>
  <c r="H450" i="3"/>
  <c r="D450" i="3"/>
  <c r="E450" i="3" s="1"/>
  <c r="F450" i="3" s="1"/>
  <c r="H449" i="3"/>
  <c r="D449" i="3"/>
  <c r="E449" i="3" s="1"/>
  <c r="F449" i="3" s="1"/>
  <c r="H448" i="3"/>
  <c r="D448" i="3"/>
  <c r="E448" i="3" s="1"/>
  <c r="F448" i="3" s="1"/>
  <c r="H447" i="3"/>
  <c r="D447" i="3"/>
  <c r="E447" i="3" s="1"/>
  <c r="F447" i="3" s="1"/>
  <c r="H446" i="3"/>
  <c r="D446" i="3"/>
  <c r="E446" i="3" s="1"/>
  <c r="F446" i="3" s="1"/>
  <c r="H445" i="3"/>
  <c r="D445" i="3"/>
  <c r="E445" i="3" s="1"/>
  <c r="F445" i="3" s="1"/>
  <c r="H444" i="3"/>
  <c r="D444" i="3"/>
  <c r="E444" i="3" s="1"/>
  <c r="F444" i="3" s="1"/>
  <c r="H443" i="3"/>
  <c r="D443" i="3"/>
  <c r="E443" i="3" s="1"/>
  <c r="F443" i="3" s="1"/>
  <c r="H442" i="3"/>
  <c r="D442" i="3"/>
  <c r="E442" i="3" s="1"/>
  <c r="F442" i="3" s="1"/>
  <c r="H441" i="3"/>
  <c r="D441" i="3"/>
  <c r="E441" i="3" s="1"/>
  <c r="F441" i="3" s="1"/>
  <c r="H440" i="3"/>
  <c r="D440" i="3"/>
  <c r="E440" i="3" s="1"/>
  <c r="F440" i="3" s="1"/>
  <c r="H439" i="3"/>
  <c r="D439" i="3"/>
  <c r="E439" i="3" s="1"/>
  <c r="F439" i="3" s="1"/>
  <c r="H438" i="3"/>
  <c r="D438" i="3"/>
  <c r="E438" i="3" s="1"/>
  <c r="F438" i="3" s="1"/>
  <c r="H437" i="3"/>
  <c r="D437" i="3"/>
  <c r="E437" i="3" s="1"/>
  <c r="F437" i="3" s="1"/>
  <c r="H436" i="3"/>
  <c r="D436" i="3"/>
  <c r="E436" i="3" s="1"/>
  <c r="F436" i="3" s="1"/>
  <c r="H435" i="3"/>
  <c r="D435" i="3"/>
  <c r="E435" i="3" s="1"/>
  <c r="F435" i="3" s="1"/>
  <c r="H434" i="3"/>
  <c r="D434" i="3"/>
  <c r="E434" i="3" s="1"/>
  <c r="F434" i="3" s="1"/>
  <c r="H433" i="3"/>
  <c r="D433" i="3"/>
  <c r="E433" i="3" s="1"/>
  <c r="F433" i="3" s="1"/>
  <c r="H432" i="3"/>
  <c r="D432" i="3"/>
  <c r="E432" i="3" s="1"/>
  <c r="F432" i="3" s="1"/>
  <c r="H431" i="3"/>
  <c r="D431" i="3"/>
  <c r="E431" i="3" s="1"/>
  <c r="F431" i="3" s="1"/>
  <c r="H430" i="3"/>
  <c r="D430" i="3"/>
  <c r="E430" i="3" s="1"/>
  <c r="F430" i="3" s="1"/>
  <c r="H429" i="3"/>
  <c r="D429" i="3"/>
  <c r="E429" i="3" s="1"/>
  <c r="F429" i="3" s="1"/>
  <c r="H428" i="3"/>
  <c r="D428" i="3"/>
  <c r="E428" i="3" s="1"/>
  <c r="F428" i="3" s="1"/>
  <c r="H427" i="3"/>
  <c r="D427" i="3"/>
  <c r="E427" i="3" s="1"/>
  <c r="F427" i="3" s="1"/>
  <c r="H426" i="3"/>
  <c r="D426" i="3"/>
  <c r="E426" i="3" s="1"/>
  <c r="F426" i="3" s="1"/>
  <c r="I425" i="3"/>
  <c r="H425" i="3"/>
  <c r="F425" i="3"/>
  <c r="D425" i="3"/>
  <c r="E425" i="3" s="1"/>
  <c r="I424" i="3"/>
  <c r="H424" i="3"/>
  <c r="G424" i="3"/>
  <c r="F424" i="3"/>
  <c r="D424" i="3"/>
  <c r="E424" i="3" s="1"/>
  <c r="H411" i="3"/>
  <c r="D411" i="3"/>
  <c r="E411" i="3" s="1"/>
  <c r="F411" i="3" s="1"/>
  <c r="H410" i="3"/>
  <c r="D410" i="3"/>
  <c r="E410" i="3" s="1"/>
  <c r="F410" i="3" s="1"/>
  <c r="H409" i="3"/>
  <c r="D409" i="3"/>
  <c r="E409" i="3" s="1"/>
  <c r="F409" i="3" s="1"/>
  <c r="H408" i="3"/>
  <c r="D408" i="3"/>
  <c r="E408" i="3" s="1"/>
  <c r="F408" i="3" s="1"/>
  <c r="H407" i="3"/>
  <c r="D407" i="3"/>
  <c r="E407" i="3" s="1"/>
  <c r="F407" i="3" s="1"/>
  <c r="H406" i="3"/>
  <c r="D406" i="3"/>
  <c r="E406" i="3" s="1"/>
  <c r="F406" i="3" s="1"/>
  <c r="H405" i="3"/>
  <c r="D405" i="3"/>
  <c r="E405" i="3" s="1"/>
  <c r="F405" i="3" s="1"/>
  <c r="H404" i="3"/>
  <c r="D404" i="3"/>
  <c r="E404" i="3" s="1"/>
  <c r="F404" i="3" s="1"/>
  <c r="H403" i="3"/>
  <c r="D403" i="3"/>
  <c r="E403" i="3" s="1"/>
  <c r="F403" i="3" s="1"/>
  <c r="H402" i="3"/>
  <c r="D402" i="3"/>
  <c r="E402" i="3" s="1"/>
  <c r="F402" i="3" s="1"/>
  <c r="H401" i="3"/>
  <c r="D401" i="3"/>
  <c r="E401" i="3" s="1"/>
  <c r="F401" i="3" s="1"/>
  <c r="H400" i="3"/>
  <c r="D400" i="3"/>
  <c r="E400" i="3" s="1"/>
  <c r="F400" i="3" s="1"/>
  <c r="H399" i="3"/>
  <c r="D399" i="3"/>
  <c r="E399" i="3" s="1"/>
  <c r="F399" i="3" s="1"/>
  <c r="H398" i="3"/>
  <c r="D398" i="3"/>
  <c r="E398" i="3" s="1"/>
  <c r="F398" i="3" s="1"/>
  <c r="H397" i="3"/>
  <c r="D397" i="3"/>
  <c r="E397" i="3" s="1"/>
  <c r="F397" i="3" s="1"/>
  <c r="H396" i="3"/>
  <c r="D396" i="3"/>
  <c r="E396" i="3" s="1"/>
  <c r="F396" i="3" s="1"/>
  <c r="H395" i="3"/>
  <c r="D395" i="3"/>
  <c r="E395" i="3" s="1"/>
  <c r="F395" i="3" s="1"/>
  <c r="H394" i="3"/>
  <c r="D394" i="3"/>
  <c r="E394" i="3" s="1"/>
  <c r="F394" i="3" s="1"/>
  <c r="H393" i="3"/>
  <c r="D393" i="3"/>
  <c r="E393" i="3" s="1"/>
  <c r="F393" i="3" s="1"/>
  <c r="H392" i="3"/>
  <c r="D392" i="3"/>
  <c r="E392" i="3" s="1"/>
  <c r="F392" i="3" s="1"/>
  <c r="H391" i="3"/>
  <c r="D391" i="3"/>
  <c r="E391" i="3" s="1"/>
  <c r="F391" i="3" s="1"/>
  <c r="H390" i="3"/>
  <c r="D390" i="3"/>
  <c r="E390" i="3" s="1"/>
  <c r="F390" i="3" s="1"/>
  <c r="H389" i="3"/>
  <c r="D389" i="3"/>
  <c r="E389" i="3" s="1"/>
  <c r="F389" i="3" s="1"/>
  <c r="H388" i="3"/>
  <c r="D388" i="3"/>
  <c r="E388" i="3" s="1"/>
  <c r="F388" i="3" s="1"/>
  <c r="H387" i="3"/>
  <c r="D387" i="3"/>
  <c r="E387" i="3" s="1"/>
  <c r="F387" i="3" s="1"/>
  <c r="H386" i="3"/>
  <c r="D386" i="3"/>
  <c r="E386" i="3" s="1"/>
  <c r="F386" i="3" s="1"/>
  <c r="H385" i="3"/>
  <c r="D385" i="3"/>
  <c r="E385" i="3" s="1"/>
  <c r="F385" i="3" s="1"/>
  <c r="H384" i="3"/>
  <c r="D384" i="3"/>
  <c r="E384" i="3" s="1"/>
  <c r="F384" i="3" s="1"/>
  <c r="H383" i="3"/>
  <c r="D383" i="3"/>
  <c r="E383" i="3" s="1"/>
  <c r="F383" i="3" s="1"/>
  <c r="H382" i="3"/>
  <c r="D382" i="3"/>
  <c r="E382" i="3" s="1"/>
  <c r="F382" i="3" s="1"/>
  <c r="H381" i="3"/>
  <c r="D381" i="3"/>
  <c r="E381" i="3" s="1"/>
  <c r="F381" i="3" s="1"/>
  <c r="H380" i="3"/>
  <c r="D380" i="3"/>
  <c r="E380" i="3" s="1"/>
  <c r="F380" i="3" s="1"/>
  <c r="H379" i="3"/>
  <c r="D379" i="3"/>
  <c r="E379" i="3" s="1"/>
  <c r="F379" i="3" s="1"/>
  <c r="H378" i="3"/>
  <c r="D378" i="3"/>
  <c r="E378" i="3" s="1"/>
  <c r="F378" i="3" s="1"/>
  <c r="I377" i="3"/>
  <c r="H377" i="3"/>
  <c r="F377" i="3"/>
  <c r="D377" i="3"/>
  <c r="E377" i="3" s="1"/>
  <c r="I376" i="3"/>
  <c r="H376" i="3"/>
  <c r="G376" i="3"/>
  <c r="F376" i="3"/>
  <c r="D376" i="3"/>
  <c r="E376" i="3" s="1"/>
  <c r="H363" i="3"/>
  <c r="D363" i="3"/>
  <c r="E363" i="3" s="1"/>
  <c r="F363" i="3" s="1"/>
  <c r="H362" i="3"/>
  <c r="D362" i="3"/>
  <c r="E362" i="3" s="1"/>
  <c r="F362" i="3" s="1"/>
  <c r="H361" i="3"/>
  <c r="D361" i="3"/>
  <c r="E361" i="3" s="1"/>
  <c r="F361" i="3" s="1"/>
  <c r="H360" i="3"/>
  <c r="D360" i="3"/>
  <c r="E360" i="3" s="1"/>
  <c r="F360" i="3" s="1"/>
  <c r="H359" i="3"/>
  <c r="D359" i="3"/>
  <c r="E359" i="3" s="1"/>
  <c r="F359" i="3" s="1"/>
  <c r="H358" i="3"/>
  <c r="D358" i="3"/>
  <c r="E358" i="3" s="1"/>
  <c r="F358" i="3" s="1"/>
  <c r="H357" i="3"/>
  <c r="D357" i="3"/>
  <c r="E357" i="3" s="1"/>
  <c r="F357" i="3" s="1"/>
  <c r="H356" i="3"/>
  <c r="D356" i="3"/>
  <c r="E356" i="3" s="1"/>
  <c r="F356" i="3" s="1"/>
  <c r="H355" i="3"/>
  <c r="D355" i="3"/>
  <c r="E355" i="3" s="1"/>
  <c r="F355" i="3" s="1"/>
  <c r="H354" i="3"/>
  <c r="D354" i="3"/>
  <c r="E354" i="3" s="1"/>
  <c r="F354" i="3" s="1"/>
  <c r="H353" i="3"/>
  <c r="D353" i="3"/>
  <c r="E353" i="3" s="1"/>
  <c r="F353" i="3" s="1"/>
  <c r="H352" i="3"/>
  <c r="D352" i="3"/>
  <c r="E352" i="3" s="1"/>
  <c r="F352" i="3" s="1"/>
  <c r="H351" i="3"/>
  <c r="D351" i="3"/>
  <c r="E351" i="3" s="1"/>
  <c r="F351" i="3" s="1"/>
  <c r="H350" i="3"/>
  <c r="D350" i="3"/>
  <c r="E350" i="3" s="1"/>
  <c r="F350" i="3" s="1"/>
  <c r="H349" i="3"/>
  <c r="D349" i="3"/>
  <c r="E349" i="3" s="1"/>
  <c r="F349" i="3" s="1"/>
  <c r="H348" i="3"/>
  <c r="D348" i="3"/>
  <c r="E348" i="3" s="1"/>
  <c r="F348" i="3" s="1"/>
  <c r="H347" i="3"/>
  <c r="D347" i="3"/>
  <c r="E347" i="3" s="1"/>
  <c r="F347" i="3" s="1"/>
  <c r="H346" i="3"/>
  <c r="D346" i="3"/>
  <c r="E346" i="3" s="1"/>
  <c r="F346" i="3" s="1"/>
  <c r="H345" i="3"/>
  <c r="D345" i="3"/>
  <c r="E345" i="3" s="1"/>
  <c r="F345" i="3" s="1"/>
  <c r="H344" i="3"/>
  <c r="D344" i="3"/>
  <c r="E344" i="3" s="1"/>
  <c r="F344" i="3" s="1"/>
  <c r="H343" i="3"/>
  <c r="D343" i="3"/>
  <c r="E343" i="3" s="1"/>
  <c r="F343" i="3" s="1"/>
  <c r="H342" i="3"/>
  <c r="D342" i="3"/>
  <c r="E342" i="3" s="1"/>
  <c r="F342" i="3" s="1"/>
  <c r="H341" i="3"/>
  <c r="D341" i="3"/>
  <c r="E341" i="3" s="1"/>
  <c r="F341" i="3" s="1"/>
  <c r="H340" i="3"/>
  <c r="D340" i="3"/>
  <c r="E340" i="3" s="1"/>
  <c r="F340" i="3" s="1"/>
  <c r="H339" i="3"/>
  <c r="D339" i="3"/>
  <c r="E339" i="3" s="1"/>
  <c r="F339" i="3" s="1"/>
  <c r="H338" i="3"/>
  <c r="D338" i="3"/>
  <c r="E338" i="3" s="1"/>
  <c r="F338" i="3" s="1"/>
  <c r="H337" i="3"/>
  <c r="D337" i="3"/>
  <c r="E337" i="3" s="1"/>
  <c r="F337" i="3" s="1"/>
  <c r="H336" i="3"/>
  <c r="D336" i="3"/>
  <c r="E336" i="3" s="1"/>
  <c r="F336" i="3" s="1"/>
  <c r="H335" i="3"/>
  <c r="D335" i="3"/>
  <c r="E335" i="3" s="1"/>
  <c r="F335" i="3" s="1"/>
  <c r="H334" i="3"/>
  <c r="D334" i="3"/>
  <c r="E334" i="3" s="1"/>
  <c r="F334" i="3" s="1"/>
  <c r="H333" i="3"/>
  <c r="D333" i="3"/>
  <c r="E333" i="3" s="1"/>
  <c r="F333" i="3" s="1"/>
  <c r="H332" i="3"/>
  <c r="D332" i="3"/>
  <c r="E332" i="3" s="1"/>
  <c r="F332" i="3" s="1"/>
  <c r="H331" i="3"/>
  <c r="D331" i="3"/>
  <c r="E331" i="3" s="1"/>
  <c r="F331" i="3" s="1"/>
  <c r="H330" i="3"/>
  <c r="D330" i="3"/>
  <c r="E330" i="3" s="1"/>
  <c r="F330" i="3" s="1"/>
  <c r="I329" i="3"/>
  <c r="H329" i="3"/>
  <c r="F329" i="3"/>
  <c r="D329" i="3"/>
  <c r="E329" i="3" s="1"/>
  <c r="I328" i="3"/>
  <c r="H328" i="3"/>
  <c r="G328" i="3"/>
  <c r="F328" i="3"/>
  <c r="D328" i="3"/>
  <c r="E328" i="3" s="1"/>
  <c r="H314" i="3"/>
  <c r="D314" i="3"/>
  <c r="E314" i="3" s="1"/>
  <c r="F314" i="3" s="1"/>
  <c r="H313" i="3"/>
  <c r="D313" i="3"/>
  <c r="E313" i="3" s="1"/>
  <c r="F313" i="3" s="1"/>
  <c r="H312" i="3"/>
  <c r="D312" i="3"/>
  <c r="E312" i="3" s="1"/>
  <c r="F312" i="3" s="1"/>
  <c r="H311" i="3"/>
  <c r="D311" i="3"/>
  <c r="E311" i="3" s="1"/>
  <c r="F311" i="3" s="1"/>
  <c r="H310" i="3"/>
  <c r="D310" i="3"/>
  <c r="E310" i="3" s="1"/>
  <c r="F310" i="3" s="1"/>
  <c r="H309" i="3"/>
  <c r="D309" i="3"/>
  <c r="E309" i="3" s="1"/>
  <c r="F309" i="3" s="1"/>
  <c r="H308" i="3"/>
  <c r="D308" i="3"/>
  <c r="E308" i="3" s="1"/>
  <c r="F308" i="3" s="1"/>
  <c r="H307" i="3"/>
  <c r="D307" i="3"/>
  <c r="E307" i="3" s="1"/>
  <c r="F307" i="3" s="1"/>
  <c r="H306" i="3"/>
  <c r="D306" i="3"/>
  <c r="E306" i="3" s="1"/>
  <c r="F306" i="3" s="1"/>
  <c r="H305" i="3"/>
  <c r="D305" i="3"/>
  <c r="E305" i="3" s="1"/>
  <c r="F305" i="3" s="1"/>
  <c r="H304" i="3"/>
  <c r="D304" i="3"/>
  <c r="E304" i="3" s="1"/>
  <c r="F304" i="3" s="1"/>
  <c r="H303" i="3"/>
  <c r="D303" i="3"/>
  <c r="E303" i="3" s="1"/>
  <c r="F303" i="3" s="1"/>
  <c r="H302" i="3"/>
  <c r="D302" i="3"/>
  <c r="E302" i="3" s="1"/>
  <c r="F302" i="3" s="1"/>
  <c r="H301" i="3"/>
  <c r="D301" i="3"/>
  <c r="E301" i="3" s="1"/>
  <c r="F301" i="3" s="1"/>
  <c r="H300" i="3"/>
  <c r="D300" i="3"/>
  <c r="E300" i="3" s="1"/>
  <c r="F300" i="3" s="1"/>
  <c r="H299" i="3"/>
  <c r="D299" i="3"/>
  <c r="E299" i="3" s="1"/>
  <c r="F299" i="3" s="1"/>
  <c r="H298" i="3"/>
  <c r="D298" i="3"/>
  <c r="E298" i="3" s="1"/>
  <c r="F298" i="3" s="1"/>
  <c r="H297" i="3"/>
  <c r="D297" i="3"/>
  <c r="E297" i="3" s="1"/>
  <c r="F297" i="3" s="1"/>
  <c r="H296" i="3"/>
  <c r="D296" i="3"/>
  <c r="E296" i="3" s="1"/>
  <c r="F296" i="3" s="1"/>
  <c r="H295" i="3"/>
  <c r="D295" i="3"/>
  <c r="E295" i="3" s="1"/>
  <c r="F295" i="3" s="1"/>
  <c r="H294" i="3"/>
  <c r="D294" i="3"/>
  <c r="E294" i="3" s="1"/>
  <c r="F294" i="3" s="1"/>
  <c r="H293" i="3"/>
  <c r="D293" i="3"/>
  <c r="E293" i="3" s="1"/>
  <c r="F293" i="3" s="1"/>
  <c r="H292" i="3"/>
  <c r="D292" i="3"/>
  <c r="E292" i="3" s="1"/>
  <c r="F292" i="3" s="1"/>
  <c r="H291" i="3"/>
  <c r="D291" i="3"/>
  <c r="E291" i="3" s="1"/>
  <c r="F291" i="3" s="1"/>
  <c r="H290" i="3"/>
  <c r="D290" i="3"/>
  <c r="E290" i="3" s="1"/>
  <c r="F290" i="3" s="1"/>
  <c r="H289" i="3"/>
  <c r="D289" i="3"/>
  <c r="E289" i="3" s="1"/>
  <c r="F289" i="3" s="1"/>
  <c r="H288" i="3"/>
  <c r="D288" i="3"/>
  <c r="E288" i="3" s="1"/>
  <c r="F288" i="3" s="1"/>
  <c r="H287" i="3"/>
  <c r="D287" i="3"/>
  <c r="E287" i="3" s="1"/>
  <c r="F287" i="3" s="1"/>
  <c r="H286" i="3"/>
  <c r="D286" i="3"/>
  <c r="E286" i="3" s="1"/>
  <c r="F286" i="3" s="1"/>
  <c r="H285" i="3"/>
  <c r="D285" i="3"/>
  <c r="E285" i="3" s="1"/>
  <c r="F285" i="3" s="1"/>
  <c r="H284" i="3"/>
  <c r="D284" i="3"/>
  <c r="E284" i="3" s="1"/>
  <c r="F284" i="3" s="1"/>
  <c r="H283" i="3"/>
  <c r="D283" i="3"/>
  <c r="E283" i="3" s="1"/>
  <c r="F283" i="3" s="1"/>
  <c r="H282" i="3"/>
  <c r="D282" i="3"/>
  <c r="E282" i="3" s="1"/>
  <c r="F282" i="3" s="1"/>
  <c r="H281" i="3"/>
  <c r="D281" i="3"/>
  <c r="E281" i="3" s="1"/>
  <c r="F281" i="3" s="1"/>
  <c r="H280" i="3"/>
  <c r="D280" i="3"/>
  <c r="E280" i="3" s="1"/>
  <c r="F280" i="3" s="1"/>
  <c r="H279" i="3"/>
  <c r="D279" i="3"/>
  <c r="E279" i="3" s="1"/>
  <c r="F279" i="3" s="1"/>
  <c r="I278" i="3"/>
  <c r="H278" i="3"/>
  <c r="F278" i="3"/>
  <c r="D278" i="3"/>
  <c r="E278" i="3" s="1"/>
  <c r="I277" i="3"/>
  <c r="H277" i="3"/>
  <c r="G277" i="3"/>
  <c r="F277" i="3"/>
  <c r="D277" i="3"/>
  <c r="E277" i="3" s="1"/>
  <c r="H263" i="3"/>
  <c r="D263" i="3"/>
  <c r="E263" i="3" s="1"/>
  <c r="F263" i="3" s="1"/>
  <c r="H262" i="3"/>
  <c r="D262" i="3"/>
  <c r="E262" i="3" s="1"/>
  <c r="F262" i="3" s="1"/>
  <c r="H261" i="3"/>
  <c r="D261" i="3"/>
  <c r="E261" i="3" s="1"/>
  <c r="F261" i="3" s="1"/>
  <c r="H260" i="3"/>
  <c r="D260" i="3"/>
  <c r="E260" i="3" s="1"/>
  <c r="F260" i="3" s="1"/>
  <c r="H259" i="3"/>
  <c r="D259" i="3"/>
  <c r="E259" i="3" s="1"/>
  <c r="F259" i="3" s="1"/>
  <c r="H258" i="3"/>
  <c r="D258" i="3"/>
  <c r="E258" i="3" s="1"/>
  <c r="F258" i="3" s="1"/>
  <c r="H257" i="3"/>
  <c r="D257" i="3"/>
  <c r="E257" i="3" s="1"/>
  <c r="F257" i="3" s="1"/>
  <c r="H256" i="3"/>
  <c r="D256" i="3"/>
  <c r="E256" i="3" s="1"/>
  <c r="F256" i="3" s="1"/>
  <c r="H255" i="3"/>
  <c r="D255" i="3"/>
  <c r="E255" i="3" s="1"/>
  <c r="F255" i="3" s="1"/>
  <c r="H254" i="3"/>
  <c r="D254" i="3"/>
  <c r="E254" i="3" s="1"/>
  <c r="F254" i="3" s="1"/>
  <c r="H253" i="3"/>
  <c r="D253" i="3"/>
  <c r="E253" i="3" s="1"/>
  <c r="F253" i="3" s="1"/>
  <c r="H252" i="3"/>
  <c r="D252" i="3"/>
  <c r="E252" i="3" s="1"/>
  <c r="F252" i="3" s="1"/>
  <c r="H251" i="3"/>
  <c r="D251" i="3"/>
  <c r="E251" i="3" s="1"/>
  <c r="F251" i="3" s="1"/>
  <c r="H250" i="3"/>
  <c r="D250" i="3"/>
  <c r="E250" i="3" s="1"/>
  <c r="F250" i="3" s="1"/>
  <c r="H249" i="3"/>
  <c r="D249" i="3"/>
  <c r="E249" i="3" s="1"/>
  <c r="F249" i="3" s="1"/>
  <c r="H248" i="3"/>
  <c r="D248" i="3"/>
  <c r="E248" i="3" s="1"/>
  <c r="F248" i="3" s="1"/>
  <c r="H247" i="3"/>
  <c r="D247" i="3"/>
  <c r="E247" i="3" s="1"/>
  <c r="F247" i="3" s="1"/>
  <c r="H246" i="3"/>
  <c r="D246" i="3"/>
  <c r="E246" i="3" s="1"/>
  <c r="F246" i="3" s="1"/>
  <c r="H245" i="3"/>
  <c r="D245" i="3"/>
  <c r="E245" i="3" s="1"/>
  <c r="F245" i="3" s="1"/>
  <c r="H244" i="3"/>
  <c r="D244" i="3"/>
  <c r="E244" i="3" s="1"/>
  <c r="F244" i="3" s="1"/>
  <c r="H243" i="3"/>
  <c r="D243" i="3"/>
  <c r="E243" i="3" s="1"/>
  <c r="F243" i="3" s="1"/>
  <c r="H242" i="3"/>
  <c r="D242" i="3"/>
  <c r="E242" i="3" s="1"/>
  <c r="F242" i="3" s="1"/>
  <c r="H241" i="3"/>
  <c r="D241" i="3"/>
  <c r="E241" i="3" s="1"/>
  <c r="F241" i="3" s="1"/>
  <c r="H240" i="3"/>
  <c r="D240" i="3"/>
  <c r="E240" i="3" s="1"/>
  <c r="F240" i="3" s="1"/>
  <c r="H239" i="3"/>
  <c r="D239" i="3"/>
  <c r="E239" i="3" s="1"/>
  <c r="F239" i="3" s="1"/>
  <c r="H238" i="3"/>
  <c r="D238" i="3"/>
  <c r="E238" i="3" s="1"/>
  <c r="F238" i="3" s="1"/>
  <c r="H237" i="3"/>
  <c r="D237" i="3"/>
  <c r="E237" i="3" s="1"/>
  <c r="F237" i="3" s="1"/>
  <c r="H236" i="3"/>
  <c r="D236" i="3"/>
  <c r="E236" i="3" s="1"/>
  <c r="F236" i="3" s="1"/>
  <c r="H235" i="3"/>
  <c r="D235" i="3"/>
  <c r="E235" i="3" s="1"/>
  <c r="F235" i="3" s="1"/>
  <c r="H234" i="3"/>
  <c r="D234" i="3"/>
  <c r="E234" i="3" s="1"/>
  <c r="F234" i="3" s="1"/>
  <c r="H233" i="3"/>
  <c r="D233" i="3"/>
  <c r="E233" i="3" s="1"/>
  <c r="F233" i="3" s="1"/>
  <c r="H232" i="3"/>
  <c r="D232" i="3"/>
  <c r="E232" i="3" s="1"/>
  <c r="F232" i="3" s="1"/>
  <c r="H231" i="3"/>
  <c r="D231" i="3"/>
  <c r="E231" i="3" s="1"/>
  <c r="F231" i="3" s="1"/>
  <c r="H230" i="3"/>
  <c r="D230" i="3"/>
  <c r="E230" i="3" s="1"/>
  <c r="F230" i="3" s="1"/>
  <c r="H229" i="3"/>
  <c r="D229" i="3"/>
  <c r="E229" i="3" s="1"/>
  <c r="F229" i="3" s="1"/>
  <c r="H228" i="3"/>
  <c r="D228" i="3"/>
  <c r="E228" i="3" s="1"/>
  <c r="F228" i="3" s="1"/>
  <c r="I227" i="3"/>
  <c r="H227" i="3"/>
  <c r="F227" i="3"/>
  <c r="D227" i="3"/>
  <c r="E227" i="3" s="1"/>
  <c r="I226" i="3"/>
  <c r="H226" i="3"/>
  <c r="G226" i="3"/>
  <c r="F226" i="3"/>
  <c r="D226" i="3"/>
  <c r="E226" i="3" s="1"/>
  <c r="H212" i="3"/>
  <c r="D212" i="3"/>
  <c r="E212" i="3" s="1"/>
  <c r="F212" i="3" s="1"/>
  <c r="H211" i="3"/>
  <c r="D211" i="3"/>
  <c r="E211" i="3" s="1"/>
  <c r="F211" i="3" s="1"/>
  <c r="H210" i="3"/>
  <c r="D210" i="3"/>
  <c r="E210" i="3" s="1"/>
  <c r="F210" i="3" s="1"/>
  <c r="H209" i="3"/>
  <c r="D209" i="3"/>
  <c r="E209" i="3" s="1"/>
  <c r="F209" i="3" s="1"/>
  <c r="H208" i="3"/>
  <c r="D208" i="3"/>
  <c r="E208" i="3" s="1"/>
  <c r="F208" i="3" s="1"/>
  <c r="H207" i="3"/>
  <c r="D207" i="3"/>
  <c r="E207" i="3" s="1"/>
  <c r="F207" i="3" s="1"/>
  <c r="H206" i="3"/>
  <c r="D206" i="3"/>
  <c r="E206" i="3" s="1"/>
  <c r="F206" i="3" s="1"/>
  <c r="H205" i="3"/>
  <c r="D205" i="3"/>
  <c r="E205" i="3" s="1"/>
  <c r="F205" i="3" s="1"/>
  <c r="H204" i="3"/>
  <c r="D204" i="3"/>
  <c r="E204" i="3" s="1"/>
  <c r="F204" i="3" s="1"/>
  <c r="H203" i="3"/>
  <c r="D203" i="3"/>
  <c r="E203" i="3" s="1"/>
  <c r="F203" i="3" s="1"/>
  <c r="H202" i="3"/>
  <c r="D202" i="3"/>
  <c r="E202" i="3" s="1"/>
  <c r="F202" i="3" s="1"/>
  <c r="H201" i="3"/>
  <c r="D201" i="3"/>
  <c r="E201" i="3" s="1"/>
  <c r="F201" i="3" s="1"/>
  <c r="H200" i="3"/>
  <c r="D200" i="3"/>
  <c r="E200" i="3" s="1"/>
  <c r="F200" i="3" s="1"/>
  <c r="H199" i="3"/>
  <c r="D199" i="3"/>
  <c r="E199" i="3" s="1"/>
  <c r="F199" i="3" s="1"/>
  <c r="H198" i="3"/>
  <c r="D198" i="3"/>
  <c r="E198" i="3" s="1"/>
  <c r="F198" i="3" s="1"/>
  <c r="H197" i="3"/>
  <c r="D197" i="3"/>
  <c r="E197" i="3" s="1"/>
  <c r="F197" i="3" s="1"/>
  <c r="H196" i="3"/>
  <c r="D196" i="3"/>
  <c r="E196" i="3" s="1"/>
  <c r="F196" i="3" s="1"/>
  <c r="H195" i="3"/>
  <c r="D195" i="3"/>
  <c r="E195" i="3" s="1"/>
  <c r="F195" i="3" s="1"/>
  <c r="H194" i="3"/>
  <c r="D194" i="3"/>
  <c r="E194" i="3" s="1"/>
  <c r="F194" i="3" s="1"/>
  <c r="H193" i="3"/>
  <c r="D193" i="3"/>
  <c r="E193" i="3" s="1"/>
  <c r="F193" i="3" s="1"/>
  <c r="H192" i="3"/>
  <c r="D192" i="3"/>
  <c r="E192" i="3" s="1"/>
  <c r="F192" i="3" s="1"/>
  <c r="H191" i="3"/>
  <c r="D191" i="3"/>
  <c r="E191" i="3" s="1"/>
  <c r="F191" i="3" s="1"/>
  <c r="H190" i="3"/>
  <c r="D190" i="3"/>
  <c r="E190" i="3" s="1"/>
  <c r="F190" i="3" s="1"/>
  <c r="H189" i="3"/>
  <c r="D189" i="3"/>
  <c r="E189" i="3" s="1"/>
  <c r="F189" i="3" s="1"/>
  <c r="H188" i="3"/>
  <c r="D188" i="3"/>
  <c r="E188" i="3" s="1"/>
  <c r="F188" i="3" s="1"/>
  <c r="H187" i="3"/>
  <c r="D187" i="3"/>
  <c r="E187" i="3" s="1"/>
  <c r="F187" i="3" s="1"/>
  <c r="H186" i="3"/>
  <c r="D186" i="3"/>
  <c r="E186" i="3" s="1"/>
  <c r="F186" i="3" s="1"/>
  <c r="H185" i="3"/>
  <c r="D185" i="3"/>
  <c r="E185" i="3" s="1"/>
  <c r="F185" i="3" s="1"/>
  <c r="H184" i="3"/>
  <c r="D184" i="3"/>
  <c r="E184" i="3" s="1"/>
  <c r="F184" i="3" s="1"/>
  <c r="H183" i="3"/>
  <c r="D183" i="3"/>
  <c r="E183" i="3" s="1"/>
  <c r="F183" i="3" s="1"/>
  <c r="H182" i="3"/>
  <c r="D182" i="3"/>
  <c r="E182" i="3" s="1"/>
  <c r="F182" i="3" s="1"/>
  <c r="H181" i="3"/>
  <c r="D181" i="3"/>
  <c r="E181" i="3" s="1"/>
  <c r="F181" i="3" s="1"/>
  <c r="H180" i="3"/>
  <c r="D180" i="3"/>
  <c r="E180" i="3" s="1"/>
  <c r="F180" i="3" s="1"/>
  <c r="H179" i="3"/>
  <c r="D179" i="3"/>
  <c r="E179" i="3" s="1"/>
  <c r="F179" i="3" s="1"/>
  <c r="H178" i="3"/>
  <c r="D178" i="3"/>
  <c r="E178" i="3" s="1"/>
  <c r="F178" i="3" s="1"/>
  <c r="H177" i="3"/>
  <c r="D177" i="3"/>
  <c r="E177" i="3" s="1"/>
  <c r="F177" i="3" s="1"/>
  <c r="H176" i="3"/>
  <c r="D176" i="3"/>
  <c r="E176" i="3" s="1"/>
  <c r="F176" i="3" s="1"/>
  <c r="H175" i="3"/>
  <c r="D175" i="3"/>
  <c r="E175" i="3" s="1"/>
  <c r="F175" i="3" s="1"/>
  <c r="I174" i="3"/>
  <c r="H174" i="3"/>
  <c r="F174" i="3"/>
  <c r="D174" i="3"/>
  <c r="E174" i="3" s="1"/>
  <c r="I173" i="3"/>
  <c r="H173" i="3"/>
  <c r="G173" i="3"/>
  <c r="F173" i="3"/>
  <c r="D173" i="3"/>
  <c r="E173" i="3" s="1"/>
  <c r="H159" i="3"/>
  <c r="D159" i="3"/>
  <c r="E159" i="3" s="1"/>
  <c r="F159" i="3" s="1"/>
  <c r="H158" i="3"/>
  <c r="D158" i="3"/>
  <c r="E158" i="3" s="1"/>
  <c r="F158" i="3" s="1"/>
  <c r="H157" i="3"/>
  <c r="D157" i="3"/>
  <c r="E157" i="3" s="1"/>
  <c r="F157" i="3" s="1"/>
  <c r="H156" i="3"/>
  <c r="D156" i="3"/>
  <c r="E156" i="3" s="1"/>
  <c r="F156" i="3" s="1"/>
  <c r="H155" i="3"/>
  <c r="D155" i="3"/>
  <c r="E155" i="3" s="1"/>
  <c r="F155" i="3" s="1"/>
  <c r="H154" i="3"/>
  <c r="D154" i="3"/>
  <c r="E154" i="3" s="1"/>
  <c r="F154" i="3" s="1"/>
  <c r="H153" i="3"/>
  <c r="D153" i="3"/>
  <c r="E153" i="3" s="1"/>
  <c r="F153" i="3" s="1"/>
  <c r="H152" i="3"/>
  <c r="D152" i="3"/>
  <c r="E152" i="3" s="1"/>
  <c r="F152" i="3" s="1"/>
  <c r="H151" i="3"/>
  <c r="D151" i="3"/>
  <c r="E151" i="3" s="1"/>
  <c r="F151" i="3" s="1"/>
  <c r="H150" i="3"/>
  <c r="D150" i="3"/>
  <c r="E150" i="3" s="1"/>
  <c r="F150" i="3" s="1"/>
  <c r="H149" i="3"/>
  <c r="D149" i="3"/>
  <c r="E149" i="3" s="1"/>
  <c r="F149" i="3" s="1"/>
  <c r="H148" i="3"/>
  <c r="D148" i="3"/>
  <c r="E148" i="3" s="1"/>
  <c r="F148" i="3" s="1"/>
  <c r="H147" i="3"/>
  <c r="D147" i="3"/>
  <c r="E147" i="3" s="1"/>
  <c r="F147" i="3" s="1"/>
  <c r="H146" i="3"/>
  <c r="D146" i="3"/>
  <c r="E146" i="3" s="1"/>
  <c r="F146" i="3" s="1"/>
  <c r="H145" i="3"/>
  <c r="D145" i="3"/>
  <c r="E145" i="3" s="1"/>
  <c r="F145" i="3" s="1"/>
  <c r="H144" i="3"/>
  <c r="D144" i="3"/>
  <c r="E144" i="3" s="1"/>
  <c r="F144" i="3" s="1"/>
  <c r="H143" i="3"/>
  <c r="D143" i="3"/>
  <c r="E143" i="3" s="1"/>
  <c r="F143" i="3" s="1"/>
  <c r="H142" i="3"/>
  <c r="D142" i="3"/>
  <c r="E142" i="3" s="1"/>
  <c r="F142" i="3" s="1"/>
  <c r="H141" i="3"/>
  <c r="D141" i="3"/>
  <c r="E141" i="3" s="1"/>
  <c r="F141" i="3" s="1"/>
  <c r="H140" i="3"/>
  <c r="D140" i="3"/>
  <c r="E140" i="3" s="1"/>
  <c r="F140" i="3" s="1"/>
  <c r="H139" i="3"/>
  <c r="D139" i="3"/>
  <c r="E139" i="3" s="1"/>
  <c r="F139" i="3" s="1"/>
  <c r="H138" i="3"/>
  <c r="D138" i="3"/>
  <c r="E138" i="3" s="1"/>
  <c r="F138" i="3" s="1"/>
  <c r="H137" i="3"/>
  <c r="D137" i="3"/>
  <c r="E137" i="3" s="1"/>
  <c r="F137" i="3" s="1"/>
  <c r="H136" i="3"/>
  <c r="D136" i="3"/>
  <c r="E136" i="3" s="1"/>
  <c r="F136" i="3" s="1"/>
  <c r="H135" i="3"/>
  <c r="D135" i="3"/>
  <c r="E135" i="3" s="1"/>
  <c r="F135" i="3" s="1"/>
  <c r="H134" i="3"/>
  <c r="D134" i="3"/>
  <c r="E134" i="3" s="1"/>
  <c r="F134" i="3" s="1"/>
  <c r="H133" i="3"/>
  <c r="D133" i="3"/>
  <c r="E133" i="3" s="1"/>
  <c r="F133" i="3" s="1"/>
  <c r="H132" i="3"/>
  <c r="D132" i="3"/>
  <c r="E132" i="3" s="1"/>
  <c r="F132" i="3" s="1"/>
  <c r="H131" i="3"/>
  <c r="D131" i="3"/>
  <c r="E131" i="3" s="1"/>
  <c r="F131" i="3" s="1"/>
  <c r="H130" i="3"/>
  <c r="D130" i="3"/>
  <c r="E130" i="3" s="1"/>
  <c r="F130" i="3" s="1"/>
  <c r="H129" i="3"/>
  <c r="D129" i="3"/>
  <c r="E129" i="3" s="1"/>
  <c r="F129" i="3" s="1"/>
  <c r="H128" i="3"/>
  <c r="D128" i="3"/>
  <c r="E128" i="3" s="1"/>
  <c r="F128" i="3" s="1"/>
  <c r="H127" i="3"/>
  <c r="D127" i="3"/>
  <c r="E127" i="3" s="1"/>
  <c r="F127" i="3" s="1"/>
  <c r="H126" i="3"/>
  <c r="D126" i="3"/>
  <c r="E126" i="3" s="1"/>
  <c r="F126" i="3" s="1"/>
  <c r="H125" i="3"/>
  <c r="D125" i="3"/>
  <c r="E125" i="3" s="1"/>
  <c r="F125" i="3" s="1"/>
  <c r="H124" i="3"/>
  <c r="D124" i="3"/>
  <c r="E124" i="3" s="1"/>
  <c r="F124" i="3" s="1"/>
  <c r="H123" i="3"/>
  <c r="D123" i="3"/>
  <c r="E123" i="3" s="1"/>
  <c r="F123" i="3" s="1"/>
  <c r="H122" i="3"/>
  <c r="D122" i="3"/>
  <c r="E122" i="3" s="1"/>
  <c r="F122" i="3" s="1"/>
  <c r="H121" i="3"/>
  <c r="D121" i="3"/>
  <c r="E121" i="3" s="1"/>
  <c r="F121" i="3" s="1"/>
  <c r="I120" i="3"/>
  <c r="H120" i="3"/>
  <c r="F120" i="3"/>
  <c r="D120" i="3"/>
  <c r="E120" i="3" s="1"/>
  <c r="I119" i="3"/>
  <c r="H119" i="3"/>
  <c r="G119" i="3"/>
  <c r="F119" i="3"/>
  <c r="D119" i="3"/>
  <c r="E119" i="3" s="1"/>
  <c r="H105" i="3"/>
  <c r="D105" i="3"/>
  <c r="E105" i="3" s="1"/>
  <c r="F105" i="3" s="1"/>
  <c r="H104" i="3"/>
  <c r="D104" i="3"/>
  <c r="E104" i="3" s="1"/>
  <c r="F104" i="3" s="1"/>
  <c r="H103" i="3"/>
  <c r="D103" i="3"/>
  <c r="E103" i="3" s="1"/>
  <c r="F103" i="3" s="1"/>
  <c r="H102" i="3"/>
  <c r="D102" i="3"/>
  <c r="E102" i="3" s="1"/>
  <c r="F102" i="3" s="1"/>
  <c r="H101" i="3"/>
  <c r="D101" i="3"/>
  <c r="E101" i="3" s="1"/>
  <c r="F101" i="3" s="1"/>
  <c r="H100" i="3"/>
  <c r="D100" i="3"/>
  <c r="E100" i="3" s="1"/>
  <c r="F100" i="3" s="1"/>
  <c r="H99" i="3"/>
  <c r="D99" i="3"/>
  <c r="E99" i="3" s="1"/>
  <c r="F99" i="3" s="1"/>
  <c r="H98" i="3"/>
  <c r="D98" i="3"/>
  <c r="E98" i="3" s="1"/>
  <c r="F98" i="3" s="1"/>
  <c r="H97" i="3"/>
  <c r="D97" i="3"/>
  <c r="E97" i="3" s="1"/>
  <c r="F97" i="3" s="1"/>
  <c r="H96" i="3"/>
  <c r="D96" i="3"/>
  <c r="E96" i="3" s="1"/>
  <c r="F96" i="3" s="1"/>
  <c r="H95" i="3"/>
  <c r="D95" i="3"/>
  <c r="E95" i="3" s="1"/>
  <c r="F95" i="3" s="1"/>
  <c r="H94" i="3"/>
  <c r="D94" i="3"/>
  <c r="E94" i="3" s="1"/>
  <c r="F94" i="3" s="1"/>
  <c r="H93" i="3"/>
  <c r="D93" i="3"/>
  <c r="E93" i="3" s="1"/>
  <c r="F93" i="3" s="1"/>
  <c r="H92" i="3"/>
  <c r="D92" i="3"/>
  <c r="E92" i="3" s="1"/>
  <c r="F92" i="3" s="1"/>
  <c r="H91" i="3"/>
  <c r="D91" i="3"/>
  <c r="E91" i="3" s="1"/>
  <c r="F91" i="3" s="1"/>
  <c r="H90" i="3"/>
  <c r="D90" i="3"/>
  <c r="E90" i="3" s="1"/>
  <c r="F90" i="3" s="1"/>
  <c r="H89" i="3"/>
  <c r="D89" i="3"/>
  <c r="E89" i="3" s="1"/>
  <c r="F89" i="3" s="1"/>
  <c r="H88" i="3"/>
  <c r="D88" i="3"/>
  <c r="E88" i="3" s="1"/>
  <c r="F88" i="3" s="1"/>
  <c r="H87" i="3"/>
  <c r="D87" i="3"/>
  <c r="E87" i="3" s="1"/>
  <c r="F87" i="3" s="1"/>
  <c r="H86" i="3"/>
  <c r="D86" i="3"/>
  <c r="E86" i="3" s="1"/>
  <c r="F86" i="3" s="1"/>
  <c r="H85" i="3"/>
  <c r="D85" i="3"/>
  <c r="E85" i="3" s="1"/>
  <c r="F85" i="3" s="1"/>
  <c r="H84" i="3"/>
  <c r="D84" i="3"/>
  <c r="E84" i="3" s="1"/>
  <c r="F84" i="3" s="1"/>
  <c r="H83" i="3"/>
  <c r="D83" i="3"/>
  <c r="E83" i="3" s="1"/>
  <c r="F83" i="3" s="1"/>
  <c r="H82" i="3"/>
  <c r="D82" i="3"/>
  <c r="E82" i="3" s="1"/>
  <c r="F82" i="3" s="1"/>
  <c r="H81" i="3"/>
  <c r="D81" i="3"/>
  <c r="E81" i="3" s="1"/>
  <c r="F81" i="3" s="1"/>
  <c r="H80" i="3"/>
  <c r="D80" i="3"/>
  <c r="E80" i="3" s="1"/>
  <c r="F80" i="3" s="1"/>
  <c r="H79" i="3"/>
  <c r="D79" i="3"/>
  <c r="E79" i="3" s="1"/>
  <c r="F79" i="3" s="1"/>
  <c r="H78" i="3"/>
  <c r="D78" i="3"/>
  <c r="E78" i="3" s="1"/>
  <c r="F78" i="3" s="1"/>
  <c r="H77" i="3"/>
  <c r="D77" i="3"/>
  <c r="E77" i="3" s="1"/>
  <c r="F77" i="3" s="1"/>
  <c r="H76" i="3"/>
  <c r="D76" i="3"/>
  <c r="E76" i="3" s="1"/>
  <c r="F76" i="3" s="1"/>
  <c r="H75" i="3"/>
  <c r="D75" i="3"/>
  <c r="E75" i="3" s="1"/>
  <c r="F75" i="3" s="1"/>
  <c r="H74" i="3"/>
  <c r="D74" i="3"/>
  <c r="E74" i="3" s="1"/>
  <c r="F74" i="3" s="1"/>
  <c r="H73" i="3"/>
  <c r="D73" i="3"/>
  <c r="E73" i="3" s="1"/>
  <c r="F73" i="3" s="1"/>
  <c r="H72" i="3"/>
  <c r="D72" i="3"/>
  <c r="E72" i="3" s="1"/>
  <c r="F72" i="3" s="1"/>
  <c r="H71" i="3"/>
  <c r="D71" i="3"/>
  <c r="E71" i="3" s="1"/>
  <c r="F71" i="3" s="1"/>
  <c r="H70" i="3"/>
  <c r="D70" i="3"/>
  <c r="E70" i="3" s="1"/>
  <c r="F70" i="3" s="1"/>
  <c r="H69" i="3"/>
  <c r="D69" i="3"/>
  <c r="E69" i="3" s="1"/>
  <c r="F69" i="3" s="1"/>
  <c r="H68" i="3"/>
  <c r="D68" i="3"/>
  <c r="E68" i="3" s="1"/>
  <c r="F68" i="3" s="1"/>
  <c r="H67" i="3"/>
  <c r="D67" i="3"/>
  <c r="E67" i="3" s="1"/>
  <c r="F67" i="3" s="1"/>
  <c r="H66" i="3"/>
  <c r="D66" i="3"/>
  <c r="E66" i="3" s="1"/>
  <c r="F66" i="3" s="1"/>
  <c r="I65" i="3"/>
  <c r="H65" i="3"/>
  <c r="F65" i="3"/>
  <c r="D65" i="3"/>
  <c r="E65" i="3" s="1"/>
  <c r="I64" i="3"/>
  <c r="H64" i="3"/>
  <c r="G64" i="3"/>
  <c r="F64" i="3"/>
  <c r="D64" i="3"/>
  <c r="E64" i="3" s="1"/>
  <c r="H50" i="3"/>
  <c r="D50" i="3"/>
  <c r="E50" i="3" s="1"/>
  <c r="F50" i="3" s="1"/>
  <c r="H49" i="3"/>
  <c r="D49" i="3"/>
  <c r="E49" i="3" s="1"/>
  <c r="F49" i="3" s="1"/>
  <c r="H48" i="3"/>
  <c r="D48" i="3"/>
  <c r="E48" i="3" s="1"/>
  <c r="F48" i="3" s="1"/>
  <c r="H47" i="3"/>
  <c r="D47" i="3"/>
  <c r="E47" i="3" s="1"/>
  <c r="F47" i="3" s="1"/>
  <c r="H46" i="3"/>
  <c r="D46" i="3"/>
  <c r="E46" i="3" s="1"/>
  <c r="F46" i="3" s="1"/>
  <c r="H45" i="3"/>
  <c r="D45" i="3"/>
  <c r="E45" i="3" s="1"/>
  <c r="F45" i="3" s="1"/>
  <c r="H44" i="3"/>
  <c r="D44" i="3"/>
  <c r="E44" i="3" s="1"/>
  <c r="F44" i="3" s="1"/>
  <c r="H43" i="3"/>
  <c r="D43" i="3"/>
  <c r="E43" i="3" s="1"/>
  <c r="F43" i="3" s="1"/>
  <c r="H42" i="3"/>
  <c r="D42" i="3"/>
  <c r="E42" i="3" s="1"/>
  <c r="F42" i="3" s="1"/>
  <c r="H41" i="3"/>
  <c r="D41" i="3"/>
  <c r="E41" i="3" s="1"/>
  <c r="F41" i="3" s="1"/>
  <c r="H40" i="3"/>
  <c r="D40" i="3"/>
  <c r="E40" i="3" s="1"/>
  <c r="F40" i="3" s="1"/>
  <c r="H39" i="3"/>
  <c r="D39" i="3"/>
  <c r="E39" i="3" s="1"/>
  <c r="F39" i="3" s="1"/>
  <c r="H38" i="3"/>
  <c r="D38" i="3"/>
  <c r="E38" i="3" s="1"/>
  <c r="F38" i="3" s="1"/>
  <c r="H37" i="3"/>
  <c r="D37" i="3"/>
  <c r="E37" i="3" s="1"/>
  <c r="F37" i="3" s="1"/>
  <c r="H36" i="3"/>
  <c r="D36" i="3"/>
  <c r="E36" i="3" s="1"/>
  <c r="F36" i="3" s="1"/>
  <c r="H35" i="3"/>
  <c r="D35" i="3"/>
  <c r="E35" i="3" s="1"/>
  <c r="F35" i="3" s="1"/>
  <c r="H34" i="3"/>
  <c r="D34" i="3"/>
  <c r="E34" i="3" s="1"/>
  <c r="F34" i="3" s="1"/>
  <c r="H33" i="3"/>
  <c r="D33" i="3"/>
  <c r="E33" i="3" s="1"/>
  <c r="F33" i="3" s="1"/>
  <c r="H32" i="3"/>
  <c r="D32" i="3"/>
  <c r="E32" i="3" s="1"/>
  <c r="F32" i="3" s="1"/>
  <c r="H31" i="3"/>
  <c r="D31" i="3"/>
  <c r="E31" i="3" s="1"/>
  <c r="F31" i="3" s="1"/>
  <c r="H30" i="3"/>
  <c r="D30" i="3"/>
  <c r="E30" i="3" s="1"/>
  <c r="F30" i="3" s="1"/>
  <c r="H29" i="3"/>
  <c r="D29" i="3"/>
  <c r="E29" i="3" s="1"/>
  <c r="F29" i="3" s="1"/>
  <c r="H28" i="3"/>
  <c r="D28" i="3"/>
  <c r="E28" i="3" s="1"/>
  <c r="F28" i="3" s="1"/>
  <c r="H27" i="3"/>
  <c r="D27" i="3"/>
  <c r="E27" i="3" s="1"/>
  <c r="F27" i="3" s="1"/>
  <c r="H26" i="3"/>
  <c r="D26" i="3"/>
  <c r="E26" i="3" s="1"/>
  <c r="F26" i="3" s="1"/>
  <c r="H25" i="3"/>
  <c r="D25" i="3"/>
  <c r="E25" i="3" s="1"/>
  <c r="F25" i="3" s="1"/>
  <c r="H24" i="3"/>
  <c r="D24" i="3"/>
  <c r="E24" i="3" s="1"/>
  <c r="F24" i="3" s="1"/>
  <c r="H23" i="3"/>
  <c r="D23" i="3"/>
  <c r="E23" i="3" s="1"/>
  <c r="F23" i="3" s="1"/>
  <c r="H22" i="3"/>
  <c r="D22" i="3"/>
  <c r="E22" i="3" s="1"/>
  <c r="F22" i="3" s="1"/>
  <c r="H21" i="3"/>
  <c r="D21" i="3"/>
  <c r="E21" i="3" s="1"/>
  <c r="F21" i="3" s="1"/>
  <c r="H20" i="3"/>
  <c r="D20" i="3"/>
  <c r="E20" i="3" s="1"/>
  <c r="F20" i="3" s="1"/>
  <c r="H19" i="3"/>
  <c r="D19" i="3"/>
  <c r="E19" i="3" s="1"/>
  <c r="F19" i="3" s="1"/>
  <c r="H18" i="3"/>
  <c r="D18" i="3"/>
  <c r="E18" i="3" s="1"/>
  <c r="F18" i="3" s="1"/>
  <c r="H17" i="3"/>
  <c r="D17" i="3"/>
  <c r="E17" i="3" s="1"/>
  <c r="F17" i="3" s="1"/>
  <c r="H16" i="3"/>
  <c r="D16" i="3"/>
  <c r="E16" i="3" s="1"/>
  <c r="F16" i="3" s="1"/>
  <c r="H15" i="3"/>
  <c r="D15" i="3"/>
  <c r="E15" i="3" s="1"/>
  <c r="F15" i="3" s="1"/>
  <c r="H14" i="3"/>
  <c r="D14" i="3"/>
  <c r="E14" i="3" s="1"/>
  <c r="F14" i="3" s="1"/>
  <c r="H13" i="3"/>
  <c r="D13" i="3"/>
  <c r="E13" i="3" s="1"/>
  <c r="F13" i="3" s="1"/>
  <c r="H12" i="3"/>
  <c r="D12" i="3"/>
  <c r="E12" i="3" s="1"/>
  <c r="F12" i="3" s="1"/>
  <c r="H11" i="3"/>
  <c r="D11" i="3"/>
  <c r="E11" i="3" s="1"/>
  <c r="F11" i="3" s="1"/>
  <c r="S10" i="3"/>
  <c r="H10" i="3"/>
  <c r="D10" i="3"/>
  <c r="E10" i="3" s="1"/>
  <c r="F10" i="3" s="1"/>
  <c r="S9" i="3"/>
  <c r="H9" i="3"/>
  <c r="D9" i="3"/>
  <c r="E9" i="3" s="1"/>
  <c r="F9" i="3" s="1"/>
  <c r="S8" i="3"/>
  <c r="I8" i="3"/>
  <c r="H8" i="3"/>
  <c r="F8" i="3"/>
  <c r="D8" i="3"/>
  <c r="E8" i="3" s="1"/>
  <c r="S7" i="3"/>
  <c r="I7" i="3"/>
  <c r="H7" i="3"/>
  <c r="G7" i="3"/>
  <c r="F7" i="3"/>
  <c r="D7" i="3"/>
  <c r="E7" i="3" s="1"/>
  <c r="S6" i="3"/>
  <c r="S5" i="3"/>
  <c r="S4" i="3"/>
  <c r="R3" i="3"/>
  <c r="S3" i="3" s="1"/>
  <c r="R2" i="3"/>
  <c r="S2" i="3" s="1"/>
  <c r="H561" i="4" l="1"/>
  <c r="H712" i="4"/>
  <c r="H163" i="4"/>
  <c r="H637" i="4"/>
  <c r="H484" i="4"/>
  <c r="H245" i="4"/>
  <c r="X4" i="4" s="1"/>
  <c r="H405" i="4"/>
  <c r="X6" i="4" s="1"/>
  <c r="L339" i="4"/>
  <c r="L340" i="4" s="1"/>
  <c r="H80" i="4"/>
  <c r="X2" i="4" s="1"/>
  <c r="L573" i="4"/>
  <c r="L574" i="4" s="1"/>
  <c r="L93" i="4"/>
  <c r="L94" i="4" s="1"/>
  <c r="X8" i="4"/>
  <c r="L176" i="4"/>
  <c r="X3" i="4"/>
  <c r="L649" i="4"/>
  <c r="G650" i="4" s="1"/>
  <c r="S11" i="4"/>
  <c r="L7" i="4"/>
  <c r="L8" i="4" s="1"/>
  <c r="L258" i="4"/>
  <c r="L259" i="4" s="1"/>
  <c r="X5" i="4"/>
  <c r="L418" i="4"/>
  <c r="L419" i="4" s="1"/>
  <c r="X9" i="4"/>
  <c r="X7" i="4"/>
  <c r="X10" i="4"/>
  <c r="L497" i="4"/>
  <c r="L498" i="4" s="1"/>
  <c r="L376" i="3"/>
  <c r="L64" i="3"/>
  <c r="L65" i="3" s="1"/>
  <c r="L328" i="3"/>
  <c r="G329" i="3" s="1"/>
  <c r="L377" i="3"/>
  <c r="G377" i="3"/>
  <c r="L7" i="3"/>
  <c r="L8" i="3" s="1"/>
  <c r="H213" i="3"/>
  <c r="X5" i="3" s="1"/>
  <c r="H51" i="3"/>
  <c r="X2" i="3" s="1"/>
  <c r="L277" i="3"/>
  <c r="G8" i="3"/>
  <c r="G9" i="3" s="1"/>
  <c r="H106" i="3"/>
  <c r="X3" i="3" s="1"/>
  <c r="S11" i="3"/>
  <c r="L119" i="3"/>
  <c r="L120" i="3" s="1"/>
  <c r="H160" i="3"/>
  <c r="X4" i="3" s="1"/>
  <c r="L226" i="3"/>
  <c r="L227" i="3" s="1"/>
  <c r="H315" i="3"/>
  <c r="X7" i="3" s="1"/>
  <c r="H364" i="3"/>
  <c r="X8" i="3" s="1"/>
  <c r="L173" i="3"/>
  <c r="L174" i="3" s="1"/>
  <c r="L329" i="3"/>
  <c r="H264" i="3"/>
  <c r="X6" i="3" s="1"/>
  <c r="H412" i="3"/>
  <c r="X9" i="3" s="1"/>
  <c r="L424" i="3"/>
  <c r="L425" i="3" s="1"/>
  <c r="H459" i="3"/>
  <c r="X10" i="3" s="1"/>
  <c r="D467" i="2"/>
  <c r="E467" i="2" s="1"/>
  <c r="F467" i="2" s="1"/>
  <c r="D466" i="2"/>
  <c r="E466" i="2" s="1"/>
  <c r="F466" i="2" s="1"/>
  <c r="D465" i="2"/>
  <c r="E465" i="2" s="1"/>
  <c r="F465" i="2" s="1"/>
  <c r="D464" i="2"/>
  <c r="E464" i="2" s="1"/>
  <c r="F464" i="2" s="1"/>
  <c r="D463" i="2"/>
  <c r="E463" i="2" s="1"/>
  <c r="F463" i="2" s="1"/>
  <c r="D462" i="2"/>
  <c r="E462" i="2" s="1"/>
  <c r="F462" i="2" s="1"/>
  <c r="D461" i="2"/>
  <c r="E461" i="2" s="1"/>
  <c r="F461" i="2" s="1"/>
  <c r="D460" i="2"/>
  <c r="E460" i="2" s="1"/>
  <c r="F460" i="2" s="1"/>
  <c r="D459" i="2"/>
  <c r="E459" i="2" s="1"/>
  <c r="F459" i="2" s="1"/>
  <c r="D458" i="2"/>
  <c r="E458" i="2" s="1"/>
  <c r="F458" i="2" s="1"/>
  <c r="D457" i="2"/>
  <c r="E457" i="2" s="1"/>
  <c r="F457" i="2" s="1"/>
  <c r="D456" i="2"/>
  <c r="E456" i="2" s="1"/>
  <c r="F456" i="2" s="1"/>
  <c r="D455" i="2"/>
  <c r="E455" i="2" s="1"/>
  <c r="F455" i="2" s="1"/>
  <c r="D454" i="2"/>
  <c r="E454" i="2" s="1"/>
  <c r="F454" i="2" s="1"/>
  <c r="E453" i="2"/>
  <c r="F453" i="2" s="1"/>
  <c r="D453" i="2"/>
  <c r="D452" i="2"/>
  <c r="E452" i="2" s="1"/>
  <c r="F452" i="2" s="1"/>
  <c r="D451" i="2"/>
  <c r="E451" i="2" s="1"/>
  <c r="F451" i="2" s="1"/>
  <c r="D450" i="2"/>
  <c r="E450" i="2" s="1"/>
  <c r="F450" i="2" s="1"/>
  <c r="D449" i="2"/>
  <c r="E449" i="2" s="1"/>
  <c r="F449" i="2" s="1"/>
  <c r="D448" i="2"/>
  <c r="E448" i="2" s="1"/>
  <c r="F448" i="2" s="1"/>
  <c r="D447" i="2"/>
  <c r="E447" i="2" s="1"/>
  <c r="F447" i="2" s="1"/>
  <c r="E446" i="2"/>
  <c r="F446" i="2" s="1"/>
  <c r="D446" i="2"/>
  <c r="D445" i="2"/>
  <c r="E445" i="2" s="1"/>
  <c r="F445" i="2" s="1"/>
  <c r="D444" i="2"/>
  <c r="E444" i="2" s="1"/>
  <c r="F444" i="2" s="1"/>
  <c r="D443" i="2"/>
  <c r="E443" i="2" s="1"/>
  <c r="F443" i="2" s="1"/>
  <c r="D442" i="2"/>
  <c r="E442" i="2" s="1"/>
  <c r="F442" i="2" s="1"/>
  <c r="D441" i="2"/>
  <c r="E441" i="2" s="1"/>
  <c r="F441" i="2" s="1"/>
  <c r="D440" i="2"/>
  <c r="E440" i="2" s="1"/>
  <c r="F440" i="2" s="1"/>
  <c r="D439" i="2"/>
  <c r="E439" i="2" s="1"/>
  <c r="F439" i="2" s="1"/>
  <c r="D438" i="2"/>
  <c r="E438" i="2" s="1"/>
  <c r="F438" i="2" s="1"/>
  <c r="D437" i="2"/>
  <c r="E437" i="2" s="1"/>
  <c r="F437" i="2" s="1"/>
  <c r="D436" i="2"/>
  <c r="E436" i="2" s="1"/>
  <c r="F436" i="2" s="1"/>
  <c r="D435" i="2"/>
  <c r="E435" i="2" s="1"/>
  <c r="F435" i="2" s="1"/>
  <c r="D434" i="2"/>
  <c r="E434" i="2" s="1"/>
  <c r="F434" i="2" s="1"/>
  <c r="H466" i="2"/>
  <c r="H467" i="2"/>
  <c r="H418" i="2"/>
  <c r="H419" i="2"/>
  <c r="D419" i="2"/>
  <c r="E419" i="2" s="1"/>
  <c r="F419" i="2" s="1"/>
  <c r="D418" i="2"/>
  <c r="E418" i="2" s="1"/>
  <c r="F418" i="2" s="1"/>
  <c r="D417" i="2"/>
  <c r="E417" i="2" s="1"/>
  <c r="F417" i="2" s="1"/>
  <c r="D416" i="2"/>
  <c r="E416" i="2" s="1"/>
  <c r="F416" i="2" s="1"/>
  <c r="D415" i="2"/>
  <c r="E415" i="2" s="1"/>
  <c r="F415" i="2" s="1"/>
  <c r="D414" i="2"/>
  <c r="E414" i="2" s="1"/>
  <c r="F414" i="2" s="1"/>
  <c r="D413" i="2"/>
  <c r="E413" i="2" s="1"/>
  <c r="F413" i="2" s="1"/>
  <c r="D412" i="2"/>
  <c r="E412" i="2" s="1"/>
  <c r="F412" i="2" s="1"/>
  <c r="D411" i="2"/>
  <c r="E411" i="2" s="1"/>
  <c r="F411" i="2" s="1"/>
  <c r="D410" i="2"/>
  <c r="E410" i="2" s="1"/>
  <c r="F410" i="2" s="1"/>
  <c r="D409" i="2"/>
  <c r="E409" i="2" s="1"/>
  <c r="F409" i="2" s="1"/>
  <c r="D408" i="2"/>
  <c r="E408" i="2" s="1"/>
  <c r="F408" i="2" s="1"/>
  <c r="D407" i="2"/>
  <c r="E407" i="2" s="1"/>
  <c r="F407" i="2" s="1"/>
  <c r="D406" i="2"/>
  <c r="E406" i="2" s="1"/>
  <c r="F406" i="2" s="1"/>
  <c r="D405" i="2"/>
  <c r="E405" i="2" s="1"/>
  <c r="F405" i="2" s="1"/>
  <c r="D404" i="2"/>
  <c r="E404" i="2" s="1"/>
  <c r="F404" i="2" s="1"/>
  <c r="D403" i="2"/>
  <c r="E403" i="2" s="1"/>
  <c r="F403" i="2" s="1"/>
  <c r="D402" i="2"/>
  <c r="E402" i="2" s="1"/>
  <c r="F402" i="2" s="1"/>
  <c r="D401" i="2"/>
  <c r="E401" i="2" s="1"/>
  <c r="F401" i="2" s="1"/>
  <c r="D400" i="2"/>
  <c r="E400" i="2" s="1"/>
  <c r="F400" i="2" s="1"/>
  <c r="D399" i="2"/>
  <c r="E399" i="2" s="1"/>
  <c r="F399" i="2" s="1"/>
  <c r="D398" i="2"/>
  <c r="E398" i="2" s="1"/>
  <c r="F398" i="2" s="1"/>
  <c r="D397" i="2"/>
  <c r="E397" i="2" s="1"/>
  <c r="F397" i="2" s="1"/>
  <c r="D396" i="2"/>
  <c r="E396" i="2" s="1"/>
  <c r="F396" i="2" s="1"/>
  <c r="D395" i="2"/>
  <c r="E395" i="2" s="1"/>
  <c r="F395" i="2" s="1"/>
  <c r="D394" i="2"/>
  <c r="E394" i="2" s="1"/>
  <c r="F394" i="2" s="1"/>
  <c r="D393" i="2"/>
  <c r="E393" i="2" s="1"/>
  <c r="F393" i="2" s="1"/>
  <c r="D392" i="2"/>
  <c r="E392" i="2" s="1"/>
  <c r="F392" i="2" s="1"/>
  <c r="D391" i="2"/>
  <c r="E391" i="2" s="1"/>
  <c r="F391" i="2" s="1"/>
  <c r="D390" i="2"/>
  <c r="E390" i="2" s="1"/>
  <c r="F390" i="2" s="1"/>
  <c r="D389" i="2"/>
  <c r="E389" i="2" s="1"/>
  <c r="F389" i="2" s="1"/>
  <c r="D388" i="2"/>
  <c r="E388" i="2" s="1"/>
  <c r="F388" i="2" s="1"/>
  <c r="D387" i="2"/>
  <c r="E387" i="2" s="1"/>
  <c r="F387" i="2" s="1"/>
  <c r="D386" i="2"/>
  <c r="E386" i="2" s="1"/>
  <c r="F386" i="2" s="1"/>
  <c r="D385" i="2"/>
  <c r="E385" i="2" s="1"/>
  <c r="F385" i="2" s="1"/>
  <c r="H369" i="2"/>
  <c r="H370" i="2"/>
  <c r="D370" i="2"/>
  <c r="E370" i="2" s="1"/>
  <c r="F370" i="2" s="1"/>
  <c r="D369" i="2"/>
  <c r="E369" i="2" s="1"/>
  <c r="F369" i="2" s="1"/>
  <c r="D368" i="2"/>
  <c r="E368" i="2" s="1"/>
  <c r="F368" i="2" s="1"/>
  <c r="D367" i="2"/>
  <c r="E367" i="2" s="1"/>
  <c r="F367" i="2" s="1"/>
  <c r="D366" i="2"/>
  <c r="E366" i="2" s="1"/>
  <c r="F366" i="2" s="1"/>
  <c r="E365" i="2"/>
  <c r="F365" i="2" s="1"/>
  <c r="D365" i="2"/>
  <c r="D364" i="2"/>
  <c r="E364" i="2" s="1"/>
  <c r="F364" i="2" s="1"/>
  <c r="D363" i="2"/>
  <c r="E363" i="2" s="1"/>
  <c r="F363" i="2" s="1"/>
  <c r="D362" i="2"/>
  <c r="E362" i="2" s="1"/>
  <c r="F362" i="2" s="1"/>
  <c r="D361" i="2"/>
  <c r="E361" i="2" s="1"/>
  <c r="F361" i="2" s="1"/>
  <c r="D360" i="2"/>
  <c r="E360" i="2" s="1"/>
  <c r="F360" i="2" s="1"/>
  <c r="D359" i="2"/>
  <c r="E359" i="2" s="1"/>
  <c r="F359" i="2" s="1"/>
  <c r="D358" i="2"/>
  <c r="E358" i="2" s="1"/>
  <c r="F358" i="2" s="1"/>
  <c r="D357" i="2"/>
  <c r="E357" i="2" s="1"/>
  <c r="F357" i="2" s="1"/>
  <c r="D356" i="2"/>
  <c r="E356" i="2" s="1"/>
  <c r="F356" i="2" s="1"/>
  <c r="D355" i="2"/>
  <c r="E355" i="2" s="1"/>
  <c r="F355" i="2" s="1"/>
  <c r="D354" i="2"/>
  <c r="E354" i="2" s="1"/>
  <c r="F354" i="2" s="1"/>
  <c r="D353" i="2"/>
  <c r="E353" i="2" s="1"/>
  <c r="F353" i="2" s="1"/>
  <c r="D352" i="2"/>
  <c r="E352" i="2" s="1"/>
  <c r="F352" i="2" s="1"/>
  <c r="D351" i="2"/>
  <c r="E351" i="2" s="1"/>
  <c r="F351" i="2" s="1"/>
  <c r="D350" i="2"/>
  <c r="E350" i="2" s="1"/>
  <c r="F350" i="2" s="1"/>
  <c r="D349" i="2"/>
  <c r="E349" i="2" s="1"/>
  <c r="F349" i="2" s="1"/>
  <c r="D348" i="2"/>
  <c r="E348" i="2" s="1"/>
  <c r="F348" i="2" s="1"/>
  <c r="D347" i="2"/>
  <c r="E347" i="2" s="1"/>
  <c r="F347" i="2" s="1"/>
  <c r="D346" i="2"/>
  <c r="E346" i="2" s="1"/>
  <c r="F346" i="2" s="1"/>
  <c r="D345" i="2"/>
  <c r="E345" i="2" s="1"/>
  <c r="F345" i="2" s="1"/>
  <c r="D344" i="2"/>
  <c r="E344" i="2" s="1"/>
  <c r="F344" i="2" s="1"/>
  <c r="D343" i="2"/>
  <c r="E343" i="2" s="1"/>
  <c r="F343" i="2" s="1"/>
  <c r="D342" i="2"/>
  <c r="E342" i="2" s="1"/>
  <c r="F342" i="2" s="1"/>
  <c r="D341" i="2"/>
  <c r="E341" i="2" s="1"/>
  <c r="F341" i="2" s="1"/>
  <c r="D340" i="2"/>
  <c r="E340" i="2" s="1"/>
  <c r="F340" i="2" s="1"/>
  <c r="D339" i="2"/>
  <c r="E339" i="2" s="1"/>
  <c r="F339" i="2" s="1"/>
  <c r="D338" i="2"/>
  <c r="E338" i="2" s="1"/>
  <c r="F338" i="2" s="1"/>
  <c r="D337" i="2"/>
  <c r="E337" i="2" s="1"/>
  <c r="F337" i="2" s="1"/>
  <c r="D336" i="2"/>
  <c r="E336" i="2" s="1"/>
  <c r="F336" i="2" s="1"/>
  <c r="H319" i="2"/>
  <c r="H320" i="2"/>
  <c r="D320" i="2"/>
  <c r="E320" i="2" s="1"/>
  <c r="F320" i="2" s="1"/>
  <c r="D319" i="2"/>
  <c r="E319" i="2" s="1"/>
  <c r="F319" i="2" s="1"/>
  <c r="D318" i="2"/>
  <c r="E318" i="2" s="1"/>
  <c r="F318" i="2" s="1"/>
  <c r="D317" i="2"/>
  <c r="E317" i="2" s="1"/>
  <c r="F317" i="2" s="1"/>
  <c r="D316" i="2"/>
  <c r="E316" i="2" s="1"/>
  <c r="F316" i="2" s="1"/>
  <c r="D315" i="2"/>
  <c r="E315" i="2" s="1"/>
  <c r="F315" i="2" s="1"/>
  <c r="D314" i="2"/>
  <c r="E314" i="2" s="1"/>
  <c r="F314" i="2" s="1"/>
  <c r="D313" i="2"/>
  <c r="E313" i="2" s="1"/>
  <c r="F313" i="2" s="1"/>
  <c r="D312" i="2"/>
  <c r="E312" i="2" s="1"/>
  <c r="F312" i="2" s="1"/>
  <c r="D311" i="2"/>
  <c r="E311" i="2" s="1"/>
  <c r="F311" i="2" s="1"/>
  <c r="D310" i="2"/>
  <c r="E310" i="2" s="1"/>
  <c r="F310" i="2" s="1"/>
  <c r="D309" i="2"/>
  <c r="E309" i="2" s="1"/>
  <c r="F309" i="2" s="1"/>
  <c r="D308" i="2"/>
  <c r="E308" i="2" s="1"/>
  <c r="F308" i="2" s="1"/>
  <c r="D307" i="2"/>
  <c r="E307" i="2" s="1"/>
  <c r="F307" i="2" s="1"/>
  <c r="D306" i="2"/>
  <c r="E306" i="2" s="1"/>
  <c r="F306" i="2" s="1"/>
  <c r="D305" i="2"/>
  <c r="E305" i="2" s="1"/>
  <c r="F305" i="2" s="1"/>
  <c r="D304" i="2"/>
  <c r="E304" i="2" s="1"/>
  <c r="F304" i="2" s="1"/>
  <c r="D303" i="2"/>
  <c r="E303" i="2" s="1"/>
  <c r="F303" i="2" s="1"/>
  <c r="D302" i="2"/>
  <c r="E302" i="2" s="1"/>
  <c r="F302" i="2" s="1"/>
  <c r="D301" i="2"/>
  <c r="E301" i="2" s="1"/>
  <c r="F301" i="2" s="1"/>
  <c r="D300" i="2"/>
  <c r="E300" i="2" s="1"/>
  <c r="F300" i="2" s="1"/>
  <c r="D299" i="2"/>
  <c r="E299" i="2" s="1"/>
  <c r="F299" i="2" s="1"/>
  <c r="D298" i="2"/>
  <c r="E298" i="2" s="1"/>
  <c r="F298" i="2" s="1"/>
  <c r="D297" i="2"/>
  <c r="E297" i="2" s="1"/>
  <c r="F297" i="2" s="1"/>
  <c r="D296" i="2"/>
  <c r="E296" i="2" s="1"/>
  <c r="F296" i="2" s="1"/>
  <c r="D295" i="2"/>
  <c r="E295" i="2" s="1"/>
  <c r="F295" i="2" s="1"/>
  <c r="D294" i="2"/>
  <c r="E294" i="2" s="1"/>
  <c r="F294" i="2" s="1"/>
  <c r="D293" i="2"/>
  <c r="E293" i="2" s="1"/>
  <c r="F293" i="2" s="1"/>
  <c r="D292" i="2"/>
  <c r="E292" i="2" s="1"/>
  <c r="F292" i="2" s="1"/>
  <c r="D291" i="2"/>
  <c r="E291" i="2" s="1"/>
  <c r="F291" i="2" s="1"/>
  <c r="D290" i="2"/>
  <c r="E290" i="2" s="1"/>
  <c r="F290" i="2" s="1"/>
  <c r="D289" i="2"/>
  <c r="E289" i="2" s="1"/>
  <c r="F289" i="2" s="1"/>
  <c r="D288" i="2"/>
  <c r="E288" i="2" s="1"/>
  <c r="F288" i="2" s="1"/>
  <c r="E287" i="2"/>
  <c r="F287" i="2" s="1"/>
  <c r="D287" i="2"/>
  <c r="D286" i="2"/>
  <c r="E286" i="2" s="1"/>
  <c r="F286" i="2" s="1"/>
  <c r="D285" i="2"/>
  <c r="E285" i="2" s="1"/>
  <c r="F285" i="2" s="1"/>
  <c r="D284" i="2"/>
  <c r="E284" i="2" s="1"/>
  <c r="F284" i="2" s="1"/>
  <c r="H267" i="2"/>
  <c r="H268" i="2"/>
  <c r="D268" i="2"/>
  <c r="E268" i="2" s="1"/>
  <c r="F268" i="2" s="1"/>
  <c r="D267" i="2"/>
  <c r="E267" i="2" s="1"/>
  <c r="F267" i="2" s="1"/>
  <c r="D266" i="2"/>
  <c r="E266" i="2" s="1"/>
  <c r="F266" i="2" s="1"/>
  <c r="D265" i="2"/>
  <c r="E265" i="2" s="1"/>
  <c r="F265" i="2" s="1"/>
  <c r="D264" i="2"/>
  <c r="E264" i="2" s="1"/>
  <c r="F264" i="2" s="1"/>
  <c r="D263" i="2"/>
  <c r="E263" i="2" s="1"/>
  <c r="F263" i="2" s="1"/>
  <c r="E262" i="2"/>
  <c r="F262" i="2" s="1"/>
  <c r="D262" i="2"/>
  <c r="D261" i="2"/>
  <c r="E261" i="2" s="1"/>
  <c r="F261" i="2" s="1"/>
  <c r="D260" i="2"/>
  <c r="E260" i="2" s="1"/>
  <c r="F260" i="2" s="1"/>
  <c r="D259" i="2"/>
  <c r="E259" i="2" s="1"/>
  <c r="F259" i="2" s="1"/>
  <c r="D258" i="2"/>
  <c r="E258" i="2" s="1"/>
  <c r="F258" i="2" s="1"/>
  <c r="D257" i="2"/>
  <c r="E257" i="2" s="1"/>
  <c r="F257" i="2" s="1"/>
  <c r="D256" i="2"/>
  <c r="E256" i="2" s="1"/>
  <c r="F256" i="2" s="1"/>
  <c r="E255" i="2"/>
  <c r="F255" i="2" s="1"/>
  <c r="D255" i="2"/>
  <c r="D254" i="2"/>
  <c r="E254" i="2" s="1"/>
  <c r="F254" i="2" s="1"/>
  <c r="D253" i="2"/>
  <c r="E253" i="2" s="1"/>
  <c r="F253" i="2" s="1"/>
  <c r="D252" i="2"/>
  <c r="E252" i="2" s="1"/>
  <c r="F252" i="2" s="1"/>
  <c r="D251" i="2"/>
  <c r="E251" i="2" s="1"/>
  <c r="F251" i="2" s="1"/>
  <c r="D250" i="2"/>
  <c r="E250" i="2" s="1"/>
  <c r="F250" i="2" s="1"/>
  <c r="D249" i="2"/>
  <c r="E249" i="2" s="1"/>
  <c r="F249" i="2" s="1"/>
  <c r="D248" i="2"/>
  <c r="E248" i="2" s="1"/>
  <c r="F248" i="2" s="1"/>
  <c r="D247" i="2"/>
  <c r="E247" i="2" s="1"/>
  <c r="F247" i="2" s="1"/>
  <c r="D246" i="2"/>
  <c r="E246" i="2" s="1"/>
  <c r="F246" i="2" s="1"/>
  <c r="D245" i="2"/>
  <c r="E245" i="2" s="1"/>
  <c r="F245" i="2" s="1"/>
  <c r="D244" i="2"/>
  <c r="E244" i="2" s="1"/>
  <c r="F244" i="2" s="1"/>
  <c r="D243" i="2"/>
  <c r="E243" i="2" s="1"/>
  <c r="F243" i="2" s="1"/>
  <c r="D242" i="2"/>
  <c r="E242" i="2" s="1"/>
  <c r="F242" i="2" s="1"/>
  <c r="D241" i="2"/>
  <c r="E241" i="2" s="1"/>
  <c r="F241" i="2" s="1"/>
  <c r="D240" i="2"/>
  <c r="E240" i="2" s="1"/>
  <c r="F240" i="2" s="1"/>
  <c r="D239" i="2"/>
  <c r="E239" i="2" s="1"/>
  <c r="F239" i="2" s="1"/>
  <c r="D238" i="2"/>
  <c r="E238" i="2" s="1"/>
  <c r="F238" i="2" s="1"/>
  <c r="D237" i="2"/>
  <c r="E237" i="2" s="1"/>
  <c r="F237" i="2" s="1"/>
  <c r="D236" i="2"/>
  <c r="E236" i="2" s="1"/>
  <c r="F236" i="2" s="1"/>
  <c r="D235" i="2"/>
  <c r="E235" i="2" s="1"/>
  <c r="F235" i="2" s="1"/>
  <c r="D234" i="2"/>
  <c r="E234" i="2" s="1"/>
  <c r="F234" i="2" s="1"/>
  <c r="D233" i="2"/>
  <c r="E233" i="2" s="1"/>
  <c r="F233" i="2" s="1"/>
  <c r="D232" i="2"/>
  <c r="E232" i="2" s="1"/>
  <c r="F232" i="2" s="1"/>
  <c r="H215" i="2"/>
  <c r="H216" i="2"/>
  <c r="D216" i="2"/>
  <c r="E216" i="2" s="1"/>
  <c r="F216" i="2" s="1"/>
  <c r="D215" i="2"/>
  <c r="E215" i="2" s="1"/>
  <c r="F215" i="2" s="1"/>
  <c r="D214" i="2"/>
  <c r="E214" i="2" s="1"/>
  <c r="F214" i="2" s="1"/>
  <c r="D213" i="2"/>
  <c r="E213" i="2" s="1"/>
  <c r="F213" i="2" s="1"/>
  <c r="D212" i="2"/>
  <c r="E212" i="2" s="1"/>
  <c r="F212" i="2" s="1"/>
  <c r="D211" i="2"/>
  <c r="E211" i="2" s="1"/>
  <c r="F211" i="2" s="1"/>
  <c r="D210" i="2"/>
  <c r="E210" i="2" s="1"/>
  <c r="F210" i="2" s="1"/>
  <c r="E209" i="2"/>
  <c r="F209" i="2" s="1"/>
  <c r="D209" i="2"/>
  <c r="D208" i="2"/>
  <c r="E208" i="2" s="1"/>
  <c r="F208" i="2" s="1"/>
  <c r="D207" i="2"/>
  <c r="E207" i="2" s="1"/>
  <c r="F207" i="2" s="1"/>
  <c r="D206" i="2"/>
  <c r="E206" i="2" s="1"/>
  <c r="F206" i="2" s="1"/>
  <c r="D205" i="2"/>
  <c r="E205" i="2" s="1"/>
  <c r="F205" i="2" s="1"/>
  <c r="D204" i="2"/>
  <c r="E204" i="2" s="1"/>
  <c r="F204" i="2" s="1"/>
  <c r="D203" i="2"/>
  <c r="E203" i="2" s="1"/>
  <c r="F203" i="2" s="1"/>
  <c r="D202" i="2"/>
  <c r="E202" i="2" s="1"/>
  <c r="F202" i="2" s="1"/>
  <c r="D201" i="2"/>
  <c r="E201" i="2" s="1"/>
  <c r="F201" i="2" s="1"/>
  <c r="D200" i="2"/>
  <c r="E200" i="2" s="1"/>
  <c r="F200" i="2" s="1"/>
  <c r="D199" i="2"/>
  <c r="E199" i="2" s="1"/>
  <c r="F199" i="2" s="1"/>
  <c r="D198" i="2"/>
  <c r="E198" i="2" s="1"/>
  <c r="F198" i="2" s="1"/>
  <c r="D197" i="2"/>
  <c r="E197" i="2" s="1"/>
  <c r="F197" i="2" s="1"/>
  <c r="D196" i="2"/>
  <c r="E196" i="2" s="1"/>
  <c r="F196" i="2" s="1"/>
  <c r="D195" i="2"/>
  <c r="E195" i="2" s="1"/>
  <c r="F195" i="2" s="1"/>
  <c r="D194" i="2"/>
  <c r="E194" i="2" s="1"/>
  <c r="F194" i="2" s="1"/>
  <c r="E193" i="2"/>
  <c r="F193" i="2" s="1"/>
  <c r="D193" i="2"/>
  <c r="D192" i="2"/>
  <c r="E192" i="2" s="1"/>
  <c r="F192" i="2" s="1"/>
  <c r="D191" i="2"/>
  <c r="E191" i="2" s="1"/>
  <c r="F191" i="2" s="1"/>
  <c r="D190" i="2"/>
  <c r="E190" i="2" s="1"/>
  <c r="F190" i="2" s="1"/>
  <c r="D189" i="2"/>
  <c r="E189" i="2" s="1"/>
  <c r="F189" i="2" s="1"/>
  <c r="D188" i="2"/>
  <c r="E188" i="2" s="1"/>
  <c r="F188" i="2" s="1"/>
  <c r="D187" i="2"/>
  <c r="E187" i="2" s="1"/>
  <c r="F187" i="2" s="1"/>
  <c r="D186" i="2"/>
  <c r="E186" i="2" s="1"/>
  <c r="F186" i="2" s="1"/>
  <c r="D185" i="2"/>
  <c r="E185" i="2" s="1"/>
  <c r="F185" i="2" s="1"/>
  <c r="D184" i="2"/>
  <c r="E184" i="2" s="1"/>
  <c r="F184" i="2" s="1"/>
  <c r="D183" i="2"/>
  <c r="E183" i="2" s="1"/>
  <c r="F183" i="2" s="1"/>
  <c r="D182" i="2"/>
  <c r="E182" i="2" s="1"/>
  <c r="F182" i="2" s="1"/>
  <c r="D181" i="2"/>
  <c r="E181" i="2" s="1"/>
  <c r="F181" i="2" s="1"/>
  <c r="D180" i="2"/>
  <c r="E180" i="2" s="1"/>
  <c r="F180" i="2" s="1"/>
  <c r="D179" i="2"/>
  <c r="E179" i="2" s="1"/>
  <c r="F179" i="2" s="1"/>
  <c r="D178" i="2"/>
  <c r="E178" i="2" s="1"/>
  <c r="F178" i="2" s="1"/>
  <c r="H161" i="2"/>
  <c r="H162" i="2"/>
  <c r="D162" i="2"/>
  <c r="E162" i="2" s="1"/>
  <c r="F162" i="2" s="1"/>
  <c r="D161" i="2"/>
  <c r="E161" i="2" s="1"/>
  <c r="F161" i="2" s="1"/>
  <c r="E160" i="2"/>
  <c r="F160" i="2" s="1"/>
  <c r="D160" i="2"/>
  <c r="D159" i="2"/>
  <c r="E159" i="2" s="1"/>
  <c r="F159" i="2" s="1"/>
  <c r="D158" i="2"/>
  <c r="E158" i="2" s="1"/>
  <c r="F158" i="2" s="1"/>
  <c r="D157" i="2"/>
  <c r="E157" i="2" s="1"/>
  <c r="F157" i="2" s="1"/>
  <c r="D156" i="2"/>
  <c r="E156" i="2" s="1"/>
  <c r="F156" i="2" s="1"/>
  <c r="D155" i="2"/>
  <c r="E155" i="2" s="1"/>
  <c r="F155" i="2" s="1"/>
  <c r="D154" i="2"/>
  <c r="E154" i="2" s="1"/>
  <c r="F154" i="2" s="1"/>
  <c r="E153" i="2"/>
  <c r="F153" i="2" s="1"/>
  <c r="D153" i="2"/>
  <c r="E152" i="2"/>
  <c r="F152" i="2" s="1"/>
  <c r="D152" i="2"/>
  <c r="D151" i="2"/>
  <c r="E151" i="2" s="1"/>
  <c r="F151" i="2" s="1"/>
  <c r="D150" i="2"/>
  <c r="E150" i="2" s="1"/>
  <c r="F150" i="2" s="1"/>
  <c r="D149" i="2"/>
  <c r="E149" i="2" s="1"/>
  <c r="F149" i="2" s="1"/>
  <c r="D148" i="2"/>
  <c r="E148" i="2" s="1"/>
  <c r="F148" i="2" s="1"/>
  <c r="D147" i="2"/>
  <c r="E147" i="2" s="1"/>
  <c r="F147" i="2" s="1"/>
  <c r="D146" i="2"/>
  <c r="E146" i="2" s="1"/>
  <c r="F146" i="2" s="1"/>
  <c r="E145" i="2"/>
  <c r="F145" i="2" s="1"/>
  <c r="D145" i="2"/>
  <c r="D144" i="2"/>
  <c r="E144" i="2" s="1"/>
  <c r="F144" i="2" s="1"/>
  <c r="D143" i="2"/>
  <c r="E143" i="2" s="1"/>
  <c r="F143" i="2" s="1"/>
  <c r="D142" i="2"/>
  <c r="E142" i="2" s="1"/>
  <c r="F142" i="2" s="1"/>
  <c r="E141" i="2"/>
  <c r="F141" i="2" s="1"/>
  <c r="D141" i="2"/>
  <c r="D140" i="2"/>
  <c r="E140" i="2" s="1"/>
  <c r="F140" i="2" s="1"/>
  <c r="D139" i="2"/>
  <c r="E139" i="2" s="1"/>
  <c r="F139" i="2" s="1"/>
  <c r="D138" i="2"/>
  <c r="E138" i="2" s="1"/>
  <c r="F138" i="2" s="1"/>
  <c r="D137" i="2"/>
  <c r="E137" i="2" s="1"/>
  <c r="F137" i="2" s="1"/>
  <c r="D136" i="2"/>
  <c r="E136" i="2" s="1"/>
  <c r="F136" i="2" s="1"/>
  <c r="D135" i="2"/>
  <c r="E135" i="2" s="1"/>
  <c r="F135" i="2" s="1"/>
  <c r="D134" i="2"/>
  <c r="E134" i="2" s="1"/>
  <c r="F134" i="2" s="1"/>
  <c r="E133" i="2"/>
  <c r="F133" i="2" s="1"/>
  <c r="D133" i="2"/>
  <c r="D132" i="2"/>
  <c r="E132" i="2" s="1"/>
  <c r="F132" i="2" s="1"/>
  <c r="D131" i="2"/>
  <c r="E131" i="2" s="1"/>
  <c r="F131" i="2" s="1"/>
  <c r="D130" i="2"/>
  <c r="E130" i="2" s="1"/>
  <c r="F130" i="2" s="1"/>
  <c r="D129" i="2"/>
  <c r="E129" i="2" s="1"/>
  <c r="F129" i="2" s="1"/>
  <c r="E128" i="2"/>
  <c r="F128" i="2" s="1"/>
  <c r="D128" i="2"/>
  <c r="D127" i="2"/>
  <c r="E127" i="2" s="1"/>
  <c r="F127" i="2" s="1"/>
  <c r="D126" i="2"/>
  <c r="E126" i="2" s="1"/>
  <c r="F126" i="2" s="1"/>
  <c r="D125" i="2"/>
  <c r="E125" i="2" s="1"/>
  <c r="F125" i="2" s="1"/>
  <c r="D124" i="2"/>
  <c r="E124" i="2" s="1"/>
  <c r="F124" i="2" s="1"/>
  <c r="D123" i="2"/>
  <c r="E123" i="2" s="1"/>
  <c r="F123" i="2" s="1"/>
  <c r="H106" i="2"/>
  <c r="H107" i="2"/>
  <c r="D107" i="2"/>
  <c r="E107" i="2" s="1"/>
  <c r="F107" i="2" s="1"/>
  <c r="D106" i="2"/>
  <c r="E106" i="2" s="1"/>
  <c r="F106" i="2" s="1"/>
  <c r="D105" i="2"/>
  <c r="E105" i="2" s="1"/>
  <c r="F105" i="2" s="1"/>
  <c r="D104" i="2"/>
  <c r="E104" i="2" s="1"/>
  <c r="F104" i="2" s="1"/>
  <c r="D103" i="2"/>
  <c r="E103" i="2" s="1"/>
  <c r="F103" i="2" s="1"/>
  <c r="E102" i="2"/>
  <c r="F102" i="2" s="1"/>
  <c r="D102" i="2"/>
  <c r="D101" i="2"/>
  <c r="E101" i="2" s="1"/>
  <c r="F101" i="2" s="1"/>
  <c r="D100" i="2"/>
  <c r="E100" i="2" s="1"/>
  <c r="F100" i="2" s="1"/>
  <c r="D99" i="2"/>
  <c r="E99" i="2" s="1"/>
  <c r="F99" i="2" s="1"/>
  <c r="D98" i="2"/>
  <c r="E98" i="2" s="1"/>
  <c r="F98" i="2" s="1"/>
  <c r="D97" i="2"/>
  <c r="E97" i="2" s="1"/>
  <c r="F97" i="2" s="1"/>
  <c r="D96" i="2"/>
  <c r="E96" i="2" s="1"/>
  <c r="F96" i="2" s="1"/>
  <c r="D95" i="2"/>
  <c r="E95" i="2" s="1"/>
  <c r="F95" i="2" s="1"/>
  <c r="E94" i="2"/>
  <c r="F94" i="2" s="1"/>
  <c r="D94" i="2"/>
  <c r="E93" i="2"/>
  <c r="F93" i="2" s="1"/>
  <c r="D93" i="2"/>
  <c r="D92" i="2"/>
  <c r="E92" i="2" s="1"/>
  <c r="F92" i="2" s="1"/>
  <c r="D91" i="2"/>
  <c r="E91" i="2" s="1"/>
  <c r="F91" i="2" s="1"/>
  <c r="D90" i="2"/>
  <c r="E90" i="2" s="1"/>
  <c r="F90" i="2" s="1"/>
  <c r="D89" i="2"/>
  <c r="E89" i="2" s="1"/>
  <c r="F89" i="2" s="1"/>
  <c r="D88" i="2"/>
  <c r="E88" i="2" s="1"/>
  <c r="F88" i="2" s="1"/>
  <c r="D87" i="2"/>
  <c r="E87" i="2" s="1"/>
  <c r="F87" i="2" s="1"/>
  <c r="D86" i="2"/>
  <c r="E86" i="2" s="1"/>
  <c r="F86" i="2" s="1"/>
  <c r="D85" i="2"/>
  <c r="E85" i="2" s="1"/>
  <c r="F85" i="2" s="1"/>
  <c r="D84" i="2"/>
  <c r="E84" i="2" s="1"/>
  <c r="F84" i="2" s="1"/>
  <c r="D83" i="2"/>
  <c r="E83" i="2" s="1"/>
  <c r="F83" i="2" s="1"/>
  <c r="D82" i="2"/>
  <c r="E82" i="2" s="1"/>
  <c r="F82" i="2" s="1"/>
  <c r="D81" i="2"/>
  <c r="E81" i="2" s="1"/>
  <c r="F81" i="2" s="1"/>
  <c r="D80" i="2"/>
  <c r="E80" i="2" s="1"/>
  <c r="F80" i="2" s="1"/>
  <c r="D79" i="2"/>
  <c r="E79" i="2" s="1"/>
  <c r="F79" i="2" s="1"/>
  <c r="D78" i="2"/>
  <c r="E78" i="2" s="1"/>
  <c r="F78" i="2" s="1"/>
  <c r="D77" i="2"/>
  <c r="E77" i="2" s="1"/>
  <c r="F77" i="2" s="1"/>
  <c r="D76" i="2"/>
  <c r="E76" i="2" s="1"/>
  <c r="F76" i="2" s="1"/>
  <c r="D75" i="2"/>
  <c r="E75" i="2" s="1"/>
  <c r="F75" i="2" s="1"/>
  <c r="D74" i="2"/>
  <c r="E74" i="2" s="1"/>
  <c r="F74" i="2" s="1"/>
  <c r="D73" i="2"/>
  <c r="E73" i="2" s="1"/>
  <c r="F73" i="2" s="1"/>
  <c r="D72" i="2"/>
  <c r="E72" i="2" s="1"/>
  <c r="F72" i="2" s="1"/>
  <c r="D71" i="2"/>
  <c r="E71" i="2" s="1"/>
  <c r="F71" i="2" s="1"/>
  <c r="D70" i="2"/>
  <c r="E70" i="2" s="1"/>
  <c r="F70" i="2" s="1"/>
  <c r="D69" i="2"/>
  <c r="E69" i="2" s="1"/>
  <c r="F69" i="2" s="1"/>
  <c r="D68" i="2"/>
  <c r="E68" i="2" s="1"/>
  <c r="F68" i="2" s="1"/>
  <c r="D67" i="2"/>
  <c r="E67" i="2" s="1"/>
  <c r="F67" i="2" s="1"/>
  <c r="H50" i="2"/>
  <c r="H51" i="2"/>
  <c r="E50" i="2"/>
  <c r="F50" i="2" s="1"/>
  <c r="D50" i="2"/>
  <c r="D51" i="2"/>
  <c r="E51" i="2" s="1"/>
  <c r="F51" i="2" s="1"/>
  <c r="D49" i="2"/>
  <c r="E49" i="2" s="1"/>
  <c r="F49" i="2" s="1"/>
  <c r="D48" i="2"/>
  <c r="E48" i="2" s="1"/>
  <c r="F48" i="2" s="1"/>
  <c r="D47" i="2"/>
  <c r="E47" i="2" s="1"/>
  <c r="F47" i="2" s="1"/>
  <c r="D46" i="2"/>
  <c r="E46" i="2" s="1"/>
  <c r="F46" i="2" s="1"/>
  <c r="D45" i="2"/>
  <c r="E45" i="2" s="1"/>
  <c r="F45" i="2" s="1"/>
  <c r="D44" i="2"/>
  <c r="E44" i="2" s="1"/>
  <c r="F44" i="2" s="1"/>
  <c r="D43" i="2"/>
  <c r="E43" i="2" s="1"/>
  <c r="F43" i="2" s="1"/>
  <c r="D42" i="2"/>
  <c r="E42" i="2" s="1"/>
  <c r="F42" i="2" s="1"/>
  <c r="D41" i="2"/>
  <c r="E41" i="2" s="1"/>
  <c r="F41" i="2" s="1"/>
  <c r="D40" i="2"/>
  <c r="E40" i="2" s="1"/>
  <c r="F40" i="2" s="1"/>
  <c r="D39" i="2"/>
  <c r="E39" i="2" s="1"/>
  <c r="F39" i="2" s="1"/>
  <c r="D38" i="2"/>
  <c r="E38" i="2" s="1"/>
  <c r="F38" i="2" s="1"/>
  <c r="D37" i="2"/>
  <c r="E37" i="2" s="1"/>
  <c r="F37" i="2" s="1"/>
  <c r="D36" i="2"/>
  <c r="E36" i="2" s="1"/>
  <c r="F36" i="2" s="1"/>
  <c r="D35" i="2"/>
  <c r="E35" i="2" s="1"/>
  <c r="F35" i="2" s="1"/>
  <c r="D34" i="2"/>
  <c r="E34" i="2" s="1"/>
  <c r="F34" i="2" s="1"/>
  <c r="D33" i="2"/>
  <c r="E33" i="2" s="1"/>
  <c r="F33" i="2" s="1"/>
  <c r="D32" i="2"/>
  <c r="E32" i="2" s="1"/>
  <c r="F32" i="2" s="1"/>
  <c r="D31" i="2"/>
  <c r="E31" i="2" s="1"/>
  <c r="F31" i="2" s="1"/>
  <c r="D30" i="2"/>
  <c r="E30" i="2" s="1"/>
  <c r="F30" i="2" s="1"/>
  <c r="D29" i="2"/>
  <c r="E29" i="2" s="1"/>
  <c r="F29" i="2" s="1"/>
  <c r="D28" i="2"/>
  <c r="E28" i="2" s="1"/>
  <c r="F28" i="2" s="1"/>
  <c r="D27" i="2"/>
  <c r="E27" i="2" s="1"/>
  <c r="F27" i="2" s="1"/>
  <c r="D26" i="2"/>
  <c r="E26" i="2" s="1"/>
  <c r="F26" i="2" s="1"/>
  <c r="D25" i="2"/>
  <c r="E25" i="2" s="1"/>
  <c r="F25" i="2" s="1"/>
  <c r="D24" i="2"/>
  <c r="E24" i="2" s="1"/>
  <c r="F24" i="2" s="1"/>
  <c r="D23" i="2"/>
  <c r="E23" i="2" s="1"/>
  <c r="F23" i="2" s="1"/>
  <c r="D22" i="2"/>
  <c r="E22" i="2" s="1"/>
  <c r="F22" i="2" s="1"/>
  <c r="D21" i="2"/>
  <c r="E21" i="2" s="1"/>
  <c r="F21" i="2" s="1"/>
  <c r="D20" i="2"/>
  <c r="E20" i="2" s="1"/>
  <c r="F20" i="2" s="1"/>
  <c r="D19" i="2"/>
  <c r="E19" i="2" s="1"/>
  <c r="F19" i="2" s="1"/>
  <c r="D18" i="2"/>
  <c r="E18" i="2" s="1"/>
  <c r="F18" i="2" s="1"/>
  <c r="D17" i="2"/>
  <c r="E17" i="2" s="1"/>
  <c r="F17" i="2" s="1"/>
  <c r="D16" i="2"/>
  <c r="E16" i="2" s="1"/>
  <c r="F16" i="2" s="1"/>
  <c r="D15" i="2"/>
  <c r="E15" i="2" s="1"/>
  <c r="F15" i="2" s="1"/>
  <c r="D14" i="2"/>
  <c r="E14" i="2" s="1"/>
  <c r="F14" i="2" s="1"/>
  <c r="D13" i="2"/>
  <c r="E13" i="2" s="1"/>
  <c r="F13" i="2" s="1"/>
  <c r="D12" i="2"/>
  <c r="E12" i="2" s="1"/>
  <c r="F12" i="2" s="1"/>
  <c r="D11" i="2"/>
  <c r="E11" i="2" s="1"/>
  <c r="F11" i="2" s="1"/>
  <c r="D10" i="2"/>
  <c r="E10" i="2" s="1"/>
  <c r="F10" i="2" s="1"/>
  <c r="D9" i="2"/>
  <c r="E9" i="2" s="1"/>
  <c r="F9" i="2" s="1"/>
  <c r="G340" i="4" l="1"/>
  <c r="G341" i="4" s="1"/>
  <c r="I341" i="4" s="1"/>
  <c r="L341" i="4" s="1"/>
  <c r="L650" i="4"/>
  <c r="G574" i="4"/>
  <c r="G575" i="4" s="1"/>
  <c r="I575" i="4" s="1"/>
  <c r="G94" i="4"/>
  <c r="G95" i="4" s="1"/>
  <c r="I95" i="4" s="1"/>
  <c r="L95" i="4" s="1"/>
  <c r="G96" i="4" s="1"/>
  <c r="G419" i="4"/>
  <c r="G420" i="4" s="1"/>
  <c r="I420" i="4" s="1"/>
  <c r="G177" i="4"/>
  <c r="L177" i="4"/>
  <c r="G498" i="4"/>
  <c r="G499" i="4" s="1"/>
  <c r="G8" i="4"/>
  <c r="G9" i="4" s="1"/>
  <c r="G651" i="4"/>
  <c r="G259" i="4"/>
  <c r="G260" i="4" s="1"/>
  <c r="G65" i="3"/>
  <c r="G66" i="3" s="1"/>
  <c r="I66" i="3" s="1"/>
  <c r="L66" i="3" s="1"/>
  <c r="G67" i="3" s="1"/>
  <c r="G378" i="3"/>
  <c r="I378" i="3" s="1"/>
  <c r="L378" i="3" s="1"/>
  <c r="G379" i="3" s="1"/>
  <c r="I379" i="3" s="1"/>
  <c r="L379" i="3" s="1"/>
  <c r="G120" i="3"/>
  <c r="G121" i="3" s="1"/>
  <c r="I121" i="3" s="1"/>
  <c r="L121" i="3" s="1"/>
  <c r="G122" i="3" s="1"/>
  <c r="G425" i="3"/>
  <c r="G426" i="3" s="1"/>
  <c r="I426" i="3" s="1"/>
  <c r="L426" i="3" s="1"/>
  <c r="G227" i="3"/>
  <c r="G228" i="3" s="1"/>
  <c r="I228" i="3" s="1"/>
  <c r="L228" i="3" s="1"/>
  <c r="G278" i="3"/>
  <c r="L278" i="3"/>
  <c r="G330" i="3"/>
  <c r="G174" i="3"/>
  <c r="G175" i="3" s="1"/>
  <c r="I9" i="3"/>
  <c r="L9" i="3" s="1"/>
  <c r="G10" i="3" s="1"/>
  <c r="S5" i="2"/>
  <c r="S7" i="2"/>
  <c r="S8" i="2"/>
  <c r="S9" i="2"/>
  <c r="S10" i="2"/>
  <c r="S6" i="2"/>
  <c r="S4" i="2"/>
  <c r="R3" i="2"/>
  <c r="S3" i="2" s="1"/>
  <c r="R2" i="2"/>
  <c r="S2" i="2" s="1"/>
  <c r="L420" i="4" l="1"/>
  <c r="G421" i="4" s="1"/>
  <c r="G178" i="4"/>
  <c r="I178" i="4" s="1"/>
  <c r="L178" i="4" s="1"/>
  <c r="G179" i="4" s="1"/>
  <c r="I179" i="4" s="1"/>
  <c r="I260" i="4"/>
  <c r="L260" i="4" s="1"/>
  <c r="I651" i="4"/>
  <c r="I9" i="4"/>
  <c r="L9" i="4" s="1"/>
  <c r="G10" i="4" s="1"/>
  <c r="I499" i="4"/>
  <c r="L575" i="4"/>
  <c r="I96" i="4"/>
  <c r="L96" i="4" s="1"/>
  <c r="G342" i="4"/>
  <c r="S11" i="2"/>
  <c r="G279" i="3"/>
  <c r="I279" i="3" s="1"/>
  <c r="L279" i="3" s="1"/>
  <c r="I67" i="3"/>
  <c r="G380" i="3"/>
  <c r="G229" i="3"/>
  <c r="I10" i="3"/>
  <c r="L10" i="3" s="1"/>
  <c r="G11" i="3" s="1"/>
  <c r="I122" i="3"/>
  <c r="L122" i="3" s="1"/>
  <c r="I175" i="3"/>
  <c r="L175" i="3" s="1"/>
  <c r="I330" i="3"/>
  <c r="L67" i="3"/>
  <c r="G427" i="3"/>
  <c r="D230" i="2"/>
  <c r="E230" i="2" s="1"/>
  <c r="F230" i="2"/>
  <c r="G230" i="2"/>
  <c r="H230" i="2"/>
  <c r="I230" i="2"/>
  <c r="D231" i="2"/>
  <c r="E231" i="2" s="1"/>
  <c r="F231" i="2"/>
  <c r="H231" i="2"/>
  <c r="I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D282" i="2"/>
  <c r="E282" i="2" s="1"/>
  <c r="F282" i="2"/>
  <c r="G282" i="2"/>
  <c r="H282" i="2"/>
  <c r="I282" i="2"/>
  <c r="D283" i="2"/>
  <c r="E283" i="2" s="1"/>
  <c r="F283" i="2"/>
  <c r="H283" i="2"/>
  <c r="I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D334" i="2"/>
  <c r="E334" i="2" s="1"/>
  <c r="F334" i="2"/>
  <c r="G334" i="2"/>
  <c r="H334" i="2"/>
  <c r="I334" i="2"/>
  <c r="D335" i="2"/>
  <c r="E335" i="2" s="1"/>
  <c r="F335" i="2"/>
  <c r="H335" i="2"/>
  <c r="I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D383" i="2"/>
  <c r="E383" i="2" s="1"/>
  <c r="F383" i="2"/>
  <c r="G383" i="2"/>
  <c r="H383" i="2"/>
  <c r="I383" i="2"/>
  <c r="D384" i="2"/>
  <c r="E384" i="2" s="1"/>
  <c r="F384" i="2"/>
  <c r="H384" i="2"/>
  <c r="I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D432" i="2"/>
  <c r="E432" i="2" s="1"/>
  <c r="F432" i="2"/>
  <c r="G432" i="2"/>
  <c r="H432" i="2"/>
  <c r="I432" i="2"/>
  <c r="D433" i="2"/>
  <c r="E433" i="2" s="1"/>
  <c r="F433" i="2"/>
  <c r="H433" i="2"/>
  <c r="I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I177" i="2"/>
  <c r="H177" i="2"/>
  <c r="F177" i="2"/>
  <c r="D177" i="2"/>
  <c r="E177" i="2" s="1"/>
  <c r="I176" i="2"/>
  <c r="H176" i="2"/>
  <c r="G176" i="2"/>
  <c r="F176" i="2"/>
  <c r="D176" i="2"/>
  <c r="E176" i="2" s="1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I122" i="2"/>
  <c r="H122" i="2"/>
  <c r="F122" i="2"/>
  <c r="D122" i="2"/>
  <c r="E122" i="2" s="1"/>
  <c r="I121" i="2"/>
  <c r="H121" i="2"/>
  <c r="G121" i="2"/>
  <c r="F121" i="2"/>
  <c r="D121" i="2"/>
  <c r="E121" i="2" s="1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I66" i="2"/>
  <c r="H66" i="2"/>
  <c r="F66" i="2"/>
  <c r="D66" i="2"/>
  <c r="E66" i="2" s="1"/>
  <c r="I65" i="2"/>
  <c r="H65" i="2"/>
  <c r="G65" i="2"/>
  <c r="F65" i="2"/>
  <c r="D65" i="2"/>
  <c r="E65" i="2" s="1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I8" i="2"/>
  <c r="H8" i="2"/>
  <c r="F8" i="2"/>
  <c r="D8" i="2"/>
  <c r="E8" i="2" s="1"/>
  <c r="I7" i="2"/>
  <c r="H7" i="2"/>
  <c r="G7" i="2"/>
  <c r="F7" i="2"/>
  <c r="D7" i="2"/>
  <c r="E7" i="2" s="1"/>
  <c r="L179" i="4" l="1"/>
  <c r="G180" i="4" s="1"/>
  <c r="L651" i="4"/>
  <c r="G576" i="4"/>
  <c r="I421" i="4"/>
  <c r="I342" i="4"/>
  <c r="L342" i="4" s="1"/>
  <c r="G343" i="4" s="1"/>
  <c r="G261" i="4"/>
  <c r="G97" i="4"/>
  <c r="L499" i="4"/>
  <c r="H468" i="2"/>
  <c r="L432" i="2"/>
  <c r="L433" i="2" s="1"/>
  <c r="L282" i="2"/>
  <c r="L283" i="2" s="1"/>
  <c r="L330" i="3"/>
  <c r="I11" i="3"/>
  <c r="L11" i="3" s="1"/>
  <c r="I427" i="3"/>
  <c r="G280" i="3"/>
  <c r="G123" i="3"/>
  <c r="I229" i="3"/>
  <c r="L229" i="3" s="1"/>
  <c r="G230" i="3" s="1"/>
  <c r="I380" i="3"/>
  <c r="G176" i="3"/>
  <c r="G68" i="3"/>
  <c r="H371" i="2"/>
  <c r="X8" i="2" s="1"/>
  <c r="H321" i="2"/>
  <c r="H269" i="2"/>
  <c r="X6" i="2" s="1"/>
  <c r="H108" i="2"/>
  <c r="X3" i="2" s="1"/>
  <c r="H163" i="2"/>
  <c r="X4" i="2" s="1"/>
  <c r="H52" i="2"/>
  <c r="X2" i="2" s="1"/>
  <c r="L334" i="2"/>
  <c r="L335" i="2" s="1"/>
  <c r="L65" i="2"/>
  <c r="L66" i="2" s="1"/>
  <c r="X10" i="2"/>
  <c r="L383" i="2"/>
  <c r="L384" i="2" s="1"/>
  <c r="G384" i="2"/>
  <c r="L230" i="2"/>
  <c r="L231" i="2" s="1"/>
  <c r="H420" i="2"/>
  <c r="X9" i="2" s="1"/>
  <c r="H217" i="2"/>
  <c r="X5" i="2" s="1"/>
  <c r="L121" i="2"/>
  <c r="L122" i="2" s="1"/>
  <c r="G433" i="2"/>
  <c r="G434" i="2" s="1"/>
  <c r="X7" i="2"/>
  <c r="L176" i="2"/>
  <c r="L177" i="2" s="1"/>
  <c r="L7" i="2"/>
  <c r="L8" i="2" s="1"/>
  <c r="I10" i="4" l="1"/>
  <c r="L10" i="4" s="1"/>
  <c r="G11" i="4" s="1"/>
  <c r="G500" i="4"/>
  <c r="L421" i="4"/>
  <c r="I576" i="4"/>
  <c r="I97" i="4"/>
  <c r="I261" i="4"/>
  <c r="L261" i="4" s="1"/>
  <c r="G262" i="4" s="1"/>
  <c r="G652" i="4"/>
  <c r="I180" i="4"/>
  <c r="L180" i="4" s="1"/>
  <c r="I343" i="4"/>
  <c r="L343" i="4" s="1"/>
  <c r="G344" i="4" s="1"/>
  <c r="G283" i="2"/>
  <c r="G284" i="2" s="1"/>
  <c r="I284" i="2" s="1"/>
  <c r="G8" i="2"/>
  <c r="G9" i="2" s="1"/>
  <c r="I9" i="2" s="1"/>
  <c r="L9" i="2" s="1"/>
  <c r="G10" i="2" s="1"/>
  <c r="I10" i="2" s="1"/>
  <c r="G12" i="3"/>
  <c r="I123" i="3"/>
  <c r="L123" i="3" s="1"/>
  <c r="G124" i="3" s="1"/>
  <c r="L427" i="3"/>
  <c r="I230" i="3"/>
  <c r="L230" i="3" s="1"/>
  <c r="L380" i="3"/>
  <c r="I68" i="3"/>
  <c r="I280" i="3"/>
  <c r="G331" i="3"/>
  <c r="I176" i="3"/>
  <c r="L176" i="3" s="1"/>
  <c r="G177" i="3" s="1"/>
  <c r="G385" i="2"/>
  <c r="I385" i="2" s="1"/>
  <c r="G122" i="2"/>
  <c r="G123" i="2" s="1"/>
  <c r="I123" i="2" s="1"/>
  <c r="L123" i="2" s="1"/>
  <c r="G124" i="2" s="1"/>
  <c r="G335" i="2"/>
  <c r="G336" i="2" s="1"/>
  <c r="I336" i="2" s="1"/>
  <c r="L336" i="2" s="1"/>
  <c r="L284" i="2"/>
  <c r="G285" i="2" s="1"/>
  <c r="G66" i="2"/>
  <c r="G67" i="2" s="1"/>
  <c r="I67" i="2" s="1"/>
  <c r="L67" i="2" s="1"/>
  <c r="I434" i="2"/>
  <c r="G231" i="2"/>
  <c r="G232" i="2" s="1"/>
  <c r="G177" i="2"/>
  <c r="G178" i="2" s="1"/>
  <c r="I652" i="4" l="1"/>
  <c r="I262" i="4"/>
  <c r="L262" i="4" s="1"/>
  <c r="G263" i="4" s="1"/>
  <c r="L97" i="4"/>
  <c r="L576" i="4"/>
  <c r="G181" i="4"/>
  <c r="G422" i="4"/>
  <c r="I344" i="4"/>
  <c r="L344" i="4" s="1"/>
  <c r="G345" i="4" s="1"/>
  <c r="I500" i="4"/>
  <c r="G231" i="3"/>
  <c r="I124" i="3"/>
  <c r="I331" i="3"/>
  <c r="L68" i="3"/>
  <c r="L280" i="3"/>
  <c r="G381" i="3"/>
  <c r="I12" i="3"/>
  <c r="L12" i="3" s="1"/>
  <c r="L124" i="3"/>
  <c r="I177" i="3"/>
  <c r="L177" i="3" s="1"/>
  <c r="G428" i="3"/>
  <c r="L434" i="2"/>
  <c r="I285" i="2"/>
  <c r="I232" i="2"/>
  <c r="G337" i="2"/>
  <c r="L385" i="2"/>
  <c r="I178" i="2"/>
  <c r="L178" i="2" s="1"/>
  <c r="G179" i="2" s="1"/>
  <c r="I124" i="2"/>
  <c r="L124" i="2" s="1"/>
  <c r="G125" i="2" s="1"/>
  <c r="G68" i="2"/>
  <c r="L10" i="2"/>
  <c r="G11" i="2" s="1"/>
  <c r="I11" i="2" s="1"/>
  <c r="I345" i="4" l="1"/>
  <c r="I263" i="4"/>
  <c r="L263" i="4" s="1"/>
  <c r="I422" i="4"/>
  <c r="I181" i="4"/>
  <c r="L181" i="4" s="1"/>
  <c r="L500" i="4"/>
  <c r="G577" i="4"/>
  <c r="L652" i="4"/>
  <c r="G98" i="4"/>
  <c r="G178" i="3"/>
  <c r="G281" i="3"/>
  <c r="G125" i="3"/>
  <c r="G13" i="3"/>
  <c r="L331" i="3"/>
  <c r="I231" i="3"/>
  <c r="L231" i="3" s="1"/>
  <c r="I428" i="3"/>
  <c r="G69" i="3"/>
  <c r="I381" i="3"/>
  <c r="L232" i="2"/>
  <c r="G435" i="2"/>
  <c r="G386" i="2"/>
  <c r="I337" i="2"/>
  <c r="L285" i="2"/>
  <c r="I179" i="2"/>
  <c r="L179" i="2" s="1"/>
  <c r="I125" i="2"/>
  <c r="L125" i="2" s="1"/>
  <c r="I68" i="2"/>
  <c r="L68" i="2" s="1"/>
  <c r="I11" i="4" l="1"/>
  <c r="L11" i="4" s="1"/>
  <c r="G12" i="4" s="1"/>
  <c r="L345" i="4"/>
  <c r="G653" i="4"/>
  <c r="L422" i="4"/>
  <c r="I577" i="4"/>
  <c r="I98" i="4"/>
  <c r="G264" i="4"/>
  <c r="G501" i="4"/>
  <c r="G182" i="4"/>
  <c r="G346" i="4"/>
  <c r="I69" i="3"/>
  <c r="I13" i="3"/>
  <c r="I125" i="3"/>
  <c r="L125" i="3" s="1"/>
  <c r="G126" i="3" s="1"/>
  <c r="L381" i="3"/>
  <c r="L428" i="3"/>
  <c r="G332" i="3"/>
  <c r="I281" i="3"/>
  <c r="I178" i="3"/>
  <c r="L178" i="3" s="1"/>
  <c r="G232" i="3"/>
  <c r="L337" i="2"/>
  <c r="I435" i="2"/>
  <c r="I386" i="2"/>
  <c r="G233" i="2"/>
  <c r="G286" i="2"/>
  <c r="G180" i="2"/>
  <c r="G126" i="2"/>
  <c r="G69" i="2"/>
  <c r="L11" i="2"/>
  <c r="G12" i="2" s="1"/>
  <c r="L577" i="4" l="1"/>
  <c r="I501" i="4"/>
  <c r="I264" i="4"/>
  <c r="L264" i="4" s="1"/>
  <c r="G265" i="4" s="1"/>
  <c r="G423" i="4"/>
  <c r="L98" i="4"/>
  <c r="I653" i="4"/>
  <c r="I346" i="4"/>
  <c r="I182" i="4"/>
  <c r="L182" i="4" s="1"/>
  <c r="I126" i="3"/>
  <c r="L126" i="3" s="1"/>
  <c r="I232" i="3"/>
  <c r="L281" i="3"/>
  <c r="G429" i="3"/>
  <c r="L69" i="3"/>
  <c r="I332" i="3"/>
  <c r="G382" i="3"/>
  <c r="L13" i="3"/>
  <c r="G179" i="3"/>
  <c r="I12" i="2"/>
  <c r="I233" i="2"/>
  <c r="L435" i="2"/>
  <c r="I286" i="2"/>
  <c r="G338" i="2"/>
  <c r="L386" i="2"/>
  <c r="I180" i="2"/>
  <c r="L180" i="2" s="1"/>
  <c r="I126" i="2"/>
  <c r="L126" i="2" s="1"/>
  <c r="G127" i="2" s="1"/>
  <c r="I69" i="2"/>
  <c r="I12" i="4" l="1"/>
  <c r="L12" i="4" s="1"/>
  <c r="G13" i="4" s="1"/>
  <c r="I265" i="4"/>
  <c r="L265" i="4" s="1"/>
  <c r="L501" i="4"/>
  <c r="L346" i="4"/>
  <c r="L653" i="4"/>
  <c r="G99" i="4"/>
  <c r="G578" i="4"/>
  <c r="G183" i="4"/>
  <c r="I423" i="4"/>
  <c r="I179" i="3"/>
  <c r="L179" i="3" s="1"/>
  <c r="G180" i="3" s="1"/>
  <c r="G70" i="3"/>
  <c r="G282" i="3"/>
  <c r="I429" i="3"/>
  <c r="L232" i="3"/>
  <c r="I382" i="3"/>
  <c r="L382" i="3" s="1"/>
  <c r="G383" i="3" s="1"/>
  <c r="G14" i="3"/>
  <c r="L332" i="3"/>
  <c r="G127" i="3"/>
  <c r="I338" i="2"/>
  <c r="G436" i="2"/>
  <c r="G387" i="2"/>
  <c r="L69" i="2"/>
  <c r="G70" i="2" s="1"/>
  <c r="I70" i="2" s="1"/>
  <c r="L70" i="2" s="1"/>
  <c r="L286" i="2"/>
  <c r="L233" i="2"/>
  <c r="G181" i="2"/>
  <c r="I127" i="2"/>
  <c r="L127" i="2" s="1"/>
  <c r="G128" i="2" s="1"/>
  <c r="L12" i="2"/>
  <c r="G13" i="2" s="1"/>
  <c r="I13" i="2" s="1"/>
  <c r="G266" i="4" l="1"/>
  <c r="G502" i="4"/>
  <c r="I99" i="4"/>
  <c r="I578" i="4"/>
  <c r="G347" i="4"/>
  <c r="I183" i="4"/>
  <c r="L183" i="4" s="1"/>
  <c r="L423" i="4"/>
  <c r="G654" i="4"/>
  <c r="I383" i="3"/>
  <c r="I180" i="3"/>
  <c r="L180" i="3" s="1"/>
  <c r="G181" i="3" s="1"/>
  <c r="I70" i="3"/>
  <c r="I14" i="3"/>
  <c r="L429" i="3"/>
  <c r="I127" i="3"/>
  <c r="L127" i="3" s="1"/>
  <c r="G128" i="3" s="1"/>
  <c r="G233" i="3"/>
  <c r="I282" i="3"/>
  <c r="G333" i="3"/>
  <c r="L383" i="3"/>
  <c r="I387" i="2"/>
  <c r="L338" i="2"/>
  <c r="G234" i="2"/>
  <c r="I436" i="2"/>
  <c r="G287" i="2"/>
  <c r="I181" i="2"/>
  <c r="L181" i="2" s="1"/>
  <c r="I128" i="2"/>
  <c r="L128" i="2" s="1"/>
  <c r="G71" i="2"/>
  <c r="L578" i="4" l="1"/>
  <c r="I347" i="4"/>
  <c r="I654" i="4"/>
  <c r="I266" i="4"/>
  <c r="G424" i="4"/>
  <c r="L99" i="4"/>
  <c r="G184" i="4"/>
  <c r="I502" i="4"/>
  <c r="I181" i="3"/>
  <c r="L181" i="3" s="1"/>
  <c r="I128" i="3"/>
  <c r="L282" i="3"/>
  <c r="L14" i="3"/>
  <c r="I333" i="3"/>
  <c r="I233" i="3"/>
  <c r="G430" i="3"/>
  <c r="L70" i="3"/>
  <c r="G384" i="3"/>
  <c r="L436" i="2"/>
  <c r="G339" i="2"/>
  <c r="I287" i="2"/>
  <c r="I234" i="2"/>
  <c r="L387" i="2"/>
  <c r="G182" i="2"/>
  <c r="G129" i="2"/>
  <c r="I71" i="2"/>
  <c r="I13" i="4" l="1"/>
  <c r="L347" i="4"/>
  <c r="I424" i="4"/>
  <c r="L424" i="4" s="1"/>
  <c r="L502" i="4"/>
  <c r="I184" i="4"/>
  <c r="L184" i="4" s="1"/>
  <c r="L266" i="4"/>
  <c r="G579" i="4"/>
  <c r="G100" i="4"/>
  <c r="L654" i="4"/>
  <c r="I384" i="3"/>
  <c r="L384" i="3" s="1"/>
  <c r="G385" i="3" s="1"/>
  <c r="L333" i="3"/>
  <c r="G283" i="3"/>
  <c r="I430" i="3"/>
  <c r="L430" i="3" s="1"/>
  <c r="G71" i="3"/>
  <c r="L128" i="3"/>
  <c r="L233" i="3"/>
  <c r="G15" i="3"/>
  <c r="G182" i="3"/>
  <c r="I339" i="2"/>
  <c r="L234" i="2"/>
  <c r="L13" i="2"/>
  <c r="G14" i="2" s="1"/>
  <c r="I14" i="2" s="1"/>
  <c r="G388" i="2"/>
  <c r="G437" i="2"/>
  <c r="L71" i="2"/>
  <c r="L287" i="2"/>
  <c r="I182" i="2"/>
  <c r="L182" i="2" s="1"/>
  <c r="I129" i="2"/>
  <c r="L129" i="2" s="1"/>
  <c r="G130" i="2" s="1"/>
  <c r="G72" i="2"/>
  <c r="L13" i="4" l="1"/>
  <c r="G14" i="4" s="1"/>
  <c r="G267" i="4"/>
  <c r="I100" i="4"/>
  <c r="G185" i="4"/>
  <c r="G655" i="4"/>
  <c r="G348" i="4"/>
  <c r="I579" i="4"/>
  <c r="G503" i="4"/>
  <c r="G425" i="4"/>
  <c r="I385" i="3"/>
  <c r="G234" i="3"/>
  <c r="I283" i="3"/>
  <c r="I15" i="3"/>
  <c r="G129" i="3"/>
  <c r="G431" i="3"/>
  <c r="G334" i="3"/>
  <c r="I182" i="3"/>
  <c r="I71" i="3"/>
  <c r="L385" i="3"/>
  <c r="I388" i="2"/>
  <c r="G235" i="2"/>
  <c r="G288" i="2"/>
  <c r="I437" i="2"/>
  <c r="L339" i="2"/>
  <c r="G183" i="2"/>
  <c r="I130" i="2"/>
  <c r="I72" i="2"/>
  <c r="I14" i="4" l="1"/>
  <c r="L14" i="4" s="1"/>
  <c r="G15" i="4" s="1"/>
  <c r="I655" i="4"/>
  <c r="I503" i="4"/>
  <c r="I185" i="4"/>
  <c r="L579" i="4"/>
  <c r="L100" i="4"/>
  <c r="I425" i="4"/>
  <c r="L425" i="4" s="1"/>
  <c r="G426" i="4" s="1"/>
  <c r="I348" i="4"/>
  <c r="I267" i="4"/>
  <c r="I234" i="3"/>
  <c r="L182" i="3"/>
  <c r="I334" i="3"/>
  <c r="I431" i="3"/>
  <c r="L431" i="3" s="1"/>
  <c r="G432" i="3" s="1"/>
  <c r="I129" i="3"/>
  <c r="L71" i="3"/>
  <c r="L15" i="3"/>
  <c r="L283" i="3"/>
  <c r="G386" i="3"/>
  <c r="L437" i="2"/>
  <c r="L14" i="2"/>
  <c r="G15" i="2" s="1"/>
  <c r="I15" i="2" s="1"/>
  <c r="L15" i="2" s="1"/>
  <c r="L72" i="2"/>
  <c r="G73" i="2" s="1"/>
  <c r="I288" i="2"/>
  <c r="L288" i="2" s="1"/>
  <c r="L388" i="2"/>
  <c r="I235" i="2"/>
  <c r="G340" i="2"/>
  <c r="L130" i="2"/>
  <c r="G131" i="2" s="1"/>
  <c r="I131" i="2" s="1"/>
  <c r="I183" i="2"/>
  <c r="L183" i="2" s="1"/>
  <c r="G184" i="2" s="1"/>
  <c r="I15" i="4" l="1"/>
  <c r="L15" i="4" s="1"/>
  <c r="G16" i="4" s="1"/>
  <c r="G580" i="4"/>
  <c r="L267" i="4"/>
  <c r="L348" i="4"/>
  <c r="L185" i="4"/>
  <c r="I426" i="4"/>
  <c r="L426" i="4" s="1"/>
  <c r="G427" i="4" s="1"/>
  <c r="L503" i="4"/>
  <c r="G101" i="4"/>
  <c r="L655" i="4"/>
  <c r="I432" i="3"/>
  <c r="L432" i="3" s="1"/>
  <c r="G183" i="3"/>
  <c r="G16" i="3"/>
  <c r="I386" i="3"/>
  <c r="L386" i="3" s="1"/>
  <c r="G387" i="3" s="1"/>
  <c r="L129" i="3"/>
  <c r="L334" i="3"/>
  <c r="L234" i="3"/>
  <c r="G284" i="3"/>
  <c r="G72" i="3"/>
  <c r="G16" i="2"/>
  <c r="I16" i="2" s="1"/>
  <c r="L235" i="2"/>
  <c r="I340" i="2"/>
  <c r="G389" i="2"/>
  <c r="G438" i="2"/>
  <c r="G289" i="2"/>
  <c r="I184" i="2"/>
  <c r="L131" i="2"/>
  <c r="I73" i="2"/>
  <c r="I16" i="4" l="1"/>
  <c r="L16" i="4" s="1"/>
  <c r="G17" i="4" s="1"/>
  <c r="I427" i="4"/>
  <c r="L427" i="4" s="1"/>
  <c r="I101" i="4"/>
  <c r="G349" i="4"/>
  <c r="G504" i="4"/>
  <c r="G268" i="4"/>
  <c r="G656" i="4"/>
  <c r="G186" i="4"/>
  <c r="I580" i="4"/>
  <c r="L580" i="4" s="1"/>
  <c r="G335" i="3"/>
  <c r="I72" i="3"/>
  <c r="I387" i="3"/>
  <c r="L387" i="3" s="1"/>
  <c r="G130" i="3"/>
  <c r="I16" i="3"/>
  <c r="I183" i="3"/>
  <c r="G235" i="3"/>
  <c r="I284" i="3"/>
  <c r="L284" i="3" s="1"/>
  <c r="G433" i="3"/>
  <c r="L184" i="2"/>
  <c r="G185" i="2" s="1"/>
  <c r="L73" i="2"/>
  <c r="G74" i="2" s="1"/>
  <c r="I74" i="2" s="1"/>
  <c r="L74" i="2" s="1"/>
  <c r="I389" i="2"/>
  <c r="L389" i="2" s="1"/>
  <c r="G390" i="2" s="1"/>
  <c r="L340" i="2"/>
  <c r="I289" i="2"/>
  <c r="L289" i="2" s="1"/>
  <c r="G236" i="2"/>
  <c r="I438" i="2"/>
  <c r="G132" i="2"/>
  <c r="I17" i="4" l="1"/>
  <c r="L17" i="4" s="1"/>
  <c r="G18" i="4" s="1"/>
  <c r="G428" i="4"/>
  <c r="I504" i="4"/>
  <c r="L504" i="4" s="1"/>
  <c r="G505" i="4" s="1"/>
  <c r="I186" i="4"/>
  <c r="I656" i="4"/>
  <c r="L656" i="4" s="1"/>
  <c r="G657" i="4" s="1"/>
  <c r="I349" i="4"/>
  <c r="L349" i="4" s="1"/>
  <c r="G350" i="4" s="1"/>
  <c r="L101" i="4"/>
  <c r="G581" i="4"/>
  <c r="I268" i="4"/>
  <c r="G388" i="3"/>
  <c r="L183" i="3"/>
  <c r="I433" i="3"/>
  <c r="L433" i="3" s="1"/>
  <c r="G434" i="3"/>
  <c r="L16" i="3"/>
  <c r="L72" i="3"/>
  <c r="I335" i="3"/>
  <c r="L335" i="3" s="1"/>
  <c r="I235" i="3"/>
  <c r="G285" i="3"/>
  <c r="I130" i="3"/>
  <c r="L438" i="2"/>
  <c r="I390" i="2"/>
  <c r="L390" i="2" s="1"/>
  <c r="I236" i="2"/>
  <c r="G341" i="2"/>
  <c r="G290" i="2"/>
  <c r="I185" i="2"/>
  <c r="I132" i="2"/>
  <c r="G75" i="2"/>
  <c r="L16" i="2"/>
  <c r="G17" i="2" s="1"/>
  <c r="I17" i="2" s="1"/>
  <c r="I18" i="4" l="1"/>
  <c r="L18" i="4" s="1"/>
  <c r="G19" i="4" s="1"/>
  <c r="I505" i="4"/>
  <c r="L505" i="4" s="1"/>
  <c r="G102" i="4"/>
  <c r="L186" i="4"/>
  <c r="I350" i="4"/>
  <c r="L350" i="4" s="1"/>
  <c r="I657" i="4"/>
  <c r="L657" i="4" s="1"/>
  <c r="G658" i="4" s="1"/>
  <c r="L268" i="4"/>
  <c r="I581" i="4"/>
  <c r="L581" i="4" s="1"/>
  <c r="I428" i="4"/>
  <c r="L428" i="4" s="1"/>
  <c r="G429" i="4" s="1"/>
  <c r="G184" i="3"/>
  <c r="G73" i="3"/>
  <c r="I434" i="3"/>
  <c r="L434" i="3" s="1"/>
  <c r="I388" i="3"/>
  <c r="L388" i="3" s="1"/>
  <c r="I285" i="3"/>
  <c r="L285" i="3" s="1"/>
  <c r="G286" i="3" s="1"/>
  <c r="G17" i="3"/>
  <c r="L235" i="3"/>
  <c r="L130" i="3"/>
  <c r="G336" i="3"/>
  <c r="G391" i="2"/>
  <c r="I290" i="2"/>
  <c r="L290" i="2" s="1"/>
  <c r="L236" i="2"/>
  <c r="L185" i="2"/>
  <c r="G186" i="2" s="1"/>
  <c r="I186" i="2" s="1"/>
  <c r="G439" i="2"/>
  <c r="I341" i="2"/>
  <c r="L341" i="2" s="1"/>
  <c r="G342" i="2" s="1"/>
  <c r="L132" i="2"/>
  <c r="I75" i="2"/>
  <c r="L75" i="2" s="1"/>
  <c r="I658" i="4" l="1"/>
  <c r="L658" i="4" s="1"/>
  <c r="G506" i="4"/>
  <c r="I429" i="4"/>
  <c r="L429" i="4" s="1"/>
  <c r="G351" i="4"/>
  <c r="G187" i="4"/>
  <c r="G582" i="4"/>
  <c r="G269" i="4"/>
  <c r="I102" i="4"/>
  <c r="L102" i="4" s="1"/>
  <c r="G103" i="4" s="1"/>
  <c r="I286" i="3"/>
  <c r="L286" i="3" s="1"/>
  <c r="G236" i="3"/>
  <c r="I184" i="3"/>
  <c r="I336" i="3"/>
  <c r="L336" i="3" s="1"/>
  <c r="G337" i="3" s="1"/>
  <c r="G435" i="3"/>
  <c r="G131" i="3"/>
  <c r="I17" i="3"/>
  <c r="G389" i="3"/>
  <c r="I73" i="3"/>
  <c r="L73" i="3" s="1"/>
  <c r="L186" i="2"/>
  <c r="G187" i="2" s="1"/>
  <c r="I439" i="2"/>
  <c r="L439" i="2" s="1"/>
  <c r="G440" i="2" s="1"/>
  <c r="I391" i="2"/>
  <c r="L391" i="2" s="1"/>
  <c r="G392" i="2" s="1"/>
  <c r="I342" i="2"/>
  <c r="L342" i="2" s="1"/>
  <c r="G237" i="2"/>
  <c r="G291" i="2"/>
  <c r="G133" i="2"/>
  <c r="G76" i="2"/>
  <c r="G659" i="4" l="1"/>
  <c r="I103" i="4"/>
  <c r="L103" i="4" s="1"/>
  <c r="G104" i="4" s="1"/>
  <c r="G430" i="4"/>
  <c r="I351" i="4"/>
  <c r="L351" i="4" s="1"/>
  <c r="G352" i="4" s="1"/>
  <c r="I269" i="4"/>
  <c r="I582" i="4"/>
  <c r="L582" i="4" s="1"/>
  <c r="I187" i="4"/>
  <c r="I506" i="4"/>
  <c r="L506" i="4" s="1"/>
  <c r="G507" i="4" s="1"/>
  <c r="L17" i="3"/>
  <c r="L184" i="3"/>
  <c r="G74" i="3"/>
  <c r="I131" i="3"/>
  <c r="I435" i="3"/>
  <c r="L435" i="3" s="1"/>
  <c r="G436" i="3" s="1"/>
  <c r="I337" i="3"/>
  <c r="L337" i="3" s="1"/>
  <c r="I389" i="3"/>
  <c r="L389" i="3" s="1"/>
  <c r="I236" i="3"/>
  <c r="G287" i="3"/>
  <c r="G343" i="2"/>
  <c r="I291" i="2"/>
  <c r="L291" i="2" s="1"/>
  <c r="G292" i="2" s="1"/>
  <c r="I440" i="2"/>
  <c r="L440" i="2" s="1"/>
  <c r="I237" i="2"/>
  <c r="I392" i="2"/>
  <c r="L392" i="2" s="1"/>
  <c r="I187" i="2"/>
  <c r="I133" i="2"/>
  <c r="I76" i="2"/>
  <c r="L17" i="2"/>
  <c r="G18" i="2" s="1"/>
  <c r="I18" i="2" s="1"/>
  <c r="I507" i="4" l="1"/>
  <c r="L507" i="4" s="1"/>
  <c r="I104" i="4"/>
  <c r="L104" i="4" s="1"/>
  <c r="G105" i="4" s="1"/>
  <c r="I352" i="4"/>
  <c r="L352" i="4" s="1"/>
  <c r="I659" i="4"/>
  <c r="L659" i="4" s="1"/>
  <c r="I430" i="4"/>
  <c r="L430" i="4" s="1"/>
  <c r="L269" i="4"/>
  <c r="L187" i="4"/>
  <c r="G583" i="4"/>
  <c r="G338" i="3"/>
  <c r="I436" i="3"/>
  <c r="L436" i="3" s="1"/>
  <c r="I287" i="3"/>
  <c r="L287" i="3" s="1"/>
  <c r="G288" i="3" s="1"/>
  <c r="L131" i="3"/>
  <c r="L236" i="3"/>
  <c r="G390" i="3"/>
  <c r="I74" i="3"/>
  <c r="L74" i="3" s="1"/>
  <c r="G18" i="3"/>
  <c r="G185" i="3"/>
  <c r="L237" i="2"/>
  <c r="G238" i="2" s="1"/>
  <c r="G441" i="2"/>
  <c r="I292" i="2"/>
  <c r="L292" i="2" s="1"/>
  <c r="G393" i="2"/>
  <c r="I343" i="2"/>
  <c r="L343" i="2" s="1"/>
  <c r="G344" i="2" s="1"/>
  <c r="L187" i="2"/>
  <c r="L133" i="2"/>
  <c r="L76" i="2"/>
  <c r="I19" i="4" l="1"/>
  <c r="L19" i="4" s="1"/>
  <c r="G20" i="4" s="1"/>
  <c r="G508" i="4"/>
  <c r="G270" i="4"/>
  <c r="G660" i="4"/>
  <c r="G353" i="4"/>
  <c r="I105" i="4"/>
  <c r="L105" i="4" s="1"/>
  <c r="I583" i="4"/>
  <c r="L583" i="4" s="1"/>
  <c r="G584" i="4" s="1"/>
  <c r="G431" i="4"/>
  <c r="G188" i="4"/>
  <c r="G437" i="3"/>
  <c r="I18" i="3"/>
  <c r="L18" i="3" s="1"/>
  <c r="I390" i="3"/>
  <c r="L390" i="3" s="1"/>
  <c r="I185" i="3"/>
  <c r="L185" i="3" s="1"/>
  <c r="G186" i="3" s="1"/>
  <c r="G237" i="3"/>
  <c r="I288" i="3"/>
  <c r="L288" i="3" s="1"/>
  <c r="G289" i="3" s="1"/>
  <c r="I338" i="3"/>
  <c r="L338" i="3" s="1"/>
  <c r="G339" i="3" s="1"/>
  <c r="G75" i="3"/>
  <c r="G132" i="3"/>
  <c r="I344" i="2"/>
  <c r="L344" i="2" s="1"/>
  <c r="I238" i="2"/>
  <c r="G293" i="2"/>
  <c r="I441" i="2"/>
  <c r="L441" i="2" s="1"/>
  <c r="G442" i="2" s="1"/>
  <c r="I393" i="2"/>
  <c r="L393" i="2" s="1"/>
  <c r="G394" i="2" s="1"/>
  <c r="G188" i="2"/>
  <c r="G134" i="2"/>
  <c r="G77" i="2"/>
  <c r="G106" i="4" l="1"/>
  <c r="I660" i="4"/>
  <c r="L660" i="4" s="1"/>
  <c r="I270" i="4"/>
  <c r="I188" i="4"/>
  <c r="I353" i="4"/>
  <c r="L353" i="4" s="1"/>
  <c r="I431" i="4"/>
  <c r="L431" i="4" s="1"/>
  <c r="I584" i="4"/>
  <c r="L584" i="4" s="1"/>
  <c r="G585" i="4" s="1"/>
  <c r="I508" i="4"/>
  <c r="L508" i="4" s="1"/>
  <c r="G509" i="4" s="1"/>
  <c r="I339" i="3"/>
  <c r="I75" i="3"/>
  <c r="L75" i="3" s="1"/>
  <c r="I289" i="3"/>
  <c r="L289" i="3" s="1"/>
  <c r="I186" i="3"/>
  <c r="L186" i="3" s="1"/>
  <c r="I132" i="3"/>
  <c r="L132" i="3" s="1"/>
  <c r="G391" i="3"/>
  <c r="I437" i="3"/>
  <c r="L437" i="3" s="1"/>
  <c r="G438" i="3" s="1"/>
  <c r="L339" i="3"/>
  <c r="G340" i="3" s="1"/>
  <c r="I237" i="3"/>
  <c r="L237" i="3" s="1"/>
  <c r="G238" i="3" s="1"/>
  <c r="G19" i="3"/>
  <c r="L238" i="2"/>
  <c r="G239" i="2" s="1"/>
  <c r="I442" i="2"/>
  <c r="I394" i="2"/>
  <c r="L394" i="2" s="1"/>
  <c r="G395" i="2" s="1"/>
  <c r="I293" i="2"/>
  <c r="L293" i="2" s="1"/>
  <c r="G294" i="2" s="1"/>
  <c r="G345" i="2"/>
  <c r="L442" i="2"/>
  <c r="I188" i="2"/>
  <c r="I134" i="2"/>
  <c r="I77" i="2"/>
  <c r="L18" i="2"/>
  <c r="G19" i="2" s="1"/>
  <c r="I19" i="2" s="1"/>
  <c r="I20" i="4" l="1"/>
  <c r="L20" i="4" s="1"/>
  <c r="G21" i="4" s="1"/>
  <c r="L188" i="4"/>
  <c r="L270" i="4"/>
  <c r="I509" i="4"/>
  <c r="L509" i="4" s="1"/>
  <c r="G432" i="4"/>
  <c r="G661" i="4"/>
  <c r="I585" i="4"/>
  <c r="L585" i="4" s="1"/>
  <c r="G354" i="4"/>
  <c r="I106" i="4"/>
  <c r="L106" i="4" s="1"/>
  <c r="I340" i="3"/>
  <c r="I438" i="3"/>
  <c r="L438" i="3" s="1"/>
  <c r="G187" i="3"/>
  <c r="G76" i="3"/>
  <c r="I238" i="3"/>
  <c r="L238" i="3" s="1"/>
  <c r="G133" i="3"/>
  <c r="I19" i="3"/>
  <c r="L19" i="3" s="1"/>
  <c r="L340" i="3"/>
  <c r="I391" i="3"/>
  <c r="L391" i="3" s="1"/>
  <c r="G290" i="3"/>
  <c r="I294" i="2"/>
  <c r="L294" i="2" s="1"/>
  <c r="G295" i="2" s="1"/>
  <c r="I395" i="2"/>
  <c r="L395" i="2" s="1"/>
  <c r="I239" i="2"/>
  <c r="G443" i="2"/>
  <c r="I345" i="2"/>
  <c r="L345" i="2" s="1"/>
  <c r="L188" i="2"/>
  <c r="L134" i="2"/>
  <c r="L77" i="2"/>
  <c r="I21" i="4" l="1"/>
  <c r="L21" i="4" s="1"/>
  <c r="G22" i="4" s="1"/>
  <c r="G510" i="4"/>
  <c r="G586" i="4"/>
  <c r="I354" i="4"/>
  <c r="L354" i="4" s="1"/>
  <c r="I661" i="4"/>
  <c r="L661" i="4" s="1"/>
  <c r="G662" i="4" s="1"/>
  <c r="I432" i="4"/>
  <c r="L432" i="4" s="1"/>
  <c r="G271" i="4"/>
  <c r="G107" i="4"/>
  <c r="G189" i="4"/>
  <c r="G239" i="3"/>
  <c r="G392" i="3"/>
  <c r="I133" i="3"/>
  <c r="L133" i="3" s="1"/>
  <c r="G134" i="3" s="1"/>
  <c r="I76" i="3"/>
  <c r="L76" i="3" s="1"/>
  <c r="G77" i="3" s="1"/>
  <c r="G20" i="3"/>
  <c r="I187" i="3"/>
  <c r="L187" i="3" s="1"/>
  <c r="I290" i="3"/>
  <c r="L290" i="3" s="1"/>
  <c r="G439" i="3"/>
  <c r="G341" i="3"/>
  <c r="L239" i="2"/>
  <c r="G240" i="2" s="1"/>
  <c r="I240" i="2" s="1"/>
  <c r="L240" i="2" s="1"/>
  <c r="I295" i="2"/>
  <c r="L295" i="2" s="1"/>
  <c r="G396" i="2"/>
  <c r="G346" i="2"/>
  <c r="I443" i="2"/>
  <c r="L443" i="2" s="1"/>
  <c r="G444" i="2" s="1"/>
  <c r="G189" i="2"/>
  <c r="G135" i="2"/>
  <c r="G78" i="2"/>
  <c r="L19" i="2"/>
  <c r="G20" i="2" s="1"/>
  <c r="I20" i="2" s="1"/>
  <c r="I271" i="4" l="1"/>
  <c r="L271" i="4" s="1"/>
  <c r="I662" i="4"/>
  <c r="L662" i="4" s="1"/>
  <c r="I107" i="4"/>
  <c r="L107" i="4" s="1"/>
  <c r="G108" i="4" s="1"/>
  <c r="G355" i="4"/>
  <c r="I586" i="4"/>
  <c r="L586" i="4" s="1"/>
  <c r="G587" i="4" s="1"/>
  <c r="I189" i="4"/>
  <c r="G433" i="4"/>
  <c r="I510" i="4"/>
  <c r="L510" i="4" s="1"/>
  <c r="I77" i="3"/>
  <c r="L77" i="3" s="1"/>
  <c r="I20" i="3"/>
  <c r="L20" i="3" s="1"/>
  <c r="I134" i="3"/>
  <c r="L134" i="3" s="1"/>
  <c r="I341" i="3"/>
  <c r="L341" i="3" s="1"/>
  <c r="G291" i="3"/>
  <c r="I239" i="3"/>
  <c r="L239" i="3" s="1"/>
  <c r="I439" i="3"/>
  <c r="L439" i="3" s="1"/>
  <c r="G440" i="3"/>
  <c r="G188" i="3"/>
  <c r="I392" i="3"/>
  <c r="L392" i="3" s="1"/>
  <c r="G393" i="3" s="1"/>
  <c r="G296" i="2"/>
  <c r="I444" i="2"/>
  <c r="L444" i="2" s="1"/>
  <c r="G445" i="2" s="1"/>
  <c r="I396" i="2"/>
  <c r="L396" i="2" s="1"/>
  <c r="I346" i="2"/>
  <c r="L346" i="2" s="1"/>
  <c r="G347" i="2" s="1"/>
  <c r="G241" i="2"/>
  <c r="I189" i="2"/>
  <c r="I135" i="2"/>
  <c r="L135" i="2" s="1"/>
  <c r="I78" i="2"/>
  <c r="I22" i="4" l="1"/>
  <c r="L22" i="4" s="1"/>
  <c r="G23" i="4" s="1"/>
  <c r="I108" i="4"/>
  <c r="L108" i="4" s="1"/>
  <c r="G109" i="4" s="1"/>
  <c r="L189" i="4"/>
  <c r="G663" i="4"/>
  <c r="I587" i="4"/>
  <c r="L587" i="4" s="1"/>
  <c r="G511" i="4"/>
  <c r="I433" i="4"/>
  <c r="L433" i="4" s="1"/>
  <c r="G434" i="4" s="1"/>
  <c r="I355" i="4"/>
  <c r="L355" i="4" s="1"/>
  <c r="G356" i="4" s="1"/>
  <c r="G272" i="4"/>
  <c r="G135" i="3"/>
  <c r="I393" i="3"/>
  <c r="L393" i="3" s="1"/>
  <c r="I291" i="3"/>
  <c r="L291" i="3" s="1"/>
  <c r="G292" i="3"/>
  <c r="I440" i="3"/>
  <c r="L440" i="3" s="1"/>
  <c r="I188" i="3"/>
  <c r="L188" i="3" s="1"/>
  <c r="G189" i="3" s="1"/>
  <c r="G240" i="3"/>
  <c r="G342" i="3"/>
  <c r="G21" i="3"/>
  <c r="G78" i="3"/>
  <c r="I296" i="2"/>
  <c r="L296" i="2" s="1"/>
  <c r="G297" i="2" s="1"/>
  <c r="I347" i="2"/>
  <c r="L347" i="2" s="1"/>
  <c r="I445" i="2"/>
  <c r="L445" i="2" s="1"/>
  <c r="G446" i="2" s="1"/>
  <c r="I241" i="2"/>
  <c r="L241" i="2" s="1"/>
  <c r="G242" i="2" s="1"/>
  <c r="G397" i="2"/>
  <c r="L189" i="2"/>
  <c r="G136" i="2"/>
  <c r="L78" i="2"/>
  <c r="L20" i="2"/>
  <c r="G21" i="2" s="1"/>
  <c r="I21" i="2" s="1"/>
  <c r="I23" i="4" l="1"/>
  <c r="L23" i="4" s="1"/>
  <c r="G24" i="4" s="1"/>
  <c r="G588" i="4"/>
  <c r="I663" i="4"/>
  <c r="L663" i="4" s="1"/>
  <c r="I109" i="4"/>
  <c r="L109" i="4" s="1"/>
  <c r="G190" i="4"/>
  <c r="I356" i="4"/>
  <c r="L356" i="4" s="1"/>
  <c r="I511" i="4"/>
  <c r="L511" i="4" s="1"/>
  <c r="G512" i="4" s="1"/>
  <c r="I272" i="4"/>
  <c r="L272" i="4" s="1"/>
  <c r="I434" i="4"/>
  <c r="L434" i="4" s="1"/>
  <c r="I189" i="3"/>
  <c r="L189" i="3" s="1"/>
  <c r="G394" i="3"/>
  <c r="G441" i="3"/>
  <c r="I78" i="3"/>
  <c r="L78" i="3" s="1"/>
  <c r="G79" i="3" s="1"/>
  <c r="I292" i="3"/>
  <c r="L292" i="3" s="1"/>
  <c r="I135" i="3"/>
  <c r="L135" i="3" s="1"/>
  <c r="G136" i="3" s="1"/>
  <c r="I21" i="3"/>
  <c r="L21" i="3" s="1"/>
  <c r="I342" i="3"/>
  <c r="L342" i="3" s="1"/>
  <c r="I240" i="3"/>
  <c r="L240" i="3" s="1"/>
  <c r="G241" i="3" s="1"/>
  <c r="I397" i="2"/>
  <c r="L397" i="2" s="1"/>
  <c r="G398" i="2" s="1"/>
  <c r="I297" i="2"/>
  <c r="L297" i="2" s="1"/>
  <c r="I242" i="2"/>
  <c r="L242" i="2" s="1"/>
  <c r="I446" i="2"/>
  <c r="L446" i="2" s="1"/>
  <c r="G348" i="2"/>
  <c r="G190" i="2"/>
  <c r="I136" i="2"/>
  <c r="L136" i="2" s="1"/>
  <c r="G137" i="2" s="1"/>
  <c r="G79" i="2"/>
  <c r="I24" i="4" l="1"/>
  <c r="L24" i="4" s="1"/>
  <c r="G25" i="4" s="1"/>
  <c r="G435" i="4"/>
  <c r="I512" i="4"/>
  <c r="L512" i="4" s="1"/>
  <c r="G513" i="4" s="1"/>
  <c r="G357" i="4"/>
  <c r="G110" i="4"/>
  <c r="G664" i="4"/>
  <c r="I190" i="4"/>
  <c r="L190" i="4" s="1"/>
  <c r="I588" i="4"/>
  <c r="L588" i="4" s="1"/>
  <c r="G589" i="4" s="1"/>
  <c r="G273" i="4"/>
  <c r="I79" i="3"/>
  <c r="L79" i="3" s="1"/>
  <c r="I394" i="3"/>
  <c r="L394" i="3" s="1"/>
  <c r="G22" i="3"/>
  <c r="I441" i="3"/>
  <c r="L441" i="3" s="1"/>
  <c r="I241" i="3"/>
  <c r="L241" i="3" s="1"/>
  <c r="G242" i="3" s="1"/>
  <c r="I136" i="3"/>
  <c r="L136" i="3" s="1"/>
  <c r="G343" i="3"/>
  <c r="G293" i="3"/>
  <c r="G190" i="3"/>
  <c r="G298" i="2"/>
  <c r="G243" i="2"/>
  <c r="G447" i="2"/>
  <c r="I398" i="2"/>
  <c r="L398" i="2" s="1"/>
  <c r="I348" i="2"/>
  <c r="L348" i="2" s="1"/>
  <c r="G349" i="2" s="1"/>
  <c r="I190" i="2"/>
  <c r="I137" i="2"/>
  <c r="L137" i="2" s="1"/>
  <c r="I79" i="2"/>
  <c r="L21" i="2"/>
  <c r="G22" i="2" s="1"/>
  <c r="I22" i="2" s="1"/>
  <c r="I25" i="4" l="1"/>
  <c r="L25" i="4" s="1"/>
  <c r="G26" i="4" s="1"/>
  <c r="I664" i="4"/>
  <c r="L664" i="4" s="1"/>
  <c r="G665" i="4" s="1"/>
  <c r="I110" i="4"/>
  <c r="L110" i="4" s="1"/>
  <c r="G111" i="4" s="1"/>
  <c r="I589" i="4"/>
  <c r="L589" i="4" s="1"/>
  <c r="I273" i="4"/>
  <c r="L273" i="4" s="1"/>
  <c r="G274" i="4" s="1"/>
  <c r="I513" i="4"/>
  <c r="L513" i="4" s="1"/>
  <c r="G191" i="4"/>
  <c r="I357" i="4"/>
  <c r="L357" i="4" s="1"/>
  <c r="I435" i="4"/>
  <c r="L435" i="4" s="1"/>
  <c r="G436" i="4" s="1"/>
  <c r="G137" i="3"/>
  <c r="I242" i="3"/>
  <c r="L242" i="3" s="1"/>
  <c r="I343" i="3"/>
  <c r="L343" i="3" s="1"/>
  <c r="I22" i="3"/>
  <c r="L22" i="3" s="1"/>
  <c r="G23" i="3" s="1"/>
  <c r="G80" i="3"/>
  <c r="I293" i="3"/>
  <c r="L293" i="3" s="1"/>
  <c r="G294" i="3" s="1"/>
  <c r="I190" i="3"/>
  <c r="L190" i="3" s="1"/>
  <c r="G191" i="3" s="1"/>
  <c r="G442" i="3"/>
  <c r="G395" i="3"/>
  <c r="G399" i="2"/>
  <c r="I349" i="2"/>
  <c r="L349" i="2" s="1"/>
  <c r="I447" i="2"/>
  <c r="L447" i="2" s="1"/>
  <c r="G448" i="2" s="1"/>
  <c r="I298" i="2"/>
  <c r="L298" i="2" s="1"/>
  <c r="G299" i="2" s="1"/>
  <c r="I243" i="2"/>
  <c r="L243" i="2" s="1"/>
  <c r="G244" i="2" s="1"/>
  <c r="L190" i="2"/>
  <c r="G138" i="2"/>
  <c r="L79" i="2"/>
  <c r="L22" i="2"/>
  <c r="G23" i="2" s="1"/>
  <c r="I23" i="2" s="1"/>
  <c r="I274" i="4" l="1"/>
  <c r="L274" i="4" s="1"/>
  <c r="G514" i="4"/>
  <c r="I436" i="4"/>
  <c r="L436" i="4" s="1"/>
  <c r="G590" i="4"/>
  <c r="I665" i="4"/>
  <c r="L665" i="4" s="1"/>
  <c r="I191" i="4"/>
  <c r="L191" i="4" s="1"/>
  <c r="I111" i="4"/>
  <c r="L111" i="4" s="1"/>
  <c r="G112" i="4" s="1"/>
  <c r="G358" i="4"/>
  <c r="I294" i="3"/>
  <c r="G243" i="3"/>
  <c r="I395" i="3"/>
  <c r="L395" i="3" s="1"/>
  <c r="I191" i="3"/>
  <c r="L191" i="3" s="1"/>
  <c r="I23" i="3"/>
  <c r="L23" i="3" s="1"/>
  <c r="I442" i="3"/>
  <c r="L442" i="3" s="1"/>
  <c r="I137" i="3"/>
  <c r="L137" i="3" s="1"/>
  <c r="G138" i="3" s="1"/>
  <c r="L294" i="3"/>
  <c r="I80" i="3"/>
  <c r="L80" i="3" s="1"/>
  <c r="G81" i="3" s="1"/>
  <c r="G344" i="3"/>
  <c r="I244" i="2"/>
  <c r="L244" i="2" s="1"/>
  <c r="I448" i="2"/>
  <c r="L448" i="2" s="1"/>
  <c r="G350" i="2"/>
  <c r="I399" i="2"/>
  <c r="L399" i="2" s="1"/>
  <c r="I299" i="2"/>
  <c r="L299" i="2" s="1"/>
  <c r="G300" i="2" s="1"/>
  <c r="G191" i="2"/>
  <c r="I138" i="2"/>
  <c r="L138" i="2" s="1"/>
  <c r="G80" i="2"/>
  <c r="I26" i="4" l="1"/>
  <c r="L26" i="4" s="1"/>
  <c r="G27" i="4" s="1"/>
  <c r="G275" i="4"/>
  <c r="I112" i="4"/>
  <c r="L112" i="4" s="1"/>
  <c r="I590" i="4"/>
  <c r="L590" i="4" s="1"/>
  <c r="G437" i="4"/>
  <c r="I358" i="4"/>
  <c r="L358" i="4" s="1"/>
  <c r="G192" i="4"/>
  <c r="I514" i="4"/>
  <c r="L514" i="4" s="1"/>
  <c r="G515" i="4" s="1"/>
  <c r="G666" i="4"/>
  <c r="G192" i="3"/>
  <c r="I138" i="3"/>
  <c r="L138" i="3" s="1"/>
  <c r="I81" i="3"/>
  <c r="L81" i="3" s="1"/>
  <c r="I243" i="3"/>
  <c r="L243" i="3" s="1"/>
  <c r="G244" i="3" s="1"/>
  <c r="G24" i="3"/>
  <c r="G396" i="3"/>
  <c r="I344" i="3"/>
  <c r="L344" i="3" s="1"/>
  <c r="G345" i="3" s="1"/>
  <c r="G443" i="3"/>
  <c r="G295" i="3"/>
  <c r="I300" i="2"/>
  <c r="G449" i="2"/>
  <c r="I350" i="2"/>
  <c r="L350" i="2" s="1"/>
  <c r="G351" i="2" s="1"/>
  <c r="L300" i="2"/>
  <c r="G301" i="2" s="1"/>
  <c r="G400" i="2"/>
  <c r="G245" i="2"/>
  <c r="I191" i="2"/>
  <c r="G139" i="2"/>
  <c r="I80" i="2"/>
  <c r="L23" i="2"/>
  <c r="G24" i="2" s="1"/>
  <c r="I24" i="2" s="1"/>
  <c r="G113" i="4" l="1"/>
  <c r="I515" i="4"/>
  <c r="L515" i="4" s="1"/>
  <c r="I192" i="4"/>
  <c r="L192" i="4" s="1"/>
  <c r="G193" i="4" s="1"/>
  <c r="I275" i="4"/>
  <c r="L275" i="4" s="1"/>
  <c r="G276" i="4" s="1"/>
  <c r="I437" i="4"/>
  <c r="L437" i="4" s="1"/>
  <c r="G591" i="4"/>
  <c r="I666" i="4"/>
  <c r="L666" i="4" s="1"/>
  <c r="G359" i="4"/>
  <c r="G82" i="3"/>
  <c r="I345" i="3"/>
  <c r="I396" i="3"/>
  <c r="L396" i="3" s="1"/>
  <c r="G397" i="3" s="1"/>
  <c r="I24" i="3"/>
  <c r="L24" i="3" s="1"/>
  <c r="I295" i="3"/>
  <c r="L295" i="3" s="1"/>
  <c r="G296" i="3" s="1"/>
  <c r="I443" i="3"/>
  <c r="L443" i="3" s="1"/>
  <c r="G139" i="3"/>
  <c r="I244" i="3"/>
  <c r="L244" i="3" s="1"/>
  <c r="I192" i="3"/>
  <c r="L192" i="3" s="1"/>
  <c r="L345" i="3"/>
  <c r="I449" i="2"/>
  <c r="L449" i="2" s="1"/>
  <c r="G450" i="2" s="1"/>
  <c r="I245" i="2"/>
  <c r="L245" i="2" s="1"/>
  <c r="G246" i="2" s="1"/>
  <c r="I351" i="2"/>
  <c r="L351" i="2" s="1"/>
  <c r="G352" i="2" s="1"/>
  <c r="I400" i="2"/>
  <c r="L400" i="2" s="1"/>
  <c r="I301" i="2"/>
  <c r="L301" i="2" s="1"/>
  <c r="G302" i="2" s="1"/>
  <c r="L191" i="2"/>
  <c r="I139" i="2"/>
  <c r="L139" i="2" s="1"/>
  <c r="G140" i="2" s="1"/>
  <c r="L80" i="2"/>
  <c r="I27" i="4" l="1"/>
  <c r="L27" i="4" s="1"/>
  <c r="G28" i="4" s="1"/>
  <c r="I276" i="4"/>
  <c r="L276" i="4" s="1"/>
  <c r="G667" i="4"/>
  <c r="I113" i="4"/>
  <c r="L113" i="4" s="1"/>
  <c r="G114" i="4" s="1"/>
  <c r="I591" i="4"/>
  <c r="L591" i="4" s="1"/>
  <c r="G592" i="4" s="1"/>
  <c r="I193" i="4"/>
  <c r="L193" i="4" s="1"/>
  <c r="G516" i="4"/>
  <c r="I359" i="4"/>
  <c r="L359" i="4" s="1"/>
  <c r="G360" i="4" s="1"/>
  <c r="G438" i="4"/>
  <c r="I397" i="3"/>
  <c r="G245" i="3"/>
  <c r="I296" i="3"/>
  <c r="G25" i="3"/>
  <c r="G346" i="3"/>
  <c r="G193" i="3"/>
  <c r="L296" i="3"/>
  <c r="G297" i="3" s="1"/>
  <c r="I82" i="3"/>
  <c r="L82" i="3" s="1"/>
  <c r="I139" i="3"/>
  <c r="L139" i="3" s="1"/>
  <c r="G140" i="3" s="1"/>
  <c r="G444" i="3"/>
  <c r="L397" i="3"/>
  <c r="I302" i="2"/>
  <c r="I246" i="2"/>
  <c r="L246" i="2" s="1"/>
  <c r="I352" i="2"/>
  <c r="L352" i="2" s="1"/>
  <c r="G353" i="2" s="1"/>
  <c r="I450" i="2"/>
  <c r="L450" i="2" s="1"/>
  <c r="L302" i="2"/>
  <c r="G401" i="2"/>
  <c r="G192" i="2"/>
  <c r="I140" i="2"/>
  <c r="L140" i="2" s="1"/>
  <c r="G81" i="2"/>
  <c r="L24" i="2"/>
  <c r="G25" i="2" s="1"/>
  <c r="I25" i="2" s="1"/>
  <c r="G194" i="4" l="1"/>
  <c r="I360" i="4"/>
  <c r="L360" i="4" s="1"/>
  <c r="G361" i="4" s="1"/>
  <c r="G277" i="4"/>
  <c r="I516" i="4"/>
  <c r="L516" i="4" s="1"/>
  <c r="G517" i="4" s="1"/>
  <c r="I667" i="4"/>
  <c r="L667" i="4" s="1"/>
  <c r="G668" i="4" s="1"/>
  <c r="I114" i="4"/>
  <c r="L114" i="4" s="1"/>
  <c r="I592" i="4"/>
  <c r="L592" i="4" s="1"/>
  <c r="I438" i="4"/>
  <c r="L438" i="4" s="1"/>
  <c r="G439" i="4" s="1"/>
  <c r="I297" i="3"/>
  <c r="G83" i="3"/>
  <c r="I25" i="3"/>
  <c r="L25" i="3" s="1"/>
  <c r="I193" i="3"/>
  <c r="L193" i="3" s="1"/>
  <c r="I245" i="3"/>
  <c r="L245" i="3" s="1"/>
  <c r="G246" i="3" s="1"/>
  <c r="I444" i="3"/>
  <c r="L444" i="3" s="1"/>
  <c r="I346" i="3"/>
  <c r="L346" i="3" s="1"/>
  <c r="G347" i="3" s="1"/>
  <c r="I140" i="3"/>
  <c r="L140" i="3" s="1"/>
  <c r="L297" i="3"/>
  <c r="G398" i="3"/>
  <c r="G451" i="2"/>
  <c r="I401" i="2"/>
  <c r="L401" i="2" s="1"/>
  <c r="G402" i="2" s="1"/>
  <c r="G303" i="2"/>
  <c r="I353" i="2"/>
  <c r="L353" i="2" s="1"/>
  <c r="G354" i="2" s="1"/>
  <c r="G247" i="2"/>
  <c r="I192" i="2"/>
  <c r="L192" i="2" s="1"/>
  <c r="G141" i="2"/>
  <c r="I81" i="2"/>
  <c r="L81" i="2" s="1"/>
  <c r="G82" i="2" s="1"/>
  <c r="G593" i="4" l="1"/>
  <c r="I361" i="4"/>
  <c r="L361" i="4" s="1"/>
  <c r="G115" i="4"/>
  <c r="I439" i="4"/>
  <c r="L439" i="4" s="1"/>
  <c r="I517" i="4"/>
  <c r="L517" i="4" s="1"/>
  <c r="I277" i="4"/>
  <c r="L277" i="4" s="1"/>
  <c r="G278" i="4" s="1"/>
  <c r="I194" i="4"/>
  <c r="L194" i="4" s="1"/>
  <c r="I668" i="4"/>
  <c r="L668" i="4" s="1"/>
  <c r="I347" i="3"/>
  <c r="G26" i="3"/>
  <c r="I398" i="3"/>
  <c r="L398" i="3" s="1"/>
  <c r="I246" i="3"/>
  <c r="L246" i="3" s="1"/>
  <c r="L347" i="3"/>
  <c r="G348" i="3" s="1"/>
  <c r="G141" i="3"/>
  <c r="G445" i="3"/>
  <c r="G194" i="3"/>
  <c r="I83" i="3"/>
  <c r="L83" i="3" s="1"/>
  <c r="G84" i="3" s="1"/>
  <c r="G298" i="3"/>
  <c r="I402" i="2"/>
  <c r="L402" i="2" s="1"/>
  <c r="I247" i="2"/>
  <c r="L247" i="2" s="1"/>
  <c r="G248" i="2" s="1"/>
  <c r="I451" i="2"/>
  <c r="L451" i="2" s="1"/>
  <c r="G452" i="2" s="1"/>
  <c r="I354" i="2"/>
  <c r="L354" i="2" s="1"/>
  <c r="I303" i="2"/>
  <c r="L303" i="2" s="1"/>
  <c r="G304" i="2" s="1"/>
  <c r="G193" i="2"/>
  <c r="I141" i="2"/>
  <c r="L141" i="2" s="1"/>
  <c r="G142" i="2" s="1"/>
  <c r="I82" i="2"/>
  <c r="L82" i="2" s="1"/>
  <c r="L25" i="2"/>
  <c r="G26" i="2" s="1"/>
  <c r="I26" i="2" s="1"/>
  <c r="I28" i="4" l="1"/>
  <c r="L28" i="4" s="1"/>
  <c r="G29" i="4" s="1"/>
  <c r="G518" i="4"/>
  <c r="G440" i="4"/>
  <c r="I278" i="4"/>
  <c r="L278" i="4" s="1"/>
  <c r="G279" i="4" s="1"/>
  <c r="I115" i="4"/>
  <c r="L115" i="4" s="1"/>
  <c r="G116" i="4" s="1"/>
  <c r="I593" i="4"/>
  <c r="L593" i="4" s="1"/>
  <c r="G594" i="4" s="1"/>
  <c r="G669" i="4"/>
  <c r="G195" i="4"/>
  <c r="G362" i="4"/>
  <c r="G247" i="3"/>
  <c r="I84" i="3"/>
  <c r="L84" i="3" s="1"/>
  <c r="I348" i="3"/>
  <c r="L348" i="3" s="1"/>
  <c r="I298" i="3"/>
  <c r="L298" i="3" s="1"/>
  <c r="I141" i="3"/>
  <c r="L141" i="3" s="1"/>
  <c r="G142" i="3" s="1"/>
  <c r="I26" i="3"/>
  <c r="L26" i="3" s="1"/>
  <c r="I445" i="3"/>
  <c r="L445" i="3" s="1"/>
  <c r="G446" i="3" s="1"/>
  <c r="I194" i="3"/>
  <c r="L194" i="3" s="1"/>
  <c r="G399" i="3"/>
  <c r="G355" i="2"/>
  <c r="I248" i="2"/>
  <c r="L248" i="2" s="1"/>
  <c r="I304" i="2"/>
  <c r="L304" i="2" s="1"/>
  <c r="I452" i="2"/>
  <c r="L452" i="2" s="1"/>
  <c r="G403" i="2"/>
  <c r="I193" i="2"/>
  <c r="L193" i="2" s="1"/>
  <c r="I142" i="2"/>
  <c r="L142" i="2" s="1"/>
  <c r="G83" i="2"/>
  <c r="L26" i="2"/>
  <c r="G27" i="2" s="1"/>
  <c r="I27" i="2" s="1"/>
  <c r="I29" i="4" l="1"/>
  <c r="L29" i="4" s="1"/>
  <c r="G30" i="4" s="1"/>
  <c r="I279" i="4"/>
  <c r="L279" i="4" s="1"/>
  <c r="I116" i="4"/>
  <c r="L116" i="4" s="1"/>
  <c r="I669" i="4"/>
  <c r="L669" i="4" s="1"/>
  <c r="G670" i="4" s="1"/>
  <c r="I440" i="4"/>
  <c r="L440" i="4" s="1"/>
  <c r="I362" i="4"/>
  <c r="L362" i="4" s="1"/>
  <c r="I195" i="4"/>
  <c r="L195" i="4" s="1"/>
  <c r="G196" i="4" s="1"/>
  <c r="I518" i="4"/>
  <c r="L518" i="4" s="1"/>
  <c r="G519" i="4" s="1"/>
  <c r="I594" i="4"/>
  <c r="L594" i="4" s="1"/>
  <c r="G85" i="3"/>
  <c r="I446" i="3"/>
  <c r="L446" i="3"/>
  <c r="I247" i="3"/>
  <c r="L247" i="3" s="1"/>
  <c r="G248" i="3" s="1"/>
  <c r="I399" i="3"/>
  <c r="L399" i="3" s="1"/>
  <c r="I142" i="3"/>
  <c r="L142" i="3" s="1"/>
  <c r="G299" i="3"/>
  <c r="G195" i="3"/>
  <c r="G27" i="3"/>
  <c r="G349" i="3"/>
  <c r="G453" i="2"/>
  <c r="G305" i="2"/>
  <c r="I403" i="2"/>
  <c r="L403" i="2" s="1"/>
  <c r="G404" i="2" s="1"/>
  <c r="G249" i="2"/>
  <c r="I355" i="2"/>
  <c r="L355" i="2" s="1"/>
  <c r="G194" i="2"/>
  <c r="G143" i="2"/>
  <c r="I83" i="2"/>
  <c r="L83" i="2" s="1"/>
  <c r="G280" i="4" l="1"/>
  <c r="I519" i="4"/>
  <c r="L519" i="4" s="1"/>
  <c r="I196" i="4"/>
  <c r="L196" i="4" s="1"/>
  <c r="G197" i="4" s="1"/>
  <c r="I670" i="4"/>
  <c r="L670" i="4" s="1"/>
  <c r="G117" i="4"/>
  <c r="G363" i="4"/>
  <c r="G595" i="4"/>
  <c r="G441" i="4"/>
  <c r="G143" i="3"/>
  <c r="I349" i="3"/>
  <c r="L349" i="3" s="1"/>
  <c r="I299" i="3"/>
  <c r="L299" i="3" s="1"/>
  <c r="G300" i="3" s="1"/>
  <c r="I248" i="3"/>
  <c r="L248" i="3" s="1"/>
  <c r="I27" i="3"/>
  <c r="L27" i="3" s="1"/>
  <c r="G28" i="3" s="1"/>
  <c r="G400" i="3"/>
  <c r="I85" i="3"/>
  <c r="L85" i="3" s="1"/>
  <c r="I195" i="3"/>
  <c r="L195" i="3" s="1"/>
  <c r="G447" i="3"/>
  <c r="I249" i="2"/>
  <c r="L249" i="2" s="1"/>
  <c r="G250" i="2" s="1"/>
  <c r="I453" i="2"/>
  <c r="L453" i="2" s="1"/>
  <c r="I305" i="2"/>
  <c r="L305" i="2" s="1"/>
  <c r="G306" i="2" s="1"/>
  <c r="I404" i="2"/>
  <c r="L404" i="2" s="1"/>
  <c r="G405" i="2" s="1"/>
  <c r="G356" i="2"/>
  <c r="I194" i="2"/>
  <c r="L194" i="2" s="1"/>
  <c r="I143" i="2"/>
  <c r="L143" i="2" s="1"/>
  <c r="G84" i="2"/>
  <c r="L27" i="2"/>
  <c r="G28" i="2" s="1"/>
  <c r="I28" i="2" s="1"/>
  <c r="I30" i="4" l="1"/>
  <c r="L30" i="4" s="1"/>
  <c r="G31" i="4" s="1"/>
  <c r="I197" i="4"/>
  <c r="L197" i="4" s="1"/>
  <c r="G671" i="4"/>
  <c r="I280" i="4"/>
  <c r="L280" i="4" s="1"/>
  <c r="G281" i="4" s="1"/>
  <c r="I441" i="4"/>
  <c r="L441" i="4" s="1"/>
  <c r="G442" i="4" s="1"/>
  <c r="I117" i="4"/>
  <c r="L117" i="4" s="1"/>
  <c r="I595" i="4"/>
  <c r="L595" i="4" s="1"/>
  <c r="I363" i="4"/>
  <c r="L363" i="4" s="1"/>
  <c r="G364" i="4" s="1"/>
  <c r="G520" i="4"/>
  <c r="G249" i="3"/>
  <c r="I300" i="3"/>
  <c r="G86" i="3"/>
  <c r="L28" i="3"/>
  <c r="G29" i="3" s="1"/>
  <c r="I143" i="3"/>
  <c r="L143" i="3" s="1"/>
  <c r="G144" i="3" s="1"/>
  <c r="I447" i="3"/>
  <c r="L447" i="3" s="1"/>
  <c r="G350" i="3"/>
  <c r="G196" i="3"/>
  <c r="I400" i="3"/>
  <c r="L400" i="3" s="1"/>
  <c r="I28" i="3"/>
  <c r="L300" i="3"/>
  <c r="G301" i="3" s="1"/>
  <c r="I405" i="2"/>
  <c r="L405" i="2" s="1"/>
  <c r="I306" i="2"/>
  <c r="L306" i="2" s="1"/>
  <c r="I250" i="2"/>
  <c r="L250" i="2" s="1"/>
  <c r="I356" i="2"/>
  <c r="L356" i="2" s="1"/>
  <c r="G357" i="2" s="1"/>
  <c r="G454" i="2"/>
  <c r="G195" i="2"/>
  <c r="G144" i="2"/>
  <c r="I84" i="2"/>
  <c r="L84" i="2" s="1"/>
  <c r="I31" i="4" l="1"/>
  <c r="L31" i="4" s="1"/>
  <c r="G32" i="4" s="1"/>
  <c r="I281" i="4"/>
  <c r="L281" i="4" s="1"/>
  <c r="I442" i="4"/>
  <c r="L442" i="4" s="1"/>
  <c r="G443" i="4" s="1"/>
  <c r="G198" i="4"/>
  <c r="I364" i="4"/>
  <c r="L364" i="4" s="1"/>
  <c r="I671" i="4"/>
  <c r="L671" i="4" s="1"/>
  <c r="G672" i="4" s="1"/>
  <c r="G118" i="4"/>
  <c r="I520" i="4"/>
  <c r="L520" i="4" s="1"/>
  <c r="G596" i="4"/>
  <c r="I301" i="3"/>
  <c r="I144" i="3"/>
  <c r="L144" i="3" s="1"/>
  <c r="I29" i="3"/>
  <c r="L29" i="3"/>
  <c r="G30" i="3" s="1"/>
  <c r="I350" i="3"/>
  <c r="L350" i="3" s="1"/>
  <c r="G351" i="3" s="1"/>
  <c r="I86" i="3"/>
  <c r="L86" i="3" s="1"/>
  <c r="G87" i="3" s="1"/>
  <c r="I249" i="3"/>
  <c r="L249" i="3" s="1"/>
  <c r="G250" i="3" s="1"/>
  <c r="L301" i="3"/>
  <c r="I196" i="3"/>
  <c r="L196" i="3" s="1"/>
  <c r="G197" i="3" s="1"/>
  <c r="G401" i="3"/>
  <c r="G448" i="3"/>
  <c r="G251" i="2"/>
  <c r="G307" i="2"/>
  <c r="I454" i="2"/>
  <c r="L454" i="2" s="1"/>
  <c r="G455" i="2" s="1"/>
  <c r="G406" i="2"/>
  <c r="I357" i="2"/>
  <c r="L357" i="2" s="1"/>
  <c r="I195" i="2"/>
  <c r="L195" i="2" s="1"/>
  <c r="G196" i="2" s="1"/>
  <c r="I144" i="2"/>
  <c r="L144" i="2" s="1"/>
  <c r="G145" i="2" s="1"/>
  <c r="G85" i="2"/>
  <c r="L28" i="2"/>
  <c r="G29" i="2" s="1"/>
  <c r="I29" i="2" s="1"/>
  <c r="G365" i="4" l="1"/>
  <c r="I443" i="4"/>
  <c r="L443" i="4" s="1"/>
  <c r="G282" i="4"/>
  <c r="G521" i="4"/>
  <c r="I118" i="4"/>
  <c r="L118" i="4" s="1"/>
  <c r="G119" i="4" s="1"/>
  <c r="I198" i="4"/>
  <c r="L198" i="4" s="1"/>
  <c r="I596" i="4"/>
  <c r="L596" i="4" s="1"/>
  <c r="I672" i="4"/>
  <c r="L672" i="4" s="1"/>
  <c r="I250" i="3"/>
  <c r="I30" i="3"/>
  <c r="L30" i="3" s="1"/>
  <c r="G31" i="3" s="1"/>
  <c r="G145" i="3"/>
  <c r="I351" i="3"/>
  <c r="L351" i="3" s="1"/>
  <c r="I87" i="3"/>
  <c r="L87" i="3" s="1"/>
  <c r="I448" i="3"/>
  <c r="L448" i="3" s="1"/>
  <c r="I401" i="3"/>
  <c r="L401" i="3" s="1"/>
  <c r="G402" i="3" s="1"/>
  <c r="I197" i="3"/>
  <c r="L197" i="3" s="1"/>
  <c r="L250" i="3"/>
  <c r="G302" i="3"/>
  <c r="I455" i="2"/>
  <c r="L455" i="2" s="1"/>
  <c r="G456" i="2" s="1"/>
  <c r="G358" i="2"/>
  <c r="I251" i="2"/>
  <c r="L251" i="2" s="1"/>
  <c r="G252" i="2" s="1"/>
  <c r="I307" i="2"/>
  <c r="L307" i="2" s="1"/>
  <c r="I406" i="2"/>
  <c r="L406" i="2" s="1"/>
  <c r="G407" i="2" s="1"/>
  <c r="I196" i="2"/>
  <c r="L196" i="2" s="1"/>
  <c r="I145" i="2"/>
  <c r="L145" i="2" s="1"/>
  <c r="G146" i="2" s="1"/>
  <c r="I85" i="2"/>
  <c r="L85" i="2" s="1"/>
  <c r="I32" i="4" l="1"/>
  <c r="L32" i="4" s="1"/>
  <c r="G33" i="4" s="1"/>
  <c r="I365" i="4"/>
  <c r="L365" i="4" s="1"/>
  <c r="G366" i="4" s="1"/>
  <c r="I282" i="4"/>
  <c r="L282" i="4" s="1"/>
  <c r="G283" i="4" s="1"/>
  <c r="G597" i="4"/>
  <c r="I119" i="4"/>
  <c r="L119" i="4" s="1"/>
  <c r="G120" i="4" s="1"/>
  <c r="I521" i="4"/>
  <c r="L521" i="4" s="1"/>
  <c r="G522" i="4" s="1"/>
  <c r="G673" i="4"/>
  <c r="G444" i="4"/>
  <c r="G199" i="4"/>
  <c r="G198" i="3"/>
  <c r="G352" i="3"/>
  <c r="I302" i="3"/>
  <c r="L302" i="3" s="1"/>
  <c r="I145" i="3"/>
  <c r="L145" i="3" s="1"/>
  <c r="G146" i="3" s="1"/>
  <c r="I402" i="3"/>
  <c r="L402" i="3" s="1"/>
  <c r="I31" i="3"/>
  <c r="L31" i="3" s="1"/>
  <c r="G449" i="3"/>
  <c r="G88" i="3"/>
  <c r="G251" i="3"/>
  <c r="I456" i="2"/>
  <c r="L456" i="2" s="1"/>
  <c r="I252" i="2"/>
  <c r="L252" i="2" s="1"/>
  <c r="I407" i="2"/>
  <c r="L407" i="2" s="1"/>
  <c r="I358" i="2"/>
  <c r="L358" i="2" s="1"/>
  <c r="G359" i="2" s="1"/>
  <c r="G308" i="2"/>
  <c r="G197" i="2"/>
  <c r="I146" i="2"/>
  <c r="L146" i="2" s="1"/>
  <c r="G86" i="2"/>
  <c r="L29" i="2"/>
  <c r="G30" i="2" s="1"/>
  <c r="I30" i="2" s="1"/>
  <c r="I120" i="4" l="1"/>
  <c r="L120" i="4" s="1"/>
  <c r="G121" i="4" s="1"/>
  <c r="I283" i="4"/>
  <c r="L283" i="4" s="1"/>
  <c r="G284" i="4" s="1"/>
  <c r="I522" i="4"/>
  <c r="L522" i="4" s="1"/>
  <c r="I673" i="4"/>
  <c r="L673" i="4" s="1"/>
  <c r="G674" i="4" s="1"/>
  <c r="I366" i="4"/>
  <c r="L366" i="4" s="1"/>
  <c r="I199" i="4"/>
  <c r="L199" i="4" s="1"/>
  <c r="I597" i="4"/>
  <c r="L597" i="4" s="1"/>
  <c r="I444" i="4"/>
  <c r="L444" i="4" s="1"/>
  <c r="G445" i="4" s="1"/>
  <c r="G403" i="3"/>
  <c r="I352" i="3"/>
  <c r="L352" i="3" s="1"/>
  <c r="I251" i="3"/>
  <c r="L251" i="3" s="1"/>
  <c r="I88" i="3"/>
  <c r="L88" i="3" s="1"/>
  <c r="G89" i="3" s="1"/>
  <c r="I449" i="3"/>
  <c r="L449" i="3" s="1"/>
  <c r="G450" i="3" s="1"/>
  <c r="I146" i="3"/>
  <c r="L146" i="3" s="1"/>
  <c r="G147" i="3" s="1"/>
  <c r="I198" i="3"/>
  <c r="L198" i="3" s="1"/>
  <c r="G199" i="3" s="1"/>
  <c r="G32" i="3"/>
  <c r="G303" i="3"/>
  <c r="G253" i="2"/>
  <c r="I359" i="2"/>
  <c r="L359" i="2" s="1"/>
  <c r="G408" i="2"/>
  <c r="I308" i="2"/>
  <c r="L308" i="2" s="1"/>
  <c r="G457" i="2"/>
  <c r="I197" i="2"/>
  <c r="L197" i="2" s="1"/>
  <c r="G147" i="2"/>
  <c r="I86" i="2"/>
  <c r="L86" i="2" s="1"/>
  <c r="G87" i="2" s="1"/>
  <c r="L30" i="2"/>
  <c r="G31" i="2" s="1"/>
  <c r="I31" i="2" s="1"/>
  <c r="I33" i="4" l="1"/>
  <c r="L33" i="4" s="1"/>
  <c r="G34" i="4" s="1"/>
  <c r="G367" i="4"/>
  <c r="I121" i="4"/>
  <c r="L121" i="4" s="1"/>
  <c r="I284" i="4"/>
  <c r="L284" i="4" s="1"/>
  <c r="I674" i="4"/>
  <c r="L674" i="4" s="1"/>
  <c r="G598" i="4"/>
  <c r="I445" i="4"/>
  <c r="L445" i="4" s="1"/>
  <c r="G523" i="4"/>
  <c r="G200" i="4"/>
  <c r="I199" i="3"/>
  <c r="L199" i="3" s="1"/>
  <c r="G200" i="3" s="1"/>
  <c r="I303" i="3"/>
  <c r="L303" i="3" s="1"/>
  <c r="I450" i="3"/>
  <c r="L450" i="3" s="1"/>
  <c r="G353" i="3"/>
  <c r="I403" i="3"/>
  <c r="L403" i="3" s="1"/>
  <c r="I147" i="3"/>
  <c r="L147" i="3" s="1"/>
  <c r="I89" i="3"/>
  <c r="L89" i="3" s="1"/>
  <c r="G90" i="3" s="1"/>
  <c r="I32" i="3"/>
  <c r="L32" i="3" s="1"/>
  <c r="G252" i="3"/>
  <c r="G360" i="2"/>
  <c r="G309" i="2"/>
  <c r="I457" i="2"/>
  <c r="L457" i="2" s="1"/>
  <c r="I408" i="2"/>
  <c r="L408" i="2" s="1"/>
  <c r="I253" i="2"/>
  <c r="L253" i="2" s="1"/>
  <c r="G198" i="2"/>
  <c r="I147" i="2"/>
  <c r="L147" i="2" s="1"/>
  <c r="I87" i="2"/>
  <c r="L87" i="2" s="1"/>
  <c r="L31" i="2"/>
  <c r="G32" i="2" s="1"/>
  <c r="I32" i="2" s="1"/>
  <c r="G675" i="4" l="1"/>
  <c r="G285" i="4"/>
  <c r="G122" i="4"/>
  <c r="I200" i="4"/>
  <c r="L200" i="4" s="1"/>
  <c r="G201" i="4" s="1"/>
  <c r="G446" i="4"/>
  <c r="I367" i="4"/>
  <c r="L367" i="4" s="1"/>
  <c r="G368" i="4" s="1"/>
  <c r="I598" i="4"/>
  <c r="L598" i="4" s="1"/>
  <c r="I523" i="4"/>
  <c r="L523" i="4" s="1"/>
  <c r="G524" i="4" s="1"/>
  <c r="G451" i="3"/>
  <c r="I90" i="3"/>
  <c r="L90" i="3" s="1"/>
  <c r="I353" i="3"/>
  <c r="L353" i="3" s="1"/>
  <c r="G404" i="3"/>
  <c r="I252" i="3"/>
  <c r="L252" i="3" s="1"/>
  <c r="G148" i="3"/>
  <c r="I200" i="3"/>
  <c r="L200" i="3" s="1"/>
  <c r="G33" i="3"/>
  <c r="G304" i="3"/>
  <c r="I309" i="2"/>
  <c r="L309" i="2" s="1"/>
  <c r="G310" i="2" s="1"/>
  <c r="I360" i="2"/>
  <c r="L360" i="2" s="1"/>
  <c r="G409" i="2"/>
  <c r="G254" i="2"/>
  <c r="G458" i="2"/>
  <c r="I198" i="2"/>
  <c r="L198" i="2" s="1"/>
  <c r="G148" i="2"/>
  <c r="G88" i="2"/>
  <c r="I34" i="4" l="1"/>
  <c r="L34" i="4" s="1"/>
  <c r="G35" i="4" s="1"/>
  <c r="I201" i="4"/>
  <c r="L201" i="4" s="1"/>
  <c r="I675" i="4"/>
  <c r="L675" i="4" s="1"/>
  <c r="G599" i="4"/>
  <c r="I446" i="4"/>
  <c r="L446" i="4" s="1"/>
  <c r="G447" i="4" s="1"/>
  <c r="I285" i="4"/>
  <c r="L285" i="4" s="1"/>
  <c r="G286" i="4" s="1"/>
  <c r="I368" i="4"/>
  <c r="L368" i="4" s="1"/>
  <c r="I524" i="4"/>
  <c r="L524" i="4" s="1"/>
  <c r="I122" i="4"/>
  <c r="L122" i="4" s="1"/>
  <c r="G201" i="3"/>
  <c r="G91" i="3"/>
  <c r="I304" i="3"/>
  <c r="L304" i="3" s="1"/>
  <c r="G253" i="3"/>
  <c r="I148" i="3"/>
  <c r="L148" i="3" s="1"/>
  <c r="I404" i="3"/>
  <c r="L404" i="3" s="1"/>
  <c r="G354" i="3"/>
  <c r="I33" i="3"/>
  <c r="L33" i="3" s="1"/>
  <c r="I451" i="3"/>
  <c r="L451" i="3" s="1"/>
  <c r="G452" i="3" s="1"/>
  <c r="I409" i="2"/>
  <c r="L409" i="2" s="1"/>
  <c r="G410" i="2" s="1"/>
  <c r="I458" i="2"/>
  <c r="L458" i="2" s="1"/>
  <c r="I310" i="2"/>
  <c r="L310" i="2" s="1"/>
  <c r="I254" i="2"/>
  <c r="L254" i="2" s="1"/>
  <c r="G361" i="2"/>
  <c r="G199" i="2"/>
  <c r="I148" i="2"/>
  <c r="L148" i="2" s="1"/>
  <c r="G149" i="2" s="1"/>
  <c r="I88" i="2"/>
  <c r="L88" i="2" s="1"/>
  <c r="L32" i="2"/>
  <c r="G33" i="2" s="1"/>
  <c r="I33" i="2" s="1"/>
  <c r="I286" i="4" l="1"/>
  <c r="L286" i="4" s="1"/>
  <c r="G202" i="4"/>
  <c r="G369" i="4"/>
  <c r="G525" i="4"/>
  <c r="I447" i="4"/>
  <c r="L447" i="4" s="1"/>
  <c r="G448" i="4" s="1"/>
  <c r="I599" i="4"/>
  <c r="L599" i="4" s="1"/>
  <c r="G676" i="4"/>
  <c r="G123" i="4"/>
  <c r="I452" i="3"/>
  <c r="I354" i="3"/>
  <c r="L354" i="3" s="1"/>
  <c r="G149" i="3"/>
  <c r="G305" i="3"/>
  <c r="I201" i="3"/>
  <c r="L201" i="3" s="1"/>
  <c r="G202" i="3" s="1"/>
  <c r="I253" i="3"/>
  <c r="L253" i="3" s="1"/>
  <c r="G254" i="3" s="1"/>
  <c r="I91" i="3"/>
  <c r="L91" i="3" s="1"/>
  <c r="G92" i="3" s="1"/>
  <c r="G34" i="3"/>
  <c r="L452" i="3"/>
  <c r="G405" i="3"/>
  <c r="I410" i="2"/>
  <c r="L410" i="2" s="1"/>
  <c r="I361" i="2"/>
  <c r="L361" i="2" s="1"/>
  <c r="G311" i="2"/>
  <c r="G255" i="2"/>
  <c r="G459" i="2"/>
  <c r="I199" i="2"/>
  <c r="L199" i="2" s="1"/>
  <c r="G200" i="2" s="1"/>
  <c r="I149" i="2"/>
  <c r="L149" i="2" s="1"/>
  <c r="G89" i="2"/>
  <c r="I35" i="4" l="1"/>
  <c r="L35" i="4" s="1"/>
  <c r="G36" i="4" s="1"/>
  <c r="I448" i="4"/>
  <c r="L448" i="4" s="1"/>
  <c r="G287" i="4"/>
  <c r="I525" i="4"/>
  <c r="L525" i="4" s="1"/>
  <c r="G526" i="4" s="1"/>
  <c r="I676" i="4"/>
  <c r="L676" i="4" s="1"/>
  <c r="G677" i="4" s="1"/>
  <c r="G600" i="4"/>
  <c r="I202" i="4"/>
  <c r="L202" i="4" s="1"/>
  <c r="G203" i="4" s="1"/>
  <c r="I369" i="4"/>
  <c r="L369" i="4" s="1"/>
  <c r="G370" i="4" s="1"/>
  <c r="I123" i="4"/>
  <c r="L123" i="4" s="1"/>
  <c r="I92" i="3"/>
  <c r="I202" i="3"/>
  <c r="L202" i="3" s="1"/>
  <c r="I254" i="3"/>
  <c r="L254" i="3" s="1"/>
  <c r="G355" i="3"/>
  <c r="L92" i="3"/>
  <c r="I149" i="3"/>
  <c r="L149" i="3" s="1"/>
  <c r="G150" i="3" s="1"/>
  <c r="I405" i="3"/>
  <c r="L405" i="3" s="1"/>
  <c r="I34" i="3"/>
  <c r="L34" i="3" s="1"/>
  <c r="I305" i="3"/>
  <c r="L305" i="3" s="1"/>
  <c r="G453" i="3"/>
  <c r="I311" i="2"/>
  <c r="L311" i="2" s="1"/>
  <c r="G312" i="2" s="1"/>
  <c r="I459" i="2"/>
  <c r="L459" i="2" s="1"/>
  <c r="G411" i="2"/>
  <c r="I255" i="2"/>
  <c r="L255" i="2" s="1"/>
  <c r="G362" i="2"/>
  <c r="I200" i="2"/>
  <c r="L200" i="2" s="1"/>
  <c r="G150" i="2"/>
  <c r="I89" i="2"/>
  <c r="L89" i="2" s="1"/>
  <c r="L33" i="2"/>
  <c r="G34" i="2" s="1"/>
  <c r="I34" i="2" s="1"/>
  <c r="I526" i="4" l="1"/>
  <c r="L526" i="4" s="1"/>
  <c r="I370" i="4"/>
  <c r="L370" i="4" s="1"/>
  <c r="I677" i="4"/>
  <c r="L677" i="4" s="1"/>
  <c r="I287" i="4"/>
  <c r="L287" i="4" s="1"/>
  <c r="G288" i="4" s="1"/>
  <c r="G124" i="4"/>
  <c r="I203" i="4"/>
  <c r="L203" i="4" s="1"/>
  <c r="I600" i="4"/>
  <c r="L600" i="4" s="1"/>
  <c r="G601" i="4" s="1"/>
  <c r="G449" i="4"/>
  <c r="G203" i="3"/>
  <c r="G255" i="3"/>
  <c r="I150" i="3"/>
  <c r="L150" i="3" s="1"/>
  <c r="G306" i="3"/>
  <c r="G93" i="3"/>
  <c r="I453" i="3"/>
  <c r="L453" i="3" s="1"/>
  <c r="G454" i="3" s="1"/>
  <c r="G35" i="3"/>
  <c r="G406" i="3"/>
  <c r="I355" i="3"/>
  <c r="L355" i="3" s="1"/>
  <c r="G356" i="3" s="1"/>
  <c r="I411" i="2"/>
  <c r="L411" i="2" s="1"/>
  <c r="G412" i="2" s="1"/>
  <c r="I312" i="2"/>
  <c r="L312" i="2" s="1"/>
  <c r="G313" i="2" s="1"/>
  <c r="I362" i="2"/>
  <c r="L362" i="2" s="1"/>
  <c r="G363" i="2" s="1"/>
  <c r="G256" i="2"/>
  <c r="G460" i="2"/>
  <c r="G201" i="2"/>
  <c r="I150" i="2"/>
  <c r="L150" i="2" s="1"/>
  <c r="G90" i="2"/>
  <c r="I36" i="4" l="1"/>
  <c r="L36" i="4" s="1"/>
  <c r="G37" i="4" s="1"/>
  <c r="G527" i="4"/>
  <c r="I288" i="4"/>
  <c r="L288" i="4" s="1"/>
  <c r="G204" i="4"/>
  <c r="G678" i="4"/>
  <c r="I601" i="4"/>
  <c r="L601" i="4" s="1"/>
  <c r="I124" i="4"/>
  <c r="L124" i="4" s="1"/>
  <c r="G125" i="4" s="1"/>
  <c r="G371" i="4"/>
  <c r="I449" i="4"/>
  <c r="L449" i="4" s="1"/>
  <c r="G450" i="4" s="1"/>
  <c r="G151" i="3"/>
  <c r="I203" i="3"/>
  <c r="L203" i="3" s="1"/>
  <c r="I35" i="3"/>
  <c r="L35" i="3" s="1"/>
  <c r="I306" i="3"/>
  <c r="L306" i="3" s="1"/>
  <c r="G307" i="3" s="1"/>
  <c r="I255" i="3"/>
  <c r="L255" i="3" s="1"/>
  <c r="I356" i="3"/>
  <c r="L356" i="3" s="1"/>
  <c r="I454" i="3"/>
  <c r="L454" i="3" s="1"/>
  <c r="I93" i="3"/>
  <c r="L93" i="3" s="1"/>
  <c r="G94" i="3" s="1"/>
  <c r="I406" i="3"/>
  <c r="L406" i="3" s="1"/>
  <c r="G407" i="3" s="1"/>
  <c r="I412" i="2"/>
  <c r="L412" i="2" s="1"/>
  <c r="I313" i="2"/>
  <c r="L313" i="2" s="1"/>
  <c r="I460" i="2"/>
  <c r="L460" i="2" s="1"/>
  <c r="I363" i="2"/>
  <c r="L363" i="2" s="1"/>
  <c r="G364" i="2" s="1"/>
  <c r="I256" i="2"/>
  <c r="L256" i="2" s="1"/>
  <c r="I201" i="2"/>
  <c r="L201" i="2" s="1"/>
  <c r="G151" i="2"/>
  <c r="I90" i="2"/>
  <c r="L90" i="2" s="1"/>
  <c r="G91" i="2" s="1"/>
  <c r="L34" i="2"/>
  <c r="G35" i="2" s="1"/>
  <c r="I35" i="2" s="1"/>
  <c r="G602" i="4" l="1"/>
  <c r="I678" i="4"/>
  <c r="L678" i="4" s="1"/>
  <c r="G679" i="4" s="1"/>
  <c r="I371" i="4"/>
  <c r="L371" i="4" s="1"/>
  <c r="G372" i="4" s="1"/>
  <c r="I527" i="4"/>
  <c r="L527" i="4" s="1"/>
  <c r="I204" i="4"/>
  <c r="L204" i="4" s="1"/>
  <c r="G205" i="4" s="1"/>
  <c r="I125" i="4"/>
  <c r="L125" i="4" s="1"/>
  <c r="I450" i="4"/>
  <c r="L450" i="4" s="1"/>
  <c r="G289" i="4"/>
  <c r="G357" i="3"/>
  <c r="G455" i="3"/>
  <c r="I94" i="3"/>
  <c r="L94" i="3" s="1"/>
  <c r="I307" i="3"/>
  <c r="L307" i="3" s="1"/>
  <c r="G256" i="3"/>
  <c r="G36" i="3"/>
  <c r="I151" i="3"/>
  <c r="L151" i="3" s="1"/>
  <c r="I407" i="3"/>
  <c r="L407" i="3" s="1"/>
  <c r="G204" i="3"/>
  <c r="G314" i="2"/>
  <c r="G257" i="2"/>
  <c r="I364" i="2"/>
  <c r="L364" i="2" s="1"/>
  <c r="G365" i="2" s="1"/>
  <c r="G461" i="2"/>
  <c r="G413" i="2"/>
  <c r="G202" i="2"/>
  <c r="I151" i="2"/>
  <c r="L151" i="2" s="1"/>
  <c r="I91" i="2"/>
  <c r="L91" i="2" s="1"/>
  <c r="L35" i="2"/>
  <c r="G36" i="2" s="1"/>
  <c r="I36" i="2" s="1"/>
  <c r="I37" i="4" l="1"/>
  <c r="L37" i="4" s="1"/>
  <c r="G38" i="4" s="1"/>
  <c r="I205" i="4"/>
  <c r="L205" i="4" s="1"/>
  <c r="I372" i="4"/>
  <c r="L372" i="4" s="1"/>
  <c r="G126" i="4"/>
  <c r="I602" i="4"/>
  <c r="L602" i="4" s="1"/>
  <c r="I679" i="4"/>
  <c r="L679" i="4" s="1"/>
  <c r="G680" i="4" s="1"/>
  <c r="I289" i="4"/>
  <c r="L289" i="4" s="1"/>
  <c r="G290" i="4" s="1"/>
  <c r="G451" i="4"/>
  <c r="G528" i="4"/>
  <c r="G408" i="3"/>
  <c r="I36" i="3"/>
  <c r="L36" i="3" s="1"/>
  <c r="I357" i="3"/>
  <c r="L357" i="3" s="1"/>
  <c r="G308" i="3"/>
  <c r="I455" i="3"/>
  <c r="L455" i="3" s="1"/>
  <c r="G456" i="3" s="1"/>
  <c r="G152" i="3"/>
  <c r="I204" i="3"/>
  <c r="L204" i="3" s="1"/>
  <c r="G205" i="3" s="1"/>
  <c r="I256" i="3"/>
  <c r="L256" i="3" s="1"/>
  <c r="G257" i="3" s="1"/>
  <c r="G95" i="3"/>
  <c r="I461" i="2"/>
  <c r="L461" i="2" s="1"/>
  <c r="G462" i="2" s="1"/>
  <c r="I365" i="2"/>
  <c r="L365" i="2" s="1"/>
  <c r="I314" i="2"/>
  <c r="L314" i="2" s="1"/>
  <c r="G315" i="2" s="1"/>
  <c r="I257" i="2"/>
  <c r="L257" i="2" s="1"/>
  <c r="G258" i="2" s="1"/>
  <c r="I413" i="2"/>
  <c r="L413" i="2" s="1"/>
  <c r="G414" i="2" s="1"/>
  <c r="I202" i="2"/>
  <c r="L202" i="2" s="1"/>
  <c r="G203" i="2" s="1"/>
  <c r="G152" i="2"/>
  <c r="G92" i="2"/>
  <c r="I680" i="4" l="1"/>
  <c r="L680" i="4" s="1"/>
  <c r="I290" i="4"/>
  <c r="L290" i="4" s="1"/>
  <c r="I126" i="4"/>
  <c r="L126" i="4" s="1"/>
  <c r="G373" i="4"/>
  <c r="I528" i="4"/>
  <c r="L528" i="4" s="1"/>
  <c r="G529" i="4" s="1"/>
  <c r="I451" i="4"/>
  <c r="L451" i="4" s="1"/>
  <c r="G206" i="4"/>
  <c r="G603" i="4"/>
  <c r="I205" i="3"/>
  <c r="L205" i="3" s="1"/>
  <c r="I257" i="3"/>
  <c r="L257" i="3" s="1"/>
  <c r="I456" i="3"/>
  <c r="L456" i="3"/>
  <c r="I95" i="3"/>
  <c r="L95" i="3" s="1"/>
  <c r="G96" i="3" s="1"/>
  <c r="I308" i="3"/>
  <c r="L308" i="3" s="1"/>
  <c r="I408" i="3"/>
  <c r="L408" i="3" s="1"/>
  <c r="G409" i="3" s="1"/>
  <c r="G358" i="3"/>
  <c r="I152" i="3"/>
  <c r="L152" i="3" s="1"/>
  <c r="G37" i="3"/>
  <c r="I315" i="2"/>
  <c r="G366" i="2"/>
  <c r="I414" i="2"/>
  <c r="L414" i="2" s="1"/>
  <c r="I462" i="2"/>
  <c r="L462" i="2" s="1"/>
  <c r="G463" i="2" s="1"/>
  <c r="I258" i="2"/>
  <c r="L258" i="2" s="1"/>
  <c r="L315" i="2"/>
  <c r="G316" i="2" s="1"/>
  <c r="I203" i="2"/>
  <c r="L203" i="2" s="1"/>
  <c r="I152" i="2"/>
  <c r="L152" i="2" s="1"/>
  <c r="G153" i="2" s="1"/>
  <c r="I92" i="2"/>
  <c r="L92" i="2" s="1"/>
  <c r="L36" i="2"/>
  <c r="G37" i="2" s="1"/>
  <c r="I37" i="2" s="1"/>
  <c r="I38" i="4" l="1"/>
  <c r="L38" i="4" s="1"/>
  <c r="G39" i="4" s="1"/>
  <c r="G291" i="4"/>
  <c r="I529" i="4"/>
  <c r="L529" i="4" s="1"/>
  <c r="G681" i="4"/>
  <c r="G452" i="4"/>
  <c r="I603" i="4"/>
  <c r="L603" i="4" s="1"/>
  <c r="G604" i="4" s="1"/>
  <c r="I206" i="4"/>
  <c r="L206" i="4" s="1"/>
  <c r="G207" i="4" s="1"/>
  <c r="I373" i="4"/>
  <c r="L373" i="4" s="1"/>
  <c r="G127" i="4"/>
  <c r="G258" i="3"/>
  <c r="I96" i="3"/>
  <c r="G153" i="3"/>
  <c r="I409" i="3"/>
  <c r="L409" i="3" s="1"/>
  <c r="G309" i="3"/>
  <c r="I37" i="3"/>
  <c r="L37" i="3" s="1"/>
  <c r="I358" i="3"/>
  <c r="L358" i="3" s="1"/>
  <c r="L96" i="3"/>
  <c r="G97" i="3" s="1"/>
  <c r="G457" i="3"/>
  <c r="G206" i="3"/>
  <c r="I316" i="2"/>
  <c r="L316" i="2" s="1"/>
  <c r="G259" i="2"/>
  <c r="G415" i="2"/>
  <c r="I463" i="2"/>
  <c r="L463" i="2" s="1"/>
  <c r="I366" i="2"/>
  <c r="L366" i="2" s="1"/>
  <c r="G367" i="2" s="1"/>
  <c r="G204" i="2"/>
  <c r="I153" i="2"/>
  <c r="L153" i="2" s="1"/>
  <c r="G93" i="2"/>
  <c r="G530" i="4" l="1"/>
  <c r="I604" i="4"/>
  <c r="L604" i="4" s="1"/>
  <c r="G605" i="4" s="1"/>
  <c r="I207" i="4"/>
  <c r="L207" i="4" s="1"/>
  <c r="I452" i="4"/>
  <c r="L452" i="4" s="1"/>
  <c r="G453" i="4" s="1"/>
  <c r="I127" i="4"/>
  <c r="L127" i="4" s="1"/>
  <c r="G128" i="4" s="1"/>
  <c r="I681" i="4"/>
  <c r="L681" i="4" s="1"/>
  <c r="G682" i="4" s="1"/>
  <c r="I291" i="4"/>
  <c r="L291" i="4" s="1"/>
  <c r="G374" i="4"/>
  <c r="G410" i="3"/>
  <c r="I97" i="3"/>
  <c r="L97" i="3" s="1"/>
  <c r="I309" i="3"/>
  <c r="L309" i="3" s="1"/>
  <c r="I457" i="3"/>
  <c r="L457" i="3" s="1"/>
  <c r="G359" i="3"/>
  <c r="I153" i="3"/>
  <c r="L153" i="3" s="1"/>
  <c r="G154" i="3" s="1"/>
  <c r="I258" i="3"/>
  <c r="L258" i="3" s="1"/>
  <c r="I206" i="3"/>
  <c r="L206" i="3" s="1"/>
  <c r="G207" i="3" s="1"/>
  <c r="G38" i="3"/>
  <c r="G464" i="2"/>
  <c r="I367" i="2"/>
  <c r="L367" i="2" s="1"/>
  <c r="G368" i="2" s="1"/>
  <c r="I415" i="2"/>
  <c r="L415" i="2" s="1"/>
  <c r="G416" i="2" s="1"/>
  <c r="I259" i="2"/>
  <c r="L259" i="2" s="1"/>
  <c r="G317" i="2"/>
  <c r="I204" i="2"/>
  <c r="L204" i="2" s="1"/>
  <c r="G205" i="2" s="1"/>
  <c r="G154" i="2"/>
  <c r="I93" i="2"/>
  <c r="L93" i="2" s="1"/>
  <c r="G94" i="2" s="1"/>
  <c r="L37" i="2"/>
  <c r="G38" i="2" s="1"/>
  <c r="I38" i="2" s="1"/>
  <c r="I39" i="4" l="1"/>
  <c r="L39" i="4" s="1"/>
  <c r="G40" i="4" s="1"/>
  <c r="I605" i="4"/>
  <c r="L605" i="4" s="1"/>
  <c r="I682" i="4"/>
  <c r="L682" i="4" s="1"/>
  <c r="I128" i="4"/>
  <c r="L128" i="4" s="1"/>
  <c r="G208" i="4"/>
  <c r="I374" i="4"/>
  <c r="L374" i="4" s="1"/>
  <c r="I453" i="4"/>
  <c r="L453" i="4" s="1"/>
  <c r="G454" i="4" s="1"/>
  <c r="I530" i="4"/>
  <c r="L530" i="4" s="1"/>
  <c r="G531" i="4" s="1"/>
  <c r="G292" i="4"/>
  <c r="G98" i="3"/>
  <c r="I207" i="3"/>
  <c r="L207" i="3" s="1"/>
  <c r="G208" i="3" s="1"/>
  <c r="I38" i="3"/>
  <c r="L38" i="3" s="1"/>
  <c r="G39" i="3" s="1"/>
  <c r="G259" i="3"/>
  <c r="I359" i="3"/>
  <c r="L359" i="3" s="1"/>
  <c r="G310" i="3"/>
  <c r="I410" i="3"/>
  <c r="L410" i="3" s="1"/>
  <c r="G411" i="3" s="1"/>
  <c r="G412" i="3" s="1"/>
  <c r="I154" i="3"/>
  <c r="L154" i="3" s="1"/>
  <c r="G458" i="3"/>
  <c r="G459" i="3" s="1"/>
  <c r="I368" i="2"/>
  <c r="L368" i="2" s="1"/>
  <c r="I317" i="2"/>
  <c r="L317" i="2" s="1"/>
  <c r="G318" i="2" s="1"/>
  <c r="I416" i="2"/>
  <c r="L416" i="2" s="1"/>
  <c r="G417" i="2" s="1"/>
  <c r="G260" i="2"/>
  <c r="I464" i="2"/>
  <c r="L464" i="2" s="1"/>
  <c r="I205" i="2"/>
  <c r="L205" i="2" s="1"/>
  <c r="I154" i="2"/>
  <c r="L154" i="2" s="1"/>
  <c r="I94" i="2"/>
  <c r="L94" i="2" s="1"/>
  <c r="L38" i="2"/>
  <c r="G39" i="2" s="1"/>
  <c r="I39" i="2" s="1"/>
  <c r="I454" i="4" l="1"/>
  <c r="L454" i="4" s="1"/>
  <c r="G455" i="4" s="1"/>
  <c r="G129" i="4"/>
  <c r="G683" i="4"/>
  <c r="I531" i="4"/>
  <c r="L531" i="4" s="1"/>
  <c r="I208" i="4"/>
  <c r="L208" i="4" s="1"/>
  <c r="G209" i="4" s="1"/>
  <c r="I292" i="4"/>
  <c r="L292" i="4" s="1"/>
  <c r="G375" i="4"/>
  <c r="G606" i="4"/>
  <c r="G155" i="3"/>
  <c r="I411" i="3"/>
  <c r="L411" i="3" s="1"/>
  <c r="L412" i="3" s="1"/>
  <c r="I259" i="3"/>
  <c r="L259" i="3" s="1"/>
  <c r="G260" i="3" s="1"/>
  <c r="I458" i="3"/>
  <c r="L458" i="3" s="1"/>
  <c r="L459" i="3" s="1"/>
  <c r="I310" i="3"/>
  <c r="L310" i="3" s="1"/>
  <c r="I39" i="3"/>
  <c r="L39" i="3" s="1"/>
  <c r="I98" i="3"/>
  <c r="L98" i="3" s="1"/>
  <c r="G99" i="3" s="1"/>
  <c r="I208" i="3"/>
  <c r="L208" i="3" s="1"/>
  <c r="G360" i="3"/>
  <c r="G465" i="2"/>
  <c r="G369" i="2"/>
  <c r="I417" i="2"/>
  <c r="I318" i="2"/>
  <c r="L318" i="2" s="1"/>
  <c r="I260" i="2"/>
  <c r="L260" i="2" s="1"/>
  <c r="G206" i="2"/>
  <c r="G155" i="2"/>
  <c r="G95" i="2"/>
  <c r="I40" i="4" l="1"/>
  <c r="L40" i="4" s="1"/>
  <c r="G41" i="4" s="1"/>
  <c r="G532" i="4"/>
  <c r="I209" i="4"/>
  <c r="L209" i="4" s="1"/>
  <c r="I455" i="4"/>
  <c r="L455" i="4" s="1"/>
  <c r="I129" i="4"/>
  <c r="L129" i="4" s="1"/>
  <c r="G130" i="4" s="1"/>
  <c r="G293" i="4"/>
  <c r="I683" i="4"/>
  <c r="L683" i="4" s="1"/>
  <c r="I375" i="4"/>
  <c r="L375" i="4" s="1"/>
  <c r="I606" i="4"/>
  <c r="L606" i="4" s="1"/>
  <c r="G607" i="4" s="1"/>
  <c r="G209" i="3"/>
  <c r="I99" i="3"/>
  <c r="L99" i="3" s="1"/>
  <c r="I260" i="3"/>
  <c r="L260" i="3" s="1"/>
  <c r="G40" i="3"/>
  <c r="I360" i="3"/>
  <c r="L360" i="3" s="1"/>
  <c r="G311" i="3"/>
  <c r="I155" i="3"/>
  <c r="L155" i="3" s="1"/>
  <c r="G156" i="3" s="1"/>
  <c r="I465" i="2"/>
  <c r="L417" i="2"/>
  <c r="I369" i="2"/>
  <c r="L369" i="2" s="1"/>
  <c r="G370" i="2" s="1"/>
  <c r="G319" i="2"/>
  <c r="G261" i="2"/>
  <c r="I206" i="2"/>
  <c r="L206" i="2" s="1"/>
  <c r="I155" i="2"/>
  <c r="L155" i="2" s="1"/>
  <c r="I95" i="2"/>
  <c r="L95" i="2" s="1"/>
  <c r="L39" i="2"/>
  <c r="G40" i="2" s="1"/>
  <c r="I40" i="2" s="1"/>
  <c r="G456" i="4" l="1"/>
  <c r="I607" i="4"/>
  <c r="L607" i="4" s="1"/>
  <c r="I130" i="4"/>
  <c r="L130" i="4" s="1"/>
  <c r="G210" i="4"/>
  <c r="G684" i="4"/>
  <c r="I293" i="4"/>
  <c r="L293" i="4" s="1"/>
  <c r="G294" i="4" s="1"/>
  <c r="I532" i="4"/>
  <c r="L532" i="4" s="1"/>
  <c r="G533" i="4" s="1"/>
  <c r="G376" i="4"/>
  <c r="G100" i="3"/>
  <c r="G361" i="3"/>
  <c r="I311" i="3"/>
  <c r="L311" i="3" s="1"/>
  <c r="G312" i="3" s="1"/>
  <c r="I209" i="3"/>
  <c r="L209" i="3" s="1"/>
  <c r="I40" i="3"/>
  <c r="L40" i="3" s="1"/>
  <c r="G41" i="3" s="1"/>
  <c r="I156" i="3"/>
  <c r="L156" i="3" s="1"/>
  <c r="G261" i="3"/>
  <c r="L465" i="2"/>
  <c r="G418" i="2"/>
  <c r="I370" i="2"/>
  <c r="G371" i="2"/>
  <c r="I319" i="2"/>
  <c r="L319" i="2" s="1"/>
  <c r="G320" i="2" s="1"/>
  <c r="I261" i="2"/>
  <c r="L261" i="2" s="1"/>
  <c r="G262" i="2" s="1"/>
  <c r="G207" i="2"/>
  <c r="G156" i="2"/>
  <c r="G96" i="2"/>
  <c r="I41" i="4" l="1"/>
  <c r="L41" i="4" s="1"/>
  <c r="G42" i="4" s="1"/>
  <c r="I294" i="4"/>
  <c r="L294" i="4" s="1"/>
  <c r="G131" i="4"/>
  <c r="I533" i="4"/>
  <c r="G608" i="4"/>
  <c r="I684" i="4"/>
  <c r="I376" i="4"/>
  <c r="L376" i="4" s="1"/>
  <c r="G377" i="4" s="1"/>
  <c r="I210" i="4"/>
  <c r="L210" i="4" s="1"/>
  <c r="I456" i="4"/>
  <c r="G157" i="3"/>
  <c r="I261" i="3"/>
  <c r="L261" i="3" s="1"/>
  <c r="I412" i="3"/>
  <c r="L416" i="3" s="1"/>
  <c r="Z9" i="3" s="1"/>
  <c r="I459" i="3"/>
  <c r="L463" i="3" s="1"/>
  <c r="Z10" i="3" s="1"/>
  <c r="I41" i="3"/>
  <c r="L41" i="3" s="1"/>
  <c r="I312" i="3"/>
  <c r="L312" i="3" s="1"/>
  <c r="I100" i="3"/>
  <c r="L100" i="3" s="1"/>
  <c r="G101" i="3" s="1"/>
  <c r="G210" i="3"/>
  <c r="I361" i="3"/>
  <c r="L361" i="3" s="1"/>
  <c r="G362" i="3" s="1"/>
  <c r="G466" i="2"/>
  <c r="I418" i="2"/>
  <c r="L418" i="2" s="1"/>
  <c r="G419" i="2" s="1"/>
  <c r="L370" i="2"/>
  <c r="L371" i="2" s="1"/>
  <c r="I371" i="2"/>
  <c r="L375" i="2" s="1"/>
  <c r="Z8" i="2" s="1"/>
  <c r="I320" i="2"/>
  <c r="G321" i="2"/>
  <c r="I262" i="2"/>
  <c r="L262" i="2" s="1"/>
  <c r="I207" i="2"/>
  <c r="L207" i="2" s="1"/>
  <c r="G208" i="2" s="1"/>
  <c r="I156" i="2"/>
  <c r="L156" i="2" s="1"/>
  <c r="G157" i="2" s="1"/>
  <c r="I96" i="2"/>
  <c r="L96" i="2" s="1"/>
  <c r="L40" i="2"/>
  <c r="G41" i="2" s="1"/>
  <c r="I41" i="2" s="1"/>
  <c r="L533" i="4" l="1"/>
  <c r="I377" i="4"/>
  <c r="I131" i="4"/>
  <c r="L131" i="4" s="1"/>
  <c r="L684" i="4"/>
  <c r="L456" i="4"/>
  <c r="L377" i="4"/>
  <c r="G378" i="4" s="1"/>
  <c r="I608" i="4"/>
  <c r="L608" i="4" s="1"/>
  <c r="G609" i="4" s="1"/>
  <c r="G295" i="4"/>
  <c r="G211" i="4"/>
  <c r="L461" i="3"/>
  <c r="AB10" i="3" s="1"/>
  <c r="AA10" i="3" s="1"/>
  <c r="G42" i="3"/>
  <c r="I101" i="3"/>
  <c r="L101" i="3" s="1"/>
  <c r="G102" i="3" s="1"/>
  <c r="L414" i="3"/>
  <c r="AB9" i="3" s="1"/>
  <c r="AA9" i="3" s="1"/>
  <c r="I210" i="3"/>
  <c r="L210" i="3" s="1"/>
  <c r="G211" i="3" s="1"/>
  <c r="G313" i="3"/>
  <c r="I157" i="3"/>
  <c r="L157" i="3" s="1"/>
  <c r="I362" i="3"/>
  <c r="L362" i="3" s="1"/>
  <c r="G262" i="3"/>
  <c r="I466" i="2"/>
  <c r="L466" i="2" s="1"/>
  <c r="G467" i="2"/>
  <c r="I419" i="2"/>
  <c r="G420" i="2"/>
  <c r="L373" i="2"/>
  <c r="AB8" i="2" s="1"/>
  <c r="AA8" i="2" s="1"/>
  <c r="L320" i="2"/>
  <c r="L321" i="2" s="1"/>
  <c r="I321" i="2"/>
  <c r="L325" i="2" s="1"/>
  <c r="Z7" i="2" s="1"/>
  <c r="G263" i="2"/>
  <c r="I208" i="2"/>
  <c r="L208" i="2" s="1"/>
  <c r="I157" i="2"/>
  <c r="L157" i="2" s="1"/>
  <c r="G97" i="2"/>
  <c r="I42" i="4" l="1"/>
  <c r="L42" i="4" s="1"/>
  <c r="G43" i="4" s="1"/>
  <c r="G685" i="4"/>
  <c r="G534" i="4"/>
  <c r="G457" i="4"/>
  <c r="I378" i="4"/>
  <c r="L378" i="4" s="1"/>
  <c r="I211" i="4"/>
  <c r="L211" i="4" s="1"/>
  <c r="G212" i="4" s="1"/>
  <c r="I295" i="4"/>
  <c r="L295" i="4" s="1"/>
  <c r="I609" i="4"/>
  <c r="G132" i="4"/>
  <c r="G363" i="3"/>
  <c r="G364" i="3" s="1"/>
  <c r="I102" i="3"/>
  <c r="L102" i="3" s="1"/>
  <c r="I313" i="3"/>
  <c r="L313" i="3" s="1"/>
  <c r="I211" i="3"/>
  <c r="L211" i="3" s="1"/>
  <c r="I42" i="3"/>
  <c r="L42" i="3" s="1"/>
  <c r="G43" i="3" s="1"/>
  <c r="I262" i="3"/>
  <c r="L262" i="3" s="1"/>
  <c r="G158" i="3"/>
  <c r="G468" i="2"/>
  <c r="I467" i="2"/>
  <c r="I468" i="2" s="1"/>
  <c r="L472" i="2" s="1"/>
  <c r="Z10" i="2" s="1"/>
  <c r="L419" i="2"/>
  <c r="L420" i="2" s="1"/>
  <c r="I420" i="2"/>
  <c r="L424" i="2" s="1"/>
  <c r="Z9" i="2" s="1"/>
  <c r="L323" i="2"/>
  <c r="AB7" i="2" s="1"/>
  <c r="AA7" i="2" s="1"/>
  <c r="I263" i="2"/>
  <c r="L263" i="2" s="1"/>
  <c r="G264" i="2" s="1"/>
  <c r="G209" i="2"/>
  <c r="G158" i="2"/>
  <c r="I97" i="2"/>
  <c r="L97" i="2" s="1"/>
  <c r="L41" i="2"/>
  <c r="G42" i="2" s="1"/>
  <c r="I42" i="2" s="1"/>
  <c r="I685" i="4" l="1"/>
  <c r="L685" i="4" s="1"/>
  <c r="G686" i="4" s="1"/>
  <c r="I534" i="4"/>
  <c r="L534" i="4" s="1"/>
  <c r="I457" i="4"/>
  <c r="L457" i="4" s="1"/>
  <c r="G379" i="4"/>
  <c r="I212" i="4"/>
  <c r="L212" i="4" s="1"/>
  <c r="G296" i="4"/>
  <c r="I132" i="4"/>
  <c r="L132" i="4" s="1"/>
  <c r="L609" i="4"/>
  <c r="L467" i="2"/>
  <c r="L468" i="2" s="1"/>
  <c r="I43" i="3"/>
  <c r="L43" i="3" s="1"/>
  <c r="I158" i="3"/>
  <c r="L158" i="3" s="1"/>
  <c r="G159" i="3" s="1"/>
  <c r="G160" i="3" s="1"/>
  <c r="G103" i="3"/>
  <c r="G314" i="3"/>
  <c r="G315" i="3" s="1"/>
  <c r="I363" i="3"/>
  <c r="L363" i="3" s="1"/>
  <c r="L364" i="3" s="1"/>
  <c r="G263" i="3"/>
  <c r="G264" i="3" s="1"/>
  <c r="G212" i="3"/>
  <c r="G213" i="3" s="1"/>
  <c r="L470" i="2"/>
  <c r="AB10" i="2" s="1"/>
  <c r="AA10" i="2" s="1"/>
  <c r="L422" i="2"/>
  <c r="AB9" i="2" s="1"/>
  <c r="AA9" i="2" s="1"/>
  <c r="I264" i="2"/>
  <c r="L264" i="2" s="1"/>
  <c r="I209" i="2"/>
  <c r="L209" i="2" s="1"/>
  <c r="I158" i="2"/>
  <c r="L158" i="2" s="1"/>
  <c r="G98" i="2"/>
  <c r="L42" i="2"/>
  <c r="G43" i="2" s="1"/>
  <c r="I43" i="2" s="1"/>
  <c r="I43" i="4" l="1"/>
  <c r="L43" i="4" s="1"/>
  <c r="G44" i="4" s="1"/>
  <c r="I686" i="4"/>
  <c r="L686" i="4" s="1"/>
  <c r="G687" i="4" s="1"/>
  <c r="G610" i="4"/>
  <c r="G535" i="4"/>
  <c r="G458" i="4"/>
  <c r="I379" i="4"/>
  <c r="L379" i="4" s="1"/>
  <c r="G213" i="4"/>
  <c r="I296" i="4"/>
  <c r="L296" i="4" s="1"/>
  <c r="G297" i="4" s="1"/>
  <c r="G133" i="4"/>
  <c r="I364" i="3"/>
  <c r="L368" i="3" s="1"/>
  <c r="Z8" i="3" s="1"/>
  <c r="I159" i="3"/>
  <c r="L159" i="3" s="1"/>
  <c r="L160" i="3" s="1"/>
  <c r="I212" i="3"/>
  <c r="L212" i="3" s="1"/>
  <c r="L213" i="3" s="1"/>
  <c r="I103" i="3"/>
  <c r="L103" i="3" s="1"/>
  <c r="I263" i="3"/>
  <c r="I314" i="3"/>
  <c r="L314" i="3" s="1"/>
  <c r="L315" i="3" s="1"/>
  <c r="G44" i="3"/>
  <c r="G265" i="2"/>
  <c r="G210" i="2"/>
  <c r="G159" i="2"/>
  <c r="I98" i="2"/>
  <c r="L98" i="2" s="1"/>
  <c r="G99" i="2" s="1"/>
  <c r="I687" i="4" l="1"/>
  <c r="L687" i="4" s="1"/>
  <c r="I610" i="4"/>
  <c r="L610" i="4" s="1"/>
  <c r="G611" i="4" s="1"/>
  <c r="I535" i="4"/>
  <c r="L535" i="4" s="1"/>
  <c r="G536" i="4" s="1"/>
  <c r="I458" i="4"/>
  <c r="L458" i="4" s="1"/>
  <c r="G459" i="4" s="1"/>
  <c r="G380" i="4"/>
  <c r="I297" i="4"/>
  <c r="L297" i="4" s="1"/>
  <c r="I133" i="4"/>
  <c r="L133" i="4" s="1"/>
  <c r="G134" i="4" s="1"/>
  <c r="I213" i="4"/>
  <c r="L213" i="4" s="1"/>
  <c r="L263" i="3"/>
  <c r="L264" i="3" s="1"/>
  <c r="I264" i="3"/>
  <c r="I160" i="3"/>
  <c r="L164" i="3" s="1"/>
  <c r="Z4" i="3" s="1"/>
  <c r="I213" i="3"/>
  <c r="L217" i="3" s="1"/>
  <c r="Z5" i="3" s="1"/>
  <c r="L366" i="3"/>
  <c r="AB8" i="3" s="1"/>
  <c r="AA8" i="3" s="1"/>
  <c r="I44" i="3"/>
  <c r="L44" i="3" s="1"/>
  <c r="G45" i="3" s="1"/>
  <c r="I315" i="3"/>
  <c r="L319" i="3" s="1"/>
  <c r="Z7" i="3" s="1"/>
  <c r="G104" i="3"/>
  <c r="I265" i="2"/>
  <c r="L265" i="2" s="1"/>
  <c r="G266" i="2" s="1"/>
  <c r="I210" i="2"/>
  <c r="L210" i="2" s="1"/>
  <c r="I159" i="2"/>
  <c r="I99" i="2"/>
  <c r="L99" i="2" s="1"/>
  <c r="L43" i="2"/>
  <c r="G44" i="2" s="1"/>
  <c r="I44" i="2" s="1"/>
  <c r="I44" i="4" l="1"/>
  <c r="L44" i="4" s="1"/>
  <c r="G45" i="4" s="1"/>
  <c r="G688" i="4"/>
  <c r="I611" i="4"/>
  <c r="L611" i="4" s="1"/>
  <c r="I536" i="4"/>
  <c r="L536" i="4" s="1"/>
  <c r="I459" i="4"/>
  <c r="L459" i="4" s="1"/>
  <c r="I380" i="4"/>
  <c r="L380" i="4" s="1"/>
  <c r="I134" i="4"/>
  <c r="L134" i="4" s="1"/>
  <c r="G298" i="4"/>
  <c r="G214" i="4"/>
  <c r="I104" i="3"/>
  <c r="L104" i="3" s="1"/>
  <c r="G105" i="3" s="1"/>
  <c r="G106" i="3" s="1"/>
  <c r="I45" i="3"/>
  <c r="L45" i="3" s="1"/>
  <c r="L317" i="3"/>
  <c r="AB7" i="3" s="1"/>
  <c r="AA7" i="3" s="1"/>
  <c r="L215" i="3"/>
  <c r="AB5" i="3" s="1"/>
  <c r="AA5" i="3" s="1"/>
  <c r="L162" i="3"/>
  <c r="AB4" i="3" s="1"/>
  <c r="AA4" i="3" s="1"/>
  <c r="L159" i="2"/>
  <c r="G160" i="2" s="1"/>
  <c r="I160" i="2" s="1"/>
  <c r="I266" i="2"/>
  <c r="L266" i="2" s="1"/>
  <c r="G211" i="2"/>
  <c r="G100" i="2"/>
  <c r="I688" i="4" l="1"/>
  <c r="L688" i="4" s="1"/>
  <c r="G689" i="4" s="1"/>
  <c r="G612" i="4"/>
  <c r="G537" i="4"/>
  <c r="G460" i="4"/>
  <c r="G381" i="4"/>
  <c r="G135" i="4"/>
  <c r="I298" i="4"/>
  <c r="I214" i="4"/>
  <c r="L214" i="4" s="1"/>
  <c r="G215" i="4" s="1"/>
  <c r="G46" i="3"/>
  <c r="I105" i="3"/>
  <c r="L105" i="3" s="1"/>
  <c r="L106" i="3" s="1"/>
  <c r="L268" i="3"/>
  <c r="Z6" i="3" s="1"/>
  <c r="G267" i="2"/>
  <c r="L160" i="2"/>
  <c r="I211" i="2"/>
  <c r="L211" i="2" s="1"/>
  <c r="G212" i="2" s="1"/>
  <c r="I100" i="2"/>
  <c r="L100" i="2" s="1"/>
  <c r="L44" i="2"/>
  <c r="G45" i="2" s="1"/>
  <c r="I45" i="2" s="1"/>
  <c r="I45" i="4" l="1"/>
  <c r="L45" i="4" s="1"/>
  <c r="G46" i="4" s="1"/>
  <c r="I689" i="4"/>
  <c r="L689" i="4"/>
  <c r="I612" i="4"/>
  <c r="L612" i="4" s="1"/>
  <c r="G613" i="4" s="1"/>
  <c r="I537" i="4"/>
  <c r="L537" i="4" s="1"/>
  <c r="G538" i="4" s="1"/>
  <c r="I460" i="4"/>
  <c r="L460" i="4" s="1"/>
  <c r="G461" i="4" s="1"/>
  <c r="I381" i="4"/>
  <c r="L381" i="4" s="1"/>
  <c r="I135" i="4"/>
  <c r="I215" i="4"/>
  <c r="L215" i="4" s="1"/>
  <c r="L298" i="4"/>
  <c r="I106" i="3"/>
  <c r="L110" i="3" s="1"/>
  <c r="Z3" i="3" s="1"/>
  <c r="L266" i="3"/>
  <c r="AB6" i="3" s="1"/>
  <c r="AA6" i="3" s="1"/>
  <c r="I46" i="3"/>
  <c r="L46" i="3" s="1"/>
  <c r="G47" i="3" s="1"/>
  <c r="I267" i="2"/>
  <c r="L267" i="2" s="1"/>
  <c r="G268" i="2" s="1"/>
  <c r="G161" i="2"/>
  <c r="I212" i="2"/>
  <c r="L212" i="2" s="1"/>
  <c r="G101" i="2"/>
  <c r="I46" i="4" l="1"/>
  <c r="L46" i="4" s="1"/>
  <c r="G47" i="4" s="1"/>
  <c r="G690" i="4"/>
  <c r="I613" i="4"/>
  <c r="L613" i="4" s="1"/>
  <c r="I538" i="4"/>
  <c r="L538" i="4" s="1"/>
  <c r="G539" i="4" s="1"/>
  <c r="I461" i="4"/>
  <c r="L461" i="4" s="1"/>
  <c r="G382" i="4"/>
  <c r="G299" i="4"/>
  <c r="G216" i="4"/>
  <c r="L135" i="4"/>
  <c r="I47" i="3"/>
  <c r="L47" i="3" s="1"/>
  <c r="L108" i="3"/>
  <c r="AB3" i="3" s="1"/>
  <c r="AA3" i="3" s="1"/>
  <c r="G269" i="2"/>
  <c r="I268" i="2"/>
  <c r="I161" i="2"/>
  <c r="G213" i="2"/>
  <c r="I101" i="2"/>
  <c r="L101" i="2" s="1"/>
  <c r="L45" i="2"/>
  <c r="G46" i="2" s="1"/>
  <c r="I46" i="2" s="1"/>
  <c r="I690" i="4" l="1"/>
  <c r="L690" i="4" s="1"/>
  <c r="G614" i="4"/>
  <c r="I539" i="4"/>
  <c r="L539" i="4" s="1"/>
  <c r="G462" i="4"/>
  <c r="I382" i="4"/>
  <c r="L382" i="4" s="1"/>
  <c r="I299" i="4"/>
  <c r="L299" i="4" s="1"/>
  <c r="G136" i="4"/>
  <c r="I216" i="4"/>
  <c r="L216" i="4" s="1"/>
  <c r="G217" i="4" s="1"/>
  <c r="G48" i="3"/>
  <c r="L268" i="2"/>
  <c r="L269" i="2" s="1"/>
  <c r="I269" i="2"/>
  <c r="L273" i="2" s="1"/>
  <c r="Z6" i="2" s="1"/>
  <c r="L161" i="2"/>
  <c r="I213" i="2"/>
  <c r="L213" i="2" s="1"/>
  <c r="G102" i="2"/>
  <c r="L46" i="2"/>
  <c r="G47" i="2" s="1"/>
  <c r="I47" i="2" s="1"/>
  <c r="I47" i="4" l="1"/>
  <c r="L47" i="4" s="1"/>
  <c r="G48" i="4" s="1"/>
  <c r="G691" i="4"/>
  <c r="I614" i="4"/>
  <c r="L614" i="4" s="1"/>
  <c r="G615" i="4" s="1"/>
  <c r="G540" i="4"/>
  <c r="I462" i="4"/>
  <c r="L462" i="4" s="1"/>
  <c r="G463" i="4" s="1"/>
  <c r="G383" i="4"/>
  <c r="G300" i="4"/>
  <c r="I136" i="4"/>
  <c r="L136" i="4" s="1"/>
  <c r="I217" i="4"/>
  <c r="I48" i="3"/>
  <c r="L48" i="3" s="1"/>
  <c r="G49" i="3" s="1"/>
  <c r="L271" i="2"/>
  <c r="AB6" i="2" s="1"/>
  <c r="AA6" i="2" s="1"/>
  <c r="G162" i="2"/>
  <c r="G214" i="2"/>
  <c r="I102" i="2"/>
  <c r="L102" i="2" s="1"/>
  <c r="G103" i="2" s="1"/>
  <c r="L47" i="2"/>
  <c r="G48" i="2" s="1"/>
  <c r="I48" i="2" s="1"/>
  <c r="I691" i="4" l="1"/>
  <c r="L691" i="4" s="1"/>
  <c r="I615" i="4"/>
  <c r="L615" i="4" s="1"/>
  <c r="I540" i="4"/>
  <c r="L540" i="4" s="1"/>
  <c r="I463" i="4"/>
  <c r="L463" i="4" s="1"/>
  <c r="I383" i="4"/>
  <c r="L383" i="4" s="1"/>
  <c r="I300" i="4"/>
  <c r="L300" i="4" s="1"/>
  <c r="G301" i="4" s="1"/>
  <c r="G137" i="4"/>
  <c r="L217" i="4"/>
  <c r="I49" i="3"/>
  <c r="L49" i="3" s="1"/>
  <c r="I162" i="2"/>
  <c r="L162" i="2" s="1"/>
  <c r="L163" i="2" s="1"/>
  <c r="G163" i="2"/>
  <c r="I214" i="2"/>
  <c r="I103" i="2"/>
  <c r="L103" i="2" s="1"/>
  <c r="G692" i="4" l="1"/>
  <c r="G616" i="4"/>
  <c r="G541" i="4"/>
  <c r="G464" i="4"/>
  <c r="G384" i="4"/>
  <c r="I301" i="4"/>
  <c r="L301" i="4" s="1"/>
  <c r="G218" i="4"/>
  <c r="I137" i="4"/>
  <c r="L137" i="4" s="1"/>
  <c r="G138" i="4" s="1"/>
  <c r="G50" i="3"/>
  <c r="G51" i="3" s="1"/>
  <c r="I163" i="2"/>
  <c r="L167" i="2" s="1"/>
  <c r="Z4" i="2" s="1"/>
  <c r="L214" i="2"/>
  <c r="G104" i="2"/>
  <c r="L48" i="2"/>
  <c r="I48" i="4" l="1"/>
  <c r="L48" i="4" s="1"/>
  <c r="G49" i="4" s="1"/>
  <c r="I692" i="4"/>
  <c r="L692" i="4" s="1"/>
  <c r="I616" i="4"/>
  <c r="L616" i="4" s="1"/>
  <c r="I541" i="4"/>
  <c r="L541" i="4" s="1"/>
  <c r="G542" i="4" s="1"/>
  <c r="I464" i="4"/>
  <c r="L464" i="4" s="1"/>
  <c r="I384" i="4"/>
  <c r="L384" i="4" s="1"/>
  <c r="G302" i="4"/>
  <c r="I218" i="4"/>
  <c r="L218" i="4" s="1"/>
  <c r="I138" i="4"/>
  <c r="L138" i="4" s="1"/>
  <c r="I50" i="3"/>
  <c r="L50" i="3" s="1"/>
  <c r="L51" i="3" s="1"/>
  <c r="L165" i="2"/>
  <c r="AB4" i="2" s="1"/>
  <c r="AA4" i="2" s="1"/>
  <c r="G215" i="2"/>
  <c r="G49" i="2"/>
  <c r="I49" i="2" s="1"/>
  <c r="L49" i="2" s="1"/>
  <c r="I104" i="2"/>
  <c r="L104" i="2" s="1"/>
  <c r="G105" i="2" s="1"/>
  <c r="G693" i="4" l="1"/>
  <c r="G617" i="4"/>
  <c r="I542" i="4"/>
  <c r="L542" i="4" s="1"/>
  <c r="G465" i="4"/>
  <c r="G385" i="4"/>
  <c r="I302" i="4"/>
  <c r="L302" i="4" s="1"/>
  <c r="G219" i="4"/>
  <c r="G139" i="4"/>
  <c r="I51" i="3"/>
  <c r="L55" i="3" s="1"/>
  <c r="Z2" i="3" s="1"/>
  <c r="I215" i="2"/>
  <c r="L215" i="2" s="1"/>
  <c r="G216" i="2" s="1"/>
  <c r="I105" i="2"/>
  <c r="I49" i="4" l="1"/>
  <c r="I693" i="4"/>
  <c r="L693" i="4" s="1"/>
  <c r="I617" i="4"/>
  <c r="L617" i="4" s="1"/>
  <c r="G543" i="4"/>
  <c r="I465" i="4"/>
  <c r="L465" i="4" s="1"/>
  <c r="G466" i="4" s="1"/>
  <c r="I385" i="4"/>
  <c r="L385" i="4" s="1"/>
  <c r="G303" i="4"/>
  <c r="I219" i="4"/>
  <c r="L219" i="4" s="1"/>
  <c r="G220" i="4" s="1"/>
  <c r="I139" i="4"/>
  <c r="L139" i="4" s="1"/>
  <c r="G140" i="4" s="1"/>
  <c r="L53" i="3"/>
  <c r="AB2" i="3" s="1"/>
  <c r="I216" i="2"/>
  <c r="G217" i="2"/>
  <c r="G50" i="2"/>
  <c r="L105" i="2"/>
  <c r="L49" i="4" l="1"/>
  <c r="G50" i="4" s="1"/>
  <c r="G694" i="4"/>
  <c r="G618" i="4"/>
  <c r="I543" i="4"/>
  <c r="L543" i="4" s="1"/>
  <c r="G544" i="4" s="1"/>
  <c r="I466" i="4"/>
  <c r="L466" i="4" s="1"/>
  <c r="G386" i="4"/>
  <c r="I303" i="4"/>
  <c r="L303" i="4" s="1"/>
  <c r="G304" i="4" s="1"/>
  <c r="I220" i="4"/>
  <c r="L220" i="4" s="1"/>
  <c r="I140" i="4"/>
  <c r="L140" i="4" s="1"/>
  <c r="AB11" i="3"/>
  <c r="AA2" i="3"/>
  <c r="L216" i="2"/>
  <c r="L217" i="2" s="1"/>
  <c r="I217" i="2"/>
  <c r="L221" i="2" s="1"/>
  <c r="Z5" i="2" s="1"/>
  <c r="G106" i="2"/>
  <c r="I50" i="2"/>
  <c r="L50" i="2" s="1"/>
  <c r="G51" i="2" s="1"/>
  <c r="I50" i="4" l="1"/>
  <c r="L50" i="4" s="1"/>
  <c r="G51" i="4" s="1"/>
  <c r="I694" i="4"/>
  <c r="L694" i="4" s="1"/>
  <c r="G695" i="4" s="1"/>
  <c r="I618" i="4"/>
  <c r="L618" i="4" s="1"/>
  <c r="I544" i="4"/>
  <c r="L544" i="4" s="1"/>
  <c r="G467" i="4"/>
  <c r="I386" i="4"/>
  <c r="L386" i="4" s="1"/>
  <c r="I304" i="4"/>
  <c r="L304" i="4" s="1"/>
  <c r="G221" i="4"/>
  <c r="G141" i="4"/>
  <c r="L219" i="2"/>
  <c r="AB5" i="2" s="1"/>
  <c r="AA5" i="2" s="1"/>
  <c r="I106" i="2"/>
  <c r="L106" i="2" s="1"/>
  <c r="G107" i="2" s="1"/>
  <c r="I51" i="2"/>
  <c r="I52" i="2" s="1"/>
  <c r="L56" i="2" s="1"/>
  <c r="G52" i="2"/>
  <c r="I51" i="4" l="1"/>
  <c r="L51" i="4" s="1"/>
  <c r="G52" i="4" s="1"/>
  <c r="I695" i="4"/>
  <c r="L695" i="4" s="1"/>
  <c r="G619" i="4"/>
  <c r="G545" i="4"/>
  <c r="I467" i="4"/>
  <c r="L467" i="4" s="1"/>
  <c r="G468" i="4" s="1"/>
  <c r="G387" i="4"/>
  <c r="G305" i="4"/>
  <c r="I221" i="4"/>
  <c r="L221" i="4" s="1"/>
  <c r="I141" i="4"/>
  <c r="L141" i="4" s="1"/>
  <c r="G142" i="4" s="1"/>
  <c r="I107" i="2"/>
  <c r="G108" i="2"/>
  <c r="L54" i="2"/>
  <c r="AB2" i="2" s="1"/>
  <c r="Z2" i="2"/>
  <c r="L51" i="2"/>
  <c r="L52" i="2" s="1"/>
  <c r="G696" i="4" l="1"/>
  <c r="I619" i="4"/>
  <c r="L619" i="4" s="1"/>
  <c r="I545" i="4"/>
  <c r="L545" i="4" s="1"/>
  <c r="G546" i="4" s="1"/>
  <c r="I468" i="4"/>
  <c r="L468" i="4" s="1"/>
  <c r="I387" i="4"/>
  <c r="L387" i="4" s="1"/>
  <c r="G388" i="4" s="1"/>
  <c r="I305" i="4"/>
  <c r="L305" i="4" s="1"/>
  <c r="G222" i="4"/>
  <c r="I142" i="4"/>
  <c r="L142" i="4" s="1"/>
  <c r="AA2" i="2"/>
  <c r="I108" i="2"/>
  <c r="L110" i="2" s="1"/>
  <c r="L107" i="2"/>
  <c r="L108" i="2" s="1"/>
  <c r="I52" i="4" l="1"/>
  <c r="L52" i="4" s="1"/>
  <c r="G53" i="4" s="1"/>
  <c r="I696" i="4"/>
  <c r="L696" i="4" s="1"/>
  <c r="G697" i="4" s="1"/>
  <c r="G620" i="4"/>
  <c r="I546" i="4"/>
  <c r="L546" i="4" s="1"/>
  <c r="G469" i="4"/>
  <c r="I388" i="4"/>
  <c r="L388" i="4" s="1"/>
  <c r="G306" i="4"/>
  <c r="I222" i="4"/>
  <c r="L222" i="4" s="1"/>
  <c r="G223" i="4" s="1"/>
  <c r="G143" i="4"/>
  <c r="L112" i="2"/>
  <c r="Z3" i="2" s="1"/>
  <c r="AB3" i="2"/>
  <c r="AB11" i="2"/>
  <c r="I697" i="4" l="1"/>
  <c r="L697" i="4"/>
  <c r="I620" i="4"/>
  <c r="L620" i="4" s="1"/>
  <c r="G547" i="4"/>
  <c r="I469" i="4"/>
  <c r="L469" i="4" s="1"/>
  <c r="G389" i="4"/>
  <c r="I306" i="4"/>
  <c r="L306" i="4" s="1"/>
  <c r="I223" i="4"/>
  <c r="L223" i="4" s="1"/>
  <c r="I143" i="4"/>
  <c r="L143" i="4" s="1"/>
  <c r="G144" i="4" s="1"/>
  <c r="AA3" i="2"/>
  <c r="I53" i="4" l="1"/>
  <c r="L53" i="4" s="1"/>
  <c r="G54" i="4" s="1"/>
  <c r="G698" i="4"/>
  <c r="G621" i="4"/>
  <c r="I547" i="4"/>
  <c r="L547" i="4" s="1"/>
  <c r="G548" i="4" s="1"/>
  <c r="G470" i="4"/>
  <c r="I389" i="4"/>
  <c r="L389" i="4" s="1"/>
  <c r="G390" i="4" s="1"/>
  <c r="G307" i="4"/>
  <c r="G224" i="4"/>
  <c r="I144" i="4"/>
  <c r="L144" i="4" s="1"/>
  <c r="G145" i="4" s="1"/>
  <c r="I698" i="4" l="1"/>
  <c r="L698" i="4" s="1"/>
  <c r="G699" i="4" s="1"/>
  <c r="I621" i="4"/>
  <c r="L621" i="4" s="1"/>
  <c r="G622" i="4" s="1"/>
  <c r="I548" i="4"/>
  <c r="L548" i="4" s="1"/>
  <c r="I470" i="4"/>
  <c r="L470" i="4" s="1"/>
  <c r="I390" i="4"/>
  <c r="L390" i="4" s="1"/>
  <c r="I307" i="4"/>
  <c r="L307" i="4" s="1"/>
  <c r="I224" i="4"/>
  <c r="L224" i="4" s="1"/>
  <c r="G225" i="4" s="1"/>
  <c r="I145" i="4"/>
  <c r="L145" i="4" s="1"/>
  <c r="I54" i="4" l="1"/>
  <c r="L54" i="4" s="1"/>
  <c r="G55" i="4" s="1"/>
  <c r="I699" i="4"/>
  <c r="L699" i="4" s="1"/>
  <c r="I622" i="4"/>
  <c r="L622" i="4" s="1"/>
  <c r="G549" i="4"/>
  <c r="G471" i="4"/>
  <c r="G391" i="4"/>
  <c r="G308" i="4"/>
  <c r="I225" i="4"/>
  <c r="L225" i="4" s="1"/>
  <c r="G146" i="4"/>
  <c r="I55" i="4" l="1"/>
  <c r="L55" i="4" s="1"/>
  <c r="G56" i="4" s="1"/>
  <c r="G700" i="4"/>
  <c r="G623" i="4"/>
  <c r="I549" i="4"/>
  <c r="L549" i="4" s="1"/>
  <c r="I471" i="4"/>
  <c r="L471" i="4" s="1"/>
  <c r="G472" i="4" s="1"/>
  <c r="I391" i="4"/>
  <c r="L391" i="4" s="1"/>
  <c r="G392" i="4" s="1"/>
  <c r="I308" i="4"/>
  <c r="L308" i="4" s="1"/>
  <c r="G309" i="4" s="1"/>
  <c r="G226" i="4"/>
  <c r="I146" i="4"/>
  <c r="L146" i="4" s="1"/>
  <c r="G147" i="4" s="1"/>
  <c r="I56" i="4" l="1"/>
  <c r="L56" i="4" s="1"/>
  <c r="G57" i="4" s="1"/>
  <c r="I700" i="4"/>
  <c r="L700" i="4" s="1"/>
  <c r="I623" i="4"/>
  <c r="L623" i="4" s="1"/>
  <c r="G624" i="4" s="1"/>
  <c r="G550" i="4"/>
  <c r="I472" i="4"/>
  <c r="L472" i="4" s="1"/>
  <c r="I392" i="4"/>
  <c r="L392" i="4" s="1"/>
  <c r="I309" i="4"/>
  <c r="L309" i="4" s="1"/>
  <c r="I226" i="4"/>
  <c r="L226" i="4" s="1"/>
  <c r="G227" i="4" s="1"/>
  <c r="I147" i="4"/>
  <c r="L147" i="4" s="1"/>
  <c r="G701" i="4" l="1"/>
  <c r="I624" i="4"/>
  <c r="L624" i="4" s="1"/>
  <c r="I550" i="4"/>
  <c r="L550" i="4" s="1"/>
  <c r="G551" i="4" s="1"/>
  <c r="G473" i="4"/>
  <c r="G393" i="4"/>
  <c r="G310" i="4"/>
  <c r="I227" i="4"/>
  <c r="L227" i="4" s="1"/>
  <c r="G148" i="4"/>
  <c r="I57" i="4" l="1"/>
  <c r="L57" i="4" s="1"/>
  <c r="G58" i="4" s="1"/>
  <c r="I701" i="4"/>
  <c r="L701" i="4" s="1"/>
  <c r="G625" i="4"/>
  <c r="I551" i="4"/>
  <c r="L551" i="4" s="1"/>
  <c r="I473" i="4"/>
  <c r="L473" i="4" s="1"/>
  <c r="I393" i="4"/>
  <c r="L393" i="4" s="1"/>
  <c r="I310" i="4"/>
  <c r="L310" i="4" s="1"/>
  <c r="G311" i="4" s="1"/>
  <c r="G228" i="4"/>
  <c r="I148" i="4"/>
  <c r="L148" i="4" s="1"/>
  <c r="G149" i="4" s="1"/>
  <c r="G702" i="4" l="1"/>
  <c r="I625" i="4"/>
  <c r="L625" i="4" s="1"/>
  <c r="G626" i="4" s="1"/>
  <c r="G552" i="4"/>
  <c r="G474" i="4"/>
  <c r="G394" i="4"/>
  <c r="I311" i="4"/>
  <c r="L311" i="4" s="1"/>
  <c r="I228" i="4"/>
  <c r="L228" i="4" s="1"/>
  <c r="I149" i="4"/>
  <c r="L149" i="4" s="1"/>
  <c r="I702" i="4" l="1"/>
  <c r="L702" i="4" s="1"/>
  <c r="G703" i="4" s="1"/>
  <c r="I626" i="4"/>
  <c r="L626" i="4" s="1"/>
  <c r="I552" i="4"/>
  <c r="L552" i="4" s="1"/>
  <c r="G553" i="4" s="1"/>
  <c r="I474" i="4"/>
  <c r="L474" i="4" s="1"/>
  <c r="G475" i="4" s="1"/>
  <c r="I394" i="4"/>
  <c r="L394" i="4" s="1"/>
  <c r="G312" i="4"/>
  <c r="G229" i="4"/>
  <c r="G150" i="4"/>
  <c r="I58" i="4" l="1"/>
  <c r="L58" i="4" s="1"/>
  <c r="G59" i="4" s="1"/>
  <c r="I703" i="4"/>
  <c r="L703" i="4"/>
  <c r="G704" i="4" s="1"/>
  <c r="G627" i="4"/>
  <c r="I553" i="4"/>
  <c r="L553" i="4" s="1"/>
  <c r="I475" i="4"/>
  <c r="L475" i="4" s="1"/>
  <c r="G395" i="4"/>
  <c r="I312" i="4"/>
  <c r="L312" i="4" s="1"/>
  <c r="G313" i="4" s="1"/>
  <c r="I229" i="4"/>
  <c r="L229" i="4" s="1"/>
  <c r="G230" i="4" s="1"/>
  <c r="I150" i="4"/>
  <c r="L150" i="4" s="1"/>
  <c r="I704" i="4" l="1"/>
  <c r="L704" i="4" s="1"/>
  <c r="I627" i="4"/>
  <c r="L627" i="4" s="1"/>
  <c r="G554" i="4"/>
  <c r="G476" i="4"/>
  <c r="I395" i="4"/>
  <c r="L395" i="4" s="1"/>
  <c r="G396" i="4" s="1"/>
  <c r="I313" i="4"/>
  <c r="L313" i="4" s="1"/>
  <c r="I230" i="4"/>
  <c r="L230" i="4" s="1"/>
  <c r="G231" i="4" s="1"/>
  <c r="G151" i="4"/>
  <c r="I59" i="4" l="1"/>
  <c r="L59" i="4" s="1"/>
  <c r="G60" i="4" s="1"/>
  <c r="G705" i="4"/>
  <c r="G628" i="4"/>
  <c r="I554" i="4"/>
  <c r="L554" i="4" s="1"/>
  <c r="G555" i="4" s="1"/>
  <c r="I476" i="4"/>
  <c r="L476" i="4" s="1"/>
  <c r="I396" i="4"/>
  <c r="L396" i="4" s="1"/>
  <c r="G314" i="4"/>
  <c r="I231" i="4"/>
  <c r="L231" i="4" s="1"/>
  <c r="G232" i="4" s="1"/>
  <c r="I151" i="4"/>
  <c r="L151" i="4" s="1"/>
  <c r="I60" i="4" l="1"/>
  <c r="L60" i="4" s="1"/>
  <c r="G61" i="4" s="1"/>
  <c r="I705" i="4"/>
  <c r="L705" i="4" s="1"/>
  <c r="G706" i="4" s="1"/>
  <c r="I628" i="4"/>
  <c r="L628" i="4" s="1"/>
  <c r="G629" i="4" s="1"/>
  <c r="I555" i="4"/>
  <c r="L555" i="4" s="1"/>
  <c r="G556" i="4" s="1"/>
  <c r="G477" i="4"/>
  <c r="G397" i="4"/>
  <c r="I314" i="4"/>
  <c r="L314" i="4" s="1"/>
  <c r="G315" i="4" s="1"/>
  <c r="I232" i="4"/>
  <c r="L232" i="4" s="1"/>
  <c r="G152" i="4"/>
  <c r="I706" i="4" l="1"/>
  <c r="L706" i="4" s="1"/>
  <c r="I629" i="4"/>
  <c r="L629" i="4" s="1"/>
  <c r="I556" i="4"/>
  <c r="L556" i="4" s="1"/>
  <c r="G557" i="4" s="1"/>
  <c r="I477" i="4"/>
  <c r="L477" i="4" s="1"/>
  <c r="G478" i="4" s="1"/>
  <c r="I397" i="4"/>
  <c r="L397" i="4" s="1"/>
  <c r="I315" i="4"/>
  <c r="L315" i="4" s="1"/>
  <c r="G233" i="4"/>
  <c r="I152" i="4"/>
  <c r="L152" i="4" s="1"/>
  <c r="I61" i="4" l="1"/>
  <c r="L61" i="4" s="1"/>
  <c r="G62" i="4" s="1"/>
  <c r="G707" i="4"/>
  <c r="G630" i="4"/>
  <c r="I557" i="4"/>
  <c r="L557" i="4" s="1"/>
  <c r="I478" i="4"/>
  <c r="L478" i="4" s="1"/>
  <c r="G398" i="4"/>
  <c r="G316" i="4"/>
  <c r="I233" i="4"/>
  <c r="L233" i="4" s="1"/>
  <c r="G153" i="4"/>
  <c r="I62" i="4" l="1"/>
  <c r="L62" i="4" s="1"/>
  <c r="G63" i="4" s="1"/>
  <c r="I707" i="4"/>
  <c r="L707" i="4" s="1"/>
  <c r="I630" i="4"/>
  <c r="L630" i="4" s="1"/>
  <c r="G631" i="4" s="1"/>
  <c r="G558" i="4"/>
  <c r="G479" i="4"/>
  <c r="I398" i="4"/>
  <c r="L398" i="4" s="1"/>
  <c r="G399" i="4" s="1"/>
  <c r="I316" i="4"/>
  <c r="L316" i="4" s="1"/>
  <c r="G317" i="4" s="1"/>
  <c r="G234" i="4"/>
  <c r="I153" i="4"/>
  <c r="L153" i="4" s="1"/>
  <c r="G154" i="4" s="1"/>
  <c r="G708" i="4" l="1"/>
  <c r="I631" i="4"/>
  <c r="L631" i="4" s="1"/>
  <c r="I558" i="4"/>
  <c r="L558" i="4" s="1"/>
  <c r="I479" i="4"/>
  <c r="L479" i="4" s="1"/>
  <c r="I399" i="4"/>
  <c r="L399" i="4" s="1"/>
  <c r="I317" i="4"/>
  <c r="L317" i="4" s="1"/>
  <c r="G318" i="4" s="1"/>
  <c r="I234" i="4"/>
  <c r="L234" i="4" s="1"/>
  <c r="G235" i="4" s="1"/>
  <c r="I154" i="4"/>
  <c r="L154" i="4" s="1"/>
  <c r="I708" i="4" l="1"/>
  <c r="L708" i="4" s="1"/>
  <c r="G632" i="4"/>
  <c r="G559" i="4"/>
  <c r="G480" i="4"/>
  <c r="G400" i="4"/>
  <c r="I318" i="4"/>
  <c r="L318" i="4" s="1"/>
  <c r="G319" i="4" s="1"/>
  <c r="I235" i="4"/>
  <c r="L235" i="4" s="1"/>
  <c r="G155" i="4"/>
  <c r="I63" i="4" l="1"/>
  <c r="L63" i="4" s="1"/>
  <c r="G64" i="4" s="1"/>
  <c r="G709" i="4"/>
  <c r="I632" i="4"/>
  <c r="L632" i="4" s="1"/>
  <c r="G633" i="4" s="1"/>
  <c r="I559" i="4"/>
  <c r="L559" i="4" s="1"/>
  <c r="G560" i="4" s="1"/>
  <c r="I480" i="4"/>
  <c r="L480" i="4" s="1"/>
  <c r="I400" i="4"/>
  <c r="L400" i="4" s="1"/>
  <c r="I319" i="4"/>
  <c r="L319" i="4" s="1"/>
  <c r="G236" i="4"/>
  <c r="I155" i="4"/>
  <c r="L155" i="4" s="1"/>
  <c r="G156" i="4" s="1"/>
  <c r="I560" i="4" l="1"/>
  <c r="I561" i="4" s="1"/>
  <c r="L565" i="4" s="1"/>
  <c r="Z8" i="4" s="1"/>
  <c r="G561" i="4"/>
  <c r="I709" i="4"/>
  <c r="L709" i="4" s="1"/>
  <c r="G710" i="4" s="1"/>
  <c r="I633" i="4"/>
  <c r="L633" i="4" s="1"/>
  <c r="G481" i="4"/>
  <c r="G401" i="4"/>
  <c r="G320" i="4"/>
  <c r="I236" i="4"/>
  <c r="L236" i="4" s="1"/>
  <c r="I156" i="4"/>
  <c r="L156" i="4" s="1"/>
  <c r="G157" i="4" s="1"/>
  <c r="L560" i="4" l="1"/>
  <c r="L561" i="4" s="1"/>
  <c r="I64" i="4"/>
  <c r="L563" i="4"/>
  <c r="AB8" i="4" s="1"/>
  <c r="AA8" i="4" s="1"/>
  <c r="I710" i="4"/>
  <c r="L710" i="4" s="1"/>
  <c r="G711" i="4" s="1"/>
  <c r="G634" i="4"/>
  <c r="I481" i="4"/>
  <c r="L481" i="4" s="1"/>
  <c r="I401" i="4"/>
  <c r="L401" i="4" s="1"/>
  <c r="I320" i="4"/>
  <c r="L320" i="4" s="1"/>
  <c r="G321" i="4" s="1"/>
  <c r="G237" i="4"/>
  <c r="I157" i="4"/>
  <c r="L157" i="4" s="1"/>
  <c r="I65" i="4" l="1"/>
  <c r="L64" i="4"/>
  <c r="G65" i="4" s="1"/>
  <c r="I711" i="4"/>
  <c r="I712" i="4" s="1"/>
  <c r="L716" i="4" s="1"/>
  <c r="Z10" i="4" s="1"/>
  <c r="G712" i="4"/>
  <c r="I634" i="4"/>
  <c r="L634" i="4" s="1"/>
  <c r="G635" i="4" s="1"/>
  <c r="G482" i="4"/>
  <c r="G402" i="4"/>
  <c r="I321" i="4"/>
  <c r="L321" i="4" s="1"/>
  <c r="I237" i="4"/>
  <c r="L237" i="4" s="1"/>
  <c r="G158" i="4"/>
  <c r="L711" i="4" l="1"/>
  <c r="L712" i="4" s="1"/>
  <c r="L65" i="4"/>
  <c r="G66" i="4" s="1"/>
  <c r="L714" i="4"/>
  <c r="AB10" i="4" s="1"/>
  <c r="AA10" i="4" s="1"/>
  <c r="I635" i="4"/>
  <c r="L635" i="4"/>
  <c r="I482" i="4"/>
  <c r="L482" i="4" s="1"/>
  <c r="G483" i="4" s="1"/>
  <c r="I402" i="4"/>
  <c r="L402" i="4" s="1"/>
  <c r="G322" i="4"/>
  <c r="G238" i="4"/>
  <c r="I158" i="4"/>
  <c r="L158" i="4" s="1"/>
  <c r="I66" i="4" l="1"/>
  <c r="L66" i="4" s="1"/>
  <c r="G67" i="4" s="1"/>
  <c r="I483" i="4"/>
  <c r="I484" i="4" s="1"/>
  <c r="L488" i="4" s="1"/>
  <c r="Z7" i="4" s="1"/>
  <c r="G484" i="4"/>
  <c r="G636" i="4"/>
  <c r="L483" i="4"/>
  <c r="L484" i="4" s="1"/>
  <c r="G403" i="4"/>
  <c r="I322" i="4"/>
  <c r="L322" i="4" s="1"/>
  <c r="I238" i="4"/>
  <c r="L238" i="4" s="1"/>
  <c r="G239" i="4" s="1"/>
  <c r="G159" i="4"/>
  <c r="L486" i="4" l="1"/>
  <c r="AB7" i="4" s="1"/>
  <c r="AA7" i="4" s="1"/>
  <c r="I636" i="4"/>
  <c r="G637" i="4"/>
  <c r="I403" i="4"/>
  <c r="L403" i="4" s="1"/>
  <c r="G404" i="4" s="1"/>
  <c r="G323" i="4"/>
  <c r="I239" i="4"/>
  <c r="L239" i="4" s="1"/>
  <c r="I159" i="4"/>
  <c r="L159" i="4" s="1"/>
  <c r="G160" i="4" s="1"/>
  <c r="I67" i="4" l="1"/>
  <c r="I404" i="4"/>
  <c r="I405" i="4" s="1"/>
  <c r="L409" i="4" s="1"/>
  <c r="Z6" i="4" s="1"/>
  <c r="G405" i="4"/>
  <c r="L636" i="4"/>
  <c r="L637" i="4" s="1"/>
  <c r="I637" i="4"/>
  <c r="L641" i="4" s="1"/>
  <c r="Z9" i="4" s="1"/>
  <c r="L404" i="4"/>
  <c r="L405" i="4" s="1"/>
  <c r="I323" i="4"/>
  <c r="L323" i="4" s="1"/>
  <c r="G240" i="4"/>
  <c r="I160" i="4"/>
  <c r="L160" i="4" s="1"/>
  <c r="L67" i="4" l="1"/>
  <c r="G68" i="4" s="1"/>
  <c r="L639" i="4"/>
  <c r="AB9" i="4" s="1"/>
  <c r="AA9" i="4" s="1"/>
  <c r="L407" i="4"/>
  <c r="AB6" i="4" s="1"/>
  <c r="AA6" i="4" s="1"/>
  <c r="G324" i="4"/>
  <c r="I240" i="4"/>
  <c r="L240" i="4" s="1"/>
  <c r="G161" i="4"/>
  <c r="I68" i="4" l="1"/>
  <c r="L68" i="4" s="1"/>
  <c r="G69" i="4" s="1"/>
  <c r="I324" i="4"/>
  <c r="L324" i="4" s="1"/>
  <c r="G241" i="4"/>
  <c r="I161" i="4"/>
  <c r="L161" i="4" s="1"/>
  <c r="I69" i="4" l="1"/>
  <c r="G325" i="4"/>
  <c r="I241" i="4"/>
  <c r="L241" i="4" s="1"/>
  <c r="G162" i="4"/>
  <c r="L69" i="4" l="1"/>
  <c r="G70" i="4" s="1"/>
  <c r="I162" i="4"/>
  <c r="G163" i="4"/>
  <c r="I325" i="4"/>
  <c r="G326" i="4"/>
  <c r="G242" i="4"/>
  <c r="L325" i="4" l="1"/>
  <c r="L326" i="4" s="1"/>
  <c r="I326" i="4"/>
  <c r="L330" i="4" s="1"/>
  <c r="Z5" i="4" s="1"/>
  <c r="L162" i="4"/>
  <c r="L163" i="4" s="1"/>
  <c r="I163" i="4"/>
  <c r="L167" i="4" s="1"/>
  <c r="Z3" i="4" s="1"/>
  <c r="I242" i="4"/>
  <c r="L242" i="4" s="1"/>
  <c r="I70" i="4" l="1"/>
  <c r="L70" i="4" s="1"/>
  <c r="G71" i="4" s="1"/>
  <c r="L328" i="4"/>
  <c r="AB5" i="4" s="1"/>
  <c r="AA5" i="4" s="1"/>
  <c r="L165" i="4"/>
  <c r="AB3" i="4" s="1"/>
  <c r="AA3" i="4" s="1"/>
  <c r="G243" i="4"/>
  <c r="I71" i="4" l="1"/>
  <c r="L71" i="4"/>
  <c r="G72" i="4" s="1"/>
  <c r="I243" i="4"/>
  <c r="L243" i="4" s="1"/>
  <c r="G244" i="4" s="1"/>
  <c r="I72" i="4" l="1"/>
  <c r="I244" i="4"/>
  <c r="I245" i="4" s="1"/>
  <c r="L249" i="4" s="1"/>
  <c r="Z4" i="4" s="1"/>
  <c r="G245" i="4"/>
  <c r="L244" i="4"/>
  <c r="L245" i="4" s="1"/>
  <c r="L72" i="4" l="1"/>
  <c r="G73" i="4" s="1"/>
  <c r="L247" i="4"/>
  <c r="AB4" i="4" s="1"/>
  <c r="AA4" i="4" s="1"/>
  <c r="I73" i="4" l="1"/>
  <c r="L73" i="4" s="1"/>
  <c r="G74" i="4" l="1"/>
  <c r="I74" i="4" s="1"/>
  <c r="L74" i="4" s="1"/>
  <c r="G75" i="4" l="1"/>
  <c r="I75" i="4"/>
  <c r="L75" i="4" s="1"/>
  <c r="G76" i="4" l="1"/>
  <c r="I76" i="4"/>
  <c r="L76" i="4" l="1"/>
  <c r="G77" i="4" l="1"/>
  <c r="I77" i="4" l="1"/>
  <c r="L77" i="4" l="1"/>
  <c r="G78" i="4" l="1"/>
  <c r="I78" i="4" l="1"/>
  <c r="L78" i="4" l="1"/>
  <c r="G79" i="4" l="1"/>
  <c r="I79" i="4" l="1"/>
  <c r="G80" i="4"/>
  <c r="Z2" i="4" l="1"/>
  <c r="L79" i="4"/>
  <c r="L80" i="4" s="1"/>
  <c r="AB2" i="4" l="1"/>
  <c r="AB11" i="4" s="1"/>
  <c r="AA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SUP. DE LA JUDICATURA</author>
  </authors>
  <commentList>
    <comment ref="A7" authorId="0" shapeId="0" xr:uid="{00000000-0006-0000-0000-000001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8" authorId="0" shapeId="0" xr:uid="{00000000-0006-0000-0000-000002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8" authorId="1" shapeId="0" xr:uid="{00000000-0006-0000-0000-000003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64" authorId="0" shapeId="0" xr:uid="{00000000-0006-0000-0000-000004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65" authorId="0" shapeId="0" xr:uid="{00000000-0006-0000-0000-000005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65" authorId="1" shapeId="0" xr:uid="{00000000-0006-0000-0000-000006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119" authorId="0" shapeId="0" xr:uid="{00000000-0006-0000-0000-000007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120" authorId="0" shapeId="0" xr:uid="{00000000-0006-0000-0000-000008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120" authorId="1" shapeId="0" xr:uid="{00000000-0006-0000-0000-000009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173" authorId="0" shapeId="0" xr:uid="{00000000-0006-0000-0000-00000A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174" authorId="0" shapeId="0" xr:uid="{00000000-0006-0000-0000-00000B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174" authorId="1" shapeId="0" xr:uid="{00000000-0006-0000-0000-00000C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226" authorId="0" shapeId="0" xr:uid="{00000000-0006-0000-0000-00000D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7" authorId="0" shapeId="0" xr:uid="{00000000-0006-0000-0000-00000E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27" authorId="1" shapeId="0" xr:uid="{00000000-0006-0000-0000-00000F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277" authorId="0" shapeId="0" xr:uid="{00000000-0006-0000-0000-000010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8" authorId="0" shapeId="0" xr:uid="{00000000-0006-0000-0000-000011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78" authorId="1" shapeId="0" xr:uid="{00000000-0006-0000-0000-000012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328" authorId="0" shapeId="0" xr:uid="{00000000-0006-0000-0000-000013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9" authorId="0" shapeId="0" xr:uid="{00000000-0006-0000-0000-000014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9" authorId="1" shapeId="0" xr:uid="{00000000-0006-0000-0000-000015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376" authorId="0" shapeId="0" xr:uid="{00000000-0006-0000-0000-000016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77" authorId="0" shapeId="0" xr:uid="{00000000-0006-0000-0000-000017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7" authorId="1" shapeId="0" xr:uid="{00000000-0006-0000-0000-000018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424" authorId="0" shapeId="0" xr:uid="{00000000-0006-0000-0000-000019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5" authorId="0" shapeId="0" xr:uid="{00000000-0006-0000-0000-00001A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5" authorId="1" shapeId="0" xr:uid="{00000000-0006-0000-0000-00001B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SUP. DE LA JUDICATURA</author>
  </authors>
  <commentList>
    <comment ref="A7" authorId="0" shapeId="0" xr:uid="{0A3016BD-8199-476F-B549-8EDB87BFDB8D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8" authorId="0" shapeId="0" xr:uid="{58201C38-F460-4AA7-A174-327848CC1286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8" authorId="1" shapeId="0" xr:uid="{C779A01B-5B62-4B88-AF9D-A84C0EEE2A77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93" authorId="0" shapeId="0" xr:uid="{7F2AFDF2-85FC-4471-A3D7-0D6A858CBF62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94" authorId="0" shapeId="0" xr:uid="{C094543E-C973-47D8-813B-43CAFEF11BED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94" authorId="1" shapeId="0" xr:uid="{AA99D6C3-6AD2-40AC-B29C-B83F330208DE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176" authorId="0" shapeId="0" xr:uid="{F15F06C2-EFAB-43B1-A805-A1415CDF7411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177" authorId="0" shapeId="0" xr:uid="{B1177AE1-FA21-4131-A843-36F5E8916222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177" authorId="1" shapeId="0" xr:uid="{BAE17960-52D6-4C07-8072-DC4D3F4E26B2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258" authorId="0" shapeId="0" xr:uid="{B5131EF1-600A-4579-BA11-ECF99D7140C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259" authorId="0" shapeId="0" xr:uid="{740802F6-580C-472D-AFB7-A0CE789C289E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259" authorId="1" shapeId="0" xr:uid="{EA407A18-29FA-4CCF-B228-C11261143285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339" authorId="0" shapeId="0" xr:uid="{D906A4F1-7D79-4B86-BC71-78EB4E432C55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40" authorId="0" shapeId="0" xr:uid="{51C5F33A-421A-4D06-938D-BB85B05C0FDB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0" authorId="1" shapeId="0" xr:uid="{BB002C53-788D-44BD-91D7-47D6F7993064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418" authorId="0" shapeId="0" xr:uid="{A5A85628-F75F-44AB-817C-FB2E773FF973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9" authorId="0" shapeId="0" xr:uid="{2948E998-AB12-44E8-A1E0-8AA138A60F34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9" authorId="1" shapeId="0" xr:uid="{55BA2740-8CE2-4FA6-B781-A136FFE2CE61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497" authorId="0" shapeId="0" xr:uid="{822FBE77-0F2C-4684-8A71-CE64A19FE5BD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8" authorId="0" shapeId="0" xr:uid="{C18B31E4-56D0-4559-8B2E-F0E9B3B8D2C6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98" authorId="1" shapeId="0" xr:uid="{17895C2E-6A3C-46F0-8AB5-52202F48E721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573" authorId="0" shapeId="0" xr:uid="{9F968C93-CB19-4C47-A172-D8BB2A6C442F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74" authorId="0" shapeId="0" xr:uid="{4383F6AF-8611-4F2D-B8E6-2AFCAA4DD509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74" authorId="1" shapeId="0" xr:uid="{45681E71-3194-42B6-8CA5-1F32D7504851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649" authorId="0" shapeId="0" xr:uid="{D4E4F360-465B-4A50-8037-67906009683B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50" authorId="0" shapeId="0" xr:uid="{7B8363A1-A12F-4F64-ABE2-984AEF7AEFCF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50" authorId="1" shapeId="0" xr:uid="{C5063BDF-8F7D-4AFC-A13F-0ED30EC2FAC8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SUP. DE LA JUDICATURA</author>
  </authors>
  <commentList>
    <comment ref="A7" authorId="0" shapeId="0" xr:uid="{00000000-0006-0000-0100-000001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8" authorId="0" shapeId="0" xr:uid="{00000000-0006-0000-0100-000002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8" authorId="1" shapeId="0" xr:uid="{00000000-0006-0000-0100-000003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65" authorId="0" shapeId="0" xr:uid="{00000000-0006-0000-0100-000004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66" authorId="0" shapeId="0" xr:uid="{00000000-0006-0000-0100-000005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66" authorId="1" shapeId="0" xr:uid="{00000000-0006-0000-0100-000006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121" authorId="0" shapeId="0" xr:uid="{00000000-0006-0000-0100-000007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122" authorId="0" shapeId="0" xr:uid="{00000000-0006-0000-0100-000008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122" authorId="1" shapeId="0" xr:uid="{00000000-0006-0000-0100-000009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176" authorId="0" shapeId="0" xr:uid="{00000000-0006-0000-0100-00000A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A177" authorId="0" shapeId="0" xr:uid="{00000000-0006-0000-0100-00000B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</rPr>
          <t xml:space="preserve">
</t>
        </r>
      </text>
    </comment>
    <comment ref="G177" authorId="1" shapeId="0" xr:uid="{00000000-0006-0000-0100-00000C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230" authorId="0" shapeId="0" xr:uid="{00000000-0006-0000-0100-00000D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1" authorId="0" shapeId="0" xr:uid="{00000000-0006-0000-0100-00000E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1" authorId="1" shapeId="0" xr:uid="{00000000-0006-0000-0100-00000F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282" authorId="0" shapeId="0" xr:uid="{00000000-0006-0000-0100-000010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3" authorId="0" shapeId="0" xr:uid="{00000000-0006-0000-0100-000011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3" authorId="1" shapeId="0" xr:uid="{00000000-0006-0000-0100-000012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334" authorId="0" shapeId="0" xr:uid="{00000000-0006-0000-0100-000013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35" authorId="0" shapeId="0" xr:uid="{00000000-0006-0000-0100-000014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35" authorId="1" shapeId="0" xr:uid="{00000000-0006-0000-0100-000015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383" authorId="0" shapeId="0" xr:uid="{00000000-0006-0000-0100-000016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4" authorId="0" shapeId="0" xr:uid="{00000000-0006-0000-0100-000017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84" authorId="1" shapeId="0" xr:uid="{00000000-0006-0000-0100-000018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  <comment ref="A432" authorId="0" shapeId="0" xr:uid="{00000000-0006-0000-0100-000019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3" authorId="0" shapeId="0" xr:uid="{00000000-0006-0000-0100-00001A000000}">
      <text>
        <r>
          <rPr>
            <sz val="8"/>
            <color indexed="81"/>
            <rFont val="Tahoma"/>
            <family val="2"/>
          </rPr>
          <t>Nunca borre estas
dos filas, contienen
fórmulas básicas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3" authorId="1" shapeId="0" xr:uid="{00000000-0006-0000-0100-00001B000000}">
      <text>
        <r>
          <rPr>
            <sz val="8"/>
            <color indexed="81"/>
            <rFont val="Tahoma"/>
            <family val="2"/>
          </rPr>
          <t>Fila de fórmulas de reserva &gt;&gt;</t>
        </r>
      </text>
    </comment>
  </commentList>
</comments>
</file>

<file path=xl/sharedStrings.xml><?xml version="1.0" encoding="utf-8"?>
<sst xmlns="http://schemas.openxmlformats.org/spreadsheetml/2006/main" count="693" uniqueCount="34">
  <si>
    <t>FACTURA</t>
  </si>
  <si>
    <t>CAPITAL:</t>
  </si>
  <si>
    <t>VIGENCIA</t>
  </si>
  <si>
    <t>Brio. Cte.</t>
  </si>
  <si>
    <t>Máxima Autorizada</t>
  </si>
  <si>
    <t>TASA</t>
  </si>
  <si>
    <t>LIQUIDACIÓN DE CRÉDITO</t>
  </si>
  <si>
    <t>DESDE</t>
  </si>
  <si>
    <t>HASTA</t>
  </si>
  <si>
    <t>T. Efectiva</t>
  </si>
  <si>
    <t>Efectiva Anual 1.5</t>
  </si>
  <si>
    <t>Nominal Mensual</t>
  </si>
  <si>
    <t>FINAL</t>
  </si>
  <si>
    <t>Capital Liquidable</t>
  </si>
  <si>
    <t>días</t>
  </si>
  <si>
    <t>Liq Intereses</t>
  </si>
  <si>
    <t>A B O N O S</t>
  </si>
  <si>
    <t>Valor</t>
  </si>
  <si>
    <t>Folio</t>
  </si>
  <si>
    <t>SUBTOTALES:</t>
  </si>
  <si>
    <t>&gt;&gt;&gt;&gt;</t>
  </si>
  <si>
    <t>TOTAL: CAPITAL+INTERESES</t>
  </si>
  <si>
    <t>INTERESES</t>
  </si>
  <si>
    <t>Saldo de Capital más Intereses</t>
  </si>
  <si>
    <t>No. FACTURA</t>
  </si>
  <si>
    <t>FECHA DE 
VENCIMIENTO</t>
  </si>
  <si>
    <t>VALOR 
FACTURA</t>
  </si>
  <si>
    <t>ABONO</t>
  </si>
  <si>
    <t>SALDO</t>
  </si>
  <si>
    <t>DIAS DE MORA</t>
  </si>
  <si>
    <t>CAPITAL</t>
  </si>
  <si>
    <t>VALOR 
ADEUDADO</t>
  </si>
  <si>
    <t>TOTAL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</si>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</sst>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[$$-80A]#,##0.00"/>
    <numFmt numFmtId="166" formatCode="#,##0.00_);[Red]&quot;Devol&quot;\ \(#,##0.00\)"/>
    <numFmt numFmtId="167" formatCode="0.000%"/>
    <numFmt numFmtId="168" formatCode="0.000000"/>
    <numFmt numFmtId="169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7"/>
      <name val="Arial"/>
      <family val="2"/>
    </font>
    <font>
      <sz val="10"/>
      <color indexed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indexed="81"/>
      <name val="Tahoma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10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/>
    <xf numFmtId="0" fontId="4" fillId="0" borderId="0" xfId="0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0" fontId="0" fillId="0" borderId="0" xfId="0" applyFill="1"/>
    <xf numFmtId="0" fontId="4" fillId="0" borderId="0" xfId="0" applyFont="1" applyFill="1" applyBorder="1" applyAlignment="1">
      <alignment horizontal="justify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9" fillId="0" borderId="5" xfId="0" applyFont="1" applyBorder="1" applyAlignment="1">
      <alignment horizontal="justify" vertical="center"/>
    </xf>
    <xf numFmtId="166" fontId="7" fillId="0" borderId="5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/>
    </xf>
    <xf numFmtId="10" fontId="2" fillId="0" borderId="5" xfId="0" applyNumberFormat="1" applyFont="1" applyBorder="1" applyAlignment="1">
      <alignment horizontal="right"/>
    </xf>
    <xf numFmtId="10" fontId="4" fillId="2" borderId="5" xfId="0" applyNumberFormat="1" applyFont="1" applyFill="1" applyBorder="1" applyAlignment="1">
      <alignment horizontal="right"/>
    </xf>
    <xf numFmtId="10" fontId="4" fillId="0" borderId="5" xfId="0" applyNumberFormat="1" applyFont="1" applyFill="1" applyBorder="1" applyAlignment="1">
      <alignment horizontal="right"/>
    </xf>
    <xf numFmtId="166" fontId="10" fillId="0" borderId="5" xfId="0" applyNumberFormat="1" applyFont="1" applyFill="1" applyBorder="1" applyAlignment="1"/>
    <xf numFmtId="0" fontId="4" fillId="0" borderId="5" xfId="0" applyFont="1" applyBorder="1"/>
    <xf numFmtId="165" fontId="10" fillId="0" borderId="5" xfId="1" applyNumberFormat="1" applyFont="1" applyFill="1" applyBorder="1" applyAlignment="1">
      <alignment horizontal="right"/>
    </xf>
    <xf numFmtId="43" fontId="10" fillId="0" borderId="5" xfId="1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horizontal="right"/>
    </xf>
    <xf numFmtId="43" fontId="10" fillId="0" borderId="5" xfId="1" applyFont="1" applyBorder="1" applyProtection="1">
      <protection locked="0" hidden="1"/>
    </xf>
    <xf numFmtId="166" fontId="4" fillId="0" borderId="5" xfId="0" applyNumberFormat="1" applyFont="1" applyBorder="1" applyAlignment="1" applyProtection="1">
      <protection locked="0" hidden="1"/>
    </xf>
    <xf numFmtId="43" fontId="4" fillId="0" borderId="5" xfId="1" applyFont="1" applyFill="1" applyBorder="1" applyAlignment="1">
      <alignment horizontal="right"/>
    </xf>
    <xf numFmtId="3" fontId="4" fillId="0" borderId="5" xfId="1" applyNumberFormat="1" applyFont="1" applyFill="1" applyBorder="1" applyAlignment="1">
      <alignment horizontal="right"/>
    </xf>
    <xf numFmtId="0" fontId="4" fillId="0" borderId="5" xfId="1" applyNumberFormat="1" applyFont="1" applyFill="1" applyBorder="1" applyAlignment="1">
      <alignment horizontal="right"/>
    </xf>
    <xf numFmtId="43" fontId="4" fillId="0" borderId="5" xfId="1" applyFont="1" applyBorder="1" applyProtection="1">
      <protection locked="0" hidden="1"/>
    </xf>
    <xf numFmtId="15" fontId="11" fillId="0" borderId="5" xfId="0" applyNumberFormat="1" applyFont="1" applyBorder="1" applyAlignment="1">
      <alignment horizontal="left"/>
    </xf>
    <xf numFmtId="10" fontId="12" fillId="0" borderId="5" xfId="0" applyNumberFormat="1" applyFont="1" applyFill="1" applyBorder="1" applyAlignment="1">
      <alignment horizontal="right"/>
    </xf>
    <xf numFmtId="167" fontId="12" fillId="0" borderId="5" xfId="0" applyNumberFormat="1" applyFont="1" applyFill="1" applyBorder="1" applyAlignment="1">
      <alignment horizontal="right"/>
    </xf>
    <xf numFmtId="167" fontId="12" fillId="2" borderId="5" xfId="0" applyNumberFormat="1" applyFont="1" applyFill="1" applyBorder="1" applyAlignment="1">
      <alignment horizontal="right"/>
    </xf>
    <xf numFmtId="0" fontId="12" fillId="3" borderId="5" xfId="0" applyFont="1" applyFill="1" applyBorder="1"/>
    <xf numFmtId="3" fontId="0" fillId="0" borderId="5" xfId="0" applyNumberFormat="1" applyBorder="1"/>
    <xf numFmtId="0" fontId="0" fillId="0" borderId="5" xfId="0" applyBorder="1"/>
    <xf numFmtId="15" fontId="11" fillId="0" borderId="0" xfId="0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66" fontId="14" fillId="0" borderId="6" xfId="0" applyNumberFormat="1" applyFont="1" applyFill="1" applyBorder="1" applyAlignment="1" applyProtection="1">
      <protection locked="0" hidden="1"/>
    </xf>
    <xf numFmtId="0" fontId="12" fillId="0" borderId="6" xfId="0" applyFont="1" applyFill="1" applyBorder="1"/>
    <xf numFmtId="43" fontId="12" fillId="0" borderId="6" xfId="1" applyFont="1" applyFill="1" applyBorder="1"/>
    <xf numFmtId="0" fontId="12" fillId="0" borderId="6" xfId="1" applyNumberFormat="1" applyFont="1" applyFill="1" applyBorder="1"/>
    <xf numFmtId="43" fontId="4" fillId="3" borderId="5" xfId="1" applyFont="1" applyFill="1" applyBorder="1" applyProtection="1">
      <protection locked="0" hidden="1"/>
    </xf>
    <xf numFmtId="0" fontId="12" fillId="0" borderId="0" xfId="0" applyFont="1" applyFill="1"/>
    <xf numFmtId="0" fontId="12" fillId="0" borderId="0" xfId="0" applyFont="1"/>
    <xf numFmtId="43" fontId="12" fillId="0" borderId="0" xfId="1" applyFont="1" applyFill="1"/>
    <xf numFmtId="43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43" fontId="12" fillId="0" borderId="0" xfId="1" applyFont="1"/>
    <xf numFmtId="10" fontId="13" fillId="0" borderId="0" xfId="0" applyNumberFormat="1" applyFont="1" applyFill="1" applyBorder="1" applyAlignment="1">
      <alignment horizontal="right"/>
    </xf>
    <xf numFmtId="168" fontId="12" fillId="0" borderId="0" xfId="0" applyNumberFormat="1" applyFont="1"/>
    <xf numFmtId="169" fontId="14" fillId="0" borderId="5" xfId="1" applyNumberFormat="1" applyFont="1" applyFill="1" applyBorder="1"/>
    <xf numFmtId="43" fontId="0" fillId="0" borderId="0" xfId="0" applyNumberFormat="1"/>
    <xf numFmtId="43" fontId="7" fillId="0" borderId="5" xfId="1" applyFont="1" applyBorder="1" applyAlignment="1">
      <alignment horizontal="justify" vertical="center"/>
    </xf>
    <xf numFmtId="0" fontId="2" fillId="4" borderId="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64" fontId="4" fillId="4" borderId="2" xfId="1" applyNumberFormat="1" applyFont="1" applyFill="1" applyBorder="1" applyAlignment="1">
      <alignment horizontal="right"/>
    </xf>
    <xf numFmtId="43" fontId="14" fillId="0" borderId="6" xfId="1" applyFont="1" applyFill="1" applyBorder="1"/>
    <xf numFmtId="0" fontId="2" fillId="5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4" fontId="4" fillId="5" borderId="2" xfId="1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164" fontId="4" fillId="6" borderId="2" xfId="1" applyNumberFormat="1" applyFont="1" applyFill="1" applyBorder="1" applyAlignment="1">
      <alignment horizontal="right"/>
    </xf>
    <xf numFmtId="167" fontId="12" fillId="0" borderId="5" xfId="0" applyNumberFormat="1" applyFont="1" applyBorder="1" applyAlignment="1">
      <alignment horizontal="right"/>
    </xf>
    <xf numFmtId="0" fontId="2" fillId="7" borderId="0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164" fontId="4" fillId="7" borderId="2" xfId="1" applyNumberFormat="1" applyFont="1" applyFill="1" applyBorder="1" applyAlignment="1">
      <alignment horizontal="right"/>
    </xf>
    <xf numFmtId="0" fontId="2" fillId="8" borderId="0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164" fontId="4" fillId="8" borderId="2" xfId="1" applyNumberFormat="1" applyFont="1" applyFill="1" applyBorder="1" applyAlignment="1">
      <alignment horizontal="right"/>
    </xf>
    <xf numFmtId="0" fontId="2" fillId="9" borderId="0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164" fontId="4" fillId="9" borderId="2" xfId="1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3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9" fontId="0" fillId="0" borderId="5" xfId="0" applyNumberFormat="1" applyBorder="1"/>
    <xf numFmtId="0" fontId="16" fillId="0" borderId="14" xfId="0" applyFont="1" applyBorder="1"/>
    <xf numFmtId="169" fontId="16" fillId="0" borderId="15" xfId="0" applyNumberFormat="1" applyFont="1" applyBorder="1"/>
    <xf numFmtId="164" fontId="16" fillId="0" borderId="15" xfId="0" applyNumberFormat="1" applyFon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43" fontId="0" fillId="0" borderId="16" xfId="0" applyNumberFormat="1" applyBorder="1"/>
    <xf numFmtId="169" fontId="0" fillId="0" borderId="16" xfId="0" applyNumberFormat="1" applyBorder="1"/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 wrapText="1"/>
    </xf>
    <xf numFmtId="164" fontId="16" fillId="0" borderId="17" xfId="0" applyNumberFormat="1" applyFont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0" fillId="0" borderId="0" xfId="0" applyNumberFormat="1" applyBorder="1"/>
    <xf numFmtId="0" fontId="0" fillId="0" borderId="0" xfId="0" applyBorder="1"/>
    <xf numFmtId="43" fontId="4" fillId="3" borderId="16" xfId="1" applyFont="1" applyFill="1" applyBorder="1" applyProtection="1">
      <protection locked="0" hidden="1"/>
    </xf>
    <xf numFmtId="169" fontId="0" fillId="0" borderId="13" xfId="0" applyNumberFormat="1" applyBorder="1"/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43" fontId="6" fillId="0" borderId="5" xfId="1" applyFont="1" applyBorder="1" applyAlignment="1">
      <alignment horizontal="center" vertical="center"/>
    </xf>
    <xf numFmtId="15" fontId="13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165" fontId="4" fillId="0" borderId="3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Alignment="1">
      <alignment horizontal="center"/>
    </xf>
    <xf numFmtId="43" fontId="6" fillId="0" borderId="9" xfId="1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15" fontId="13" fillId="0" borderId="8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15" fontId="11" fillId="10" borderId="5" xfId="0" applyNumberFormat="1" applyFont="1" applyFill="1" applyBorder="1" applyAlignment="1">
      <alignment horizontal="left"/>
    </xf>
    <xf numFmtId="10" fontId="12" fillId="0" borderId="5" xfId="0" applyNumberFormat="1" applyFont="1" applyBorder="1" applyAlignment="1">
      <alignment horizontal="right"/>
    </xf>
    <xf numFmtId="166" fontId="4" fillId="0" borderId="5" xfId="0" applyNumberFormat="1" applyFont="1" applyBorder="1" applyProtection="1">
      <protection locked="0"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6</xdr:row>
      <xdr:rowOff>60960</xdr:rowOff>
    </xdr:from>
    <xdr:to>
      <xdr:col>0</xdr:col>
      <xdr:colOff>396240</xdr:colOff>
      <xdr:row>7</xdr:row>
      <xdr:rowOff>91440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91440" y="165354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63</xdr:row>
      <xdr:rowOff>60960</xdr:rowOff>
    </xdr:from>
    <xdr:to>
      <xdr:col>0</xdr:col>
      <xdr:colOff>396240</xdr:colOff>
      <xdr:row>64</xdr:row>
      <xdr:rowOff>91440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91440" y="124129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118</xdr:row>
      <xdr:rowOff>60960</xdr:rowOff>
    </xdr:from>
    <xdr:to>
      <xdr:col>0</xdr:col>
      <xdr:colOff>396240</xdr:colOff>
      <xdr:row>119</xdr:row>
      <xdr:rowOff>91440</xdr:rowOff>
    </xdr:to>
    <xdr:cxnSp macro="">
      <xdr:nvCxn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91440" y="2279142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172</xdr:row>
      <xdr:rowOff>60960</xdr:rowOff>
    </xdr:from>
    <xdr:to>
      <xdr:col>0</xdr:col>
      <xdr:colOff>396240</xdr:colOff>
      <xdr:row>173</xdr:row>
      <xdr:rowOff>91440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91440" y="329869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225</xdr:row>
      <xdr:rowOff>60960</xdr:rowOff>
    </xdr:from>
    <xdr:to>
      <xdr:col>0</xdr:col>
      <xdr:colOff>396240</xdr:colOff>
      <xdr:row>226</xdr:row>
      <xdr:rowOff>91440</xdr:rowOff>
    </xdr:to>
    <xdr:cxnSp macro="">
      <xdr:nvCxn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91440" y="4299966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276</xdr:row>
      <xdr:rowOff>60960</xdr:rowOff>
    </xdr:from>
    <xdr:to>
      <xdr:col>0</xdr:col>
      <xdr:colOff>396240</xdr:colOff>
      <xdr:row>277</xdr:row>
      <xdr:rowOff>91440</xdr:rowOff>
    </xdr:to>
    <xdr:cxnSp macro="">
      <xdr:nvCxn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91440" y="526465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327</xdr:row>
      <xdr:rowOff>60960</xdr:rowOff>
    </xdr:from>
    <xdr:to>
      <xdr:col>0</xdr:col>
      <xdr:colOff>396240</xdr:colOff>
      <xdr:row>328</xdr:row>
      <xdr:rowOff>91440</xdr:rowOff>
    </xdr:to>
    <xdr:cxnSp macro="">
      <xdr:nvCxnSpPr>
        <xdr:cNvPr id="8" name="Auto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91440" y="6229350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375</xdr:row>
      <xdr:rowOff>60960</xdr:rowOff>
    </xdr:from>
    <xdr:to>
      <xdr:col>0</xdr:col>
      <xdr:colOff>396240</xdr:colOff>
      <xdr:row>376</xdr:row>
      <xdr:rowOff>91440</xdr:rowOff>
    </xdr:to>
    <xdr:cxnSp macro="">
      <xdr:nvCxnSpPr>
        <xdr:cNvPr id="9" name="Auto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91440" y="713917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423</xdr:row>
      <xdr:rowOff>60960</xdr:rowOff>
    </xdr:from>
    <xdr:to>
      <xdr:col>0</xdr:col>
      <xdr:colOff>396240</xdr:colOff>
      <xdr:row>424</xdr:row>
      <xdr:rowOff>91440</xdr:rowOff>
    </xdr:to>
    <xdr:cxnSp macro="">
      <xdr:nvCxnSpPr>
        <xdr:cNvPr id="10" name="Auto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91440" y="8049006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6</xdr:row>
      <xdr:rowOff>60960</xdr:rowOff>
    </xdr:from>
    <xdr:to>
      <xdr:col>0</xdr:col>
      <xdr:colOff>396240</xdr:colOff>
      <xdr:row>7</xdr:row>
      <xdr:rowOff>91440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56E7DE5-4523-4E65-9DFC-59B384452DCC}"/>
            </a:ext>
          </a:extLst>
        </xdr:cNvPr>
        <xdr:cNvCxnSpPr>
          <a:cxnSpLocks noChangeShapeType="1"/>
        </xdr:cNvCxnSpPr>
      </xdr:nvCxnSpPr>
      <xdr:spPr bwMode="auto">
        <a:xfrm>
          <a:off x="91440" y="1670685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92</xdr:row>
      <xdr:rowOff>60960</xdr:rowOff>
    </xdr:from>
    <xdr:to>
      <xdr:col>0</xdr:col>
      <xdr:colOff>396240</xdr:colOff>
      <xdr:row>93</xdr:row>
      <xdr:rowOff>91440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8869ED9F-4EDE-482D-ACDC-9CD9448F6B51}"/>
            </a:ext>
          </a:extLst>
        </xdr:cNvPr>
        <xdr:cNvCxnSpPr>
          <a:cxnSpLocks noChangeShapeType="1"/>
        </xdr:cNvCxnSpPr>
      </xdr:nvCxnSpPr>
      <xdr:spPr bwMode="auto">
        <a:xfrm>
          <a:off x="91440" y="13014960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175</xdr:row>
      <xdr:rowOff>60960</xdr:rowOff>
    </xdr:from>
    <xdr:to>
      <xdr:col>0</xdr:col>
      <xdr:colOff>396240</xdr:colOff>
      <xdr:row>176</xdr:row>
      <xdr:rowOff>91440</xdr:rowOff>
    </xdr:to>
    <xdr:cxnSp macro="">
      <xdr:nvCxnSpPr>
        <xdr:cNvPr id="4" name="AutoShape 1">
          <a:extLst>
            <a:ext uri="{FF2B5EF4-FFF2-40B4-BE49-F238E27FC236}">
              <a16:creationId xmlns:a16="http://schemas.microsoft.com/office/drawing/2014/main" id="{A6B9CD15-FD6E-44EE-B65A-E13997187E02}"/>
            </a:ext>
          </a:extLst>
        </xdr:cNvPr>
        <xdr:cNvCxnSpPr>
          <a:cxnSpLocks noChangeShapeType="1"/>
        </xdr:cNvCxnSpPr>
      </xdr:nvCxnSpPr>
      <xdr:spPr bwMode="auto">
        <a:xfrm>
          <a:off x="91440" y="23959185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257</xdr:row>
      <xdr:rowOff>60960</xdr:rowOff>
    </xdr:from>
    <xdr:to>
      <xdr:col>0</xdr:col>
      <xdr:colOff>396240</xdr:colOff>
      <xdr:row>258</xdr:row>
      <xdr:rowOff>91440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8EE962C3-5B2F-4D2F-A42F-A8ED07CCD220}"/>
            </a:ext>
          </a:extLst>
        </xdr:cNvPr>
        <xdr:cNvCxnSpPr>
          <a:cxnSpLocks noChangeShapeType="1"/>
        </xdr:cNvCxnSpPr>
      </xdr:nvCxnSpPr>
      <xdr:spPr bwMode="auto">
        <a:xfrm>
          <a:off x="91440" y="34712910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338</xdr:row>
      <xdr:rowOff>60960</xdr:rowOff>
    </xdr:from>
    <xdr:to>
      <xdr:col>0</xdr:col>
      <xdr:colOff>396240</xdr:colOff>
      <xdr:row>339</xdr:row>
      <xdr:rowOff>91440</xdr:rowOff>
    </xdr:to>
    <xdr:cxnSp macro="">
      <xdr:nvCxnSpPr>
        <xdr:cNvPr id="6" name="AutoShape 1">
          <a:extLst>
            <a:ext uri="{FF2B5EF4-FFF2-40B4-BE49-F238E27FC236}">
              <a16:creationId xmlns:a16="http://schemas.microsoft.com/office/drawing/2014/main" id="{0F39787D-8225-4B19-B7CD-AF6287F299CC}"/>
            </a:ext>
          </a:extLst>
        </xdr:cNvPr>
        <xdr:cNvCxnSpPr>
          <a:cxnSpLocks noChangeShapeType="1"/>
        </xdr:cNvCxnSpPr>
      </xdr:nvCxnSpPr>
      <xdr:spPr bwMode="auto">
        <a:xfrm>
          <a:off x="91440" y="45276135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417</xdr:row>
      <xdr:rowOff>60960</xdr:rowOff>
    </xdr:from>
    <xdr:to>
      <xdr:col>0</xdr:col>
      <xdr:colOff>396240</xdr:colOff>
      <xdr:row>418</xdr:row>
      <xdr:rowOff>91440</xdr:rowOff>
    </xdr:to>
    <xdr:cxnSp macro="">
      <xdr:nvCxnSpPr>
        <xdr:cNvPr id="7" name="AutoShape 1">
          <a:extLst>
            <a:ext uri="{FF2B5EF4-FFF2-40B4-BE49-F238E27FC236}">
              <a16:creationId xmlns:a16="http://schemas.microsoft.com/office/drawing/2014/main" id="{0C7C82FC-5807-435E-A26F-F7780C6D558D}"/>
            </a:ext>
          </a:extLst>
        </xdr:cNvPr>
        <xdr:cNvCxnSpPr>
          <a:cxnSpLocks noChangeShapeType="1"/>
        </xdr:cNvCxnSpPr>
      </xdr:nvCxnSpPr>
      <xdr:spPr bwMode="auto">
        <a:xfrm>
          <a:off x="91440" y="55458360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496</xdr:row>
      <xdr:rowOff>60960</xdr:rowOff>
    </xdr:from>
    <xdr:to>
      <xdr:col>0</xdr:col>
      <xdr:colOff>396240</xdr:colOff>
      <xdr:row>497</xdr:row>
      <xdr:rowOff>91440</xdr:rowOff>
    </xdr:to>
    <xdr:cxnSp macro="">
      <xdr:nvCxnSpPr>
        <xdr:cNvPr id="8" name="AutoShape 1">
          <a:extLst>
            <a:ext uri="{FF2B5EF4-FFF2-40B4-BE49-F238E27FC236}">
              <a16:creationId xmlns:a16="http://schemas.microsoft.com/office/drawing/2014/main" id="{8D7F3816-A295-4AD2-9653-7103F778A6B7}"/>
            </a:ext>
          </a:extLst>
        </xdr:cNvPr>
        <xdr:cNvCxnSpPr>
          <a:cxnSpLocks noChangeShapeType="1"/>
        </xdr:cNvCxnSpPr>
      </xdr:nvCxnSpPr>
      <xdr:spPr bwMode="auto">
        <a:xfrm>
          <a:off x="91440" y="65640585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572</xdr:row>
      <xdr:rowOff>60960</xdr:rowOff>
    </xdr:from>
    <xdr:to>
      <xdr:col>0</xdr:col>
      <xdr:colOff>396240</xdr:colOff>
      <xdr:row>573</xdr:row>
      <xdr:rowOff>91440</xdr:rowOff>
    </xdr:to>
    <xdr:cxnSp macro="">
      <xdr:nvCxnSpPr>
        <xdr:cNvPr id="9" name="AutoShape 1">
          <a:extLst>
            <a:ext uri="{FF2B5EF4-FFF2-40B4-BE49-F238E27FC236}">
              <a16:creationId xmlns:a16="http://schemas.microsoft.com/office/drawing/2014/main" id="{EE47D264-21A2-4E93-9D34-231776FC0C93}"/>
            </a:ext>
          </a:extLst>
        </xdr:cNvPr>
        <xdr:cNvCxnSpPr>
          <a:cxnSpLocks noChangeShapeType="1"/>
        </xdr:cNvCxnSpPr>
      </xdr:nvCxnSpPr>
      <xdr:spPr bwMode="auto">
        <a:xfrm>
          <a:off x="91440" y="75251310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648</xdr:row>
      <xdr:rowOff>60960</xdr:rowOff>
    </xdr:from>
    <xdr:to>
      <xdr:col>0</xdr:col>
      <xdr:colOff>396240</xdr:colOff>
      <xdr:row>649</xdr:row>
      <xdr:rowOff>91440</xdr:rowOff>
    </xdr:to>
    <xdr:cxnSp macro="">
      <xdr:nvCxnSpPr>
        <xdr:cNvPr id="10" name="AutoShape 1">
          <a:extLst>
            <a:ext uri="{FF2B5EF4-FFF2-40B4-BE49-F238E27FC236}">
              <a16:creationId xmlns:a16="http://schemas.microsoft.com/office/drawing/2014/main" id="{D4919587-50F1-4332-8DD1-0DC65F72739F}"/>
            </a:ext>
          </a:extLst>
        </xdr:cNvPr>
        <xdr:cNvCxnSpPr>
          <a:cxnSpLocks noChangeShapeType="1"/>
        </xdr:cNvCxnSpPr>
      </xdr:nvCxnSpPr>
      <xdr:spPr bwMode="auto">
        <a:xfrm>
          <a:off x="91440" y="84862035"/>
          <a:ext cx="304800" cy="22098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6</xdr:row>
      <xdr:rowOff>60960</xdr:rowOff>
    </xdr:from>
    <xdr:to>
      <xdr:col>0</xdr:col>
      <xdr:colOff>396240</xdr:colOff>
      <xdr:row>7</xdr:row>
      <xdr:rowOff>91440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91440" y="20741640"/>
          <a:ext cx="304800" cy="19812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64</xdr:row>
      <xdr:rowOff>60960</xdr:rowOff>
    </xdr:from>
    <xdr:to>
      <xdr:col>0</xdr:col>
      <xdr:colOff>396240</xdr:colOff>
      <xdr:row>65</xdr:row>
      <xdr:rowOff>91440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91440" y="39334440"/>
          <a:ext cx="304800" cy="19812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120</xdr:row>
      <xdr:rowOff>60960</xdr:rowOff>
    </xdr:from>
    <xdr:to>
      <xdr:col>0</xdr:col>
      <xdr:colOff>396240</xdr:colOff>
      <xdr:row>121</xdr:row>
      <xdr:rowOff>91440</xdr:rowOff>
    </xdr:to>
    <xdr:cxnSp macro="">
      <xdr:nvCxnSpPr>
        <xdr:cNvPr id="6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>
          <a:off x="91440" y="57424320"/>
          <a:ext cx="304800" cy="19812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175</xdr:row>
      <xdr:rowOff>60960</xdr:rowOff>
    </xdr:from>
    <xdr:to>
      <xdr:col>0</xdr:col>
      <xdr:colOff>396240</xdr:colOff>
      <xdr:row>176</xdr:row>
      <xdr:rowOff>91440</xdr:rowOff>
    </xdr:to>
    <xdr:cxnSp macro="">
      <xdr:nvCxnSpPr>
        <xdr:cNvPr id="7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91440" y="75178920"/>
          <a:ext cx="304800" cy="19812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229</xdr:row>
      <xdr:rowOff>60960</xdr:rowOff>
    </xdr:from>
    <xdr:to>
      <xdr:col>0</xdr:col>
      <xdr:colOff>396240</xdr:colOff>
      <xdr:row>230</xdr:row>
      <xdr:rowOff>91440</xdr:rowOff>
    </xdr:to>
    <xdr:cxnSp macro="">
      <xdr:nvCxnSpPr>
        <xdr:cNvPr id="8" name="Auto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91440" y="21640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281</xdr:row>
      <xdr:rowOff>60960</xdr:rowOff>
    </xdr:from>
    <xdr:to>
      <xdr:col>0</xdr:col>
      <xdr:colOff>396240</xdr:colOff>
      <xdr:row>282</xdr:row>
      <xdr:rowOff>91440</xdr:rowOff>
    </xdr:to>
    <xdr:cxnSp macro="">
      <xdr:nvCxnSpPr>
        <xdr:cNvPr id="9" name="Auto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" y="1158240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333</xdr:row>
      <xdr:rowOff>60960</xdr:rowOff>
    </xdr:from>
    <xdr:to>
      <xdr:col>0</xdr:col>
      <xdr:colOff>396240</xdr:colOff>
      <xdr:row>334</xdr:row>
      <xdr:rowOff>91440</xdr:rowOff>
    </xdr:to>
    <xdr:cxnSp macro="">
      <xdr:nvCxnSpPr>
        <xdr:cNvPr id="10" name="Auto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91440" y="2100072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382</xdr:row>
      <xdr:rowOff>60960</xdr:rowOff>
    </xdr:from>
    <xdr:to>
      <xdr:col>0</xdr:col>
      <xdr:colOff>396240</xdr:colOff>
      <xdr:row>383</xdr:row>
      <xdr:rowOff>91440</xdr:rowOff>
    </xdr:to>
    <xdr:cxnSp macro="">
      <xdr:nvCxnSpPr>
        <xdr:cNvPr id="11" name="Auto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" y="2959608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91440</xdr:colOff>
      <xdr:row>431</xdr:row>
      <xdr:rowOff>60960</xdr:rowOff>
    </xdr:from>
    <xdr:to>
      <xdr:col>0</xdr:col>
      <xdr:colOff>396240</xdr:colOff>
      <xdr:row>432</xdr:row>
      <xdr:rowOff>91440</xdr:rowOff>
    </xdr:to>
    <xdr:cxnSp macro="">
      <xdr:nvCxnSpPr>
        <xdr:cNvPr id="12" name="Auto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91440" y="38191440"/>
          <a:ext cx="304800" cy="21336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3"/>
  <sheetViews>
    <sheetView workbookViewId="0">
      <selection activeCell="M116" sqref="M116"/>
    </sheetView>
  </sheetViews>
  <sheetFormatPr baseColWidth="10" defaultRowHeight="15" x14ac:dyDescent="0.25"/>
  <cols>
    <col min="2" max="2" width="14.28515625" customWidth="1"/>
    <col min="7" max="7" width="14.28515625" customWidth="1"/>
    <col min="9" max="9" width="13.85546875" customWidth="1"/>
    <col min="12" max="12" width="17.42578125" customWidth="1"/>
    <col min="17" max="17" width="13.140625" customWidth="1"/>
    <col min="19" max="19" width="12.85546875" customWidth="1"/>
    <col min="23" max="23" width="12.7109375" customWidth="1"/>
    <col min="26" max="26" width="24.28515625" customWidth="1"/>
    <col min="27" max="27" width="15.5703125" customWidth="1"/>
    <col min="28" max="28" width="15.28515625" customWidth="1"/>
  </cols>
  <sheetData>
    <row r="1" spans="1:28" ht="45.75" thickBot="1" x14ac:dyDescent="0.3">
      <c r="A1" s="70" t="s">
        <v>0</v>
      </c>
      <c r="B1" s="71">
        <v>4194</v>
      </c>
      <c r="C1" s="1"/>
      <c r="D1" s="2"/>
      <c r="E1" s="2"/>
      <c r="F1" s="3"/>
      <c r="G1" s="4"/>
      <c r="H1" s="3"/>
      <c r="I1" s="3"/>
      <c r="J1" s="3"/>
      <c r="K1" s="5"/>
      <c r="L1" s="6"/>
      <c r="O1" s="99" t="s">
        <v>24</v>
      </c>
      <c r="P1" s="100" t="s">
        <v>25</v>
      </c>
      <c r="Q1" s="101" t="s">
        <v>26</v>
      </c>
      <c r="R1" s="102" t="s">
        <v>27</v>
      </c>
      <c r="S1" s="104" t="s">
        <v>28</v>
      </c>
      <c r="U1" s="99" t="s">
        <v>24</v>
      </c>
      <c r="V1" s="100" t="s">
        <v>25</v>
      </c>
      <c r="W1" s="101" t="s">
        <v>26</v>
      </c>
      <c r="X1" s="101" t="s">
        <v>29</v>
      </c>
      <c r="Y1" s="102" t="s">
        <v>27</v>
      </c>
      <c r="Z1" s="102" t="s">
        <v>22</v>
      </c>
      <c r="AA1" s="102" t="s">
        <v>30</v>
      </c>
      <c r="AB1" s="103" t="s">
        <v>31</v>
      </c>
    </row>
    <row r="2" spans="1:28" x14ac:dyDescent="0.25">
      <c r="A2" s="70" t="s">
        <v>1</v>
      </c>
      <c r="B2" s="72">
        <v>35940766</v>
      </c>
      <c r="C2" s="7"/>
      <c r="D2" s="1"/>
      <c r="E2" s="2"/>
      <c r="F2" s="8"/>
      <c r="G2" s="8"/>
      <c r="H2" s="3"/>
      <c r="I2" s="3"/>
      <c r="J2" s="3"/>
      <c r="K2" s="5"/>
      <c r="L2" s="6"/>
      <c r="O2" s="94">
        <v>4194</v>
      </c>
      <c r="P2" s="95">
        <v>42210</v>
      </c>
      <c r="Q2" s="96">
        <v>67906476</v>
      </c>
      <c r="R2" s="96">
        <f>J12</f>
        <v>0</v>
      </c>
      <c r="S2" s="96">
        <f t="shared" ref="S2:S10" si="0">Q2-R2</f>
        <v>67906476</v>
      </c>
      <c r="U2" s="94">
        <v>4194</v>
      </c>
      <c r="V2" s="95">
        <v>42210</v>
      </c>
      <c r="W2" s="96">
        <v>67906476</v>
      </c>
      <c r="X2" s="96">
        <f>H51</f>
        <v>1236</v>
      </c>
      <c r="Y2" s="96">
        <v>16688292</v>
      </c>
      <c r="Z2" s="97">
        <f>L55</f>
        <v>31377920.723550946</v>
      </c>
      <c r="AA2" s="97">
        <f>AB2-Z2</f>
        <v>35940766</v>
      </c>
      <c r="AB2" s="98">
        <f>L53</f>
        <v>67318686.723550946</v>
      </c>
    </row>
    <row r="3" spans="1:28" x14ac:dyDescent="0.25">
      <c r="A3" s="117"/>
      <c r="B3" s="117"/>
      <c r="C3" s="117"/>
      <c r="D3" s="118"/>
      <c r="E3" s="119"/>
      <c r="F3" s="3"/>
      <c r="G3" s="3"/>
      <c r="H3" s="3"/>
      <c r="I3" s="3"/>
      <c r="J3" s="3"/>
      <c r="K3" s="5"/>
      <c r="L3" s="6"/>
      <c r="O3" s="86">
        <v>44474</v>
      </c>
      <c r="P3" s="83">
        <v>42257</v>
      </c>
      <c r="Q3" s="84">
        <v>86259648</v>
      </c>
      <c r="R3" s="84">
        <f>J67</f>
        <v>0</v>
      </c>
      <c r="S3" s="84">
        <f>Q3-R3</f>
        <v>86259648</v>
      </c>
      <c r="U3" s="86">
        <v>44474</v>
      </c>
      <c r="V3" s="83">
        <v>42257</v>
      </c>
      <c r="W3" s="84">
        <v>86259648</v>
      </c>
      <c r="X3" s="84">
        <f>H106</f>
        <v>1191</v>
      </c>
      <c r="Y3" s="84">
        <v>66331334</v>
      </c>
      <c r="Z3" s="90">
        <f>L110</f>
        <v>12503264.811699599</v>
      </c>
      <c r="AA3" s="97">
        <f t="shared" ref="AA3:AA10" si="1">AB3-Z3</f>
        <v>14321437</v>
      </c>
      <c r="AB3" s="90">
        <f>L108</f>
        <v>26824701.811699599</v>
      </c>
    </row>
    <row r="4" spans="1:28" x14ac:dyDescent="0.25">
      <c r="A4" s="105"/>
      <c r="B4" s="105"/>
      <c r="C4" s="10"/>
      <c r="D4" s="11"/>
      <c r="E4" s="11"/>
      <c r="F4" s="3"/>
      <c r="G4" s="3"/>
      <c r="H4" s="3"/>
      <c r="I4" s="3"/>
      <c r="J4" s="3"/>
      <c r="K4" s="5"/>
      <c r="L4" s="6"/>
      <c r="O4" s="86">
        <v>4545</v>
      </c>
      <c r="P4" s="83">
        <v>42285</v>
      </c>
      <c r="Q4" s="84">
        <v>77339152</v>
      </c>
      <c r="R4" s="84">
        <v>60928874</v>
      </c>
      <c r="S4" s="84">
        <f t="shared" si="0"/>
        <v>16410278</v>
      </c>
      <c r="U4" s="86">
        <v>4545</v>
      </c>
      <c r="V4" s="83">
        <v>42285</v>
      </c>
      <c r="W4" s="84">
        <v>77339152</v>
      </c>
      <c r="X4" s="84">
        <f>H160</f>
        <v>1163</v>
      </c>
      <c r="Y4" s="84">
        <v>60928874</v>
      </c>
      <c r="Z4" s="85">
        <f>L164</f>
        <v>8448137.1670759134</v>
      </c>
      <c r="AA4" s="97">
        <f t="shared" si="1"/>
        <v>11383233</v>
      </c>
      <c r="AB4" s="90">
        <f>L162</f>
        <v>19831370.167075913</v>
      </c>
    </row>
    <row r="5" spans="1:28" x14ac:dyDescent="0.25">
      <c r="A5" s="112" t="s">
        <v>2</v>
      </c>
      <c r="B5" s="112"/>
      <c r="C5" s="12" t="s">
        <v>3</v>
      </c>
      <c r="D5" s="113" t="s">
        <v>4</v>
      </c>
      <c r="E5" s="113"/>
      <c r="F5" s="13" t="s">
        <v>5</v>
      </c>
      <c r="G5" s="114" t="s">
        <v>6</v>
      </c>
      <c r="H5" s="114"/>
      <c r="I5" s="114"/>
      <c r="J5" s="114"/>
      <c r="K5" s="114"/>
      <c r="L5" s="114"/>
      <c r="O5" s="86">
        <v>4668</v>
      </c>
      <c r="P5" s="83">
        <v>42318</v>
      </c>
      <c r="Q5" s="84">
        <v>84002722</v>
      </c>
      <c r="R5" s="84">
        <v>22798535</v>
      </c>
      <c r="S5" s="84">
        <f t="shared" si="0"/>
        <v>61204187</v>
      </c>
      <c r="U5" s="86">
        <v>4668</v>
      </c>
      <c r="V5" s="83">
        <v>42318</v>
      </c>
      <c r="W5" s="84">
        <v>84002722</v>
      </c>
      <c r="X5" s="84">
        <f>H213</f>
        <v>1101</v>
      </c>
      <c r="Y5" s="84">
        <v>22798535</v>
      </c>
      <c r="Z5" s="85">
        <f>L217</f>
        <v>41370763.712106332</v>
      </c>
      <c r="AA5" s="97">
        <f t="shared" si="1"/>
        <v>55744010</v>
      </c>
      <c r="AB5" s="90">
        <f>L215</f>
        <v>97114773.712106332</v>
      </c>
    </row>
    <row r="6" spans="1:28" ht="24" x14ac:dyDescent="0.25">
      <c r="A6" s="14" t="s">
        <v>7</v>
      </c>
      <c r="B6" s="14" t="s">
        <v>8</v>
      </c>
      <c r="C6" s="15" t="s">
        <v>9</v>
      </c>
      <c r="D6" s="16" t="s">
        <v>10</v>
      </c>
      <c r="E6" s="16" t="s">
        <v>11</v>
      </c>
      <c r="F6" s="12" t="s">
        <v>12</v>
      </c>
      <c r="G6" s="17" t="s">
        <v>13</v>
      </c>
      <c r="H6" s="18" t="s">
        <v>14</v>
      </c>
      <c r="I6" s="19" t="s">
        <v>15</v>
      </c>
      <c r="J6" s="115" t="s">
        <v>16</v>
      </c>
      <c r="K6" s="115"/>
      <c r="L6" s="62" t="s">
        <v>23</v>
      </c>
      <c r="O6" s="86">
        <v>4778</v>
      </c>
      <c r="P6" s="83">
        <v>42393</v>
      </c>
      <c r="Q6" s="84">
        <v>31931591</v>
      </c>
      <c r="R6" s="84">
        <v>18440795</v>
      </c>
      <c r="S6" s="84">
        <f t="shared" si="0"/>
        <v>13490796</v>
      </c>
      <c r="U6" s="86">
        <v>4778</v>
      </c>
      <c r="V6" s="83">
        <v>42393</v>
      </c>
      <c r="W6" s="84">
        <v>31931591</v>
      </c>
      <c r="X6" s="84">
        <f>H264</f>
        <v>1057</v>
      </c>
      <c r="Y6" s="84">
        <v>18440795</v>
      </c>
      <c r="Z6" s="85">
        <f>L268</f>
        <v>8471892.8455005679</v>
      </c>
      <c r="AA6" s="97">
        <f t="shared" si="1"/>
        <v>11415241.999999998</v>
      </c>
      <c r="AB6" s="90">
        <f>L266</f>
        <v>19887134.845500566</v>
      </c>
    </row>
    <row r="7" spans="1:28" x14ac:dyDescent="0.25">
      <c r="A7" s="20"/>
      <c r="B7" s="21"/>
      <c r="C7" s="22"/>
      <c r="D7" s="23" t="str">
        <f>IF(C7="","",C7*1.5)</f>
        <v/>
      </c>
      <c r="E7" s="24" t="str">
        <f t="shared" ref="E7:E31" si="2">IF(D7="","", (POWER((1+D7),(1/12)))-1)</f>
        <v/>
      </c>
      <c r="F7" s="25" t="str">
        <f>IF(A7="","",IF(D$9=0,E7,MIN(E7,D$9)))</f>
        <v/>
      </c>
      <c r="G7" s="26">
        <f>B2</f>
        <v>35940766</v>
      </c>
      <c r="H7" s="27" t="str">
        <f>IF(A7="","",DAYS360(A7,B7+(1)))</f>
        <v/>
      </c>
      <c r="I7" s="28">
        <f>D3</f>
        <v>0</v>
      </c>
      <c r="J7" s="29" t="s">
        <v>17</v>
      </c>
      <c r="K7" s="30" t="s">
        <v>18</v>
      </c>
      <c r="L7" s="31">
        <f>G7+I7</f>
        <v>35940766</v>
      </c>
      <c r="O7" s="86">
        <v>4779</v>
      </c>
      <c r="P7" s="83">
        <v>42394</v>
      </c>
      <c r="Q7" s="84">
        <v>132427390</v>
      </c>
      <c r="R7" s="84">
        <v>0</v>
      </c>
      <c r="S7" s="84">
        <f t="shared" si="0"/>
        <v>132427390</v>
      </c>
      <c r="U7" s="86">
        <v>4779</v>
      </c>
      <c r="V7" s="83">
        <v>42394</v>
      </c>
      <c r="W7" s="84">
        <v>132427390</v>
      </c>
      <c r="X7" s="84">
        <f>H315</f>
        <v>1056</v>
      </c>
      <c r="Y7" s="84">
        <v>0</v>
      </c>
      <c r="Z7" s="85">
        <f>L319</f>
        <v>107627262.42107922</v>
      </c>
      <c r="AA7" s="97">
        <f t="shared" si="1"/>
        <v>132427390</v>
      </c>
      <c r="AB7" s="90">
        <f>L317</f>
        <v>240054652.42107922</v>
      </c>
    </row>
    <row r="8" spans="1:28" x14ac:dyDescent="0.25">
      <c r="A8" s="20"/>
      <c r="B8" s="20"/>
      <c r="C8" s="22"/>
      <c r="D8" s="23" t="str">
        <f>IF(C8="","",C8*1.5)</f>
        <v/>
      </c>
      <c r="E8" s="24" t="str">
        <f t="shared" si="2"/>
        <v/>
      </c>
      <c r="F8" s="25" t="str">
        <f>IF(A8="","",IF(D$9=0,E8,MIN(E8,D$9)))</f>
        <v/>
      </c>
      <c r="G8" s="32">
        <f t="shared" ref="G8:G50" si="3">MIN(G7,L7)</f>
        <v>35940766</v>
      </c>
      <c r="H8" s="27" t="str">
        <f>IF(A8="","",DAYS360(A8,B8+(1)))</f>
        <v/>
      </c>
      <c r="I8" s="33" t="str">
        <f>IF(A8="","",((G8*F8)/30)*H8)</f>
        <v/>
      </c>
      <c r="J8" s="34"/>
      <c r="K8" s="35"/>
      <c r="L8" s="36">
        <f t="shared" ref="L8:L48" si="4">SUM(L7,I8)-J8</f>
        <v>35940766</v>
      </c>
      <c r="O8" s="86">
        <v>4960</v>
      </c>
      <c r="P8" s="83">
        <v>42442</v>
      </c>
      <c r="Q8" s="84">
        <v>100513227</v>
      </c>
      <c r="R8" s="84">
        <v>0</v>
      </c>
      <c r="S8" s="84">
        <f t="shared" si="0"/>
        <v>100513227</v>
      </c>
      <c r="U8" s="86">
        <v>4960</v>
      </c>
      <c r="V8" s="83">
        <v>42442</v>
      </c>
      <c r="W8" s="84">
        <v>100513227</v>
      </c>
      <c r="X8" s="84">
        <f>H364</f>
        <v>1008</v>
      </c>
      <c r="Y8" s="84">
        <v>0</v>
      </c>
      <c r="Z8" s="85">
        <f>L368</f>
        <v>78185572.811677262</v>
      </c>
      <c r="AA8" s="97">
        <f t="shared" si="1"/>
        <v>100513227.00000001</v>
      </c>
      <c r="AB8" s="90">
        <f>L366</f>
        <v>178698799.81167728</v>
      </c>
    </row>
    <row r="9" spans="1:28" x14ac:dyDescent="0.25">
      <c r="A9" s="37">
        <v>42210</v>
      </c>
      <c r="B9" s="37">
        <v>42216</v>
      </c>
      <c r="C9" s="38">
        <v>0.19259999999999999</v>
      </c>
      <c r="D9" s="39">
        <f t="shared" ref="D9:D31" si="5">IF(A9="","",C9*1.5)</f>
        <v>0.28889999999999999</v>
      </c>
      <c r="E9" s="40">
        <f t="shared" si="2"/>
        <v>2.1374322212011299E-2</v>
      </c>
      <c r="F9" s="39">
        <f t="shared" ref="F9:F31" si="6">IF(A9="","",IF(D$1=0,E9,MIN(E9,D$1)))</f>
        <v>2.1374322212011299E-2</v>
      </c>
      <c r="G9" s="32">
        <f t="shared" si="3"/>
        <v>35940766</v>
      </c>
      <c r="H9" s="41">
        <f>IF(A9="","",DAYS360(A9,B9+(1)))</f>
        <v>6</v>
      </c>
      <c r="I9" s="33">
        <f>IF(A9="","",((G9*F9)/30)*H9)</f>
        <v>153641.90260610008</v>
      </c>
      <c r="J9" s="42"/>
      <c r="K9" s="43"/>
      <c r="L9" s="36">
        <f t="shared" si="4"/>
        <v>36094407.9026061</v>
      </c>
      <c r="O9" s="86">
        <v>5080</v>
      </c>
      <c r="P9" s="83">
        <v>42439</v>
      </c>
      <c r="Q9" s="84">
        <v>67212334</v>
      </c>
      <c r="R9" s="84">
        <v>0</v>
      </c>
      <c r="S9" s="84">
        <f t="shared" si="0"/>
        <v>67212334</v>
      </c>
      <c r="U9" s="86">
        <v>5080</v>
      </c>
      <c r="V9" s="83">
        <v>42439</v>
      </c>
      <c r="W9" s="84">
        <v>67212334</v>
      </c>
      <c r="X9" s="84">
        <f>H412</f>
        <v>981</v>
      </c>
      <c r="Y9" s="84">
        <v>0</v>
      </c>
      <c r="Z9" s="85">
        <f>L416</f>
        <v>52428474.68100442</v>
      </c>
      <c r="AA9" s="97">
        <f t="shared" si="1"/>
        <v>67212334</v>
      </c>
      <c r="AB9" s="90">
        <f>L414</f>
        <v>119640808.68100442</v>
      </c>
    </row>
    <row r="10" spans="1:28" ht="15.75" thickBot="1" x14ac:dyDescent="0.3">
      <c r="A10" s="37">
        <v>42217</v>
      </c>
      <c r="B10" s="37">
        <v>42247</v>
      </c>
      <c r="C10" s="38">
        <v>0.19259999999999999</v>
      </c>
      <c r="D10" s="39">
        <f t="shared" si="5"/>
        <v>0.28889999999999999</v>
      </c>
      <c r="E10" s="40">
        <f t="shared" si="2"/>
        <v>2.1374322212011299E-2</v>
      </c>
      <c r="F10" s="39">
        <f t="shared" si="6"/>
        <v>2.1374322212011299E-2</v>
      </c>
      <c r="G10" s="32">
        <f t="shared" si="3"/>
        <v>35940766</v>
      </c>
      <c r="H10" s="41">
        <f t="shared" ref="H10:H37" si="7">IF(A10="","",DAYS360(A10,B10+(1)))</f>
        <v>30</v>
      </c>
      <c r="I10" s="33">
        <f t="shared" ref="I10:I50" si="8">IF(A10="","",((G10*F10)/30)*H10)</f>
        <v>768209.5130305005</v>
      </c>
      <c r="J10" s="42"/>
      <c r="K10" s="43"/>
      <c r="L10" s="36">
        <f t="shared" si="4"/>
        <v>36862617.415636599</v>
      </c>
      <c r="O10" s="87">
        <v>5103</v>
      </c>
      <c r="P10" s="83">
        <v>42475</v>
      </c>
      <c r="Q10" s="88">
        <v>43567640</v>
      </c>
      <c r="R10" s="89">
        <v>0</v>
      </c>
      <c r="S10" s="89">
        <f t="shared" si="0"/>
        <v>43567640</v>
      </c>
      <c r="U10" s="87">
        <v>5103</v>
      </c>
      <c r="V10" s="83">
        <v>42475</v>
      </c>
      <c r="W10" s="88">
        <v>43567640</v>
      </c>
      <c r="X10" s="43">
        <f>H459</f>
        <v>976</v>
      </c>
      <c r="Y10" s="84">
        <v>0</v>
      </c>
      <c r="Z10" s="85">
        <f>L463</f>
        <v>32859912.148159262</v>
      </c>
      <c r="AA10" s="97">
        <f t="shared" si="1"/>
        <v>43567640</v>
      </c>
      <c r="AB10" s="109">
        <f>L461</f>
        <v>76427552.148159266</v>
      </c>
    </row>
    <row r="11" spans="1:28" ht="15.75" thickBot="1" x14ac:dyDescent="0.3">
      <c r="A11" s="37">
        <v>42248</v>
      </c>
      <c r="B11" s="37">
        <v>42277</v>
      </c>
      <c r="C11" s="38">
        <v>0.19259999999999999</v>
      </c>
      <c r="D11" s="73">
        <f t="shared" si="5"/>
        <v>0.28889999999999999</v>
      </c>
      <c r="E11" s="40">
        <f t="shared" si="2"/>
        <v>2.1374322212011299E-2</v>
      </c>
      <c r="F11" s="39">
        <f t="shared" si="6"/>
        <v>2.1374322212011299E-2</v>
      </c>
      <c r="G11" s="32">
        <f t="shared" si="3"/>
        <v>35940766</v>
      </c>
      <c r="H11" s="41">
        <f t="shared" si="7"/>
        <v>30</v>
      </c>
      <c r="I11" s="33">
        <f t="shared" si="8"/>
        <v>768209.5130305005</v>
      </c>
      <c r="J11" s="42"/>
      <c r="K11" s="43"/>
      <c r="L11" s="36">
        <f t="shared" si="4"/>
        <v>37630826.928667098</v>
      </c>
      <c r="R11" s="91" t="s">
        <v>32</v>
      </c>
      <c r="S11" s="93">
        <f>SUM(S2:S10)</f>
        <v>588991976</v>
      </c>
      <c r="AA11" s="91" t="s">
        <v>33</v>
      </c>
      <c r="AB11" s="92">
        <f>SUM(AB2:AB10)</f>
        <v>845798480.32185352</v>
      </c>
    </row>
    <row r="12" spans="1:28" x14ac:dyDescent="0.25">
      <c r="A12" s="37">
        <v>42278</v>
      </c>
      <c r="B12" s="37">
        <v>42308</v>
      </c>
      <c r="C12" s="38">
        <v>0.1933</v>
      </c>
      <c r="D12" s="39">
        <f t="shared" si="5"/>
        <v>0.28994999999999999</v>
      </c>
      <c r="E12" s="40">
        <f t="shared" si="2"/>
        <v>2.1443634727683625E-2</v>
      </c>
      <c r="F12" s="39">
        <f t="shared" si="6"/>
        <v>2.1443634727683625E-2</v>
      </c>
      <c r="G12" s="32">
        <f t="shared" si="3"/>
        <v>35940766</v>
      </c>
      <c r="H12" s="41">
        <f t="shared" si="7"/>
        <v>30</v>
      </c>
      <c r="I12" s="33">
        <f t="shared" si="8"/>
        <v>770700.65793715091</v>
      </c>
      <c r="J12" s="42"/>
      <c r="K12" s="43"/>
      <c r="L12" s="36">
        <f t="shared" si="4"/>
        <v>38401527.586604252</v>
      </c>
    </row>
    <row r="13" spans="1:28" x14ac:dyDescent="0.25">
      <c r="A13" s="37">
        <v>42309</v>
      </c>
      <c r="B13" s="37">
        <v>42338</v>
      </c>
      <c r="C13" s="38">
        <v>0.1933</v>
      </c>
      <c r="D13" s="39">
        <f t="shared" si="5"/>
        <v>0.28994999999999999</v>
      </c>
      <c r="E13" s="40">
        <f t="shared" si="2"/>
        <v>2.1443634727683625E-2</v>
      </c>
      <c r="F13" s="39">
        <f t="shared" si="6"/>
        <v>2.1443634727683625E-2</v>
      </c>
      <c r="G13" s="32">
        <f t="shared" si="3"/>
        <v>35940766</v>
      </c>
      <c r="H13" s="41">
        <f t="shared" si="7"/>
        <v>30</v>
      </c>
      <c r="I13" s="33">
        <f t="shared" si="8"/>
        <v>770700.65793715091</v>
      </c>
      <c r="J13" s="42"/>
      <c r="K13" s="43"/>
      <c r="L13" s="36">
        <f t="shared" si="4"/>
        <v>39172228.244541407</v>
      </c>
    </row>
    <row r="14" spans="1:28" x14ac:dyDescent="0.25">
      <c r="A14" s="37">
        <v>42339</v>
      </c>
      <c r="B14" s="37">
        <v>42369</v>
      </c>
      <c r="C14" s="38">
        <v>0.1933</v>
      </c>
      <c r="D14" s="39">
        <f t="shared" si="5"/>
        <v>0.28994999999999999</v>
      </c>
      <c r="E14" s="40">
        <f t="shared" si="2"/>
        <v>2.1443634727683625E-2</v>
      </c>
      <c r="F14" s="39">
        <f t="shared" si="6"/>
        <v>2.1443634727683625E-2</v>
      </c>
      <c r="G14" s="32">
        <f t="shared" si="3"/>
        <v>35940766</v>
      </c>
      <c r="H14" s="41">
        <f t="shared" si="7"/>
        <v>30</v>
      </c>
      <c r="I14" s="33">
        <f t="shared" si="8"/>
        <v>770700.65793715091</v>
      </c>
      <c r="J14" s="42"/>
      <c r="K14" s="43"/>
      <c r="L14" s="36">
        <f t="shared" si="4"/>
        <v>39942928.902478561</v>
      </c>
    </row>
    <row r="15" spans="1:28" x14ac:dyDescent="0.25">
      <c r="A15" s="37">
        <v>42370</v>
      </c>
      <c r="B15" s="37">
        <v>42400</v>
      </c>
      <c r="C15" s="38">
        <v>0.1968</v>
      </c>
      <c r="D15" s="39">
        <f t="shared" si="5"/>
        <v>0.29520000000000002</v>
      </c>
      <c r="E15" s="40">
        <f t="shared" si="2"/>
        <v>2.1789423437557742E-2</v>
      </c>
      <c r="F15" s="39">
        <f t="shared" si="6"/>
        <v>2.1789423437557742E-2</v>
      </c>
      <c r="G15" s="32">
        <f t="shared" si="3"/>
        <v>35940766</v>
      </c>
      <c r="H15" s="41">
        <f t="shared" si="7"/>
        <v>30</v>
      </c>
      <c r="I15" s="33">
        <f t="shared" si="8"/>
        <v>783128.56904417847</v>
      </c>
      <c r="J15" s="42"/>
      <c r="K15" s="43"/>
      <c r="L15" s="36">
        <f t="shared" si="4"/>
        <v>40726057.471522741</v>
      </c>
    </row>
    <row r="16" spans="1:28" x14ac:dyDescent="0.25">
      <c r="A16" s="37">
        <v>42401</v>
      </c>
      <c r="B16" s="37">
        <v>42429</v>
      </c>
      <c r="C16" s="38">
        <v>0.1968</v>
      </c>
      <c r="D16" s="39">
        <f t="shared" si="5"/>
        <v>0.29520000000000002</v>
      </c>
      <c r="E16" s="40">
        <f t="shared" si="2"/>
        <v>2.1789423437557742E-2</v>
      </c>
      <c r="F16" s="39">
        <f t="shared" si="6"/>
        <v>2.1789423437557742E-2</v>
      </c>
      <c r="G16" s="32">
        <f t="shared" si="3"/>
        <v>35940766</v>
      </c>
      <c r="H16" s="41">
        <f t="shared" si="7"/>
        <v>30</v>
      </c>
      <c r="I16" s="33">
        <f t="shared" si="8"/>
        <v>783128.56904417847</v>
      </c>
      <c r="J16" s="42"/>
      <c r="K16" s="43"/>
      <c r="L16" s="36">
        <f t="shared" si="4"/>
        <v>41509186.040566921</v>
      </c>
    </row>
    <row r="17" spans="1:12" x14ac:dyDescent="0.25">
      <c r="A17" s="37">
        <v>42430</v>
      </c>
      <c r="B17" s="37">
        <v>42460</v>
      </c>
      <c r="C17" s="38">
        <v>0.1968</v>
      </c>
      <c r="D17" s="39">
        <f t="shared" si="5"/>
        <v>0.29520000000000002</v>
      </c>
      <c r="E17" s="40">
        <f t="shared" si="2"/>
        <v>2.1789423437557742E-2</v>
      </c>
      <c r="F17" s="39">
        <f t="shared" si="6"/>
        <v>2.1789423437557742E-2</v>
      </c>
      <c r="G17" s="32">
        <f t="shared" si="3"/>
        <v>35940766</v>
      </c>
      <c r="H17" s="41">
        <f t="shared" si="7"/>
        <v>30</v>
      </c>
      <c r="I17" s="33">
        <f t="shared" si="8"/>
        <v>783128.56904417847</v>
      </c>
      <c r="J17" s="42"/>
      <c r="K17" s="43"/>
      <c r="L17" s="36">
        <f t="shared" si="4"/>
        <v>42292314.609611101</v>
      </c>
    </row>
    <row r="18" spans="1:12" x14ac:dyDescent="0.25">
      <c r="A18" s="37">
        <v>42461</v>
      </c>
      <c r="B18" s="37">
        <v>42490</v>
      </c>
      <c r="C18" s="38">
        <v>0.2054</v>
      </c>
      <c r="D18" s="39">
        <f t="shared" si="5"/>
        <v>0.30809999999999998</v>
      </c>
      <c r="E18" s="40">
        <f t="shared" si="2"/>
        <v>2.2633649099822239E-2</v>
      </c>
      <c r="F18" s="39">
        <f t="shared" si="6"/>
        <v>2.2633649099822239E-2</v>
      </c>
      <c r="G18" s="32">
        <f t="shared" si="3"/>
        <v>35940766</v>
      </c>
      <c r="H18" s="41">
        <f t="shared" si="7"/>
        <v>30</v>
      </c>
      <c r="I18" s="33">
        <f t="shared" si="8"/>
        <v>813470.6860228217</v>
      </c>
      <c r="J18" s="42"/>
      <c r="K18" s="43"/>
      <c r="L18" s="36">
        <f t="shared" si="4"/>
        <v>43105785.29563392</v>
      </c>
    </row>
    <row r="19" spans="1:12" x14ac:dyDescent="0.25">
      <c r="A19" s="37">
        <v>42491</v>
      </c>
      <c r="B19" s="37">
        <v>42521</v>
      </c>
      <c r="C19" s="38">
        <v>0.2054</v>
      </c>
      <c r="D19" s="39">
        <f t="shared" si="5"/>
        <v>0.30809999999999998</v>
      </c>
      <c r="E19" s="40">
        <f t="shared" si="2"/>
        <v>2.2633649099822239E-2</v>
      </c>
      <c r="F19" s="39">
        <f t="shared" si="6"/>
        <v>2.2633649099822239E-2</v>
      </c>
      <c r="G19" s="32">
        <f t="shared" si="3"/>
        <v>35940766</v>
      </c>
      <c r="H19" s="41">
        <f t="shared" si="7"/>
        <v>30</v>
      </c>
      <c r="I19" s="33">
        <f t="shared" si="8"/>
        <v>813470.6860228217</v>
      </c>
      <c r="J19" s="42"/>
      <c r="K19" s="43"/>
      <c r="L19" s="36">
        <f t="shared" si="4"/>
        <v>43919255.981656738</v>
      </c>
    </row>
    <row r="20" spans="1:12" x14ac:dyDescent="0.25">
      <c r="A20" s="37">
        <v>42522</v>
      </c>
      <c r="B20" s="37">
        <v>42551</v>
      </c>
      <c r="C20" s="38">
        <v>0.2054</v>
      </c>
      <c r="D20" s="39">
        <f t="shared" si="5"/>
        <v>0.30809999999999998</v>
      </c>
      <c r="E20" s="40">
        <f t="shared" si="2"/>
        <v>2.2633649099822239E-2</v>
      </c>
      <c r="F20" s="39">
        <f t="shared" si="6"/>
        <v>2.2633649099822239E-2</v>
      </c>
      <c r="G20" s="32">
        <f t="shared" si="3"/>
        <v>35940766</v>
      </c>
      <c r="H20" s="41">
        <f t="shared" si="7"/>
        <v>30</v>
      </c>
      <c r="I20" s="33">
        <f t="shared" si="8"/>
        <v>813470.6860228217</v>
      </c>
      <c r="J20" s="42"/>
      <c r="K20" s="43"/>
      <c r="L20" s="36">
        <f t="shared" si="4"/>
        <v>44732726.667679556</v>
      </c>
    </row>
    <row r="21" spans="1:12" x14ac:dyDescent="0.25">
      <c r="A21" s="37">
        <v>42552</v>
      </c>
      <c r="B21" s="37">
        <v>42582</v>
      </c>
      <c r="C21" s="38">
        <v>0.21340000000000001</v>
      </c>
      <c r="D21" s="39">
        <f t="shared" si="5"/>
        <v>0.3201</v>
      </c>
      <c r="E21" s="40">
        <f t="shared" si="2"/>
        <v>2.3412151466478903E-2</v>
      </c>
      <c r="F21" s="39">
        <f t="shared" si="6"/>
        <v>2.3412151466478903E-2</v>
      </c>
      <c r="G21" s="32">
        <f t="shared" si="3"/>
        <v>35940766</v>
      </c>
      <c r="H21" s="41">
        <f t="shared" si="7"/>
        <v>30</v>
      </c>
      <c r="I21" s="33">
        <f t="shared" si="8"/>
        <v>841450.6574132751</v>
      </c>
      <c r="J21" s="42"/>
      <c r="K21" s="43"/>
      <c r="L21" s="36">
        <f t="shared" si="4"/>
        <v>45574177.32509283</v>
      </c>
    </row>
    <row r="22" spans="1:12" x14ac:dyDescent="0.25">
      <c r="A22" s="37">
        <v>42583</v>
      </c>
      <c r="B22" s="37">
        <v>42613</v>
      </c>
      <c r="C22" s="38">
        <v>0.21340000000000001</v>
      </c>
      <c r="D22" s="39">
        <f t="shared" si="5"/>
        <v>0.3201</v>
      </c>
      <c r="E22" s="40">
        <f t="shared" si="2"/>
        <v>2.3412151466478903E-2</v>
      </c>
      <c r="F22" s="39">
        <f t="shared" si="6"/>
        <v>2.3412151466478903E-2</v>
      </c>
      <c r="G22" s="32">
        <f t="shared" si="3"/>
        <v>35940766</v>
      </c>
      <c r="H22" s="41">
        <f t="shared" si="7"/>
        <v>30</v>
      </c>
      <c r="I22" s="33">
        <f t="shared" si="8"/>
        <v>841450.6574132751</v>
      </c>
      <c r="J22" s="42"/>
      <c r="K22" s="43"/>
      <c r="L22" s="36">
        <f t="shared" si="4"/>
        <v>46415627.982506104</v>
      </c>
    </row>
    <row r="23" spans="1:12" x14ac:dyDescent="0.25">
      <c r="A23" s="37">
        <v>42614</v>
      </c>
      <c r="B23" s="37">
        <v>42643</v>
      </c>
      <c r="C23" s="38">
        <v>0.21340000000000001</v>
      </c>
      <c r="D23" s="39">
        <f t="shared" si="5"/>
        <v>0.3201</v>
      </c>
      <c r="E23" s="40">
        <f t="shared" si="2"/>
        <v>2.3412151466478903E-2</v>
      </c>
      <c r="F23" s="39">
        <f t="shared" si="6"/>
        <v>2.3412151466478903E-2</v>
      </c>
      <c r="G23" s="32">
        <f t="shared" si="3"/>
        <v>35940766</v>
      </c>
      <c r="H23" s="41">
        <f t="shared" si="7"/>
        <v>30</v>
      </c>
      <c r="I23" s="33">
        <f t="shared" si="8"/>
        <v>841450.6574132751</v>
      </c>
      <c r="J23" s="42"/>
      <c r="K23" s="43"/>
      <c r="L23" s="36">
        <f t="shared" si="4"/>
        <v>47257078.639919378</v>
      </c>
    </row>
    <row r="24" spans="1:12" x14ac:dyDescent="0.25">
      <c r="A24" s="37">
        <v>42644</v>
      </c>
      <c r="B24" s="37">
        <v>42674</v>
      </c>
      <c r="C24" s="38">
        <v>0.21990000000000001</v>
      </c>
      <c r="D24" s="39">
        <f t="shared" si="5"/>
        <v>0.32985000000000003</v>
      </c>
      <c r="E24" s="40">
        <f t="shared" si="2"/>
        <v>2.4039922656450941E-2</v>
      </c>
      <c r="F24" s="39">
        <f t="shared" si="6"/>
        <v>2.4039922656450941E-2</v>
      </c>
      <c r="G24" s="32">
        <f t="shared" si="3"/>
        <v>35940766</v>
      </c>
      <c r="H24" s="41">
        <f t="shared" si="7"/>
        <v>30</v>
      </c>
      <c r="I24" s="33">
        <f t="shared" si="8"/>
        <v>864013.23485360167</v>
      </c>
      <c r="J24" s="42"/>
      <c r="K24" s="43"/>
      <c r="L24" s="36">
        <f t="shared" si="4"/>
        <v>48121091.874772981</v>
      </c>
    </row>
    <row r="25" spans="1:12" x14ac:dyDescent="0.25">
      <c r="A25" s="37">
        <v>42675</v>
      </c>
      <c r="B25" s="37">
        <v>42704</v>
      </c>
      <c r="C25" s="38">
        <v>0.21990000000000001</v>
      </c>
      <c r="D25" s="39">
        <f t="shared" si="5"/>
        <v>0.32985000000000003</v>
      </c>
      <c r="E25" s="40">
        <f t="shared" si="2"/>
        <v>2.4039922656450941E-2</v>
      </c>
      <c r="F25" s="39">
        <f t="shared" si="6"/>
        <v>2.4039922656450941E-2</v>
      </c>
      <c r="G25" s="32">
        <f t="shared" si="3"/>
        <v>35940766</v>
      </c>
      <c r="H25" s="41">
        <f t="shared" si="7"/>
        <v>30</v>
      </c>
      <c r="I25" s="33">
        <f t="shared" si="8"/>
        <v>864013.23485360167</v>
      </c>
      <c r="J25" s="42"/>
      <c r="K25" s="43"/>
      <c r="L25" s="36">
        <f t="shared" si="4"/>
        <v>48985105.109626584</v>
      </c>
    </row>
    <row r="26" spans="1:12" x14ac:dyDescent="0.25">
      <c r="A26" s="37">
        <v>42705</v>
      </c>
      <c r="B26" s="37">
        <v>42735</v>
      </c>
      <c r="C26" s="38">
        <v>0.21990000000000001</v>
      </c>
      <c r="D26" s="39">
        <f t="shared" si="5"/>
        <v>0.32985000000000003</v>
      </c>
      <c r="E26" s="40">
        <f t="shared" si="2"/>
        <v>2.4039922656450941E-2</v>
      </c>
      <c r="F26" s="39">
        <f t="shared" si="6"/>
        <v>2.4039922656450941E-2</v>
      </c>
      <c r="G26" s="32">
        <f t="shared" si="3"/>
        <v>35940766</v>
      </c>
      <c r="H26" s="41">
        <f t="shared" si="7"/>
        <v>30</v>
      </c>
      <c r="I26" s="33">
        <f t="shared" si="8"/>
        <v>864013.23485360167</v>
      </c>
      <c r="J26" s="42"/>
      <c r="K26" s="43"/>
      <c r="L26" s="36">
        <f t="shared" si="4"/>
        <v>49849118.344480187</v>
      </c>
    </row>
    <row r="27" spans="1:12" x14ac:dyDescent="0.25">
      <c r="A27" s="37">
        <v>42736</v>
      </c>
      <c r="B27" s="37">
        <v>42766</v>
      </c>
      <c r="C27" s="38">
        <v>0.22339999999999999</v>
      </c>
      <c r="D27" s="39">
        <f t="shared" si="5"/>
        <v>0.33509999999999995</v>
      </c>
      <c r="E27" s="40">
        <f t="shared" si="2"/>
        <v>2.4376207843189057E-2</v>
      </c>
      <c r="F27" s="39">
        <f t="shared" si="6"/>
        <v>2.4376207843189057E-2</v>
      </c>
      <c r="G27" s="32">
        <f t="shared" si="3"/>
        <v>35940766</v>
      </c>
      <c r="H27" s="41">
        <f t="shared" si="7"/>
        <v>30</v>
      </c>
      <c r="I27" s="33">
        <f t="shared" si="8"/>
        <v>876099.58205942262</v>
      </c>
      <c r="J27" s="42"/>
      <c r="K27" s="43"/>
      <c r="L27" s="36">
        <f t="shared" si="4"/>
        <v>50725217.926539607</v>
      </c>
    </row>
    <row r="28" spans="1:12" x14ac:dyDescent="0.25">
      <c r="A28" s="37">
        <v>42767</v>
      </c>
      <c r="B28" s="37">
        <v>42794</v>
      </c>
      <c r="C28" s="38">
        <v>0.22339999999999999</v>
      </c>
      <c r="D28" s="39">
        <f t="shared" si="5"/>
        <v>0.33509999999999995</v>
      </c>
      <c r="E28" s="40">
        <f t="shared" si="2"/>
        <v>2.4376207843189057E-2</v>
      </c>
      <c r="F28" s="39">
        <f t="shared" si="6"/>
        <v>2.4376207843189057E-2</v>
      </c>
      <c r="G28" s="32">
        <f t="shared" si="3"/>
        <v>35940766</v>
      </c>
      <c r="H28" s="41">
        <f t="shared" si="7"/>
        <v>30</v>
      </c>
      <c r="I28" s="33">
        <f t="shared" si="8"/>
        <v>876099.58205942262</v>
      </c>
      <c r="J28" s="42"/>
      <c r="K28" s="43"/>
      <c r="L28" s="36">
        <f t="shared" si="4"/>
        <v>51601317.508599028</v>
      </c>
    </row>
    <row r="29" spans="1:12" x14ac:dyDescent="0.25">
      <c r="A29" s="37">
        <v>42795</v>
      </c>
      <c r="B29" s="37">
        <v>42825</v>
      </c>
      <c r="C29" s="38">
        <v>0.22339999999999999</v>
      </c>
      <c r="D29" s="39">
        <f t="shared" si="5"/>
        <v>0.33509999999999995</v>
      </c>
      <c r="E29" s="40">
        <f t="shared" si="2"/>
        <v>2.4376207843189057E-2</v>
      </c>
      <c r="F29" s="39">
        <f t="shared" si="6"/>
        <v>2.4376207843189057E-2</v>
      </c>
      <c r="G29" s="32">
        <f t="shared" si="3"/>
        <v>35940766</v>
      </c>
      <c r="H29" s="41">
        <f t="shared" si="7"/>
        <v>30</v>
      </c>
      <c r="I29" s="33">
        <f t="shared" si="8"/>
        <v>876099.58205942262</v>
      </c>
      <c r="J29" s="42"/>
      <c r="K29" s="43"/>
      <c r="L29" s="36">
        <f t="shared" si="4"/>
        <v>52477417.090658449</v>
      </c>
    </row>
    <row r="30" spans="1:12" x14ac:dyDescent="0.25">
      <c r="A30" s="37">
        <v>42826</v>
      </c>
      <c r="B30" s="37">
        <v>42855</v>
      </c>
      <c r="C30" s="38">
        <v>0.2233</v>
      </c>
      <c r="D30" s="39">
        <f t="shared" si="5"/>
        <v>0.33494999999999997</v>
      </c>
      <c r="E30" s="40">
        <f t="shared" si="2"/>
        <v>2.4366616530168139E-2</v>
      </c>
      <c r="F30" s="39">
        <f t="shared" si="6"/>
        <v>2.4366616530168139E-2</v>
      </c>
      <c r="G30" s="32">
        <f t="shared" si="3"/>
        <v>35940766</v>
      </c>
      <c r="H30" s="41">
        <f t="shared" si="7"/>
        <v>30</v>
      </c>
      <c r="I30" s="33">
        <f t="shared" si="8"/>
        <v>875754.86292250501</v>
      </c>
      <c r="J30" s="42"/>
      <c r="K30" s="43"/>
      <c r="L30" s="36">
        <f t="shared" si="4"/>
        <v>53353171.953580953</v>
      </c>
    </row>
    <row r="31" spans="1:12" x14ac:dyDescent="0.25">
      <c r="A31" s="37">
        <v>42856</v>
      </c>
      <c r="B31" s="37">
        <v>42886</v>
      </c>
      <c r="C31" s="38">
        <v>0.2233</v>
      </c>
      <c r="D31" s="39">
        <f t="shared" si="5"/>
        <v>0.33494999999999997</v>
      </c>
      <c r="E31" s="40">
        <f t="shared" si="2"/>
        <v>2.4366616530168139E-2</v>
      </c>
      <c r="F31" s="39">
        <f t="shared" si="6"/>
        <v>2.4366616530168139E-2</v>
      </c>
      <c r="G31" s="32">
        <f t="shared" si="3"/>
        <v>35940766</v>
      </c>
      <c r="H31" s="41">
        <f t="shared" si="7"/>
        <v>30</v>
      </c>
      <c r="I31" s="33">
        <f t="shared" si="8"/>
        <v>875754.86292250501</v>
      </c>
      <c r="J31" s="42"/>
      <c r="K31" s="43"/>
      <c r="L31" s="36">
        <f t="shared" si="4"/>
        <v>54228926.816503458</v>
      </c>
    </row>
    <row r="32" spans="1:12" x14ac:dyDescent="0.25">
      <c r="A32" s="37">
        <v>42887</v>
      </c>
      <c r="B32" s="37">
        <v>42916</v>
      </c>
      <c r="C32" s="38">
        <v>0.2233</v>
      </c>
      <c r="D32" s="39">
        <f>IF(A32="","",C32*1.5)</f>
        <v>0.33494999999999997</v>
      </c>
      <c r="E32" s="40">
        <f>IF(D32="","", (POWER((1+D32),(1/12)))-1)</f>
        <v>2.4366616530168139E-2</v>
      </c>
      <c r="F32" s="39">
        <f>IF(A32="","",IF(D$1=0,E32,MIN(E32,D$1)))</f>
        <v>2.4366616530168139E-2</v>
      </c>
      <c r="G32" s="32">
        <f t="shared" si="3"/>
        <v>35940766</v>
      </c>
      <c r="H32" s="41">
        <f t="shared" si="7"/>
        <v>30</v>
      </c>
      <c r="I32" s="33">
        <f t="shared" si="8"/>
        <v>875754.86292250501</v>
      </c>
      <c r="J32" s="42"/>
      <c r="K32" s="43"/>
      <c r="L32" s="36">
        <f t="shared" si="4"/>
        <v>55104681.679425962</v>
      </c>
    </row>
    <row r="33" spans="1:12" x14ac:dyDescent="0.25">
      <c r="A33" s="37">
        <v>42917</v>
      </c>
      <c r="B33" s="37">
        <v>42947</v>
      </c>
      <c r="C33" s="38">
        <v>0.2198</v>
      </c>
      <c r="D33" s="39">
        <f>IF(A33="","",C33*1.5)</f>
        <v>0.32969999999999999</v>
      </c>
      <c r="E33" s="40">
        <f>IF(D33="","", (POWER((1+D33),(1/12)))-1)</f>
        <v>2.4030296637850723E-2</v>
      </c>
      <c r="F33" s="39">
        <f>IF(A33="","",IF(D$1=0,E33,MIN(E33,D$1)))</f>
        <v>2.4030296637850723E-2</v>
      </c>
      <c r="G33" s="32">
        <f t="shared" si="3"/>
        <v>35940766</v>
      </c>
      <c r="H33" s="41">
        <f t="shared" si="7"/>
        <v>30</v>
      </c>
      <c r="I33" s="33">
        <f t="shared" si="8"/>
        <v>863667.26837157959</v>
      </c>
      <c r="J33" s="42"/>
      <c r="K33" s="43"/>
      <c r="L33" s="36">
        <f t="shared" si="4"/>
        <v>55968348.947797544</v>
      </c>
    </row>
    <row r="34" spans="1:12" x14ac:dyDescent="0.25">
      <c r="A34" s="37">
        <v>42948</v>
      </c>
      <c r="B34" s="37">
        <v>42978</v>
      </c>
      <c r="C34" s="38">
        <v>0.2198</v>
      </c>
      <c r="D34" s="39">
        <f t="shared" ref="D34:D48" si="9">IF(A34="","",C34*1.5)</f>
        <v>0.32969999999999999</v>
      </c>
      <c r="E34" s="40">
        <f t="shared" ref="E34:E48" si="10">IF(D34="","", (POWER((1+D34),(1/12)))-1)</f>
        <v>2.4030296637850723E-2</v>
      </c>
      <c r="F34" s="39">
        <f t="shared" ref="F34:F48" si="11">IF(A34="","",IF(D$1=0,E34,MIN(E34,D$1)))</f>
        <v>2.4030296637850723E-2</v>
      </c>
      <c r="G34" s="32">
        <f t="shared" si="3"/>
        <v>35940766</v>
      </c>
      <c r="H34" s="41">
        <f t="shared" si="7"/>
        <v>30</v>
      </c>
      <c r="I34" s="33">
        <f t="shared" si="8"/>
        <v>863667.26837157959</v>
      </c>
      <c r="J34" s="42"/>
      <c r="K34" s="43"/>
      <c r="L34" s="36">
        <f t="shared" si="4"/>
        <v>56832016.216169126</v>
      </c>
    </row>
    <row r="35" spans="1:12" x14ac:dyDescent="0.25">
      <c r="A35" s="37">
        <v>42979</v>
      </c>
      <c r="B35" s="37">
        <v>43008</v>
      </c>
      <c r="C35" s="38">
        <v>0.2198</v>
      </c>
      <c r="D35" s="39">
        <f t="shared" si="9"/>
        <v>0.32969999999999999</v>
      </c>
      <c r="E35" s="40">
        <f t="shared" si="10"/>
        <v>2.4030296637850723E-2</v>
      </c>
      <c r="F35" s="39">
        <f t="shared" si="11"/>
        <v>2.4030296637850723E-2</v>
      </c>
      <c r="G35" s="32">
        <f t="shared" si="3"/>
        <v>35940766</v>
      </c>
      <c r="H35" s="41">
        <f t="shared" si="7"/>
        <v>30</v>
      </c>
      <c r="I35" s="33">
        <f t="shared" si="8"/>
        <v>863667.26837157959</v>
      </c>
      <c r="J35" s="42"/>
      <c r="K35" s="43"/>
      <c r="L35" s="36">
        <f t="shared" si="4"/>
        <v>57695683.484540708</v>
      </c>
    </row>
    <row r="36" spans="1:12" x14ac:dyDescent="0.25">
      <c r="A36" s="37">
        <v>43009</v>
      </c>
      <c r="B36" s="37">
        <v>43039</v>
      </c>
      <c r="C36" s="38">
        <v>0.21149999999999999</v>
      </c>
      <c r="D36" s="39">
        <f t="shared" si="9"/>
        <v>0.31724999999999998</v>
      </c>
      <c r="E36" s="40">
        <f t="shared" si="10"/>
        <v>2.3227846316473233E-2</v>
      </c>
      <c r="F36" s="39">
        <f t="shared" si="11"/>
        <v>2.3227846316473233E-2</v>
      </c>
      <c r="G36" s="32">
        <f t="shared" si="3"/>
        <v>35940766</v>
      </c>
      <c r="H36" s="41">
        <f t="shared" si="7"/>
        <v>30</v>
      </c>
      <c r="I36" s="33">
        <f t="shared" si="8"/>
        <v>834826.5891443264</v>
      </c>
      <c r="J36" s="42"/>
      <c r="K36" s="43"/>
      <c r="L36" s="36">
        <f t="shared" si="4"/>
        <v>58530510.073685035</v>
      </c>
    </row>
    <row r="37" spans="1:12" x14ac:dyDescent="0.25">
      <c r="A37" s="37">
        <v>43040</v>
      </c>
      <c r="B37" s="37">
        <v>43069</v>
      </c>
      <c r="C37" s="38">
        <v>0.20960000000000001</v>
      </c>
      <c r="D37" s="39">
        <f t="shared" si="9"/>
        <v>0.31440000000000001</v>
      </c>
      <c r="E37" s="40">
        <f t="shared" si="10"/>
        <v>2.3043175271197036E-2</v>
      </c>
      <c r="F37" s="39">
        <f t="shared" si="11"/>
        <v>2.3043175271197036E-2</v>
      </c>
      <c r="G37" s="32">
        <f t="shared" si="3"/>
        <v>35940766</v>
      </c>
      <c r="H37" s="41">
        <f t="shared" si="7"/>
        <v>30</v>
      </c>
      <c r="I37" s="33">
        <f t="shared" si="8"/>
        <v>828189.37031907926</v>
      </c>
      <c r="J37" s="42"/>
      <c r="K37" s="43"/>
      <c r="L37" s="36">
        <f t="shared" si="4"/>
        <v>59358699.444004111</v>
      </c>
    </row>
    <row r="38" spans="1:12" x14ac:dyDescent="0.25">
      <c r="A38" s="37">
        <v>43070</v>
      </c>
      <c r="B38" s="37">
        <v>43100</v>
      </c>
      <c r="C38" s="38">
        <v>0.2077</v>
      </c>
      <c r="D38" s="39">
        <f t="shared" si="9"/>
        <v>0.31154999999999999</v>
      </c>
      <c r="E38" s="40">
        <f t="shared" si="10"/>
        <v>2.2858136808515228E-2</v>
      </c>
      <c r="F38" s="39">
        <f t="shared" si="11"/>
        <v>2.2858136808515228E-2</v>
      </c>
      <c r="G38" s="32">
        <f t="shared" si="3"/>
        <v>35940766</v>
      </c>
      <c r="H38" s="41">
        <f>IF(A38="","",DAYS360(A38,B38+(1)))</f>
        <v>30</v>
      </c>
      <c r="I38" s="33">
        <f t="shared" si="8"/>
        <v>821538.9462308326</v>
      </c>
      <c r="J38" s="42"/>
      <c r="K38" s="43"/>
      <c r="L38" s="36">
        <f t="shared" si="4"/>
        <v>60180238.390234947</v>
      </c>
    </row>
    <row r="39" spans="1:12" x14ac:dyDescent="0.25">
      <c r="A39" s="37">
        <v>43101</v>
      </c>
      <c r="B39" s="37">
        <v>43131</v>
      </c>
      <c r="C39" s="38">
        <v>0.2069</v>
      </c>
      <c r="D39" s="39">
        <f t="shared" si="9"/>
        <v>0.31035000000000001</v>
      </c>
      <c r="E39" s="40">
        <f t="shared" si="10"/>
        <v>2.2780115587483163E-2</v>
      </c>
      <c r="F39" s="39">
        <f t="shared" si="11"/>
        <v>2.2780115587483163E-2</v>
      </c>
      <c r="G39" s="32">
        <f t="shared" si="3"/>
        <v>35940766</v>
      </c>
      <c r="H39" s="41">
        <f>IF(A39="","",DAYS360(A39,B39+(1)))</f>
        <v>30</v>
      </c>
      <c r="I39" s="33">
        <f t="shared" si="8"/>
        <v>818734.80378268484</v>
      </c>
      <c r="J39" s="42"/>
      <c r="K39" s="43"/>
      <c r="L39" s="36">
        <f t="shared" si="4"/>
        <v>60998973.194017634</v>
      </c>
    </row>
    <row r="40" spans="1:12" x14ac:dyDescent="0.25">
      <c r="A40" s="37">
        <v>43132</v>
      </c>
      <c r="B40" s="37">
        <v>43159</v>
      </c>
      <c r="C40" s="38">
        <v>0.21010000000000001</v>
      </c>
      <c r="D40" s="39">
        <f t="shared" si="9"/>
        <v>0.31515000000000004</v>
      </c>
      <c r="E40" s="40">
        <f t="shared" si="10"/>
        <v>2.3091808474569486E-2</v>
      </c>
      <c r="F40" s="39">
        <f t="shared" si="11"/>
        <v>2.3091808474569486E-2</v>
      </c>
      <c r="G40" s="32">
        <f t="shared" si="3"/>
        <v>35940766</v>
      </c>
      <c r="H40" s="41">
        <f t="shared" ref="H40:H50" si="12">IF(A40="","",DAYS360(A40,B40+(1)))</f>
        <v>30</v>
      </c>
      <c r="I40" s="33">
        <f t="shared" si="8"/>
        <v>829937.28490131884</v>
      </c>
      <c r="J40" s="42"/>
      <c r="K40" s="43"/>
      <c r="L40" s="36">
        <f t="shared" si="4"/>
        <v>61828910.478918955</v>
      </c>
    </row>
    <row r="41" spans="1:12" x14ac:dyDescent="0.25">
      <c r="A41" s="37">
        <v>43160</v>
      </c>
      <c r="B41" s="37">
        <v>43190</v>
      </c>
      <c r="C41" s="38">
        <v>0.20680000000000001</v>
      </c>
      <c r="D41" s="39">
        <f t="shared" si="9"/>
        <v>0.31020000000000003</v>
      </c>
      <c r="E41" s="40">
        <f t="shared" si="10"/>
        <v>2.2770358330055807E-2</v>
      </c>
      <c r="F41" s="39">
        <f t="shared" si="11"/>
        <v>2.2770358330055807E-2</v>
      </c>
      <c r="G41" s="32">
        <f t="shared" si="3"/>
        <v>35940766</v>
      </c>
      <c r="H41" s="41">
        <f t="shared" si="12"/>
        <v>30</v>
      </c>
      <c r="I41" s="33">
        <f t="shared" si="8"/>
        <v>818384.12047668651</v>
      </c>
      <c r="J41" s="42"/>
      <c r="K41" s="43"/>
      <c r="L41" s="36">
        <f t="shared" si="4"/>
        <v>62647294.59939564</v>
      </c>
    </row>
    <row r="42" spans="1:12" x14ac:dyDescent="0.25">
      <c r="A42" s="37">
        <v>43191</v>
      </c>
      <c r="B42" s="37">
        <v>43220</v>
      </c>
      <c r="C42" s="38">
        <v>0.20480000000000001</v>
      </c>
      <c r="D42" s="39">
        <f t="shared" si="9"/>
        <v>0.30720000000000003</v>
      </c>
      <c r="E42" s="40">
        <f t="shared" si="10"/>
        <v>2.2574997834371668E-2</v>
      </c>
      <c r="F42" s="39">
        <f t="shared" si="11"/>
        <v>2.2574997834371668E-2</v>
      </c>
      <c r="G42" s="32">
        <f t="shared" si="3"/>
        <v>35940766</v>
      </c>
      <c r="H42" s="41">
        <f t="shared" si="12"/>
        <v>30</v>
      </c>
      <c r="I42" s="33">
        <f t="shared" si="8"/>
        <v>811362.71461565886</v>
      </c>
      <c r="J42" s="42"/>
      <c r="K42" s="43"/>
      <c r="L42" s="36">
        <f t="shared" si="4"/>
        <v>63458657.314011298</v>
      </c>
    </row>
    <row r="43" spans="1:12" x14ac:dyDescent="0.25">
      <c r="A43" s="37">
        <v>43221</v>
      </c>
      <c r="B43" s="37">
        <v>43251</v>
      </c>
      <c r="C43" s="38">
        <v>0.2044</v>
      </c>
      <c r="D43" s="39">
        <f t="shared" si="9"/>
        <v>0.30659999999999998</v>
      </c>
      <c r="E43" s="40">
        <f t="shared" si="10"/>
        <v>2.2535876422826506E-2</v>
      </c>
      <c r="F43" s="39">
        <f t="shared" si="11"/>
        <v>2.2535876422826506E-2</v>
      </c>
      <c r="G43" s="32">
        <f t="shared" si="3"/>
        <v>35940766</v>
      </c>
      <c r="H43" s="41">
        <f t="shared" si="12"/>
        <v>30</v>
      </c>
      <c r="I43" s="33">
        <f t="shared" si="8"/>
        <v>809956.66111772449</v>
      </c>
      <c r="J43" s="42"/>
      <c r="K43" s="43"/>
      <c r="L43" s="36">
        <f t="shared" si="4"/>
        <v>64268613.975129023</v>
      </c>
    </row>
    <row r="44" spans="1:12" x14ac:dyDescent="0.25">
      <c r="A44" s="37">
        <v>43252</v>
      </c>
      <c r="B44" s="37">
        <v>43281</v>
      </c>
      <c r="C44" s="38">
        <v>0.20280000000000001</v>
      </c>
      <c r="D44" s="39">
        <f t="shared" si="9"/>
        <v>0.30420000000000003</v>
      </c>
      <c r="E44" s="40">
        <f t="shared" si="10"/>
        <v>2.2379225919199275E-2</v>
      </c>
      <c r="F44" s="39">
        <f t="shared" si="11"/>
        <v>2.2379225919199275E-2</v>
      </c>
      <c r="G44" s="32">
        <f t="shared" si="3"/>
        <v>35940766</v>
      </c>
      <c r="H44" s="41">
        <f t="shared" si="12"/>
        <v>30</v>
      </c>
      <c r="I44" s="33">
        <f t="shared" si="8"/>
        <v>804326.52202307608</v>
      </c>
      <c r="J44" s="42"/>
      <c r="K44" s="43"/>
      <c r="L44" s="36">
        <f t="shared" si="4"/>
        <v>65072940.497152098</v>
      </c>
    </row>
    <row r="45" spans="1:12" x14ac:dyDescent="0.25">
      <c r="A45" s="37">
        <v>43282</v>
      </c>
      <c r="B45" s="37">
        <v>43312</v>
      </c>
      <c r="C45" s="38">
        <v>0.20030000000000001</v>
      </c>
      <c r="D45" s="39">
        <f t="shared" si="9"/>
        <v>0.30044999999999999</v>
      </c>
      <c r="E45" s="40">
        <f t="shared" si="10"/>
        <v>2.2133929699163168E-2</v>
      </c>
      <c r="F45" s="39">
        <f t="shared" si="11"/>
        <v>2.2133929699163168E-2</v>
      </c>
      <c r="G45" s="32">
        <f t="shared" si="3"/>
        <v>35940766</v>
      </c>
      <c r="H45" s="41">
        <f t="shared" si="12"/>
        <v>30</v>
      </c>
      <c r="I45" s="33">
        <f t="shared" si="8"/>
        <v>795510.38797807379</v>
      </c>
      <c r="J45" s="42"/>
      <c r="K45" s="43"/>
      <c r="L45" s="36">
        <f t="shared" si="4"/>
        <v>65868450.885130174</v>
      </c>
    </row>
    <row r="46" spans="1:12" x14ac:dyDescent="0.25">
      <c r="A46" s="37">
        <v>43313</v>
      </c>
      <c r="B46" s="37">
        <v>43343</v>
      </c>
      <c r="C46" s="38">
        <v>0.19939999999999999</v>
      </c>
      <c r="D46" s="39">
        <f t="shared" si="9"/>
        <v>0.29909999999999998</v>
      </c>
      <c r="E46" s="40">
        <f t="shared" si="10"/>
        <v>2.2045464310016527E-2</v>
      </c>
      <c r="F46" s="39">
        <f t="shared" si="11"/>
        <v>2.2045464310016527E-2</v>
      </c>
      <c r="G46" s="32">
        <f t="shared" si="3"/>
        <v>35940766</v>
      </c>
      <c r="H46" s="41">
        <f t="shared" si="12"/>
        <v>30</v>
      </c>
      <c r="I46" s="33">
        <f t="shared" si="8"/>
        <v>792330.87412765541</v>
      </c>
      <c r="J46" s="42"/>
      <c r="K46" s="43"/>
      <c r="L46" s="36">
        <f t="shared" si="4"/>
        <v>66660781.759257831</v>
      </c>
    </row>
    <row r="47" spans="1:12" x14ac:dyDescent="0.25">
      <c r="A47" s="37">
        <v>43344</v>
      </c>
      <c r="B47" s="37">
        <v>43373</v>
      </c>
      <c r="C47" s="38">
        <v>0.1981</v>
      </c>
      <c r="D47" s="39">
        <f t="shared" si="9"/>
        <v>0.29715000000000003</v>
      </c>
      <c r="E47" s="40">
        <f t="shared" si="10"/>
        <v>2.1917532081249247E-2</v>
      </c>
      <c r="F47" s="39">
        <f t="shared" si="11"/>
        <v>2.1917532081249247E-2</v>
      </c>
      <c r="G47" s="32">
        <f t="shared" si="3"/>
        <v>35940766</v>
      </c>
      <c r="H47" s="41">
        <f t="shared" si="12"/>
        <v>30</v>
      </c>
      <c r="I47" s="33">
        <f t="shared" si="8"/>
        <v>787732.89182967215</v>
      </c>
      <c r="J47" s="42"/>
      <c r="K47" s="43"/>
      <c r="L47" s="36">
        <f t="shared" si="4"/>
        <v>67448514.651087508</v>
      </c>
    </row>
    <row r="48" spans="1:12" x14ac:dyDescent="0.25">
      <c r="A48" s="37">
        <v>43374</v>
      </c>
      <c r="B48" s="37">
        <v>43404</v>
      </c>
      <c r="C48" s="38">
        <v>0.1963</v>
      </c>
      <c r="D48" s="39">
        <f t="shared" si="9"/>
        <v>0.29444999999999999</v>
      </c>
      <c r="E48" s="40">
        <f t="shared" si="10"/>
        <v>2.1740103800155453E-2</v>
      </c>
      <c r="F48" s="39">
        <f t="shared" si="11"/>
        <v>2.1740103800155453E-2</v>
      </c>
      <c r="G48" s="32">
        <f t="shared" si="3"/>
        <v>35940766</v>
      </c>
      <c r="H48" s="41">
        <f t="shared" si="12"/>
        <v>30</v>
      </c>
      <c r="I48" s="33">
        <f t="shared" si="8"/>
        <v>781355.98349709786</v>
      </c>
      <c r="J48" s="42"/>
      <c r="K48" s="43"/>
      <c r="L48" s="36">
        <f t="shared" si="4"/>
        <v>68229870.634584606</v>
      </c>
    </row>
    <row r="49" spans="1:12" x14ac:dyDescent="0.25">
      <c r="A49" s="37">
        <v>43405</v>
      </c>
      <c r="B49" s="37">
        <v>43434</v>
      </c>
      <c r="C49" s="38">
        <v>0.19489999999999999</v>
      </c>
      <c r="D49" s="39">
        <f>IF(A49="","",C49*1.5)</f>
        <v>0.29235</v>
      </c>
      <c r="E49" s="40">
        <f>IF(D49="","", (POWER((1+D49),(1/12)))-1)</f>
        <v>2.1601869331581591E-2</v>
      </c>
      <c r="F49" s="39">
        <f>IF(A49="","",IF(D$1=0,E49,MIN(E49,D$1)))</f>
        <v>2.1601869331581591E-2</v>
      </c>
      <c r="G49" s="32">
        <f t="shared" si="3"/>
        <v>35940766</v>
      </c>
      <c r="H49" s="41">
        <f t="shared" si="12"/>
        <v>30</v>
      </c>
      <c r="I49" s="33">
        <f t="shared" si="8"/>
        <v>776387.73080895038</v>
      </c>
      <c r="J49" s="42"/>
      <c r="K49" s="43"/>
      <c r="L49" s="36">
        <f>SUM(L48,I49)-J49</f>
        <v>69006258.365393549</v>
      </c>
    </row>
    <row r="50" spans="1:12" x14ac:dyDescent="0.25">
      <c r="A50" s="37">
        <v>43435</v>
      </c>
      <c r="B50" s="37">
        <v>43465</v>
      </c>
      <c r="C50" s="38">
        <v>0.19400000000000001</v>
      </c>
      <c r="D50" s="39">
        <f t="shared" ref="D50" si="13">IF(A50="","",C50*1.5)</f>
        <v>0.29100000000000004</v>
      </c>
      <c r="E50" s="40">
        <f t="shared" ref="E50" si="14">IF(D50="","", (POWER((1+D50),(1/12)))-1)</f>
        <v>2.1512895544899102E-2</v>
      </c>
      <c r="F50" s="39">
        <f t="shared" ref="F50" si="15">IF(A50="","",IF(D$1=0,E50,MIN(E50,D$1)))</f>
        <v>2.1512895544899102E-2</v>
      </c>
      <c r="G50" s="32">
        <f t="shared" si="3"/>
        <v>35940766</v>
      </c>
      <c r="H50" s="41">
        <f t="shared" si="12"/>
        <v>30</v>
      </c>
      <c r="I50" s="33">
        <f t="shared" si="8"/>
        <v>773189.94476166111</v>
      </c>
      <c r="J50" s="42"/>
      <c r="K50" s="43"/>
      <c r="L50" s="36">
        <f t="shared" ref="L50" si="16">SUM(L49,I50)-J50</f>
        <v>69779448.310155213</v>
      </c>
    </row>
    <row r="51" spans="1:12" x14ac:dyDescent="0.25">
      <c r="A51" s="44"/>
      <c r="B51" s="45"/>
      <c r="C51" s="45"/>
      <c r="D51" s="116" t="s">
        <v>19</v>
      </c>
      <c r="E51" s="116"/>
      <c r="F51" s="46" t="s">
        <v>20</v>
      </c>
      <c r="G51" s="47">
        <f>G50</f>
        <v>35940766</v>
      </c>
      <c r="H51" s="48">
        <f>SUM(H9:H50)</f>
        <v>1236</v>
      </c>
      <c r="I51" s="49">
        <f>SUM(I13:I50)</f>
        <v>31377920.723550946</v>
      </c>
      <c r="J51" s="49"/>
      <c r="K51" s="50"/>
      <c r="L51" s="108">
        <f>L50</f>
        <v>69779448.310155213</v>
      </c>
    </row>
    <row r="52" spans="1:12" x14ac:dyDescent="0.25">
      <c r="A52" s="52"/>
      <c r="B52" s="52"/>
      <c r="C52" s="52"/>
      <c r="D52" s="52"/>
      <c r="E52" s="52"/>
      <c r="F52" s="52"/>
      <c r="G52" s="53"/>
      <c r="H52" s="53"/>
      <c r="I52" s="54"/>
      <c r="J52" s="55"/>
      <c r="K52" s="56"/>
      <c r="L52" s="57"/>
    </row>
    <row r="53" spans="1:12" x14ac:dyDescent="0.25">
      <c r="A53" s="52"/>
      <c r="B53" s="52"/>
      <c r="C53" s="52"/>
      <c r="D53" s="58"/>
      <c r="E53" s="58"/>
      <c r="F53" s="58"/>
      <c r="G53" s="59"/>
      <c r="H53" s="111" t="s">
        <v>21</v>
      </c>
      <c r="I53" s="111"/>
      <c r="J53" s="111"/>
      <c r="K53" s="111"/>
      <c r="L53" s="60">
        <f>SUM(G51,I51)</f>
        <v>67318686.723550946</v>
      </c>
    </row>
    <row r="54" spans="1:12" x14ac:dyDescent="0.25">
      <c r="A54" s="52"/>
      <c r="B54" s="52"/>
      <c r="C54" s="52"/>
      <c r="D54" s="52"/>
      <c r="E54" s="52"/>
      <c r="F54" s="52"/>
      <c r="G54" s="53"/>
      <c r="H54" s="53"/>
      <c r="I54" s="54"/>
      <c r="J54" s="55"/>
      <c r="K54" s="56"/>
      <c r="L54" s="57"/>
    </row>
    <row r="55" spans="1:12" x14ac:dyDescent="0.25">
      <c r="C55" s="7"/>
      <c r="H55" s="111" t="s">
        <v>22</v>
      </c>
      <c r="I55" s="111"/>
      <c r="J55" s="111"/>
      <c r="K55" s="111"/>
      <c r="L55" s="61">
        <f>I51</f>
        <v>31377920.723550946</v>
      </c>
    </row>
    <row r="58" spans="1:12" ht="15.75" x14ac:dyDescent="0.25">
      <c r="A58" s="74" t="s">
        <v>0</v>
      </c>
      <c r="B58" s="75">
        <v>4444</v>
      </c>
      <c r="C58" s="1"/>
      <c r="D58" s="2"/>
      <c r="E58" s="2"/>
      <c r="F58" s="3"/>
      <c r="G58" s="4"/>
      <c r="H58" s="3"/>
      <c r="I58" s="3"/>
      <c r="J58" s="3"/>
      <c r="K58" s="5"/>
      <c r="L58" s="6"/>
    </row>
    <row r="59" spans="1:12" x14ac:dyDescent="0.25">
      <c r="A59" s="74" t="s">
        <v>1</v>
      </c>
      <c r="B59" s="76">
        <v>14321437</v>
      </c>
      <c r="C59" s="7"/>
      <c r="D59" s="1"/>
      <c r="E59" s="2"/>
      <c r="F59" s="8"/>
      <c r="G59" s="8"/>
      <c r="H59" s="3"/>
      <c r="I59" s="3"/>
      <c r="J59" s="3"/>
      <c r="K59" s="5"/>
      <c r="L59" s="6"/>
    </row>
    <row r="60" spans="1:12" x14ac:dyDescent="0.25">
      <c r="A60" s="117"/>
      <c r="B60" s="117"/>
      <c r="C60" s="117"/>
      <c r="D60" s="118"/>
      <c r="E60" s="119"/>
      <c r="F60" s="3"/>
      <c r="G60" s="3"/>
      <c r="H60" s="3"/>
      <c r="I60" s="3"/>
      <c r="J60" s="3"/>
      <c r="K60" s="5"/>
      <c r="L60" s="6"/>
    </row>
    <row r="61" spans="1:12" x14ac:dyDescent="0.25">
      <c r="A61" s="105"/>
      <c r="B61" s="105"/>
      <c r="C61" s="10"/>
      <c r="D61" s="11"/>
      <c r="E61" s="11"/>
      <c r="F61" s="3"/>
      <c r="G61" s="3"/>
      <c r="H61" s="3"/>
      <c r="I61" s="3"/>
      <c r="J61" s="3"/>
      <c r="K61" s="5"/>
      <c r="L61" s="6"/>
    </row>
    <row r="62" spans="1:12" x14ac:dyDescent="0.25">
      <c r="A62" s="112" t="s">
        <v>2</v>
      </c>
      <c r="B62" s="112"/>
      <c r="C62" s="12" t="s">
        <v>3</v>
      </c>
      <c r="D62" s="113" t="s">
        <v>4</v>
      </c>
      <c r="E62" s="113"/>
      <c r="F62" s="13" t="s">
        <v>5</v>
      </c>
      <c r="G62" s="114" t="s">
        <v>6</v>
      </c>
      <c r="H62" s="114"/>
      <c r="I62" s="114"/>
      <c r="J62" s="114"/>
      <c r="K62" s="114"/>
      <c r="L62" s="114"/>
    </row>
    <row r="63" spans="1:12" ht="24" x14ac:dyDescent="0.25">
      <c r="A63" s="14" t="s">
        <v>7</v>
      </c>
      <c r="B63" s="14" t="s">
        <v>8</v>
      </c>
      <c r="C63" s="15" t="s">
        <v>9</v>
      </c>
      <c r="D63" s="16" t="s">
        <v>10</v>
      </c>
      <c r="E63" s="16" t="s">
        <v>11</v>
      </c>
      <c r="F63" s="12" t="s">
        <v>12</v>
      </c>
      <c r="G63" s="17" t="s">
        <v>13</v>
      </c>
      <c r="H63" s="18" t="s">
        <v>14</v>
      </c>
      <c r="I63" s="19" t="s">
        <v>15</v>
      </c>
      <c r="J63" s="115" t="s">
        <v>16</v>
      </c>
      <c r="K63" s="115"/>
      <c r="L63" s="62" t="s">
        <v>23</v>
      </c>
    </row>
    <row r="64" spans="1:12" x14ac:dyDescent="0.25">
      <c r="A64" s="20"/>
      <c r="B64" s="21"/>
      <c r="C64" s="22"/>
      <c r="D64" s="23" t="str">
        <f>IF(C64="","",C64*1.5)</f>
        <v/>
      </c>
      <c r="E64" s="24" t="str">
        <f t="shared" ref="E64:E86" si="17">IF(D64="","", (POWER((1+D64),(1/12)))-1)</f>
        <v/>
      </c>
      <c r="F64" s="25" t="str">
        <f>IF(A64="","",IF(D$9=0,E64,MIN(E64,D$9)))</f>
        <v/>
      </c>
      <c r="G64" s="26">
        <f>B59</f>
        <v>14321437</v>
      </c>
      <c r="H64" s="27" t="str">
        <f>IF(A64="","",DAYS360(A64,B64+(1)))</f>
        <v/>
      </c>
      <c r="I64" s="28">
        <f>D60</f>
        <v>0</v>
      </c>
      <c r="J64" s="29" t="s">
        <v>17</v>
      </c>
      <c r="K64" s="30" t="s">
        <v>18</v>
      </c>
      <c r="L64" s="31">
        <f>G64+I64</f>
        <v>14321437</v>
      </c>
    </row>
    <row r="65" spans="1:12" x14ac:dyDescent="0.25">
      <c r="A65" s="20"/>
      <c r="B65" s="20"/>
      <c r="C65" s="22"/>
      <c r="D65" s="23" t="str">
        <f>IF(C65="","",C65*1.5)</f>
        <v/>
      </c>
      <c r="E65" s="24" t="str">
        <f t="shared" si="17"/>
        <v/>
      </c>
      <c r="F65" s="25" t="str">
        <f>IF(A65="","",IF(D$9=0,E65,MIN(E65,D$9)))</f>
        <v/>
      </c>
      <c r="G65" s="32">
        <f t="shared" ref="G65:G105" si="18">MIN(G64,L64)</f>
        <v>14321437</v>
      </c>
      <c r="H65" s="27" t="str">
        <f>IF(A65="","",DAYS360(A65,B65+(1)))</f>
        <v/>
      </c>
      <c r="I65" s="33" t="str">
        <f>IF(A65="","",((G65*F65)/30)*H65)</f>
        <v/>
      </c>
      <c r="J65" s="34"/>
      <c r="K65" s="35"/>
      <c r="L65" s="36">
        <f t="shared" ref="L65:L105" si="19">SUM(L64,I65)-J65</f>
        <v>14321437</v>
      </c>
    </row>
    <row r="66" spans="1:12" x14ac:dyDescent="0.25">
      <c r="A66" s="37">
        <v>42257</v>
      </c>
      <c r="B66" s="37">
        <v>42277</v>
      </c>
      <c r="C66" s="38">
        <v>0.19259999999999999</v>
      </c>
      <c r="D66" s="73">
        <f t="shared" ref="D66:D86" si="20">IF(A66="","",C66*1.5)</f>
        <v>0.28889999999999999</v>
      </c>
      <c r="E66" s="40">
        <f t="shared" si="17"/>
        <v>2.1374322212011299E-2</v>
      </c>
      <c r="F66" s="39">
        <f t="shared" ref="F66:F86" si="21">IF(A66="","",IF(D$1=0,E66,MIN(E66,D$1)))</f>
        <v>2.1374322212011299E-2</v>
      </c>
      <c r="G66" s="32">
        <f t="shared" si="18"/>
        <v>14321437</v>
      </c>
      <c r="H66" s="41">
        <f>IF(A66="","",DAYS360(A66,B66+(1)))</f>
        <v>21</v>
      </c>
      <c r="I66" s="33">
        <f>IF(A66="","",((G66*F66)/30)*H66)</f>
        <v>214277.7062839143</v>
      </c>
      <c r="J66" s="42"/>
      <c r="K66" s="43"/>
      <c r="L66" s="36">
        <f t="shared" si="19"/>
        <v>14535714.706283914</v>
      </c>
    </row>
    <row r="67" spans="1:12" x14ac:dyDescent="0.25">
      <c r="A67" s="37">
        <v>42278</v>
      </c>
      <c r="B67" s="37">
        <v>42308</v>
      </c>
      <c r="C67" s="38">
        <v>0.1933</v>
      </c>
      <c r="D67" s="39">
        <f t="shared" si="20"/>
        <v>0.28994999999999999</v>
      </c>
      <c r="E67" s="40">
        <f t="shared" si="17"/>
        <v>2.1443634727683625E-2</v>
      </c>
      <c r="F67" s="39">
        <f t="shared" si="21"/>
        <v>2.1443634727683625E-2</v>
      </c>
      <c r="G67" s="32">
        <f t="shared" si="18"/>
        <v>14321437</v>
      </c>
      <c r="H67" s="41">
        <f t="shared" ref="H67:H94" si="22">IF(A67="","",DAYS360(A67,B67+(1)))</f>
        <v>30</v>
      </c>
      <c r="I67" s="33">
        <f>IF(A67="","",((G67*F67)/30)*H67)</f>
        <v>307103.66380353319</v>
      </c>
      <c r="J67" s="42"/>
      <c r="K67" s="43"/>
      <c r="L67" s="36">
        <f t="shared" si="19"/>
        <v>14842818.370087447</v>
      </c>
    </row>
    <row r="68" spans="1:12" x14ac:dyDescent="0.25">
      <c r="A68" s="37">
        <v>42309</v>
      </c>
      <c r="B68" s="37">
        <v>42338</v>
      </c>
      <c r="C68" s="38">
        <v>0.1933</v>
      </c>
      <c r="D68" s="39">
        <f t="shared" si="20"/>
        <v>0.28994999999999999</v>
      </c>
      <c r="E68" s="40">
        <f t="shared" si="17"/>
        <v>2.1443634727683625E-2</v>
      </c>
      <c r="F68" s="39">
        <f t="shared" si="21"/>
        <v>2.1443634727683625E-2</v>
      </c>
      <c r="G68" s="32">
        <f t="shared" si="18"/>
        <v>14321437</v>
      </c>
      <c r="H68" s="41">
        <f t="shared" si="22"/>
        <v>30</v>
      </c>
      <c r="I68" s="33">
        <f>IF(A68="","",((G68*F68)/30)*H68)</f>
        <v>307103.66380353319</v>
      </c>
      <c r="J68" s="42"/>
      <c r="K68" s="43"/>
      <c r="L68" s="36">
        <f t="shared" si="19"/>
        <v>15149922.033890979</v>
      </c>
    </row>
    <row r="69" spans="1:12" x14ac:dyDescent="0.25">
      <c r="A69" s="37">
        <v>42339</v>
      </c>
      <c r="B69" s="37">
        <v>42369</v>
      </c>
      <c r="C69" s="38">
        <v>0.1933</v>
      </c>
      <c r="D69" s="39">
        <f t="shared" si="20"/>
        <v>0.28994999999999999</v>
      </c>
      <c r="E69" s="40">
        <f t="shared" si="17"/>
        <v>2.1443634727683625E-2</v>
      </c>
      <c r="F69" s="39">
        <f t="shared" si="21"/>
        <v>2.1443634727683625E-2</v>
      </c>
      <c r="G69" s="32">
        <f t="shared" si="18"/>
        <v>14321437</v>
      </c>
      <c r="H69" s="41">
        <f t="shared" si="22"/>
        <v>30</v>
      </c>
      <c r="I69" s="33">
        <f t="shared" ref="I69:I94" si="23">IF(A69="","",((G69*F69)/30)*H69)</f>
        <v>307103.66380353319</v>
      </c>
      <c r="J69" s="42"/>
      <c r="K69" s="43"/>
      <c r="L69" s="36">
        <f t="shared" si="19"/>
        <v>15457025.697694512</v>
      </c>
    </row>
    <row r="70" spans="1:12" x14ac:dyDescent="0.25">
      <c r="A70" s="37">
        <v>42370</v>
      </c>
      <c r="B70" s="37">
        <v>42400</v>
      </c>
      <c r="C70" s="38">
        <v>0.1968</v>
      </c>
      <c r="D70" s="39">
        <f t="shared" si="20"/>
        <v>0.29520000000000002</v>
      </c>
      <c r="E70" s="40">
        <f t="shared" si="17"/>
        <v>2.1789423437557742E-2</v>
      </c>
      <c r="F70" s="39">
        <f t="shared" si="21"/>
        <v>2.1789423437557742E-2</v>
      </c>
      <c r="G70" s="32">
        <f t="shared" si="18"/>
        <v>14321437</v>
      </c>
      <c r="H70" s="41">
        <f t="shared" si="22"/>
        <v>30</v>
      </c>
      <c r="I70" s="33">
        <f t="shared" si="23"/>
        <v>312055.85502730665</v>
      </c>
      <c r="J70" s="42"/>
      <c r="K70" s="43"/>
      <c r="L70" s="36">
        <f t="shared" si="19"/>
        <v>15769081.552721819</v>
      </c>
    </row>
    <row r="71" spans="1:12" x14ac:dyDescent="0.25">
      <c r="A71" s="37">
        <v>42401</v>
      </c>
      <c r="B71" s="37">
        <v>42429</v>
      </c>
      <c r="C71" s="38">
        <v>0.1968</v>
      </c>
      <c r="D71" s="39">
        <f t="shared" si="20"/>
        <v>0.29520000000000002</v>
      </c>
      <c r="E71" s="40">
        <f t="shared" si="17"/>
        <v>2.1789423437557742E-2</v>
      </c>
      <c r="F71" s="39">
        <f t="shared" si="21"/>
        <v>2.1789423437557742E-2</v>
      </c>
      <c r="G71" s="32">
        <f t="shared" si="18"/>
        <v>14321437</v>
      </c>
      <c r="H71" s="41">
        <f t="shared" si="22"/>
        <v>30</v>
      </c>
      <c r="I71" s="33">
        <f t="shared" si="23"/>
        <v>312055.85502730665</v>
      </c>
      <c r="J71" s="42"/>
      <c r="K71" s="43"/>
      <c r="L71" s="36">
        <f t="shared" si="19"/>
        <v>16081137.407749126</v>
      </c>
    </row>
    <row r="72" spans="1:12" x14ac:dyDescent="0.25">
      <c r="A72" s="37">
        <v>42430</v>
      </c>
      <c r="B72" s="37">
        <v>42460</v>
      </c>
      <c r="C72" s="38">
        <v>0.1968</v>
      </c>
      <c r="D72" s="39">
        <f t="shared" si="20"/>
        <v>0.29520000000000002</v>
      </c>
      <c r="E72" s="40">
        <f t="shared" si="17"/>
        <v>2.1789423437557742E-2</v>
      </c>
      <c r="F72" s="39">
        <f t="shared" si="21"/>
        <v>2.1789423437557742E-2</v>
      </c>
      <c r="G72" s="32">
        <f t="shared" si="18"/>
        <v>14321437</v>
      </c>
      <c r="H72" s="41">
        <f t="shared" si="22"/>
        <v>30</v>
      </c>
      <c r="I72" s="33">
        <f t="shared" si="23"/>
        <v>312055.85502730665</v>
      </c>
      <c r="J72" s="42"/>
      <c r="K72" s="43"/>
      <c r="L72" s="36">
        <f t="shared" si="19"/>
        <v>16393193.262776433</v>
      </c>
    </row>
    <row r="73" spans="1:12" x14ac:dyDescent="0.25">
      <c r="A73" s="37">
        <v>42461</v>
      </c>
      <c r="B73" s="37">
        <v>42490</v>
      </c>
      <c r="C73" s="38">
        <v>0.2054</v>
      </c>
      <c r="D73" s="39">
        <f t="shared" si="20"/>
        <v>0.30809999999999998</v>
      </c>
      <c r="E73" s="40">
        <f t="shared" si="17"/>
        <v>2.2633649099822239E-2</v>
      </c>
      <c r="F73" s="39">
        <f t="shared" si="21"/>
        <v>2.2633649099822239E-2</v>
      </c>
      <c r="G73" s="32">
        <f t="shared" si="18"/>
        <v>14321437</v>
      </c>
      <c r="H73" s="41">
        <f t="shared" si="22"/>
        <v>30</v>
      </c>
      <c r="I73" s="33">
        <f t="shared" si="23"/>
        <v>324146.37966321089</v>
      </c>
      <c r="J73" s="42"/>
      <c r="K73" s="43"/>
      <c r="L73" s="36">
        <f t="shared" si="19"/>
        <v>16717339.642439643</v>
      </c>
    </row>
    <row r="74" spans="1:12" x14ac:dyDescent="0.25">
      <c r="A74" s="37">
        <v>42491</v>
      </c>
      <c r="B74" s="37">
        <v>42521</v>
      </c>
      <c r="C74" s="38">
        <v>0.2054</v>
      </c>
      <c r="D74" s="39">
        <f t="shared" si="20"/>
        <v>0.30809999999999998</v>
      </c>
      <c r="E74" s="40">
        <f t="shared" si="17"/>
        <v>2.2633649099822239E-2</v>
      </c>
      <c r="F74" s="39">
        <f t="shared" si="21"/>
        <v>2.2633649099822239E-2</v>
      </c>
      <c r="G74" s="32">
        <f t="shared" si="18"/>
        <v>14321437</v>
      </c>
      <c r="H74" s="41">
        <f t="shared" si="22"/>
        <v>30</v>
      </c>
      <c r="I74" s="33">
        <f t="shared" si="23"/>
        <v>324146.37966321089</v>
      </c>
      <c r="J74" s="42"/>
      <c r="K74" s="43"/>
      <c r="L74" s="36">
        <f t="shared" si="19"/>
        <v>17041486.022102855</v>
      </c>
    </row>
    <row r="75" spans="1:12" x14ac:dyDescent="0.25">
      <c r="A75" s="37">
        <v>42522</v>
      </c>
      <c r="B75" s="37">
        <v>42551</v>
      </c>
      <c r="C75" s="38">
        <v>0.2054</v>
      </c>
      <c r="D75" s="39">
        <f t="shared" si="20"/>
        <v>0.30809999999999998</v>
      </c>
      <c r="E75" s="40">
        <f t="shared" si="17"/>
        <v>2.2633649099822239E-2</v>
      </c>
      <c r="F75" s="39">
        <f t="shared" si="21"/>
        <v>2.2633649099822239E-2</v>
      </c>
      <c r="G75" s="32">
        <f t="shared" si="18"/>
        <v>14321437</v>
      </c>
      <c r="H75" s="41">
        <f t="shared" si="22"/>
        <v>30</v>
      </c>
      <c r="I75" s="33">
        <f t="shared" si="23"/>
        <v>324146.37966321089</v>
      </c>
      <c r="J75" s="42"/>
      <c r="K75" s="43"/>
      <c r="L75" s="36">
        <f t="shared" si="19"/>
        <v>17365632.401766066</v>
      </c>
    </row>
    <row r="76" spans="1:12" x14ac:dyDescent="0.25">
      <c r="A76" s="37">
        <v>42552</v>
      </c>
      <c r="B76" s="37">
        <v>42582</v>
      </c>
      <c r="C76" s="38">
        <v>0.21340000000000001</v>
      </c>
      <c r="D76" s="39">
        <f t="shared" si="20"/>
        <v>0.3201</v>
      </c>
      <c r="E76" s="40">
        <f t="shared" si="17"/>
        <v>2.3412151466478903E-2</v>
      </c>
      <c r="F76" s="39">
        <f t="shared" si="21"/>
        <v>2.3412151466478903E-2</v>
      </c>
      <c r="G76" s="32">
        <f t="shared" si="18"/>
        <v>14321437</v>
      </c>
      <c r="H76" s="41">
        <f t="shared" si="22"/>
        <v>30</v>
      </c>
      <c r="I76" s="33">
        <f t="shared" si="23"/>
        <v>335295.65226163523</v>
      </c>
      <c r="J76" s="42"/>
      <c r="K76" s="43"/>
      <c r="L76" s="36">
        <f t="shared" si="19"/>
        <v>17700928.054027699</v>
      </c>
    </row>
    <row r="77" spans="1:12" x14ac:dyDescent="0.25">
      <c r="A77" s="37">
        <v>42583</v>
      </c>
      <c r="B77" s="37">
        <v>42613</v>
      </c>
      <c r="C77" s="38">
        <v>0.21340000000000001</v>
      </c>
      <c r="D77" s="39">
        <f t="shared" si="20"/>
        <v>0.3201</v>
      </c>
      <c r="E77" s="40">
        <f t="shared" si="17"/>
        <v>2.3412151466478903E-2</v>
      </c>
      <c r="F77" s="39">
        <f t="shared" si="21"/>
        <v>2.3412151466478903E-2</v>
      </c>
      <c r="G77" s="32">
        <f t="shared" si="18"/>
        <v>14321437</v>
      </c>
      <c r="H77" s="41">
        <f t="shared" si="22"/>
        <v>30</v>
      </c>
      <c r="I77" s="33">
        <f t="shared" si="23"/>
        <v>335295.65226163523</v>
      </c>
      <c r="J77" s="42"/>
      <c r="K77" s="43"/>
      <c r="L77" s="36">
        <f t="shared" si="19"/>
        <v>18036223.706289332</v>
      </c>
    </row>
    <row r="78" spans="1:12" x14ac:dyDescent="0.25">
      <c r="A78" s="37">
        <v>42614</v>
      </c>
      <c r="B78" s="37">
        <v>42643</v>
      </c>
      <c r="C78" s="38">
        <v>0.21340000000000001</v>
      </c>
      <c r="D78" s="39">
        <f t="shared" si="20"/>
        <v>0.3201</v>
      </c>
      <c r="E78" s="40">
        <f t="shared" si="17"/>
        <v>2.3412151466478903E-2</v>
      </c>
      <c r="F78" s="39">
        <f t="shared" si="21"/>
        <v>2.3412151466478903E-2</v>
      </c>
      <c r="G78" s="32">
        <f t="shared" si="18"/>
        <v>14321437</v>
      </c>
      <c r="H78" s="41">
        <f t="shared" si="22"/>
        <v>30</v>
      </c>
      <c r="I78" s="33">
        <f t="shared" si="23"/>
        <v>335295.65226163523</v>
      </c>
      <c r="J78" s="42"/>
      <c r="K78" s="43"/>
      <c r="L78" s="36">
        <f t="shared" si="19"/>
        <v>18371519.358550966</v>
      </c>
    </row>
    <row r="79" spans="1:12" x14ac:dyDescent="0.25">
      <c r="A79" s="37">
        <v>42644</v>
      </c>
      <c r="B79" s="37">
        <v>42674</v>
      </c>
      <c r="C79" s="38">
        <v>0.21990000000000001</v>
      </c>
      <c r="D79" s="39">
        <f t="shared" si="20"/>
        <v>0.32985000000000003</v>
      </c>
      <c r="E79" s="40">
        <f t="shared" si="17"/>
        <v>2.4039922656450941E-2</v>
      </c>
      <c r="F79" s="39">
        <f t="shared" si="21"/>
        <v>2.4039922656450941E-2</v>
      </c>
      <c r="G79" s="32">
        <f t="shared" si="18"/>
        <v>14321437</v>
      </c>
      <c r="H79" s="41">
        <f t="shared" si="22"/>
        <v>30</v>
      </c>
      <c r="I79" s="33">
        <f t="shared" si="23"/>
        <v>344286.23780923476</v>
      </c>
      <c r="J79" s="42"/>
      <c r="K79" s="43"/>
      <c r="L79" s="36">
        <f t="shared" si="19"/>
        <v>18715805.596360199</v>
      </c>
    </row>
    <row r="80" spans="1:12" x14ac:dyDescent="0.25">
      <c r="A80" s="37">
        <v>42675</v>
      </c>
      <c r="B80" s="37">
        <v>42704</v>
      </c>
      <c r="C80" s="38">
        <v>0.21990000000000001</v>
      </c>
      <c r="D80" s="39">
        <f t="shared" si="20"/>
        <v>0.32985000000000003</v>
      </c>
      <c r="E80" s="40">
        <f t="shared" si="17"/>
        <v>2.4039922656450941E-2</v>
      </c>
      <c r="F80" s="39">
        <f t="shared" si="21"/>
        <v>2.4039922656450941E-2</v>
      </c>
      <c r="G80" s="32">
        <f t="shared" si="18"/>
        <v>14321437</v>
      </c>
      <c r="H80" s="41">
        <f t="shared" si="22"/>
        <v>30</v>
      </c>
      <c r="I80" s="33">
        <f t="shared" si="23"/>
        <v>344286.23780923476</v>
      </c>
      <c r="J80" s="42"/>
      <c r="K80" s="43"/>
      <c r="L80" s="36">
        <f t="shared" si="19"/>
        <v>19060091.834169433</v>
      </c>
    </row>
    <row r="81" spans="1:12" x14ac:dyDescent="0.25">
      <c r="A81" s="37">
        <v>42705</v>
      </c>
      <c r="B81" s="37">
        <v>42735</v>
      </c>
      <c r="C81" s="38">
        <v>0.21990000000000001</v>
      </c>
      <c r="D81" s="39">
        <f t="shared" si="20"/>
        <v>0.32985000000000003</v>
      </c>
      <c r="E81" s="40">
        <f t="shared" si="17"/>
        <v>2.4039922656450941E-2</v>
      </c>
      <c r="F81" s="39">
        <f t="shared" si="21"/>
        <v>2.4039922656450941E-2</v>
      </c>
      <c r="G81" s="32">
        <f t="shared" si="18"/>
        <v>14321437</v>
      </c>
      <c r="H81" s="41">
        <f t="shared" si="22"/>
        <v>30</v>
      </c>
      <c r="I81" s="33">
        <f t="shared" si="23"/>
        <v>344286.23780923476</v>
      </c>
      <c r="J81" s="42"/>
      <c r="K81" s="43"/>
      <c r="L81" s="36">
        <f t="shared" si="19"/>
        <v>19404378.071978666</v>
      </c>
    </row>
    <row r="82" spans="1:12" x14ac:dyDescent="0.25">
      <c r="A82" s="37">
        <v>42736</v>
      </c>
      <c r="B82" s="37">
        <v>42766</v>
      </c>
      <c r="C82" s="38">
        <v>0.22339999999999999</v>
      </c>
      <c r="D82" s="39">
        <f t="shared" si="20"/>
        <v>0.33509999999999995</v>
      </c>
      <c r="E82" s="40">
        <f t="shared" si="17"/>
        <v>2.4376207843189057E-2</v>
      </c>
      <c r="F82" s="39">
        <f t="shared" si="21"/>
        <v>2.4376207843189057E-2</v>
      </c>
      <c r="G82" s="32">
        <f t="shared" si="18"/>
        <v>14321437</v>
      </c>
      <c r="H82" s="41">
        <f t="shared" si="22"/>
        <v>30</v>
      </c>
      <c r="I82" s="33">
        <f t="shared" si="23"/>
        <v>349102.32492513797</v>
      </c>
      <c r="J82" s="42"/>
      <c r="K82" s="43"/>
      <c r="L82" s="36">
        <f t="shared" si="19"/>
        <v>19753480.396903805</v>
      </c>
    </row>
    <row r="83" spans="1:12" x14ac:dyDescent="0.25">
      <c r="A83" s="37">
        <v>42767</v>
      </c>
      <c r="B83" s="37">
        <v>42794</v>
      </c>
      <c r="C83" s="38">
        <v>0.22339999999999999</v>
      </c>
      <c r="D83" s="39">
        <f t="shared" si="20"/>
        <v>0.33509999999999995</v>
      </c>
      <c r="E83" s="40">
        <f t="shared" si="17"/>
        <v>2.4376207843189057E-2</v>
      </c>
      <c r="F83" s="39">
        <f t="shared" si="21"/>
        <v>2.4376207843189057E-2</v>
      </c>
      <c r="G83" s="32">
        <f t="shared" si="18"/>
        <v>14321437</v>
      </c>
      <c r="H83" s="41">
        <f t="shared" si="22"/>
        <v>30</v>
      </c>
      <c r="I83" s="33">
        <f t="shared" si="23"/>
        <v>349102.32492513797</v>
      </c>
      <c r="J83" s="42"/>
      <c r="K83" s="43"/>
      <c r="L83" s="36">
        <f t="shared" si="19"/>
        <v>20102582.721828945</v>
      </c>
    </row>
    <row r="84" spans="1:12" x14ac:dyDescent="0.25">
      <c r="A84" s="37">
        <v>42795</v>
      </c>
      <c r="B84" s="37">
        <v>42825</v>
      </c>
      <c r="C84" s="38">
        <v>0.22339999999999999</v>
      </c>
      <c r="D84" s="39">
        <f t="shared" si="20"/>
        <v>0.33509999999999995</v>
      </c>
      <c r="E84" s="40">
        <f t="shared" si="17"/>
        <v>2.4376207843189057E-2</v>
      </c>
      <c r="F84" s="39">
        <f t="shared" si="21"/>
        <v>2.4376207843189057E-2</v>
      </c>
      <c r="G84" s="32">
        <f t="shared" si="18"/>
        <v>14321437</v>
      </c>
      <c r="H84" s="41">
        <f t="shared" si="22"/>
        <v>30</v>
      </c>
      <c r="I84" s="33">
        <f t="shared" si="23"/>
        <v>349102.32492513797</v>
      </c>
      <c r="J84" s="42"/>
      <c r="K84" s="43"/>
      <c r="L84" s="36">
        <f t="shared" si="19"/>
        <v>20451685.046754085</v>
      </c>
    </row>
    <row r="85" spans="1:12" x14ac:dyDescent="0.25">
      <c r="A85" s="37">
        <v>42826</v>
      </c>
      <c r="B85" s="37">
        <v>42855</v>
      </c>
      <c r="C85" s="38">
        <v>0.2233</v>
      </c>
      <c r="D85" s="39">
        <f t="shared" si="20"/>
        <v>0.33494999999999997</v>
      </c>
      <c r="E85" s="40">
        <f t="shared" si="17"/>
        <v>2.4366616530168139E-2</v>
      </c>
      <c r="F85" s="39">
        <f t="shared" si="21"/>
        <v>2.4366616530168139E-2</v>
      </c>
      <c r="G85" s="32">
        <f t="shared" si="18"/>
        <v>14321437</v>
      </c>
      <c r="H85" s="41">
        <f t="shared" si="22"/>
        <v>30</v>
      </c>
      <c r="I85" s="33">
        <f t="shared" si="23"/>
        <v>348964.96353996161</v>
      </c>
      <c r="J85" s="42"/>
      <c r="K85" s="43"/>
      <c r="L85" s="36">
        <f t="shared" si="19"/>
        <v>20800650.010294046</v>
      </c>
    </row>
    <row r="86" spans="1:12" x14ac:dyDescent="0.25">
      <c r="A86" s="37">
        <v>42856</v>
      </c>
      <c r="B86" s="37">
        <v>42886</v>
      </c>
      <c r="C86" s="38">
        <v>0.2233</v>
      </c>
      <c r="D86" s="39">
        <f t="shared" si="20"/>
        <v>0.33494999999999997</v>
      </c>
      <c r="E86" s="40">
        <f t="shared" si="17"/>
        <v>2.4366616530168139E-2</v>
      </c>
      <c r="F86" s="39">
        <f t="shared" si="21"/>
        <v>2.4366616530168139E-2</v>
      </c>
      <c r="G86" s="32">
        <f t="shared" si="18"/>
        <v>14321437</v>
      </c>
      <c r="H86" s="41">
        <f t="shared" si="22"/>
        <v>30</v>
      </c>
      <c r="I86" s="33">
        <f t="shared" si="23"/>
        <v>348964.96353996161</v>
      </c>
      <c r="J86" s="42"/>
      <c r="K86" s="43"/>
      <c r="L86" s="36">
        <f t="shared" si="19"/>
        <v>21149614.973834008</v>
      </c>
    </row>
    <row r="87" spans="1:12" x14ac:dyDescent="0.25">
      <c r="A87" s="37">
        <v>42887</v>
      </c>
      <c r="B87" s="37">
        <v>42916</v>
      </c>
      <c r="C87" s="38">
        <v>0.2233</v>
      </c>
      <c r="D87" s="39">
        <f>IF(A87="","",C87*1.5)</f>
        <v>0.33494999999999997</v>
      </c>
      <c r="E87" s="40">
        <f>IF(D87="","", (POWER((1+D87),(1/12)))-1)</f>
        <v>2.4366616530168139E-2</v>
      </c>
      <c r="F87" s="39">
        <f>IF(A87="","",IF(D$1=0,E87,MIN(E87,D$1)))</f>
        <v>2.4366616530168139E-2</v>
      </c>
      <c r="G87" s="32">
        <f t="shared" si="18"/>
        <v>14321437</v>
      </c>
      <c r="H87" s="41">
        <f t="shared" si="22"/>
        <v>30</v>
      </c>
      <c r="I87" s="33">
        <f t="shared" si="23"/>
        <v>348964.96353996161</v>
      </c>
      <c r="J87" s="42"/>
      <c r="K87" s="43"/>
      <c r="L87" s="36">
        <f t="shared" si="19"/>
        <v>21498579.93737397</v>
      </c>
    </row>
    <row r="88" spans="1:12" x14ac:dyDescent="0.25">
      <c r="A88" s="37">
        <v>42917</v>
      </c>
      <c r="B88" s="37">
        <v>42947</v>
      </c>
      <c r="C88" s="38">
        <v>0.2198</v>
      </c>
      <c r="D88" s="39">
        <f>IF(A88="","",C88*1.5)</f>
        <v>0.32969999999999999</v>
      </c>
      <c r="E88" s="40">
        <f>IF(D88="","", (POWER((1+D88),(1/12)))-1)</f>
        <v>2.4030296637850723E-2</v>
      </c>
      <c r="F88" s="39">
        <f>IF(A88="","",IF(D$1=0,E88,MIN(E88,D$1)))</f>
        <v>2.4030296637850723E-2</v>
      </c>
      <c r="G88" s="32">
        <f t="shared" si="18"/>
        <v>14321437</v>
      </c>
      <c r="H88" s="41">
        <f t="shared" si="22"/>
        <v>30</v>
      </c>
      <c r="I88" s="33">
        <f t="shared" si="23"/>
        <v>344148.37939029094</v>
      </c>
      <c r="J88" s="42"/>
      <c r="K88" s="43"/>
      <c r="L88" s="36">
        <f t="shared" si="19"/>
        <v>21842728.316764262</v>
      </c>
    </row>
    <row r="89" spans="1:12" x14ac:dyDescent="0.25">
      <c r="A89" s="37">
        <v>42948</v>
      </c>
      <c r="B89" s="37">
        <v>42978</v>
      </c>
      <c r="C89" s="38">
        <v>0.2198</v>
      </c>
      <c r="D89" s="39">
        <f t="shared" ref="D89:D103" si="24">IF(A89="","",C89*1.5)</f>
        <v>0.32969999999999999</v>
      </c>
      <c r="E89" s="40">
        <f t="shared" ref="E89:E103" si="25">IF(D89="","", (POWER((1+D89),(1/12)))-1)</f>
        <v>2.4030296637850723E-2</v>
      </c>
      <c r="F89" s="39">
        <f t="shared" ref="F89:F103" si="26">IF(A89="","",IF(D$1=0,E89,MIN(E89,D$1)))</f>
        <v>2.4030296637850723E-2</v>
      </c>
      <c r="G89" s="32">
        <f t="shared" si="18"/>
        <v>14321437</v>
      </c>
      <c r="H89" s="41">
        <f t="shared" si="22"/>
        <v>30</v>
      </c>
      <c r="I89" s="33">
        <f t="shared" si="23"/>
        <v>344148.37939029094</v>
      </c>
      <c r="J89" s="42"/>
      <c r="K89" s="43"/>
      <c r="L89" s="36">
        <f t="shared" si="19"/>
        <v>22186876.696154553</v>
      </c>
    </row>
    <row r="90" spans="1:12" x14ac:dyDescent="0.25">
      <c r="A90" s="37">
        <v>42979</v>
      </c>
      <c r="B90" s="37">
        <v>43008</v>
      </c>
      <c r="C90" s="38">
        <v>0.2198</v>
      </c>
      <c r="D90" s="39">
        <f t="shared" si="24"/>
        <v>0.32969999999999999</v>
      </c>
      <c r="E90" s="40">
        <f t="shared" si="25"/>
        <v>2.4030296637850723E-2</v>
      </c>
      <c r="F90" s="39">
        <f t="shared" si="26"/>
        <v>2.4030296637850723E-2</v>
      </c>
      <c r="G90" s="32">
        <f t="shared" si="18"/>
        <v>14321437</v>
      </c>
      <c r="H90" s="41">
        <f t="shared" si="22"/>
        <v>30</v>
      </c>
      <c r="I90" s="33">
        <f t="shared" si="23"/>
        <v>344148.37939029094</v>
      </c>
      <c r="J90" s="42"/>
      <c r="K90" s="43"/>
      <c r="L90" s="36">
        <f t="shared" si="19"/>
        <v>22531025.075544845</v>
      </c>
    </row>
    <row r="91" spans="1:12" x14ac:dyDescent="0.25">
      <c r="A91" s="37">
        <v>43009</v>
      </c>
      <c r="B91" s="37">
        <v>43039</v>
      </c>
      <c r="C91" s="38">
        <v>0.21149999999999999</v>
      </c>
      <c r="D91" s="39">
        <f t="shared" si="24"/>
        <v>0.31724999999999998</v>
      </c>
      <c r="E91" s="40">
        <f t="shared" si="25"/>
        <v>2.3227846316473233E-2</v>
      </c>
      <c r="F91" s="39">
        <f t="shared" si="26"/>
        <v>2.3227846316473233E-2</v>
      </c>
      <c r="G91" s="32">
        <f t="shared" si="18"/>
        <v>14321437</v>
      </c>
      <c r="H91" s="41">
        <f t="shared" si="22"/>
        <v>30</v>
      </c>
      <c r="I91" s="33">
        <f t="shared" si="23"/>
        <v>332656.1376670535</v>
      </c>
      <c r="J91" s="42"/>
      <c r="K91" s="43"/>
      <c r="L91" s="36">
        <f t="shared" si="19"/>
        <v>22863681.213211898</v>
      </c>
    </row>
    <row r="92" spans="1:12" x14ac:dyDescent="0.25">
      <c r="A92" s="37">
        <v>43040</v>
      </c>
      <c r="B92" s="37">
        <v>43069</v>
      </c>
      <c r="C92" s="38">
        <v>0.20960000000000001</v>
      </c>
      <c r="D92" s="39">
        <f t="shared" si="24"/>
        <v>0.31440000000000001</v>
      </c>
      <c r="E92" s="40">
        <f t="shared" si="25"/>
        <v>2.3043175271197036E-2</v>
      </c>
      <c r="F92" s="39">
        <f t="shared" si="26"/>
        <v>2.3043175271197036E-2</v>
      </c>
      <c r="G92" s="32">
        <f t="shared" si="18"/>
        <v>14321437</v>
      </c>
      <c r="H92" s="41">
        <f t="shared" si="22"/>
        <v>30</v>
      </c>
      <c r="I92" s="33">
        <f t="shared" si="23"/>
        <v>330011.38292640628</v>
      </c>
      <c r="J92" s="42"/>
      <c r="K92" s="43"/>
      <c r="L92" s="36">
        <f t="shared" si="19"/>
        <v>23193692.596138302</v>
      </c>
    </row>
    <row r="93" spans="1:12" x14ac:dyDescent="0.25">
      <c r="A93" s="37">
        <v>43070</v>
      </c>
      <c r="B93" s="37">
        <v>43100</v>
      </c>
      <c r="C93" s="38">
        <v>0.2077</v>
      </c>
      <c r="D93" s="39">
        <f t="shared" si="24"/>
        <v>0.31154999999999999</v>
      </c>
      <c r="E93" s="40">
        <f t="shared" si="25"/>
        <v>2.2858136808515228E-2</v>
      </c>
      <c r="F93" s="39">
        <f t="shared" si="26"/>
        <v>2.2858136808515228E-2</v>
      </c>
      <c r="G93" s="32">
        <f t="shared" si="18"/>
        <v>14321437</v>
      </c>
      <c r="H93" s="41">
        <f t="shared" si="22"/>
        <v>30</v>
      </c>
      <c r="I93" s="33">
        <f t="shared" si="23"/>
        <v>327361.3662405319</v>
      </c>
      <c r="J93" s="42"/>
      <c r="K93" s="43"/>
      <c r="L93" s="36">
        <f t="shared" si="19"/>
        <v>23521053.962378833</v>
      </c>
    </row>
    <row r="94" spans="1:12" x14ac:dyDescent="0.25">
      <c r="A94" s="37">
        <v>43101</v>
      </c>
      <c r="B94" s="37">
        <v>43131</v>
      </c>
      <c r="C94" s="38">
        <v>0.2069</v>
      </c>
      <c r="D94" s="39">
        <f t="shared" si="24"/>
        <v>0.31035000000000001</v>
      </c>
      <c r="E94" s="40">
        <f t="shared" si="25"/>
        <v>2.2780115587483163E-2</v>
      </c>
      <c r="F94" s="39">
        <f t="shared" si="26"/>
        <v>2.2780115587483163E-2</v>
      </c>
      <c r="G94" s="32">
        <f t="shared" si="18"/>
        <v>14321437</v>
      </c>
      <c r="H94" s="41">
        <f t="shared" si="22"/>
        <v>30</v>
      </c>
      <c r="I94" s="33">
        <f t="shared" si="23"/>
        <v>326243.9902388581</v>
      </c>
      <c r="J94" s="42"/>
      <c r="K94" s="43"/>
      <c r="L94" s="36">
        <f t="shared" si="19"/>
        <v>23847297.95261769</v>
      </c>
    </row>
    <row r="95" spans="1:12" x14ac:dyDescent="0.25">
      <c r="A95" s="37">
        <v>43132</v>
      </c>
      <c r="B95" s="37">
        <v>43159</v>
      </c>
      <c r="C95" s="38">
        <v>0.21010000000000001</v>
      </c>
      <c r="D95" s="39">
        <f t="shared" si="24"/>
        <v>0.31515000000000004</v>
      </c>
      <c r="E95" s="40">
        <f t="shared" si="25"/>
        <v>2.3091808474569486E-2</v>
      </c>
      <c r="F95" s="39">
        <f t="shared" si="26"/>
        <v>2.3091808474569486E-2</v>
      </c>
      <c r="G95" s="32">
        <f t="shared" si="18"/>
        <v>14321437</v>
      </c>
      <c r="H95" s="41">
        <f>IF(A95="","",DAYS360(A95,B95+(1)))</f>
        <v>30</v>
      </c>
      <c r="I95" s="33">
        <f>IF(A95="","",((G95*F95)/30)*H95)</f>
        <v>330707.880284613</v>
      </c>
      <c r="J95" s="42"/>
      <c r="K95" s="43"/>
      <c r="L95" s="36">
        <f t="shared" si="19"/>
        <v>24178005.832902305</v>
      </c>
    </row>
    <row r="96" spans="1:12" x14ac:dyDescent="0.25">
      <c r="A96" s="37">
        <v>43160</v>
      </c>
      <c r="B96" s="37">
        <v>43190</v>
      </c>
      <c r="C96" s="38">
        <v>0.20680000000000001</v>
      </c>
      <c r="D96" s="39">
        <f t="shared" si="24"/>
        <v>0.31020000000000003</v>
      </c>
      <c r="E96" s="40">
        <f t="shared" si="25"/>
        <v>2.2770358330055807E-2</v>
      </c>
      <c r="F96" s="39">
        <f t="shared" si="26"/>
        <v>2.2770358330055807E-2</v>
      </c>
      <c r="G96" s="32">
        <f t="shared" si="18"/>
        <v>14321437</v>
      </c>
      <c r="H96" s="41">
        <f>IF(A96="","",DAYS360(A96,B96+(1)))</f>
        <v>30</v>
      </c>
      <c r="I96" s="33">
        <f>IF(A96="","",((G96*F96)/30)*H96)</f>
        <v>326104.25229131943</v>
      </c>
      <c r="J96" s="42"/>
      <c r="K96" s="43"/>
      <c r="L96" s="36">
        <f t="shared" si="19"/>
        <v>24504110.085193623</v>
      </c>
    </row>
    <row r="97" spans="1:12" x14ac:dyDescent="0.25">
      <c r="A97" s="37">
        <v>43191</v>
      </c>
      <c r="B97" s="37">
        <v>43220</v>
      </c>
      <c r="C97" s="38">
        <v>0.20480000000000001</v>
      </c>
      <c r="D97" s="39">
        <f t="shared" si="24"/>
        <v>0.30720000000000003</v>
      </c>
      <c r="E97" s="40">
        <f t="shared" si="25"/>
        <v>2.2574997834371668E-2</v>
      </c>
      <c r="F97" s="39">
        <f t="shared" si="26"/>
        <v>2.2574997834371668E-2</v>
      </c>
      <c r="G97" s="32">
        <f t="shared" si="18"/>
        <v>14321437</v>
      </c>
      <c r="H97" s="41">
        <f t="shared" ref="H97:H105" si="27">IF(A97="","",DAYS360(A97,B97+(1)))</f>
        <v>30</v>
      </c>
      <c r="I97" s="33">
        <f t="shared" ref="I97:I105" si="28">IF(A97="","",((G97*F97)/30)*H97)</f>
        <v>323306.40926009027</v>
      </c>
      <c r="J97" s="42"/>
      <c r="K97" s="43"/>
      <c r="L97" s="36">
        <f t="shared" si="19"/>
        <v>24827416.494453713</v>
      </c>
    </row>
    <row r="98" spans="1:12" x14ac:dyDescent="0.25">
      <c r="A98" s="37">
        <v>43221</v>
      </c>
      <c r="B98" s="37">
        <v>43251</v>
      </c>
      <c r="C98" s="38">
        <v>0.2044</v>
      </c>
      <c r="D98" s="39">
        <f t="shared" si="24"/>
        <v>0.30659999999999998</v>
      </c>
      <c r="E98" s="40">
        <f t="shared" si="25"/>
        <v>2.2535876422826506E-2</v>
      </c>
      <c r="F98" s="39">
        <f t="shared" si="26"/>
        <v>2.2535876422826506E-2</v>
      </c>
      <c r="G98" s="32">
        <f t="shared" si="18"/>
        <v>14321437</v>
      </c>
      <c r="H98" s="41">
        <f t="shared" si="27"/>
        <v>30</v>
      </c>
      <c r="I98" s="33">
        <f t="shared" si="28"/>
        <v>322746.1344292952</v>
      </c>
      <c r="J98" s="42"/>
      <c r="K98" s="43"/>
      <c r="L98" s="36">
        <f t="shared" si="19"/>
        <v>25150162.628883008</v>
      </c>
    </row>
    <row r="99" spans="1:12" x14ac:dyDescent="0.25">
      <c r="A99" s="37">
        <v>43252</v>
      </c>
      <c r="B99" s="37">
        <v>43281</v>
      </c>
      <c r="C99" s="38">
        <v>0.20280000000000001</v>
      </c>
      <c r="D99" s="39">
        <f t="shared" si="24"/>
        <v>0.30420000000000003</v>
      </c>
      <c r="E99" s="40">
        <f t="shared" si="25"/>
        <v>2.2379225919199275E-2</v>
      </c>
      <c r="F99" s="39">
        <f t="shared" si="26"/>
        <v>2.2379225919199275E-2</v>
      </c>
      <c r="G99" s="32">
        <f t="shared" si="18"/>
        <v>14321437</v>
      </c>
      <c r="H99" s="41">
        <f t="shared" si="27"/>
        <v>30</v>
      </c>
      <c r="I99" s="33">
        <f t="shared" si="28"/>
        <v>320502.67411057948</v>
      </c>
      <c r="J99" s="42"/>
      <c r="K99" s="43"/>
      <c r="L99" s="36">
        <f t="shared" si="19"/>
        <v>25470665.302993588</v>
      </c>
    </row>
    <row r="100" spans="1:12" x14ac:dyDescent="0.25">
      <c r="A100" s="37">
        <v>43282</v>
      </c>
      <c r="B100" s="37">
        <v>43312</v>
      </c>
      <c r="C100" s="38">
        <v>0.20030000000000001</v>
      </c>
      <c r="D100" s="39">
        <f t="shared" si="24"/>
        <v>0.30044999999999999</v>
      </c>
      <c r="E100" s="40">
        <f t="shared" si="25"/>
        <v>2.2133929699163168E-2</v>
      </c>
      <c r="F100" s="39">
        <f t="shared" si="26"/>
        <v>2.2133929699163168E-2</v>
      </c>
      <c r="G100" s="32">
        <f t="shared" si="18"/>
        <v>14321437</v>
      </c>
      <c r="H100" s="41">
        <f t="shared" si="27"/>
        <v>30</v>
      </c>
      <c r="I100" s="33">
        <f t="shared" si="28"/>
        <v>316989.6797489943</v>
      </c>
      <c r="J100" s="42"/>
      <c r="K100" s="43"/>
      <c r="L100" s="36">
        <f t="shared" si="19"/>
        <v>25787654.982742582</v>
      </c>
    </row>
    <row r="101" spans="1:12" x14ac:dyDescent="0.25">
      <c r="A101" s="37">
        <v>43313</v>
      </c>
      <c r="B101" s="37">
        <v>43343</v>
      </c>
      <c r="C101" s="38">
        <v>0.19939999999999999</v>
      </c>
      <c r="D101" s="39">
        <f t="shared" si="24"/>
        <v>0.29909999999999998</v>
      </c>
      <c r="E101" s="40">
        <f t="shared" si="25"/>
        <v>2.2045464310016527E-2</v>
      </c>
      <c r="F101" s="39">
        <f t="shared" si="26"/>
        <v>2.2045464310016527E-2</v>
      </c>
      <c r="G101" s="32">
        <f t="shared" si="18"/>
        <v>14321437</v>
      </c>
      <c r="H101" s="41">
        <f t="shared" si="27"/>
        <v>30</v>
      </c>
      <c r="I101" s="33">
        <f t="shared" si="28"/>
        <v>315722.72825165017</v>
      </c>
      <c r="J101" s="42"/>
      <c r="K101" s="43"/>
      <c r="L101" s="36">
        <f t="shared" si="19"/>
        <v>26103377.710994232</v>
      </c>
    </row>
    <row r="102" spans="1:12" x14ac:dyDescent="0.25">
      <c r="A102" s="37">
        <v>43344</v>
      </c>
      <c r="B102" s="37">
        <v>43373</v>
      </c>
      <c r="C102" s="38">
        <v>0.1981</v>
      </c>
      <c r="D102" s="39">
        <f t="shared" si="24"/>
        <v>0.29715000000000003</v>
      </c>
      <c r="E102" s="40">
        <f t="shared" si="25"/>
        <v>2.1917532081249247E-2</v>
      </c>
      <c r="F102" s="39">
        <f t="shared" si="26"/>
        <v>2.1917532081249247E-2</v>
      </c>
      <c r="G102" s="32">
        <f t="shared" si="18"/>
        <v>14321437</v>
      </c>
      <c r="H102" s="41">
        <f t="shared" si="27"/>
        <v>30</v>
      </c>
      <c r="I102" s="33">
        <f t="shared" si="28"/>
        <v>313890.55489708995</v>
      </c>
      <c r="J102" s="42"/>
      <c r="K102" s="43"/>
      <c r="L102" s="36">
        <f t="shared" si="19"/>
        <v>26417268.265891321</v>
      </c>
    </row>
    <row r="103" spans="1:12" x14ac:dyDescent="0.25">
      <c r="A103" s="37">
        <v>43374</v>
      </c>
      <c r="B103" s="37">
        <v>43404</v>
      </c>
      <c r="C103" s="38">
        <v>0.1963</v>
      </c>
      <c r="D103" s="39">
        <f t="shared" si="24"/>
        <v>0.29444999999999999</v>
      </c>
      <c r="E103" s="40">
        <f t="shared" si="25"/>
        <v>2.1740103800155453E-2</v>
      </c>
      <c r="F103" s="39">
        <f t="shared" si="26"/>
        <v>2.1740103800155453E-2</v>
      </c>
      <c r="G103" s="32">
        <f t="shared" si="18"/>
        <v>14321437</v>
      </c>
      <c r="H103" s="41">
        <f t="shared" si="27"/>
        <v>30</v>
      </c>
      <c r="I103" s="33">
        <f t="shared" si="28"/>
        <v>311349.52694738691</v>
      </c>
      <c r="J103" s="42"/>
      <c r="K103" s="43"/>
      <c r="L103" s="36">
        <f t="shared" si="19"/>
        <v>26728617.792838708</v>
      </c>
    </row>
    <row r="104" spans="1:12" x14ac:dyDescent="0.25">
      <c r="A104" s="37">
        <v>43405</v>
      </c>
      <c r="B104" s="37">
        <v>43434</v>
      </c>
      <c r="C104" s="38">
        <v>0.19489999999999999</v>
      </c>
      <c r="D104" s="39">
        <f>IF(A104="","",C104*1.5)</f>
        <v>0.29235</v>
      </c>
      <c r="E104" s="40">
        <f>IF(D104="","", (POWER((1+D104),(1/12)))-1)</f>
        <v>2.1601869331581591E-2</v>
      </c>
      <c r="F104" s="39">
        <f>IF(A104="","",IF(D$1=0,E104,MIN(E104,D$1)))</f>
        <v>2.1601869331581591E-2</v>
      </c>
      <c r="G104" s="32">
        <f t="shared" si="18"/>
        <v>14321437</v>
      </c>
      <c r="H104" s="41">
        <f t="shared" si="27"/>
        <v>30</v>
      </c>
      <c r="I104" s="33">
        <f t="shared" si="28"/>
        <v>309369.81071447785</v>
      </c>
      <c r="J104" s="42"/>
      <c r="K104" s="43"/>
      <c r="L104" s="36">
        <f t="shared" si="19"/>
        <v>27037987.603553187</v>
      </c>
    </row>
    <row r="105" spans="1:12" x14ac:dyDescent="0.25">
      <c r="A105" s="37">
        <v>43435</v>
      </c>
      <c r="B105" s="37">
        <v>43465</v>
      </c>
      <c r="C105" s="38">
        <v>0.19400000000000001</v>
      </c>
      <c r="D105" s="39">
        <f t="shared" ref="D105" si="29">IF(A105="","",C105*1.5)</f>
        <v>0.29100000000000004</v>
      </c>
      <c r="E105" s="40">
        <f t="shared" ref="E105" si="30">IF(D105="","", (POWER((1+D105),(1/12)))-1)</f>
        <v>2.1512895544899102E-2</v>
      </c>
      <c r="F105" s="39">
        <f t="shared" ref="F105" si="31">IF(A105="","",IF(D$1=0,E105,MIN(E105,D$1)))</f>
        <v>2.1512895544899102E-2</v>
      </c>
      <c r="G105" s="32">
        <f t="shared" si="18"/>
        <v>14321437</v>
      </c>
      <c r="H105" s="41">
        <f t="shared" si="27"/>
        <v>30</v>
      </c>
      <c r="I105" s="33">
        <f t="shared" si="28"/>
        <v>308095.57823385316</v>
      </c>
      <c r="J105" s="42"/>
      <c r="K105" s="43"/>
      <c r="L105" s="36">
        <f t="shared" si="19"/>
        <v>27346083.18178704</v>
      </c>
    </row>
    <row r="106" spans="1:12" x14ac:dyDescent="0.25">
      <c r="A106" s="44"/>
      <c r="B106" s="45"/>
      <c r="C106" s="45"/>
      <c r="D106" s="116" t="s">
        <v>19</v>
      </c>
      <c r="E106" s="116"/>
      <c r="F106" s="46" t="s">
        <v>20</v>
      </c>
      <c r="G106" s="47">
        <f>G105</f>
        <v>14321437</v>
      </c>
      <c r="H106" s="48">
        <f>SUM(H66:H105)</f>
        <v>1191</v>
      </c>
      <c r="I106" s="49">
        <f>SUM(I68:I105)</f>
        <v>12503264.811699599</v>
      </c>
      <c r="J106" s="49"/>
      <c r="K106" s="50"/>
      <c r="L106" s="51">
        <f>L105</f>
        <v>27346083.18178704</v>
      </c>
    </row>
    <row r="107" spans="1:12" x14ac:dyDescent="0.25">
      <c r="A107" s="52"/>
      <c r="B107" s="52"/>
      <c r="C107" s="52"/>
      <c r="D107" s="52"/>
      <c r="E107" s="52"/>
      <c r="F107" s="52"/>
      <c r="G107" s="53"/>
      <c r="H107" s="53"/>
      <c r="I107" s="54"/>
      <c r="J107" s="55"/>
      <c r="K107" s="56"/>
      <c r="L107" s="57"/>
    </row>
    <row r="108" spans="1:12" x14ac:dyDescent="0.25">
      <c r="A108" s="52"/>
      <c r="B108" s="52"/>
      <c r="C108" s="52"/>
      <c r="D108" s="58"/>
      <c r="E108" s="58"/>
      <c r="F108" s="58"/>
      <c r="G108" s="59"/>
      <c r="H108" s="111" t="s">
        <v>21</v>
      </c>
      <c r="I108" s="111"/>
      <c r="J108" s="111"/>
      <c r="K108" s="111"/>
      <c r="L108" s="60">
        <f>SUM(G106,I106)</f>
        <v>26824701.811699599</v>
      </c>
    </row>
    <row r="109" spans="1:12" x14ac:dyDescent="0.25">
      <c r="A109" s="52"/>
      <c r="B109" s="52"/>
      <c r="C109" s="52"/>
      <c r="D109" s="52"/>
      <c r="E109" s="52"/>
      <c r="F109" s="52"/>
      <c r="G109" s="53"/>
      <c r="H109" s="53"/>
      <c r="I109" s="54"/>
      <c r="J109" s="55"/>
      <c r="K109" s="56"/>
      <c r="L109" s="57"/>
    </row>
    <row r="110" spans="1:12" x14ac:dyDescent="0.25">
      <c r="C110" s="7"/>
      <c r="H110" s="111" t="s">
        <v>22</v>
      </c>
      <c r="I110" s="111"/>
      <c r="J110" s="111"/>
      <c r="K110" s="111"/>
      <c r="L110" s="61">
        <f>I106</f>
        <v>12503264.811699599</v>
      </c>
    </row>
    <row r="113" spans="1:12" ht="15.75" x14ac:dyDescent="0.25">
      <c r="A113" s="77" t="s">
        <v>0</v>
      </c>
      <c r="B113" s="78">
        <v>4545</v>
      </c>
      <c r="C113" s="1"/>
      <c r="D113" s="2"/>
      <c r="E113" s="2"/>
      <c r="F113" s="3"/>
      <c r="G113" s="4"/>
      <c r="H113" s="3"/>
      <c r="I113" s="3"/>
      <c r="J113" s="3"/>
      <c r="K113" s="5"/>
      <c r="L113" s="6"/>
    </row>
    <row r="114" spans="1:12" x14ac:dyDescent="0.25">
      <c r="A114" s="77" t="s">
        <v>1</v>
      </c>
      <c r="B114" s="79">
        <v>11383233</v>
      </c>
      <c r="C114" s="7"/>
      <c r="D114" s="1"/>
      <c r="E114" s="2"/>
      <c r="F114" s="8"/>
      <c r="G114" s="8"/>
      <c r="H114" s="3"/>
      <c r="I114" s="3"/>
      <c r="J114" s="3"/>
      <c r="K114" s="5"/>
      <c r="L114" s="6"/>
    </row>
    <row r="115" spans="1:12" x14ac:dyDescent="0.25">
      <c r="A115" s="117"/>
      <c r="B115" s="117"/>
      <c r="C115" s="117"/>
      <c r="D115" s="118"/>
      <c r="E115" s="119"/>
      <c r="F115" s="3"/>
      <c r="G115" s="3"/>
      <c r="H115" s="3"/>
      <c r="I115" s="3"/>
      <c r="J115" s="3"/>
      <c r="K115" s="5"/>
      <c r="L115" s="6"/>
    </row>
    <row r="116" spans="1:12" x14ac:dyDescent="0.25">
      <c r="A116" s="105"/>
      <c r="B116" s="105"/>
      <c r="C116" s="10"/>
      <c r="D116" s="11"/>
      <c r="E116" s="11"/>
      <c r="F116" s="3"/>
      <c r="G116" s="3"/>
      <c r="H116" s="3"/>
      <c r="I116" s="3"/>
      <c r="J116" s="3"/>
      <c r="K116" s="5"/>
      <c r="L116" s="6"/>
    </row>
    <row r="117" spans="1:12" x14ac:dyDescent="0.25">
      <c r="A117" s="112" t="s">
        <v>2</v>
      </c>
      <c r="B117" s="112"/>
      <c r="C117" s="12" t="s">
        <v>3</v>
      </c>
      <c r="D117" s="113" t="s">
        <v>4</v>
      </c>
      <c r="E117" s="113"/>
      <c r="F117" s="13" t="s">
        <v>5</v>
      </c>
      <c r="G117" s="114" t="s">
        <v>6</v>
      </c>
      <c r="H117" s="114"/>
      <c r="I117" s="114"/>
      <c r="J117" s="114"/>
      <c r="K117" s="114"/>
      <c r="L117" s="114"/>
    </row>
    <row r="118" spans="1:12" ht="24" x14ac:dyDescent="0.25">
      <c r="A118" s="14" t="s">
        <v>7</v>
      </c>
      <c r="B118" s="14" t="s">
        <v>8</v>
      </c>
      <c r="C118" s="15" t="s">
        <v>9</v>
      </c>
      <c r="D118" s="16" t="s">
        <v>10</v>
      </c>
      <c r="E118" s="16" t="s">
        <v>11</v>
      </c>
      <c r="F118" s="12" t="s">
        <v>12</v>
      </c>
      <c r="G118" s="17" t="s">
        <v>13</v>
      </c>
      <c r="H118" s="18" t="s">
        <v>14</v>
      </c>
      <c r="I118" s="19" t="s">
        <v>15</v>
      </c>
      <c r="J118" s="115" t="s">
        <v>16</v>
      </c>
      <c r="K118" s="115"/>
      <c r="L118" s="62" t="s">
        <v>23</v>
      </c>
    </row>
    <row r="119" spans="1:12" x14ac:dyDescent="0.25">
      <c r="A119" s="20"/>
      <c r="B119" s="21"/>
      <c r="C119" s="22"/>
      <c r="D119" s="23" t="str">
        <f>IF(C119="","",C119*1.5)</f>
        <v/>
      </c>
      <c r="E119" s="24" t="str">
        <f t="shared" ref="E119:E140" si="32">IF(D119="","", (POWER((1+D119),(1/12)))-1)</f>
        <v/>
      </c>
      <c r="F119" s="25" t="str">
        <f>IF(A119="","",IF(D$9=0,E119,MIN(E119,D$9)))</f>
        <v/>
      </c>
      <c r="G119" s="26">
        <f>B114</f>
        <v>11383233</v>
      </c>
      <c r="H119" s="27" t="str">
        <f>IF(A119="","",DAYS360(A119,B119+(1)))</f>
        <v/>
      </c>
      <c r="I119" s="28">
        <f>D115</f>
        <v>0</v>
      </c>
      <c r="J119" s="29" t="s">
        <v>17</v>
      </c>
      <c r="K119" s="30" t="s">
        <v>18</v>
      </c>
      <c r="L119" s="31">
        <f>G119+I119</f>
        <v>11383233</v>
      </c>
    </row>
    <row r="120" spans="1:12" x14ac:dyDescent="0.25">
      <c r="A120" s="20"/>
      <c r="B120" s="20"/>
      <c r="C120" s="22"/>
      <c r="D120" s="23" t="str">
        <f>IF(C120="","",C120*1.5)</f>
        <v/>
      </c>
      <c r="E120" s="24" t="str">
        <f t="shared" si="32"/>
        <v/>
      </c>
      <c r="F120" s="25" t="str">
        <f>IF(A120="","",IF(D$9=0,E120,MIN(E120,D$9)))</f>
        <v/>
      </c>
      <c r="G120" s="32">
        <f t="shared" ref="G120:G159" si="33">MIN(G119,L119)</f>
        <v>11383233</v>
      </c>
      <c r="H120" s="27" t="str">
        <f>IF(A120="","",DAYS360(A120,B120+(1)))</f>
        <v/>
      </c>
      <c r="I120" s="33" t="str">
        <f>IF(A120="","",((G120*F120)/30)*H120)</f>
        <v/>
      </c>
      <c r="J120" s="34"/>
      <c r="K120" s="35"/>
      <c r="L120" s="36">
        <f t="shared" ref="L120:L159" si="34">SUM(L119,I120)-J120</f>
        <v>11383233</v>
      </c>
    </row>
    <row r="121" spans="1:12" x14ac:dyDescent="0.25">
      <c r="A121" s="37">
        <v>42285</v>
      </c>
      <c r="B121" s="37">
        <v>42308</v>
      </c>
      <c r="C121" s="38">
        <v>0.1933</v>
      </c>
      <c r="D121" s="39">
        <f t="shared" ref="D121:D140" si="35">IF(A121="","",C121*1.5)</f>
        <v>0.28994999999999999</v>
      </c>
      <c r="E121" s="40">
        <f t="shared" si="32"/>
        <v>2.1443634727683625E-2</v>
      </c>
      <c r="F121" s="39">
        <f t="shared" ref="F121:F140" si="36">IF(A121="","",IF(D$1=0,E121,MIN(E121,D$1)))</f>
        <v>2.1443634727683625E-2</v>
      </c>
      <c r="G121" s="32">
        <f t="shared" si="33"/>
        <v>11383233</v>
      </c>
      <c r="H121" s="41">
        <f>IF(A121="","",DAYS360(A121,B121+(1)))</f>
        <v>23</v>
      </c>
      <c r="I121" s="33">
        <f>IF(A121="","",((G121*F121)/30)*H121)</f>
        <v>187141.71602862093</v>
      </c>
      <c r="J121" s="42"/>
      <c r="K121" s="43"/>
      <c r="L121" s="36">
        <f t="shared" si="34"/>
        <v>11570374.716028621</v>
      </c>
    </row>
    <row r="122" spans="1:12" x14ac:dyDescent="0.25">
      <c r="A122" s="37">
        <v>42309</v>
      </c>
      <c r="B122" s="37">
        <v>42338</v>
      </c>
      <c r="C122" s="38">
        <v>0.1933</v>
      </c>
      <c r="D122" s="39">
        <f t="shared" si="35"/>
        <v>0.28994999999999999</v>
      </c>
      <c r="E122" s="40">
        <f t="shared" si="32"/>
        <v>2.1443634727683625E-2</v>
      </c>
      <c r="F122" s="39">
        <f t="shared" si="36"/>
        <v>2.1443634727683625E-2</v>
      </c>
      <c r="G122" s="32">
        <f t="shared" si="33"/>
        <v>11383233</v>
      </c>
      <c r="H122" s="41">
        <f t="shared" ref="H122:H149" si="37">IF(A122="","",DAYS360(A122,B122+(1)))</f>
        <v>30</v>
      </c>
      <c r="I122" s="33">
        <f>IF(A122="","",((G122*F122)/30)*H122)</f>
        <v>244097.89047211426</v>
      </c>
      <c r="J122" s="42"/>
      <c r="K122" s="43"/>
      <c r="L122" s="36">
        <f t="shared" si="34"/>
        <v>11814472.606500736</v>
      </c>
    </row>
    <row r="123" spans="1:12" x14ac:dyDescent="0.25">
      <c r="A123" s="37">
        <v>42339</v>
      </c>
      <c r="B123" s="37">
        <v>42369</v>
      </c>
      <c r="C123" s="38">
        <v>0.1933</v>
      </c>
      <c r="D123" s="39">
        <f t="shared" si="35"/>
        <v>0.28994999999999999</v>
      </c>
      <c r="E123" s="40">
        <f t="shared" si="32"/>
        <v>2.1443634727683625E-2</v>
      </c>
      <c r="F123" s="39">
        <f t="shared" si="36"/>
        <v>2.1443634727683625E-2</v>
      </c>
      <c r="G123" s="32">
        <f t="shared" si="33"/>
        <v>11383233</v>
      </c>
      <c r="H123" s="41">
        <f t="shared" si="37"/>
        <v>30</v>
      </c>
      <c r="I123" s="33">
        <f>IF(A123="","",((G123*F123)/30)*H123)</f>
        <v>244097.89047211426</v>
      </c>
      <c r="J123" s="42"/>
      <c r="K123" s="43"/>
      <c r="L123" s="36">
        <f t="shared" si="34"/>
        <v>12058570.49697285</v>
      </c>
    </row>
    <row r="124" spans="1:12" x14ac:dyDescent="0.25">
      <c r="A124" s="37">
        <v>42370</v>
      </c>
      <c r="B124" s="37">
        <v>42400</v>
      </c>
      <c r="C124" s="38">
        <v>0.1968</v>
      </c>
      <c r="D124" s="39">
        <f t="shared" si="35"/>
        <v>0.29520000000000002</v>
      </c>
      <c r="E124" s="40">
        <f t="shared" si="32"/>
        <v>2.1789423437557742E-2</v>
      </c>
      <c r="F124" s="39">
        <f t="shared" si="36"/>
        <v>2.1789423437557742E-2</v>
      </c>
      <c r="G124" s="32">
        <f t="shared" si="33"/>
        <v>11383233</v>
      </c>
      <c r="H124" s="41">
        <f t="shared" si="37"/>
        <v>30</v>
      </c>
      <c r="I124" s="33">
        <f t="shared" ref="I124:I149" si="38">IF(A124="","",((G124*F124)/30)*H124)</f>
        <v>248034.08392538075</v>
      </c>
      <c r="J124" s="42"/>
      <c r="K124" s="43"/>
      <c r="L124" s="36">
        <f t="shared" si="34"/>
        <v>12306604.580898231</v>
      </c>
    </row>
    <row r="125" spans="1:12" x14ac:dyDescent="0.25">
      <c r="A125" s="37">
        <v>42401</v>
      </c>
      <c r="B125" s="37">
        <v>42429</v>
      </c>
      <c r="C125" s="38">
        <v>0.1968</v>
      </c>
      <c r="D125" s="39">
        <f t="shared" si="35"/>
        <v>0.29520000000000002</v>
      </c>
      <c r="E125" s="40">
        <f t="shared" si="32"/>
        <v>2.1789423437557742E-2</v>
      </c>
      <c r="F125" s="39">
        <f t="shared" si="36"/>
        <v>2.1789423437557742E-2</v>
      </c>
      <c r="G125" s="32">
        <f t="shared" si="33"/>
        <v>11383233</v>
      </c>
      <c r="H125" s="41">
        <f t="shared" si="37"/>
        <v>30</v>
      </c>
      <c r="I125" s="33">
        <f t="shared" si="38"/>
        <v>248034.08392538075</v>
      </c>
      <c r="J125" s="42"/>
      <c r="K125" s="43"/>
      <c r="L125" s="36">
        <f t="shared" si="34"/>
        <v>12554638.664823612</v>
      </c>
    </row>
    <row r="126" spans="1:12" x14ac:dyDescent="0.25">
      <c r="A126" s="37">
        <v>42430</v>
      </c>
      <c r="B126" s="37">
        <v>42460</v>
      </c>
      <c r="C126" s="38">
        <v>0.1968</v>
      </c>
      <c r="D126" s="39">
        <f t="shared" si="35"/>
        <v>0.29520000000000002</v>
      </c>
      <c r="E126" s="40">
        <f t="shared" si="32"/>
        <v>2.1789423437557742E-2</v>
      </c>
      <c r="F126" s="39">
        <f t="shared" si="36"/>
        <v>2.1789423437557742E-2</v>
      </c>
      <c r="G126" s="32">
        <f t="shared" si="33"/>
        <v>11383233</v>
      </c>
      <c r="H126" s="41">
        <f t="shared" si="37"/>
        <v>30</v>
      </c>
      <c r="I126" s="33">
        <f t="shared" si="38"/>
        <v>248034.08392538075</v>
      </c>
      <c r="J126" s="42"/>
      <c r="K126" s="43"/>
      <c r="L126" s="36">
        <f t="shared" si="34"/>
        <v>12802672.748748994</v>
      </c>
    </row>
    <row r="127" spans="1:12" x14ac:dyDescent="0.25">
      <c r="A127" s="37">
        <v>42461</v>
      </c>
      <c r="B127" s="37">
        <v>42490</v>
      </c>
      <c r="C127" s="38">
        <v>0.2054</v>
      </c>
      <c r="D127" s="39">
        <f t="shared" si="35"/>
        <v>0.30809999999999998</v>
      </c>
      <c r="E127" s="40">
        <f t="shared" si="32"/>
        <v>2.2633649099822239E-2</v>
      </c>
      <c r="F127" s="39">
        <f t="shared" si="36"/>
        <v>2.2633649099822239E-2</v>
      </c>
      <c r="G127" s="32">
        <f t="shared" si="33"/>
        <v>11383233</v>
      </c>
      <c r="H127" s="41">
        <f t="shared" si="37"/>
        <v>30</v>
      </c>
      <c r="I127" s="33">
        <f t="shared" si="38"/>
        <v>257644.10134351684</v>
      </c>
      <c r="J127" s="42"/>
      <c r="K127" s="43"/>
      <c r="L127" s="36">
        <f t="shared" si="34"/>
        <v>13060316.85009251</v>
      </c>
    </row>
    <row r="128" spans="1:12" x14ac:dyDescent="0.25">
      <c r="A128" s="37">
        <v>42491</v>
      </c>
      <c r="B128" s="37">
        <v>42521</v>
      </c>
      <c r="C128" s="38">
        <v>0.2054</v>
      </c>
      <c r="D128" s="39">
        <f t="shared" si="35"/>
        <v>0.30809999999999998</v>
      </c>
      <c r="E128" s="40">
        <f t="shared" si="32"/>
        <v>2.2633649099822239E-2</v>
      </c>
      <c r="F128" s="39">
        <f t="shared" si="36"/>
        <v>2.2633649099822239E-2</v>
      </c>
      <c r="G128" s="32">
        <f t="shared" si="33"/>
        <v>11383233</v>
      </c>
      <c r="H128" s="41">
        <f t="shared" si="37"/>
        <v>30</v>
      </c>
      <c r="I128" s="33">
        <f t="shared" si="38"/>
        <v>257644.10134351684</v>
      </c>
      <c r="J128" s="42"/>
      <c r="K128" s="43"/>
      <c r="L128" s="36">
        <f t="shared" si="34"/>
        <v>13317960.951436026</v>
      </c>
    </row>
    <row r="129" spans="1:12" x14ac:dyDescent="0.25">
      <c r="A129" s="37">
        <v>42522</v>
      </c>
      <c r="B129" s="37">
        <v>42551</v>
      </c>
      <c r="C129" s="38">
        <v>0.2054</v>
      </c>
      <c r="D129" s="39">
        <f t="shared" si="35"/>
        <v>0.30809999999999998</v>
      </c>
      <c r="E129" s="40">
        <f t="shared" si="32"/>
        <v>2.2633649099822239E-2</v>
      </c>
      <c r="F129" s="39">
        <f t="shared" si="36"/>
        <v>2.2633649099822239E-2</v>
      </c>
      <c r="G129" s="32">
        <f t="shared" si="33"/>
        <v>11383233</v>
      </c>
      <c r="H129" s="41">
        <f t="shared" si="37"/>
        <v>30</v>
      </c>
      <c r="I129" s="33">
        <f t="shared" si="38"/>
        <v>257644.10134351684</v>
      </c>
      <c r="J129" s="42"/>
      <c r="K129" s="43"/>
      <c r="L129" s="36">
        <f t="shared" si="34"/>
        <v>13575605.052779542</v>
      </c>
    </row>
    <row r="130" spans="1:12" x14ac:dyDescent="0.25">
      <c r="A130" s="37">
        <v>42552</v>
      </c>
      <c r="B130" s="37">
        <v>42582</v>
      </c>
      <c r="C130" s="38">
        <v>0.21340000000000001</v>
      </c>
      <c r="D130" s="39">
        <f t="shared" si="35"/>
        <v>0.3201</v>
      </c>
      <c r="E130" s="40">
        <f t="shared" si="32"/>
        <v>2.3412151466478903E-2</v>
      </c>
      <c r="F130" s="39">
        <f t="shared" si="36"/>
        <v>2.3412151466478903E-2</v>
      </c>
      <c r="G130" s="32">
        <f t="shared" si="33"/>
        <v>11383233</v>
      </c>
      <c r="H130" s="41">
        <f t="shared" si="37"/>
        <v>30</v>
      </c>
      <c r="I130" s="33">
        <f t="shared" si="38"/>
        <v>266505.97517422104</v>
      </c>
      <c r="J130" s="42"/>
      <c r="K130" s="43"/>
      <c r="L130" s="36">
        <f t="shared" si="34"/>
        <v>13842111.027953763</v>
      </c>
    </row>
    <row r="131" spans="1:12" x14ac:dyDescent="0.25">
      <c r="A131" s="37">
        <v>42583</v>
      </c>
      <c r="B131" s="37">
        <v>42613</v>
      </c>
      <c r="C131" s="38">
        <v>0.21340000000000001</v>
      </c>
      <c r="D131" s="39">
        <f t="shared" si="35"/>
        <v>0.3201</v>
      </c>
      <c r="E131" s="40">
        <f t="shared" si="32"/>
        <v>2.3412151466478903E-2</v>
      </c>
      <c r="F131" s="39">
        <f t="shared" si="36"/>
        <v>2.3412151466478903E-2</v>
      </c>
      <c r="G131" s="32">
        <f t="shared" si="33"/>
        <v>11383233</v>
      </c>
      <c r="H131" s="41">
        <f t="shared" si="37"/>
        <v>30</v>
      </c>
      <c r="I131" s="33">
        <f t="shared" si="38"/>
        <v>266505.97517422104</v>
      </c>
      <c r="J131" s="42"/>
      <c r="K131" s="43"/>
      <c r="L131" s="36">
        <f t="shared" si="34"/>
        <v>14108617.003127983</v>
      </c>
    </row>
    <row r="132" spans="1:12" x14ac:dyDescent="0.25">
      <c r="A132" s="37">
        <v>42614</v>
      </c>
      <c r="B132" s="37">
        <v>42643</v>
      </c>
      <c r="C132" s="38">
        <v>0.21340000000000001</v>
      </c>
      <c r="D132" s="39">
        <f t="shared" si="35"/>
        <v>0.3201</v>
      </c>
      <c r="E132" s="40">
        <f t="shared" si="32"/>
        <v>2.3412151466478903E-2</v>
      </c>
      <c r="F132" s="39">
        <f t="shared" si="36"/>
        <v>2.3412151466478903E-2</v>
      </c>
      <c r="G132" s="32">
        <f t="shared" si="33"/>
        <v>11383233</v>
      </c>
      <c r="H132" s="41">
        <f t="shared" si="37"/>
        <v>30</v>
      </c>
      <c r="I132" s="33">
        <f t="shared" si="38"/>
        <v>266505.97517422104</v>
      </c>
      <c r="J132" s="42"/>
      <c r="K132" s="43"/>
      <c r="L132" s="36">
        <f t="shared" si="34"/>
        <v>14375122.978302203</v>
      </c>
    </row>
    <row r="133" spans="1:12" x14ac:dyDescent="0.25">
      <c r="A133" s="37">
        <v>42644</v>
      </c>
      <c r="B133" s="37">
        <v>42674</v>
      </c>
      <c r="C133" s="38">
        <v>0.21990000000000001</v>
      </c>
      <c r="D133" s="39">
        <f t="shared" si="35"/>
        <v>0.32985000000000003</v>
      </c>
      <c r="E133" s="40">
        <f t="shared" si="32"/>
        <v>2.4039922656450941E-2</v>
      </c>
      <c r="F133" s="39">
        <f t="shared" si="36"/>
        <v>2.4039922656450941E-2</v>
      </c>
      <c r="G133" s="32">
        <f t="shared" si="33"/>
        <v>11383233</v>
      </c>
      <c r="H133" s="41">
        <f t="shared" si="37"/>
        <v>30</v>
      </c>
      <c r="I133" s="33">
        <f t="shared" si="38"/>
        <v>273652.04090036004</v>
      </c>
      <c r="J133" s="42"/>
      <c r="K133" s="43"/>
      <c r="L133" s="36">
        <f t="shared" si="34"/>
        <v>14648775.019202564</v>
      </c>
    </row>
    <row r="134" spans="1:12" x14ac:dyDescent="0.25">
      <c r="A134" s="37">
        <v>42675</v>
      </c>
      <c r="B134" s="37">
        <v>42704</v>
      </c>
      <c r="C134" s="38">
        <v>0.21990000000000001</v>
      </c>
      <c r="D134" s="39">
        <f t="shared" si="35"/>
        <v>0.32985000000000003</v>
      </c>
      <c r="E134" s="40">
        <f t="shared" si="32"/>
        <v>2.4039922656450941E-2</v>
      </c>
      <c r="F134" s="39">
        <f t="shared" si="36"/>
        <v>2.4039922656450941E-2</v>
      </c>
      <c r="G134" s="32">
        <f t="shared" si="33"/>
        <v>11383233</v>
      </c>
      <c r="H134" s="41">
        <f t="shared" si="37"/>
        <v>30</v>
      </c>
      <c r="I134" s="33">
        <f t="shared" si="38"/>
        <v>273652.04090036004</v>
      </c>
      <c r="J134" s="42"/>
      <c r="K134" s="43"/>
      <c r="L134" s="36">
        <f t="shared" si="34"/>
        <v>14922427.060102925</v>
      </c>
    </row>
    <row r="135" spans="1:12" x14ac:dyDescent="0.25">
      <c r="A135" s="37">
        <v>42705</v>
      </c>
      <c r="B135" s="37">
        <v>42735</v>
      </c>
      <c r="C135" s="38">
        <v>0.21990000000000001</v>
      </c>
      <c r="D135" s="39">
        <f t="shared" si="35"/>
        <v>0.32985000000000003</v>
      </c>
      <c r="E135" s="40">
        <f t="shared" si="32"/>
        <v>2.4039922656450941E-2</v>
      </c>
      <c r="F135" s="39">
        <f t="shared" si="36"/>
        <v>2.4039922656450941E-2</v>
      </c>
      <c r="G135" s="32">
        <f t="shared" si="33"/>
        <v>11383233</v>
      </c>
      <c r="H135" s="41">
        <f t="shared" si="37"/>
        <v>30</v>
      </c>
      <c r="I135" s="33">
        <f t="shared" si="38"/>
        <v>273652.04090036004</v>
      </c>
      <c r="J135" s="42"/>
      <c r="K135" s="43"/>
      <c r="L135" s="36">
        <f t="shared" si="34"/>
        <v>15196079.101003285</v>
      </c>
    </row>
    <row r="136" spans="1:12" x14ac:dyDescent="0.25">
      <c r="A136" s="37">
        <v>42736</v>
      </c>
      <c r="B136" s="37">
        <v>42766</v>
      </c>
      <c r="C136" s="38">
        <v>0.22339999999999999</v>
      </c>
      <c r="D136" s="39">
        <f t="shared" si="35"/>
        <v>0.33509999999999995</v>
      </c>
      <c r="E136" s="40">
        <f t="shared" si="32"/>
        <v>2.4376207843189057E-2</v>
      </c>
      <c r="F136" s="39">
        <f t="shared" si="36"/>
        <v>2.4376207843189057E-2</v>
      </c>
      <c r="G136" s="32">
        <f t="shared" si="33"/>
        <v>11383233</v>
      </c>
      <c r="H136" s="41">
        <f t="shared" si="37"/>
        <v>30</v>
      </c>
      <c r="I136" s="33">
        <f t="shared" si="38"/>
        <v>277480.0535354485</v>
      </c>
      <c r="J136" s="42"/>
      <c r="K136" s="43"/>
      <c r="L136" s="36">
        <f t="shared" si="34"/>
        <v>15473559.154538734</v>
      </c>
    </row>
    <row r="137" spans="1:12" x14ac:dyDescent="0.25">
      <c r="A137" s="37">
        <v>42767</v>
      </c>
      <c r="B137" s="37">
        <v>42794</v>
      </c>
      <c r="C137" s="38">
        <v>0.22339999999999999</v>
      </c>
      <c r="D137" s="39">
        <f t="shared" si="35"/>
        <v>0.33509999999999995</v>
      </c>
      <c r="E137" s="40">
        <f t="shared" si="32"/>
        <v>2.4376207843189057E-2</v>
      </c>
      <c r="F137" s="39">
        <f t="shared" si="36"/>
        <v>2.4376207843189057E-2</v>
      </c>
      <c r="G137" s="32">
        <f t="shared" si="33"/>
        <v>11383233</v>
      </c>
      <c r="H137" s="41">
        <f t="shared" si="37"/>
        <v>30</v>
      </c>
      <c r="I137" s="33">
        <f t="shared" si="38"/>
        <v>277480.0535354485</v>
      </c>
      <c r="J137" s="42"/>
      <c r="K137" s="43"/>
      <c r="L137" s="36">
        <f t="shared" si="34"/>
        <v>15751039.208074182</v>
      </c>
    </row>
    <row r="138" spans="1:12" x14ac:dyDescent="0.25">
      <c r="A138" s="37">
        <v>42795</v>
      </c>
      <c r="B138" s="37">
        <v>42825</v>
      </c>
      <c r="C138" s="38">
        <v>0.22339999999999999</v>
      </c>
      <c r="D138" s="39">
        <f t="shared" si="35"/>
        <v>0.33509999999999995</v>
      </c>
      <c r="E138" s="40">
        <f t="shared" si="32"/>
        <v>2.4376207843189057E-2</v>
      </c>
      <c r="F138" s="39">
        <f t="shared" si="36"/>
        <v>2.4376207843189057E-2</v>
      </c>
      <c r="G138" s="32">
        <f t="shared" si="33"/>
        <v>11383233</v>
      </c>
      <c r="H138" s="41">
        <f t="shared" si="37"/>
        <v>30</v>
      </c>
      <c r="I138" s="33">
        <f t="shared" si="38"/>
        <v>277480.0535354485</v>
      </c>
      <c r="J138" s="42"/>
      <c r="K138" s="43"/>
      <c r="L138" s="36">
        <f t="shared" si="34"/>
        <v>16028519.261609631</v>
      </c>
    </row>
    <row r="139" spans="1:12" x14ac:dyDescent="0.25">
      <c r="A139" s="37">
        <v>42826</v>
      </c>
      <c r="B139" s="37">
        <v>42855</v>
      </c>
      <c r="C139" s="38">
        <v>0.2233</v>
      </c>
      <c r="D139" s="39">
        <f t="shared" si="35"/>
        <v>0.33494999999999997</v>
      </c>
      <c r="E139" s="40">
        <f t="shared" si="32"/>
        <v>2.4366616530168139E-2</v>
      </c>
      <c r="F139" s="39">
        <f t="shared" si="36"/>
        <v>2.4366616530168139E-2</v>
      </c>
      <c r="G139" s="32">
        <f t="shared" si="33"/>
        <v>11383233</v>
      </c>
      <c r="H139" s="41">
        <f t="shared" si="37"/>
        <v>30</v>
      </c>
      <c r="I139" s="33">
        <f t="shared" si="38"/>
        <v>277370.87338455545</v>
      </c>
      <c r="J139" s="42"/>
      <c r="K139" s="43"/>
      <c r="L139" s="36">
        <f t="shared" si="34"/>
        <v>16305890.134994186</v>
      </c>
    </row>
    <row r="140" spans="1:12" x14ac:dyDescent="0.25">
      <c r="A140" s="37">
        <v>42856</v>
      </c>
      <c r="B140" s="37">
        <v>42886</v>
      </c>
      <c r="C140" s="38">
        <v>0.2233</v>
      </c>
      <c r="D140" s="39">
        <f t="shared" si="35"/>
        <v>0.33494999999999997</v>
      </c>
      <c r="E140" s="40">
        <f t="shared" si="32"/>
        <v>2.4366616530168139E-2</v>
      </c>
      <c r="F140" s="39">
        <f t="shared" si="36"/>
        <v>2.4366616530168139E-2</v>
      </c>
      <c r="G140" s="32">
        <f t="shared" si="33"/>
        <v>11383233</v>
      </c>
      <c r="H140" s="41">
        <f t="shared" si="37"/>
        <v>30</v>
      </c>
      <c r="I140" s="33">
        <f t="shared" si="38"/>
        <v>277370.87338455545</v>
      </c>
      <c r="J140" s="42"/>
      <c r="K140" s="43"/>
      <c r="L140" s="36">
        <f t="shared" si="34"/>
        <v>16583261.008378742</v>
      </c>
    </row>
    <row r="141" spans="1:12" x14ac:dyDescent="0.25">
      <c r="A141" s="37">
        <v>42887</v>
      </c>
      <c r="B141" s="37">
        <v>42916</v>
      </c>
      <c r="C141" s="38">
        <v>0.2233</v>
      </c>
      <c r="D141" s="39">
        <f>IF(A141="","",C141*1.5)</f>
        <v>0.33494999999999997</v>
      </c>
      <c r="E141" s="40">
        <f>IF(D141="","", (POWER((1+D141),(1/12)))-1)</f>
        <v>2.4366616530168139E-2</v>
      </c>
      <c r="F141" s="39">
        <f>IF(A141="","",IF(D$1=0,E141,MIN(E141,D$1)))</f>
        <v>2.4366616530168139E-2</v>
      </c>
      <c r="G141" s="32">
        <f t="shared" si="33"/>
        <v>11383233</v>
      </c>
      <c r="H141" s="41">
        <f t="shared" si="37"/>
        <v>30</v>
      </c>
      <c r="I141" s="33">
        <f t="shared" si="38"/>
        <v>277370.87338455545</v>
      </c>
      <c r="J141" s="42"/>
      <c r="K141" s="43"/>
      <c r="L141" s="36">
        <f t="shared" si="34"/>
        <v>16860631.881763298</v>
      </c>
    </row>
    <row r="142" spans="1:12" x14ac:dyDescent="0.25">
      <c r="A142" s="37">
        <v>42917</v>
      </c>
      <c r="B142" s="37">
        <v>42947</v>
      </c>
      <c r="C142" s="38">
        <v>0.2198</v>
      </c>
      <c r="D142" s="39">
        <f>IF(A142="","",C142*1.5)</f>
        <v>0.32969999999999999</v>
      </c>
      <c r="E142" s="40">
        <f>IF(D142="","", (POWER((1+D142),(1/12)))-1)</f>
        <v>2.4030296637850723E-2</v>
      </c>
      <c r="F142" s="39">
        <f>IF(A142="","",IF(D$1=0,E142,MIN(E142,D$1)))</f>
        <v>2.4030296637850723E-2</v>
      </c>
      <c r="G142" s="32">
        <f t="shared" si="33"/>
        <v>11383233</v>
      </c>
      <c r="H142" s="41">
        <f t="shared" si="37"/>
        <v>30</v>
      </c>
      <c r="I142" s="33">
        <f t="shared" si="38"/>
        <v>273542.46568777139</v>
      </c>
      <c r="J142" s="42"/>
      <c r="K142" s="43"/>
      <c r="L142" s="36">
        <f t="shared" si="34"/>
        <v>17134174.347451068</v>
      </c>
    </row>
    <row r="143" spans="1:12" x14ac:dyDescent="0.25">
      <c r="A143" s="37">
        <v>42948</v>
      </c>
      <c r="B143" s="37">
        <v>42978</v>
      </c>
      <c r="C143" s="38">
        <v>0.2198</v>
      </c>
      <c r="D143" s="39">
        <f t="shared" ref="D143:D157" si="39">IF(A143="","",C143*1.5)</f>
        <v>0.32969999999999999</v>
      </c>
      <c r="E143" s="40">
        <f t="shared" ref="E143:E157" si="40">IF(D143="","", (POWER((1+D143),(1/12)))-1)</f>
        <v>2.4030296637850723E-2</v>
      </c>
      <c r="F143" s="39">
        <f t="shared" ref="F143:F157" si="41">IF(A143="","",IF(D$1=0,E143,MIN(E143,D$1)))</f>
        <v>2.4030296637850723E-2</v>
      </c>
      <c r="G143" s="32">
        <f t="shared" si="33"/>
        <v>11383233</v>
      </c>
      <c r="H143" s="41">
        <f t="shared" si="37"/>
        <v>30</v>
      </c>
      <c r="I143" s="33">
        <f t="shared" si="38"/>
        <v>273542.46568777139</v>
      </c>
      <c r="J143" s="42"/>
      <c r="K143" s="43"/>
      <c r="L143" s="36">
        <f t="shared" si="34"/>
        <v>17407716.813138839</v>
      </c>
    </row>
    <row r="144" spans="1:12" x14ac:dyDescent="0.25">
      <c r="A144" s="37">
        <v>42979</v>
      </c>
      <c r="B144" s="37">
        <v>43008</v>
      </c>
      <c r="C144" s="38">
        <v>0.2198</v>
      </c>
      <c r="D144" s="39">
        <f t="shared" si="39"/>
        <v>0.32969999999999999</v>
      </c>
      <c r="E144" s="40">
        <f t="shared" si="40"/>
        <v>2.4030296637850723E-2</v>
      </c>
      <c r="F144" s="39">
        <f t="shared" si="41"/>
        <v>2.4030296637850723E-2</v>
      </c>
      <c r="G144" s="32">
        <f t="shared" si="33"/>
        <v>11383233</v>
      </c>
      <c r="H144" s="41">
        <f t="shared" si="37"/>
        <v>30</v>
      </c>
      <c r="I144" s="33">
        <f t="shared" si="38"/>
        <v>273542.46568777139</v>
      </c>
      <c r="J144" s="42"/>
      <c r="K144" s="43"/>
      <c r="L144" s="36">
        <f t="shared" si="34"/>
        <v>17681259.278826609</v>
      </c>
    </row>
    <row r="145" spans="1:12" x14ac:dyDescent="0.25">
      <c r="A145" s="37">
        <v>43009</v>
      </c>
      <c r="B145" s="37">
        <v>43039</v>
      </c>
      <c r="C145" s="38">
        <v>0.21149999999999999</v>
      </c>
      <c r="D145" s="39">
        <f t="shared" si="39"/>
        <v>0.31724999999999998</v>
      </c>
      <c r="E145" s="40">
        <f t="shared" si="40"/>
        <v>2.3227846316473233E-2</v>
      </c>
      <c r="F145" s="39">
        <f t="shared" si="41"/>
        <v>2.3227846316473233E-2</v>
      </c>
      <c r="G145" s="32">
        <f t="shared" si="33"/>
        <v>11383233</v>
      </c>
      <c r="H145" s="41">
        <f t="shared" si="37"/>
        <v>30</v>
      </c>
      <c r="I145" s="33">
        <f t="shared" si="38"/>
        <v>264407.98670860654</v>
      </c>
      <c r="J145" s="42"/>
      <c r="K145" s="43"/>
      <c r="L145" s="36">
        <f t="shared" si="34"/>
        <v>17945667.265535217</v>
      </c>
    </row>
    <row r="146" spans="1:12" x14ac:dyDescent="0.25">
      <c r="A146" s="37">
        <v>43040</v>
      </c>
      <c r="B146" s="37">
        <v>43069</v>
      </c>
      <c r="C146" s="38">
        <v>0.20960000000000001</v>
      </c>
      <c r="D146" s="39">
        <f t="shared" si="39"/>
        <v>0.31440000000000001</v>
      </c>
      <c r="E146" s="40">
        <f t="shared" si="40"/>
        <v>2.3043175271197036E-2</v>
      </c>
      <c r="F146" s="39">
        <f t="shared" si="41"/>
        <v>2.3043175271197036E-2</v>
      </c>
      <c r="G146" s="32">
        <f t="shared" si="33"/>
        <v>11383233</v>
      </c>
      <c r="H146" s="41">
        <f t="shared" si="37"/>
        <v>30</v>
      </c>
      <c r="I146" s="33">
        <f t="shared" si="38"/>
        <v>262305.83317187405</v>
      </c>
      <c r="J146" s="42"/>
      <c r="K146" s="43"/>
      <c r="L146" s="36">
        <f t="shared" si="34"/>
        <v>18207973.098707091</v>
      </c>
    </row>
    <row r="147" spans="1:12" x14ac:dyDescent="0.25">
      <c r="A147" s="37">
        <v>43070</v>
      </c>
      <c r="B147" s="37">
        <v>43100</v>
      </c>
      <c r="C147" s="38">
        <v>0.2077</v>
      </c>
      <c r="D147" s="39">
        <f t="shared" si="39"/>
        <v>0.31154999999999999</v>
      </c>
      <c r="E147" s="40">
        <f t="shared" si="40"/>
        <v>2.2858136808515228E-2</v>
      </c>
      <c r="F147" s="39">
        <f t="shared" si="41"/>
        <v>2.2858136808515228E-2</v>
      </c>
      <c r="G147" s="32">
        <f t="shared" si="33"/>
        <v>11383233</v>
      </c>
      <c r="H147" s="41">
        <f t="shared" si="37"/>
        <v>30</v>
      </c>
      <c r="I147" s="33">
        <f t="shared" si="38"/>
        <v>260199.49723720524</v>
      </c>
      <c r="J147" s="42"/>
      <c r="K147" s="43"/>
      <c r="L147" s="36">
        <f t="shared" si="34"/>
        <v>18468172.595944297</v>
      </c>
    </row>
    <row r="148" spans="1:12" x14ac:dyDescent="0.25">
      <c r="A148" s="37">
        <v>43101</v>
      </c>
      <c r="B148" s="37">
        <v>43131</v>
      </c>
      <c r="C148" s="38">
        <v>0.2069</v>
      </c>
      <c r="D148" s="39">
        <f t="shared" si="39"/>
        <v>0.31035000000000001</v>
      </c>
      <c r="E148" s="40">
        <f t="shared" si="40"/>
        <v>2.2780115587483163E-2</v>
      </c>
      <c r="F148" s="39">
        <f t="shared" si="41"/>
        <v>2.2780115587483163E-2</v>
      </c>
      <c r="G148" s="32">
        <f t="shared" si="33"/>
        <v>11383233</v>
      </c>
      <c r="H148" s="41">
        <f t="shared" si="37"/>
        <v>30</v>
      </c>
      <c r="I148" s="33">
        <f t="shared" si="38"/>
        <v>259311.36349925274</v>
      </c>
      <c r="J148" s="42"/>
      <c r="K148" s="43"/>
      <c r="L148" s="36">
        <f t="shared" si="34"/>
        <v>18727483.959443551</v>
      </c>
    </row>
    <row r="149" spans="1:12" x14ac:dyDescent="0.25">
      <c r="A149" s="37">
        <v>43132</v>
      </c>
      <c r="B149" s="37">
        <v>43159</v>
      </c>
      <c r="C149" s="38">
        <v>0.21010000000000001</v>
      </c>
      <c r="D149" s="39">
        <f t="shared" si="39"/>
        <v>0.31515000000000004</v>
      </c>
      <c r="E149" s="40">
        <f t="shared" si="40"/>
        <v>2.3091808474569486E-2</v>
      </c>
      <c r="F149" s="39">
        <f t="shared" si="41"/>
        <v>2.3091808474569486E-2</v>
      </c>
      <c r="G149" s="32">
        <f t="shared" si="33"/>
        <v>11383233</v>
      </c>
      <c r="H149" s="41">
        <f t="shared" si="37"/>
        <v>30</v>
      </c>
      <c r="I149" s="33">
        <f t="shared" si="38"/>
        <v>262859.43625739904</v>
      </c>
      <c r="J149" s="42"/>
      <c r="K149" s="43"/>
      <c r="L149" s="36">
        <f t="shared" si="34"/>
        <v>18990343.39570095</v>
      </c>
    </row>
    <row r="150" spans="1:12" x14ac:dyDescent="0.25">
      <c r="A150" s="37">
        <v>43160</v>
      </c>
      <c r="B150" s="37">
        <v>43190</v>
      </c>
      <c r="C150" s="38">
        <v>0.20680000000000001</v>
      </c>
      <c r="D150" s="39">
        <f t="shared" si="39"/>
        <v>0.31020000000000003</v>
      </c>
      <c r="E150" s="40">
        <f t="shared" si="40"/>
        <v>2.2770358330055807E-2</v>
      </c>
      <c r="F150" s="39">
        <f t="shared" si="41"/>
        <v>2.2770358330055807E-2</v>
      </c>
      <c r="G150" s="32">
        <f t="shared" si="33"/>
        <v>11383233</v>
      </c>
      <c r="H150" s="41">
        <f>IF(A150="","",DAYS360(A150,B150+(1)))</f>
        <v>30</v>
      </c>
      <c r="I150" s="33">
        <f>IF(A150="","",((G150*F150)/30)*H150)</f>
        <v>259200.29436451613</v>
      </c>
      <c r="J150" s="42"/>
      <c r="K150" s="43"/>
      <c r="L150" s="36">
        <f t="shared" si="34"/>
        <v>19249543.690065466</v>
      </c>
    </row>
    <row r="151" spans="1:12" x14ac:dyDescent="0.25">
      <c r="A151" s="37">
        <v>43191</v>
      </c>
      <c r="B151" s="37">
        <v>43220</v>
      </c>
      <c r="C151" s="38">
        <v>0.20480000000000001</v>
      </c>
      <c r="D151" s="39">
        <f t="shared" si="39"/>
        <v>0.30720000000000003</v>
      </c>
      <c r="E151" s="40">
        <f t="shared" si="40"/>
        <v>2.2574997834371668E-2</v>
      </c>
      <c r="F151" s="39">
        <f t="shared" si="41"/>
        <v>2.2574997834371668E-2</v>
      </c>
      <c r="G151" s="32">
        <f t="shared" si="33"/>
        <v>11383233</v>
      </c>
      <c r="H151" s="41">
        <f>IF(A151="","",DAYS360(A151,B151+(1)))</f>
        <v>30</v>
      </c>
      <c r="I151" s="33">
        <f>IF(A151="","",((G151*F151)/30)*H151)</f>
        <v>256976.46032314812</v>
      </c>
      <c r="J151" s="42"/>
      <c r="K151" s="43"/>
      <c r="L151" s="36">
        <f t="shared" si="34"/>
        <v>19506520.150388613</v>
      </c>
    </row>
    <row r="152" spans="1:12" x14ac:dyDescent="0.25">
      <c r="A152" s="37">
        <v>43221</v>
      </c>
      <c r="B152" s="37">
        <v>43251</v>
      </c>
      <c r="C152" s="38">
        <v>0.2044</v>
      </c>
      <c r="D152" s="39">
        <f t="shared" si="39"/>
        <v>0.30659999999999998</v>
      </c>
      <c r="E152" s="40">
        <f t="shared" si="40"/>
        <v>2.2535876422826506E-2</v>
      </c>
      <c r="F152" s="39">
        <f t="shared" si="41"/>
        <v>2.2535876422826506E-2</v>
      </c>
      <c r="G152" s="32">
        <f t="shared" si="33"/>
        <v>11383233</v>
      </c>
      <c r="H152" s="41">
        <f t="shared" ref="H152:H159" si="42">IF(A152="","",DAYS360(A152,B152+(1)))</f>
        <v>30</v>
      </c>
      <c r="I152" s="33">
        <f t="shared" ref="I152:I159" si="43">IF(A152="","",((G152*F152)/30)*H152)</f>
        <v>256531.13218024065</v>
      </c>
      <c r="J152" s="42"/>
      <c r="K152" s="43"/>
      <c r="L152" s="36">
        <f t="shared" si="34"/>
        <v>19763051.282568853</v>
      </c>
    </row>
    <row r="153" spans="1:12" x14ac:dyDescent="0.25">
      <c r="A153" s="37">
        <v>43252</v>
      </c>
      <c r="B153" s="37">
        <v>43281</v>
      </c>
      <c r="C153" s="38">
        <v>0.20280000000000001</v>
      </c>
      <c r="D153" s="39">
        <f t="shared" si="39"/>
        <v>0.30420000000000003</v>
      </c>
      <c r="E153" s="40">
        <f t="shared" si="40"/>
        <v>2.2379225919199275E-2</v>
      </c>
      <c r="F153" s="39">
        <f t="shared" si="41"/>
        <v>2.2379225919199275E-2</v>
      </c>
      <c r="G153" s="32">
        <f t="shared" si="33"/>
        <v>11383233</v>
      </c>
      <c r="H153" s="41">
        <f t="shared" si="42"/>
        <v>30</v>
      </c>
      <c r="I153" s="33">
        <f t="shared" si="43"/>
        <v>254747.94299788453</v>
      </c>
      <c r="J153" s="42"/>
      <c r="K153" s="43"/>
      <c r="L153" s="36">
        <f t="shared" si="34"/>
        <v>20017799.225566737</v>
      </c>
    </row>
    <row r="154" spans="1:12" x14ac:dyDescent="0.25">
      <c r="A154" s="37">
        <v>43282</v>
      </c>
      <c r="B154" s="37">
        <v>43312</v>
      </c>
      <c r="C154" s="38">
        <v>0.20030000000000001</v>
      </c>
      <c r="D154" s="39">
        <f t="shared" si="39"/>
        <v>0.30044999999999999</v>
      </c>
      <c r="E154" s="40">
        <f t="shared" si="40"/>
        <v>2.2133929699163168E-2</v>
      </c>
      <c r="F154" s="39">
        <f t="shared" si="41"/>
        <v>2.2133929699163168E-2</v>
      </c>
      <c r="G154" s="32">
        <f t="shared" si="33"/>
        <v>11383233</v>
      </c>
      <c r="H154" s="41">
        <f t="shared" si="42"/>
        <v>30</v>
      </c>
      <c r="I154" s="33">
        <f t="shared" si="43"/>
        <v>251955.67897119425</v>
      </c>
      <c r="J154" s="42"/>
      <c r="K154" s="43"/>
      <c r="L154" s="36">
        <f t="shared" si="34"/>
        <v>20269754.904537931</v>
      </c>
    </row>
    <row r="155" spans="1:12" x14ac:dyDescent="0.25">
      <c r="A155" s="37">
        <v>43313</v>
      </c>
      <c r="B155" s="37">
        <v>43343</v>
      </c>
      <c r="C155" s="38">
        <v>0.19939999999999999</v>
      </c>
      <c r="D155" s="39">
        <f t="shared" si="39"/>
        <v>0.29909999999999998</v>
      </c>
      <c r="E155" s="40">
        <f t="shared" si="40"/>
        <v>2.2045464310016527E-2</v>
      </c>
      <c r="F155" s="39">
        <f t="shared" si="41"/>
        <v>2.2045464310016527E-2</v>
      </c>
      <c r="G155" s="32">
        <f t="shared" si="33"/>
        <v>11383233</v>
      </c>
      <c r="H155" s="41">
        <f t="shared" si="42"/>
        <v>30</v>
      </c>
      <c r="I155" s="33">
        <f t="shared" si="43"/>
        <v>250948.65683410235</v>
      </c>
      <c r="J155" s="42"/>
      <c r="K155" s="43"/>
      <c r="L155" s="36">
        <f t="shared" si="34"/>
        <v>20520703.561372034</v>
      </c>
    </row>
    <row r="156" spans="1:12" x14ac:dyDescent="0.25">
      <c r="A156" s="37">
        <v>43344</v>
      </c>
      <c r="B156" s="37">
        <v>43373</v>
      </c>
      <c r="C156" s="38">
        <v>0.1981</v>
      </c>
      <c r="D156" s="39">
        <f t="shared" si="39"/>
        <v>0.29715000000000003</v>
      </c>
      <c r="E156" s="40">
        <f t="shared" si="40"/>
        <v>2.1917532081249247E-2</v>
      </c>
      <c r="F156" s="39">
        <f t="shared" si="41"/>
        <v>2.1917532081249247E-2</v>
      </c>
      <c r="G156" s="32">
        <f t="shared" si="33"/>
        <v>11383233</v>
      </c>
      <c r="H156" s="41">
        <f t="shared" si="42"/>
        <v>30</v>
      </c>
      <c r="I156" s="33">
        <f t="shared" si="43"/>
        <v>249492.37446583514</v>
      </c>
      <c r="J156" s="42"/>
      <c r="K156" s="43"/>
      <c r="L156" s="36">
        <f>SUM(L155,I156)-J156</f>
        <v>20770195.935837869</v>
      </c>
    </row>
    <row r="157" spans="1:12" x14ac:dyDescent="0.25">
      <c r="A157" s="37">
        <v>43374</v>
      </c>
      <c r="B157" s="37">
        <v>43404</v>
      </c>
      <c r="C157" s="38">
        <v>0.1963</v>
      </c>
      <c r="D157" s="39">
        <f t="shared" si="39"/>
        <v>0.29444999999999999</v>
      </c>
      <c r="E157" s="40">
        <f t="shared" si="40"/>
        <v>2.1740103800155453E-2</v>
      </c>
      <c r="F157" s="39">
        <f t="shared" si="41"/>
        <v>2.1740103800155453E-2</v>
      </c>
      <c r="G157" s="32">
        <f t="shared" si="33"/>
        <v>11383233</v>
      </c>
      <c r="H157" s="41">
        <f t="shared" si="42"/>
        <v>30</v>
      </c>
      <c r="I157" s="33">
        <f t="shared" si="43"/>
        <v>247472.66700135492</v>
      </c>
      <c r="J157" s="42"/>
      <c r="K157" s="43"/>
      <c r="L157" s="36">
        <f t="shared" si="34"/>
        <v>21017668.602839224</v>
      </c>
    </row>
    <row r="158" spans="1:12" x14ac:dyDescent="0.25">
      <c r="A158" s="37">
        <v>43405</v>
      </c>
      <c r="B158" s="37">
        <v>43434</v>
      </c>
      <c r="C158" s="38">
        <v>0.19489999999999999</v>
      </c>
      <c r="D158" s="39">
        <f>IF(A158="","",C158*1.5)</f>
        <v>0.29235</v>
      </c>
      <c r="E158" s="40">
        <f>IF(D158="","", (POWER((1+D158),(1/12)))-1)</f>
        <v>2.1601869331581591E-2</v>
      </c>
      <c r="F158" s="39">
        <f>IF(A158="","",IF(D$1=0,E158,MIN(E158,D$1)))</f>
        <v>2.1601869331581591E-2</v>
      </c>
      <c r="G158" s="32">
        <f t="shared" si="33"/>
        <v>11383233</v>
      </c>
      <c r="H158" s="41">
        <f t="shared" si="42"/>
        <v>30</v>
      </c>
      <c r="I158" s="33">
        <f t="shared" si="43"/>
        <v>245899.11183694753</v>
      </c>
      <c r="J158" s="42"/>
      <c r="K158" s="43"/>
      <c r="L158" s="36">
        <f t="shared" si="34"/>
        <v>21263567.714676172</v>
      </c>
    </row>
    <row r="159" spans="1:12" x14ac:dyDescent="0.25">
      <c r="A159" s="37">
        <v>43435</v>
      </c>
      <c r="B159" s="37">
        <v>43465</v>
      </c>
      <c r="C159" s="38">
        <v>0.19400000000000001</v>
      </c>
      <c r="D159" s="39">
        <f t="shared" ref="D159" si="44">IF(A159="","",C159*1.5)</f>
        <v>0.29100000000000004</v>
      </c>
      <c r="E159" s="40">
        <f t="shared" ref="E159" si="45">IF(D159="","", (POWER((1+D159),(1/12)))-1)</f>
        <v>2.1512895544899102E-2</v>
      </c>
      <c r="F159" s="39">
        <f t="shared" ref="F159" si="46">IF(A159="","",IF(D$1=0,E159,MIN(E159,D$1)))</f>
        <v>2.1512895544899102E-2</v>
      </c>
      <c r="G159" s="32">
        <f t="shared" si="33"/>
        <v>11383233</v>
      </c>
      <c r="H159" s="41">
        <f t="shared" si="42"/>
        <v>30</v>
      </c>
      <c r="I159" s="33">
        <f t="shared" si="43"/>
        <v>244886.30249224845</v>
      </c>
      <c r="J159" s="42"/>
      <c r="K159" s="43"/>
      <c r="L159" s="36">
        <f t="shared" si="34"/>
        <v>21508454.017168421</v>
      </c>
    </row>
    <row r="160" spans="1:12" x14ac:dyDescent="0.25">
      <c r="A160" s="44"/>
      <c r="B160" s="45"/>
      <c r="C160" s="45"/>
      <c r="D160" s="116" t="s">
        <v>19</v>
      </c>
      <c r="E160" s="116"/>
      <c r="F160" s="46" t="s">
        <v>20</v>
      </c>
      <c r="G160" s="47">
        <f>G159</f>
        <v>11383233</v>
      </c>
      <c r="H160" s="48">
        <f>SUM(H121:H159)</f>
        <v>1163</v>
      </c>
      <c r="I160" s="49">
        <f>SUM(I128:I159)</f>
        <v>8448137.1670759134</v>
      </c>
      <c r="J160" s="49"/>
      <c r="K160" s="50"/>
      <c r="L160" s="51">
        <f>L159</f>
        <v>21508454.017168421</v>
      </c>
    </row>
    <row r="161" spans="1:12" x14ac:dyDescent="0.25">
      <c r="A161" s="52"/>
      <c r="B161" s="52"/>
      <c r="C161" s="52"/>
      <c r="D161" s="52"/>
      <c r="E161" s="52"/>
      <c r="F161" s="52"/>
      <c r="G161" s="53"/>
      <c r="H161" s="53"/>
      <c r="I161" s="54"/>
      <c r="J161" s="55"/>
      <c r="K161" s="56"/>
      <c r="L161" s="57"/>
    </row>
    <row r="162" spans="1:12" x14ac:dyDescent="0.25">
      <c r="A162" s="52"/>
      <c r="B162" s="52"/>
      <c r="C162" s="52"/>
      <c r="D162" s="58"/>
      <c r="E162" s="58"/>
      <c r="F162" s="58"/>
      <c r="G162" s="59"/>
      <c r="H162" s="111" t="s">
        <v>21</v>
      </c>
      <c r="I162" s="111"/>
      <c r="J162" s="111"/>
      <c r="K162" s="111"/>
      <c r="L162" s="60">
        <f>SUM(G160,I160)</f>
        <v>19831370.167075913</v>
      </c>
    </row>
    <row r="163" spans="1:12" x14ac:dyDescent="0.25">
      <c r="A163" s="52"/>
      <c r="B163" s="52"/>
      <c r="C163" s="52"/>
      <c r="D163" s="52"/>
      <c r="E163" s="52"/>
      <c r="F163" s="52"/>
      <c r="G163" s="53"/>
      <c r="H163" s="53"/>
      <c r="I163" s="54"/>
      <c r="J163" s="55"/>
      <c r="K163" s="56"/>
      <c r="L163" s="57"/>
    </row>
    <row r="164" spans="1:12" x14ac:dyDescent="0.25">
      <c r="C164" s="7"/>
      <c r="H164" s="111" t="s">
        <v>22</v>
      </c>
      <c r="I164" s="111"/>
      <c r="J164" s="111"/>
      <c r="K164" s="111"/>
      <c r="L164" s="61">
        <f>I160</f>
        <v>8448137.1670759134</v>
      </c>
    </row>
    <row r="167" spans="1:12" ht="15.75" x14ac:dyDescent="0.25">
      <c r="A167" s="80" t="s">
        <v>0</v>
      </c>
      <c r="B167" s="81">
        <v>4668</v>
      </c>
      <c r="C167" s="1"/>
      <c r="D167" s="2"/>
      <c r="E167" s="2"/>
      <c r="F167" s="3"/>
      <c r="G167" s="4"/>
      <c r="H167" s="3"/>
      <c r="I167" s="3"/>
      <c r="J167" s="3"/>
      <c r="K167" s="5"/>
      <c r="L167" s="6"/>
    </row>
    <row r="168" spans="1:12" x14ac:dyDescent="0.25">
      <c r="A168" s="80" t="s">
        <v>1</v>
      </c>
      <c r="B168" s="82">
        <v>55744010</v>
      </c>
      <c r="C168" s="7"/>
      <c r="D168" s="1"/>
      <c r="E168" s="2"/>
      <c r="F168" s="8"/>
      <c r="G168" s="8"/>
      <c r="H168" s="3"/>
      <c r="I168" s="3"/>
      <c r="J168" s="3"/>
      <c r="K168" s="5"/>
      <c r="L168" s="6"/>
    </row>
    <row r="169" spans="1:12" x14ac:dyDescent="0.25">
      <c r="A169" s="117"/>
      <c r="B169" s="117"/>
      <c r="C169" s="117"/>
      <c r="D169" s="118"/>
      <c r="E169" s="119"/>
      <c r="F169" s="3"/>
      <c r="G169" s="3"/>
      <c r="H169" s="3"/>
      <c r="I169" s="3"/>
      <c r="J169" s="3"/>
      <c r="K169" s="5"/>
      <c r="L169" s="6"/>
    </row>
    <row r="170" spans="1:12" x14ac:dyDescent="0.25">
      <c r="A170" s="105"/>
      <c r="B170" s="105"/>
      <c r="C170" s="10"/>
      <c r="D170" s="11"/>
      <c r="E170" s="11"/>
      <c r="F170" s="3"/>
      <c r="G170" s="3"/>
      <c r="H170" s="3"/>
      <c r="I170" s="3"/>
      <c r="J170" s="3"/>
      <c r="K170" s="5"/>
      <c r="L170" s="6"/>
    </row>
    <row r="171" spans="1:12" x14ac:dyDescent="0.25">
      <c r="A171" s="112" t="s">
        <v>2</v>
      </c>
      <c r="B171" s="112"/>
      <c r="C171" s="12" t="s">
        <v>3</v>
      </c>
      <c r="D171" s="113" t="s">
        <v>4</v>
      </c>
      <c r="E171" s="113"/>
      <c r="F171" s="13" t="s">
        <v>5</v>
      </c>
      <c r="G171" s="114" t="s">
        <v>6</v>
      </c>
      <c r="H171" s="114"/>
      <c r="I171" s="114"/>
      <c r="J171" s="114"/>
      <c r="K171" s="114"/>
      <c r="L171" s="114"/>
    </row>
    <row r="172" spans="1:12" ht="24" x14ac:dyDescent="0.25">
      <c r="A172" s="14" t="s">
        <v>7</v>
      </c>
      <c r="B172" s="14" t="s">
        <v>8</v>
      </c>
      <c r="C172" s="15" t="s">
        <v>9</v>
      </c>
      <c r="D172" s="16" t="s">
        <v>10</v>
      </c>
      <c r="E172" s="16" t="s">
        <v>11</v>
      </c>
      <c r="F172" s="12" t="s">
        <v>12</v>
      </c>
      <c r="G172" s="17" t="s">
        <v>13</v>
      </c>
      <c r="H172" s="18" t="s">
        <v>14</v>
      </c>
      <c r="I172" s="19" t="s">
        <v>15</v>
      </c>
      <c r="J172" s="115" t="s">
        <v>16</v>
      </c>
      <c r="K172" s="115"/>
      <c r="L172" s="62" t="s">
        <v>23</v>
      </c>
    </row>
    <row r="173" spans="1:12" x14ac:dyDescent="0.25">
      <c r="A173" s="20"/>
      <c r="B173" s="21"/>
      <c r="C173" s="22"/>
      <c r="D173" s="23" t="str">
        <f>IF(C173="","",C173*1.5)</f>
        <v/>
      </c>
      <c r="E173" s="24" t="str">
        <f t="shared" ref="E173:E193" si="47">IF(D173="","", (POWER((1+D173),(1/12)))-1)</f>
        <v/>
      </c>
      <c r="F173" s="25" t="str">
        <f>IF(A173="","",IF(D$9=0,E173,MIN(E173,D$9)))</f>
        <v/>
      </c>
      <c r="G173" s="26">
        <f>B168</f>
        <v>55744010</v>
      </c>
      <c r="H173" s="27" t="str">
        <f>IF(A173="","",DAYS360(A173,B173+(1)))</f>
        <v/>
      </c>
      <c r="I173" s="28">
        <f>D169</f>
        <v>0</v>
      </c>
      <c r="J173" s="29" t="s">
        <v>17</v>
      </c>
      <c r="K173" s="30" t="s">
        <v>18</v>
      </c>
      <c r="L173" s="31">
        <f>G173+I173</f>
        <v>55744010</v>
      </c>
    </row>
    <row r="174" spans="1:12" x14ac:dyDescent="0.25">
      <c r="A174" s="20"/>
      <c r="B174" s="20"/>
      <c r="C174" s="22"/>
      <c r="D174" s="23" t="str">
        <f>IF(C174="","",C174*1.5)</f>
        <v/>
      </c>
      <c r="E174" s="24" t="str">
        <f t="shared" si="47"/>
        <v/>
      </c>
      <c r="F174" s="25" t="str">
        <f>IF(A174="","",IF(D$9=0,E174,MIN(E174,D$9)))</f>
        <v/>
      </c>
      <c r="G174" s="32">
        <f t="shared" ref="G174:G212" si="48">MIN(G173,L173)</f>
        <v>55744010</v>
      </c>
      <c r="H174" s="27" t="str">
        <f>IF(A174="","",DAYS360(A174,B174+(1)))</f>
        <v/>
      </c>
      <c r="I174" s="33" t="str">
        <f>IF(A174="","",((G174*F174)/30)*H174)</f>
        <v/>
      </c>
      <c r="J174" s="34"/>
      <c r="K174" s="35"/>
      <c r="L174" s="36">
        <f t="shared" ref="L174:L212" si="49">SUM(L173,I174)-J174</f>
        <v>55744010</v>
      </c>
    </row>
    <row r="175" spans="1:12" x14ac:dyDescent="0.25">
      <c r="A175" s="37">
        <v>42318</v>
      </c>
      <c r="B175" s="37">
        <v>42338</v>
      </c>
      <c r="C175" s="38">
        <v>0.1933</v>
      </c>
      <c r="D175" s="39">
        <f t="shared" ref="D175:D193" si="50">IF(A175="","",C175*1.5)</f>
        <v>0.28994999999999999</v>
      </c>
      <c r="E175" s="40">
        <f t="shared" si="47"/>
        <v>2.1443634727683625E-2</v>
      </c>
      <c r="F175" s="39">
        <f t="shared" ref="F175:F193" si="51">IF(A175="","",IF(D$1=0,E175,MIN(E175,D$1)))</f>
        <v>2.1443634727683625E-2</v>
      </c>
      <c r="G175" s="32">
        <f t="shared" si="48"/>
        <v>55744010</v>
      </c>
      <c r="H175" s="41">
        <f>IF(A175="","",DAYS360(A175,B175+(1)))</f>
        <v>21</v>
      </c>
      <c r="I175" s="33">
        <f>IF(A175="","",((G175*F175)/30)*H175)</f>
        <v>836747.93208744028</v>
      </c>
      <c r="J175" s="42"/>
      <c r="K175" s="43"/>
      <c r="L175" s="36">
        <f t="shared" si="49"/>
        <v>56580757.932087444</v>
      </c>
    </row>
    <row r="176" spans="1:12" x14ac:dyDescent="0.25">
      <c r="A176" s="37">
        <v>42339</v>
      </c>
      <c r="B176" s="37">
        <v>42369</v>
      </c>
      <c r="C176" s="38">
        <v>0.1933</v>
      </c>
      <c r="D176" s="39">
        <f t="shared" si="50"/>
        <v>0.28994999999999999</v>
      </c>
      <c r="E176" s="40">
        <f t="shared" si="47"/>
        <v>2.1443634727683625E-2</v>
      </c>
      <c r="F176" s="39">
        <f t="shared" si="51"/>
        <v>2.1443634727683625E-2</v>
      </c>
      <c r="G176" s="32">
        <f t="shared" si="48"/>
        <v>55744010</v>
      </c>
      <c r="H176" s="41">
        <f t="shared" ref="H176:H203" si="52">IF(A176="","",DAYS360(A176,B176+(1)))</f>
        <v>30</v>
      </c>
      <c r="I176" s="33">
        <f>IF(A176="","",((G176*F176)/30)*H176)</f>
        <v>1195354.1886963432</v>
      </c>
      <c r="J176" s="42"/>
      <c r="K176" s="43"/>
      <c r="L176" s="36">
        <f t="shared" si="49"/>
        <v>57776112.120783783</v>
      </c>
    </row>
    <row r="177" spans="1:12" x14ac:dyDescent="0.25">
      <c r="A177" s="37">
        <v>42370</v>
      </c>
      <c r="B177" s="37">
        <v>42400</v>
      </c>
      <c r="C177" s="38">
        <v>0.1968</v>
      </c>
      <c r="D177" s="39">
        <f t="shared" si="50"/>
        <v>0.29520000000000002</v>
      </c>
      <c r="E177" s="40">
        <f t="shared" si="47"/>
        <v>2.1789423437557742E-2</v>
      </c>
      <c r="F177" s="39">
        <f t="shared" si="51"/>
        <v>2.1789423437557742E-2</v>
      </c>
      <c r="G177" s="32">
        <f t="shared" si="48"/>
        <v>55744010</v>
      </c>
      <c r="H177" s="41">
        <f t="shared" si="52"/>
        <v>30</v>
      </c>
      <c r="I177" s="33">
        <f>IF(A177="","",((G177*F177)/30)*H177)</f>
        <v>1214629.8379974531</v>
      </c>
      <c r="J177" s="42"/>
      <c r="K177" s="43"/>
      <c r="L177" s="36">
        <f t="shared" si="49"/>
        <v>58990741.958781235</v>
      </c>
    </row>
    <row r="178" spans="1:12" x14ac:dyDescent="0.25">
      <c r="A178" s="37">
        <v>42401</v>
      </c>
      <c r="B178" s="37">
        <v>42429</v>
      </c>
      <c r="C178" s="38">
        <v>0.1968</v>
      </c>
      <c r="D178" s="39">
        <f t="shared" si="50"/>
        <v>0.29520000000000002</v>
      </c>
      <c r="E178" s="40">
        <f t="shared" si="47"/>
        <v>2.1789423437557742E-2</v>
      </c>
      <c r="F178" s="39">
        <f t="shared" si="51"/>
        <v>2.1789423437557742E-2</v>
      </c>
      <c r="G178" s="32">
        <f t="shared" si="48"/>
        <v>55744010</v>
      </c>
      <c r="H178" s="41">
        <f t="shared" si="52"/>
        <v>30</v>
      </c>
      <c r="I178" s="33">
        <f t="shared" ref="I178:I203" si="53">IF(A178="","",((G178*F178)/30)*H178)</f>
        <v>1214629.8379974531</v>
      </c>
      <c r="J178" s="42"/>
      <c r="K178" s="43"/>
      <c r="L178" s="36">
        <f t="shared" si="49"/>
        <v>60205371.796778686</v>
      </c>
    </row>
    <row r="179" spans="1:12" x14ac:dyDescent="0.25">
      <c r="A179" s="37">
        <v>42430</v>
      </c>
      <c r="B179" s="37">
        <v>42460</v>
      </c>
      <c r="C179" s="38">
        <v>0.1968</v>
      </c>
      <c r="D179" s="39">
        <f t="shared" si="50"/>
        <v>0.29520000000000002</v>
      </c>
      <c r="E179" s="40">
        <f t="shared" si="47"/>
        <v>2.1789423437557742E-2</v>
      </c>
      <c r="F179" s="39">
        <f t="shared" si="51"/>
        <v>2.1789423437557742E-2</v>
      </c>
      <c r="G179" s="32">
        <f t="shared" si="48"/>
        <v>55744010</v>
      </c>
      <c r="H179" s="41">
        <f t="shared" si="52"/>
        <v>30</v>
      </c>
      <c r="I179" s="33">
        <f t="shared" si="53"/>
        <v>1214629.8379974531</v>
      </c>
      <c r="J179" s="42"/>
      <c r="K179" s="43"/>
      <c r="L179" s="36">
        <f t="shared" si="49"/>
        <v>61420001.634776138</v>
      </c>
    </row>
    <row r="180" spans="1:12" x14ac:dyDescent="0.25">
      <c r="A180" s="37">
        <v>42461</v>
      </c>
      <c r="B180" s="37">
        <v>42490</v>
      </c>
      <c r="C180" s="38">
        <v>0.2054</v>
      </c>
      <c r="D180" s="39">
        <f t="shared" si="50"/>
        <v>0.30809999999999998</v>
      </c>
      <c r="E180" s="40">
        <f t="shared" si="47"/>
        <v>2.2633649099822239E-2</v>
      </c>
      <c r="F180" s="39">
        <f t="shared" si="51"/>
        <v>2.2633649099822239E-2</v>
      </c>
      <c r="G180" s="32">
        <f t="shared" si="48"/>
        <v>55744010</v>
      </c>
      <c r="H180" s="41">
        <f t="shared" si="52"/>
        <v>30</v>
      </c>
      <c r="I180" s="33">
        <f t="shared" si="53"/>
        <v>1261690.3617569818</v>
      </c>
      <c r="J180" s="42"/>
      <c r="K180" s="43"/>
      <c r="L180" s="36">
        <f t="shared" si="49"/>
        <v>62681691.996533118</v>
      </c>
    </row>
    <row r="181" spans="1:12" x14ac:dyDescent="0.25">
      <c r="A181" s="37">
        <v>42491</v>
      </c>
      <c r="B181" s="37">
        <v>42521</v>
      </c>
      <c r="C181" s="38">
        <v>0.2054</v>
      </c>
      <c r="D181" s="39">
        <f t="shared" si="50"/>
        <v>0.30809999999999998</v>
      </c>
      <c r="E181" s="40">
        <f t="shared" si="47"/>
        <v>2.2633649099822239E-2</v>
      </c>
      <c r="F181" s="39">
        <f t="shared" si="51"/>
        <v>2.2633649099822239E-2</v>
      </c>
      <c r="G181" s="32">
        <f t="shared" si="48"/>
        <v>55744010</v>
      </c>
      <c r="H181" s="41">
        <f t="shared" si="52"/>
        <v>30</v>
      </c>
      <c r="I181" s="33">
        <f t="shared" si="53"/>
        <v>1261690.3617569818</v>
      </c>
      <c r="J181" s="42"/>
      <c r="K181" s="43"/>
      <c r="L181" s="36">
        <f t="shared" si="49"/>
        <v>63943382.358290099</v>
      </c>
    </row>
    <row r="182" spans="1:12" x14ac:dyDescent="0.25">
      <c r="A182" s="37">
        <v>42522</v>
      </c>
      <c r="B182" s="37">
        <v>42551</v>
      </c>
      <c r="C182" s="38">
        <v>0.2054</v>
      </c>
      <c r="D182" s="39">
        <f t="shared" si="50"/>
        <v>0.30809999999999998</v>
      </c>
      <c r="E182" s="40">
        <f t="shared" si="47"/>
        <v>2.2633649099822239E-2</v>
      </c>
      <c r="F182" s="39">
        <f t="shared" si="51"/>
        <v>2.2633649099822239E-2</v>
      </c>
      <c r="G182" s="32">
        <f t="shared" si="48"/>
        <v>55744010</v>
      </c>
      <c r="H182" s="41">
        <f t="shared" si="52"/>
        <v>30</v>
      </c>
      <c r="I182" s="33">
        <f t="shared" si="53"/>
        <v>1261690.3617569818</v>
      </c>
      <c r="J182" s="42"/>
      <c r="K182" s="43"/>
      <c r="L182" s="36">
        <f t="shared" si="49"/>
        <v>65205072.720047079</v>
      </c>
    </row>
    <row r="183" spans="1:12" x14ac:dyDescent="0.25">
      <c r="A183" s="37">
        <v>42552</v>
      </c>
      <c r="B183" s="37">
        <v>42582</v>
      </c>
      <c r="C183" s="38">
        <v>0.21340000000000001</v>
      </c>
      <c r="D183" s="39">
        <f t="shared" si="50"/>
        <v>0.3201</v>
      </c>
      <c r="E183" s="40">
        <f t="shared" si="47"/>
        <v>2.3412151466478903E-2</v>
      </c>
      <c r="F183" s="39">
        <f t="shared" si="51"/>
        <v>2.3412151466478903E-2</v>
      </c>
      <c r="G183" s="32">
        <f t="shared" si="48"/>
        <v>55744010</v>
      </c>
      <c r="H183" s="41">
        <f t="shared" si="52"/>
        <v>30</v>
      </c>
      <c r="I183" s="33">
        <f t="shared" si="53"/>
        <v>1305087.2054689147</v>
      </c>
      <c r="J183" s="42"/>
      <c r="K183" s="43"/>
      <c r="L183" s="36">
        <f t="shared" si="49"/>
        <v>66510159.925515994</v>
      </c>
    </row>
    <row r="184" spans="1:12" x14ac:dyDescent="0.25">
      <c r="A184" s="37">
        <v>42583</v>
      </c>
      <c r="B184" s="37">
        <v>42613</v>
      </c>
      <c r="C184" s="38">
        <v>0.21340000000000001</v>
      </c>
      <c r="D184" s="39">
        <f t="shared" si="50"/>
        <v>0.3201</v>
      </c>
      <c r="E184" s="40">
        <f t="shared" si="47"/>
        <v>2.3412151466478903E-2</v>
      </c>
      <c r="F184" s="39">
        <f t="shared" si="51"/>
        <v>2.3412151466478903E-2</v>
      </c>
      <c r="G184" s="32">
        <f t="shared" si="48"/>
        <v>55744010</v>
      </c>
      <c r="H184" s="41">
        <f t="shared" si="52"/>
        <v>30</v>
      </c>
      <c r="I184" s="33">
        <f t="shared" si="53"/>
        <v>1305087.2054689147</v>
      </c>
      <c r="J184" s="42"/>
      <c r="K184" s="43"/>
      <c r="L184" s="36">
        <f t="shared" si="49"/>
        <v>67815247.130984902</v>
      </c>
    </row>
    <row r="185" spans="1:12" x14ac:dyDescent="0.25">
      <c r="A185" s="37">
        <v>42614</v>
      </c>
      <c r="B185" s="37">
        <v>42643</v>
      </c>
      <c r="C185" s="38">
        <v>0.21340000000000001</v>
      </c>
      <c r="D185" s="39">
        <f t="shared" si="50"/>
        <v>0.3201</v>
      </c>
      <c r="E185" s="40">
        <f t="shared" si="47"/>
        <v>2.3412151466478903E-2</v>
      </c>
      <c r="F185" s="39">
        <f t="shared" si="51"/>
        <v>2.3412151466478903E-2</v>
      </c>
      <c r="G185" s="32">
        <f t="shared" si="48"/>
        <v>55744010</v>
      </c>
      <c r="H185" s="41">
        <f t="shared" si="52"/>
        <v>30</v>
      </c>
      <c r="I185" s="33">
        <f t="shared" si="53"/>
        <v>1305087.2054689147</v>
      </c>
      <c r="J185" s="42"/>
      <c r="K185" s="43"/>
      <c r="L185" s="36">
        <f t="shared" si="49"/>
        <v>69120334.33645381</v>
      </c>
    </row>
    <row r="186" spans="1:12" x14ac:dyDescent="0.25">
      <c r="A186" s="37">
        <v>42644</v>
      </c>
      <c r="B186" s="37">
        <v>42674</v>
      </c>
      <c r="C186" s="38">
        <v>0.21990000000000001</v>
      </c>
      <c r="D186" s="39">
        <f t="shared" si="50"/>
        <v>0.32985000000000003</v>
      </c>
      <c r="E186" s="40">
        <f t="shared" si="47"/>
        <v>2.4039922656450941E-2</v>
      </c>
      <c r="F186" s="39">
        <f t="shared" si="51"/>
        <v>2.4039922656450941E-2</v>
      </c>
      <c r="G186" s="32">
        <f t="shared" si="48"/>
        <v>55744010</v>
      </c>
      <c r="H186" s="41">
        <f t="shared" si="52"/>
        <v>30</v>
      </c>
      <c r="I186" s="33">
        <f t="shared" si="53"/>
        <v>1340081.6889604279</v>
      </c>
      <c r="J186" s="42"/>
      <c r="K186" s="43"/>
      <c r="L186" s="36">
        <f t="shared" si="49"/>
        <v>70460416.025414243</v>
      </c>
    </row>
    <row r="187" spans="1:12" x14ac:dyDescent="0.25">
      <c r="A187" s="37">
        <v>42675</v>
      </c>
      <c r="B187" s="37">
        <v>42704</v>
      </c>
      <c r="C187" s="38">
        <v>0.21990000000000001</v>
      </c>
      <c r="D187" s="39">
        <f t="shared" si="50"/>
        <v>0.32985000000000003</v>
      </c>
      <c r="E187" s="40">
        <f t="shared" si="47"/>
        <v>2.4039922656450941E-2</v>
      </c>
      <c r="F187" s="39">
        <f t="shared" si="51"/>
        <v>2.4039922656450941E-2</v>
      </c>
      <c r="G187" s="32">
        <f t="shared" si="48"/>
        <v>55744010</v>
      </c>
      <c r="H187" s="41">
        <f t="shared" si="52"/>
        <v>30</v>
      </c>
      <c r="I187" s="33">
        <f t="shared" si="53"/>
        <v>1340081.6889604279</v>
      </c>
      <c r="J187" s="42"/>
      <c r="K187" s="43"/>
      <c r="L187" s="36">
        <f t="shared" si="49"/>
        <v>71800497.714374676</v>
      </c>
    </row>
    <row r="188" spans="1:12" x14ac:dyDescent="0.25">
      <c r="A188" s="37">
        <v>42705</v>
      </c>
      <c r="B188" s="37">
        <v>42735</v>
      </c>
      <c r="C188" s="38">
        <v>0.21990000000000001</v>
      </c>
      <c r="D188" s="39">
        <f t="shared" si="50"/>
        <v>0.32985000000000003</v>
      </c>
      <c r="E188" s="40">
        <f t="shared" si="47"/>
        <v>2.4039922656450941E-2</v>
      </c>
      <c r="F188" s="39">
        <f t="shared" si="51"/>
        <v>2.4039922656450941E-2</v>
      </c>
      <c r="G188" s="32">
        <f t="shared" si="48"/>
        <v>55744010</v>
      </c>
      <c r="H188" s="41">
        <f t="shared" si="52"/>
        <v>30</v>
      </c>
      <c r="I188" s="33">
        <f t="shared" si="53"/>
        <v>1340081.6889604279</v>
      </c>
      <c r="J188" s="42"/>
      <c r="K188" s="43"/>
      <c r="L188" s="36">
        <f t="shared" si="49"/>
        <v>73140579.403335109</v>
      </c>
    </row>
    <row r="189" spans="1:12" x14ac:dyDescent="0.25">
      <c r="A189" s="37">
        <v>42736</v>
      </c>
      <c r="B189" s="37">
        <v>42766</v>
      </c>
      <c r="C189" s="38">
        <v>0.22339999999999999</v>
      </c>
      <c r="D189" s="39">
        <f t="shared" si="50"/>
        <v>0.33509999999999995</v>
      </c>
      <c r="E189" s="40">
        <f t="shared" si="47"/>
        <v>2.4376207843189057E-2</v>
      </c>
      <c r="F189" s="39">
        <f t="shared" si="51"/>
        <v>2.4376207843189057E-2</v>
      </c>
      <c r="G189" s="32">
        <f t="shared" si="48"/>
        <v>55744010</v>
      </c>
      <c r="H189" s="41">
        <f t="shared" si="52"/>
        <v>30</v>
      </c>
      <c r="I189" s="33">
        <f t="shared" si="53"/>
        <v>1358827.5737728092</v>
      </c>
      <c r="J189" s="42"/>
      <c r="K189" s="43"/>
      <c r="L189" s="36">
        <f t="shared" si="49"/>
        <v>74499406.977107912</v>
      </c>
    </row>
    <row r="190" spans="1:12" x14ac:dyDescent="0.25">
      <c r="A190" s="37">
        <v>42767</v>
      </c>
      <c r="B190" s="37">
        <v>42794</v>
      </c>
      <c r="C190" s="38">
        <v>0.22339999999999999</v>
      </c>
      <c r="D190" s="39">
        <f t="shared" si="50"/>
        <v>0.33509999999999995</v>
      </c>
      <c r="E190" s="40">
        <f t="shared" si="47"/>
        <v>2.4376207843189057E-2</v>
      </c>
      <c r="F190" s="39">
        <f t="shared" si="51"/>
        <v>2.4376207843189057E-2</v>
      </c>
      <c r="G190" s="32">
        <f t="shared" si="48"/>
        <v>55744010</v>
      </c>
      <c r="H190" s="41">
        <f t="shared" si="52"/>
        <v>30</v>
      </c>
      <c r="I190" s="33">
        <f t="shared" si="53"/>
        <v>1358827.5737728092</v>
      </c>
      <c r="J190" s="42"/>
      <c r="K190" s="43"/>
      <c r="L190" s="36">
        <f t="shared" si="49"/>
        <v>75858234.550880715</v>
      </c>
    </row>
    <row r="191" spans="1:12" x14ac:dyDescent="0.25">
      <c r="A191" s="37">
        <v>42795</v>
      </c>
      <c r="B191" s="37">
        <v>42825</v>
      </c>
      <c r="C191" s="38">
        <v>0.22339999999999999</v>
      </c>
      <c r="D191" s="39">
        <f t="shared" si="50"/>
        <v>0.33509999999999995</v>
      </c>
      <c r="E191" s="40">
        <f t="shared" si="47"/>
        <v>2.4376207843189057E-2</v>
      </c>
      <c r="F191" s="39">
        <f t="shared" si="51"/>
        <v>2.4376207843189057E-2</v>
      </c>
      <c r="G191" s="32">
        <f t="shared" si="48"/>
        <v>55744010</v>
      </c>
      <c r="H191" s="41">
        <f t="shared" si="52"/>
        <v>30</v>
      </c>
      <c r="I191" s="33">
        <f t="shared" si="53"/>
        <v>1358827.5737728092</v>
      </c>
      <c r="J191" s="42"/>
      <c r="K191" s="43"/>
      <c r="L191" s="36">
        <f t="shared" si="49"/>
        <v>77217062.124653518</v>
      </c>
    </row>
    <row r="192" spans="1:12" x14ac:dyDescent="0.25">
      <c r="A192" s="37">
        <v>42826</v>
      </c>
      <c r="B192" s="37">
        <v>42855</v>
      </c>
      <c r="C192" s="38">
        <v>0.2233</v>
      </c>
      <c r="D192" s="39">
        <f t="shared" si="50"/>
        <v>0.33494999999999997</v>
      </c>
      <c r="E192" s="40">
        <f t="shared" si="47"/>
        <v>2.4366616530168139E-2</v>
      </c>
      <c r="F192" s="39">
        <f t="shared" si="51"/>
        <v>2.4366616530168139E-2</v>
      </c>
      <c r="G192" s="32">
        <f t="shared" si="48"/>
        <v>55744010</v>
      </c>
      <c r="H192" s="41">
        <f t="shared" si="52"/>
        <v>30</v>
      </c>
      <c r="I192" s="33">
        <f t="shared" si="53"/>
        <v>1358292.915523858</v>
      </c>
      <c r="J192" s="42"/>
      <c r="K192" s="43"/>
      <c r="L192" s="36">
        <f t="shared" si="49"/>
        <v>78575355.040177375</v>
      </c>
    </row>
    <row r="193" spans="1:12" x14ac:dyDescent="0.25">
      <c r="A193" s="37">
        <v>42856</v>
      </c>
      <c r="B193" s="37">
        <v>42886</v>
      </c>
      <c r="C193" s="38">
        <v>0.2233</v>
      </c>
      <c r="D193" s="39">
        <f t="shared" si="50"/>
        <v>0.33494999999999997</v>
      </c>
      <c r="E193" s="40">
        <f t="shared" si="47"/>
        <v>2.4366616530168139E-2</v>
      </c>
      <c r="F193" s="39">
        <f t="shared" si="51"/>
        <v>2.4366616530168139E-2</v>
      </c>
      <c r="G193" s="32">
        <f t="shared" si="48"/>
        <v>55744010</v>
      </c>
      <c r="H193" s="41">
        <f t="shared" si="52"/>
        <v>30</v>
      </c>
      <c r="I193" s="33">
        <f t="shared" si="53"/>
        <v>1358292.915523858</v>
      </c>
      <c r="J193" s="42"/>
      <c r="K193" s="43"/>
      <c r="L193" s="36">
        <f t="shared" si="49"/>
        <v>79933647.955701232</v>
      </c>
    </row>
    <row r="194" spans="1:12" x14ac:dyDescent="0.25">
      <c r="A194" s="37">
        <v>42887</v>
      </c>
      <c r="B194" s="37">
        <v>42916</v>
      </c>
      <c r="C194" s="38">
        <v>0.2233</v>
      </c>
      <c r="D194" s="39">
        <f>IF(A194="","",C194*1.5)</f>
        <v>0.33494999999999997</v>
      </c>
      <c r="E194" s="40">
        <f>IF(D194="","", (POWER((1+D194),(1/12)))-1)</f>
        <v>2.4366616530168139E-2</v>
      </c>
      <c r="F194" s="39">
        <f>IF(A194="","",IF(D$1=0,E194,MIN(E194,D$1)))</f>
        <v>2.4366616530168139E-2</v>
      </c>
      <c r="G194" s="32">
        <f t="shared" si="48"/>
        <v>55744010</v>
      </c>
      <c r="H194" s="41">
        <f t="shared" si="52"/>
        <v>30</v>
      </c>
      <c r="I194" s="33">
        <f t="shared" si="53"/>
        <v>1358292.915523858</v>
      </c>
      <c r="J194" s="42"/>
      <c r="K194" s="43"/>
      <c r="L194" s="36">
        <f t="shared" si="49"/>
        <v>81291940.871225089</v>
      </c>
    </row>
    <row r="195" spans="1:12" x14ac:dyDescent="0.25">
      <c r="A195" s="37">
        <v>42917</v>
      </c>
      <c r="B195" s="37">
        <v>42947</v>
      </c>
      <c r="C195" s="38">
        <v>0.2198</v>
      </c>
      <c r="D195" s="39">
        <f>IF(A195="","",C195*1.5)</f>
        <v>0.32969999999999999</v>
      </c>
      <c r="E195" s="40">
        <f>IF(D195="","", (POWER((1+D195),(1/12)))-1)</f>
        <v>2.4030296637850723E-2</v>
      </c>
      <c r="F195" s="39">
        <f>IF(A195="","",IF(D$1=0,E195,MIN(E195,D$1)))</f>
        <v>2.4030296637850723E-2</v>
      </c>
      <c r="G195" s="32">
        <f t="shared" si="48"/>
        <v>55744010</v>
      </c>
      <c r="H195" s="41">
        <f t="shared" si="52"/>
        <v>30</v>
      </c>
      <c r="I195" s="33">
        <f t="shared" si="53"/>
        <v>1339545.0960833172</v>
      </c>
      <c r="J195" s="42"/>
      <c r="K195" s="43"/>
      <c r="L195" s="36">
        <f t="shared" si="49"/>
        <v>82631485.967308402</v>
      </c>
    </row>
    <row r="196" spans="1:12" x14ac:dyDescent="0.25">
      <c r="A196" s="37">
        <v>42948</v>
      </c>
      <c r="B196" s="37">
        <v>42978</v>
      </c>
      <c r="C196" s="38">
        <v>0.2198</v>
      </c>
      <c r="D196" s="39">
        <f t="shared" ref="D196:D210" si="54">IF(A196="","",C196*1.5)</f>
        <v>0.32969999999999999</v>
      </c>
      <c r="E196" s="40">
        <f t="shared" ref="E196:E210" si="55">IF(D196="","", (POWER((1+D196),(1/12)))-1)</f>
        <v>2.4030296637850723E-2</v>
      </c>
      <c r="F196" s="39">
        <f t="shared" ref="F196:F210" si="56">IF(A196="","",IF(D$1=0,E196,MIN(E196,D$1)))</f>
        <v>2.4030296637850723E-2</v>
      </c>
      <c r="G196" s="32">
        <f t="shared" si="48"/>
        <v>55744010</v>
      </c>
      <c r="H196" s="41">
        <f t="shared" si="52"/>
        <v>30</v>
      </c>
      <c r="I196" s="33">
        <f t="shared" si="53"/>
        <v>1339545.0960833172</v>
      </c>
      <c r="J196" s="42"/>
      <c r="K196" s="43"/>
      <c r="L196" s="36">
        <f t="shared" si="49"/>
        <v>83971031.063391715</v>
      </c>
    </row>
    <row r="197" spans="1:12" x14ac:dyDescent="0.25">
      <c r="A197" s="37">
        <v>42979</v>
      </c>
      <c r="B197" s="37">
        <v>43008</v>
      </c>
      <c r="C197" s="38">
        <v>0.2198</v>
      </c>
      <c r="D197" s="39">
        <f t="shared" si="54"/>
        <v>0.32969999999999999</v>
      </c>
      <c r="E197" s="40">
        <f t="shared" si="55"/>
        <v>2.4030296637850723E-2</v>
      </c>
      <c r="F197" s="39">
        <f t="shared" si="56"/>
        <v>2.4030296637850723E-2</v>
      </c>
      <c r="G197" s="32">
        <f t="shared" si="48"/>
        <v>55744010</v>
      </c>
      <c r="H197" s="41">
        <f t="shared" si="52"/>
        <v>30</v>
      </c>
      <c r="I197" s="33">
        <f t="shared" si="53"/>
        <v>1339545.0960833172</v>
      </c>
      <c r="J197" s="42"/>
      <c r="K197" s="43"/>
      <c r="L197" s="36">
        <f t="shared" si="49"/>
        <v>85310576.159475029</v>
      </c>
    </row>
    <row r="198" spans="1:12" x14ac:dyDescent="0.25">
      <c r="A198" s="37">
        <v>43009</v>
      </c>
      <c r="B198" s="37">
        <v>43039</v>
      </c>
      <c r="C198" s="38">
        <v>0.21149999999999999</v>
      </c>
      <c r="D198" s="39">
        <f t="shared" si="54"/>
        <v>0.31724999999999998</v>
      </c>
      <c r="E198" s="40">
        <f t="shared" si="55"/>
        <v>2.3227846316473233E-2</v>
      </c>
      <c r="F198" s="39">
        <f t="shared" si="56"/>
        <v>2.3227846316473233E-2</v>
      </c>
      <c r="G198" s="32">
        <f t="shared" si="48"/>
        <v>55744010</v>
      </c>
      <c r="H198" s="41">
        <f t="shared" si="52"/>
        <v>30</v>
      </c>
      <c r="I198" s="33">
        <f t="shared" si="53"/>
        <v>1294813.297343947</v>
      </c>
      <c r="J198" s="42"/>
      <c r="K198" s="43"/>
      <c r="L198" s="36">
        <f t="shared" si="49"/>
        <v>86605389.456818968</v>
      </c>
    </row>
    <row r="199" spans="1:12" x14ac:dyDescent="0.25">
      <c r="A199" s="37">
        <v>43040</v>
      </c>
      <c r="B199" s="37">
        <v>43069</v>
      </c>
      <c r="C199" s="38">
        <v>0.20960000000000001</v>
      </c>
      <c r="D199" s="39">
        <f t="shared" si="54"/>
        <v>0.31440000000000001</v>
      </c>
      <c r="E199" s="40">
        <f t="shared" si="55"/>
        <v>2.3043175271197036E-2</v>
      </c>
      <c r="F199" s="39">
        <f t="shared" si="56"/>
        <v>2.3043175271197036E-2</v>
      </c>
      <c r="G199" s="32">
        <f t="shared" si="48"/>
        <v>55744010</v>
      </c>
      <c r="H199" s="41">
        <f t="shared" si="52"/>
        <v>30</v>
      </c>
      <c r="I199" s="33">
        <f t="shared" si="53"/>
        <v>1284518.9927493604</v>
      </c>
      <c r="J199" s="42"/>
      <c r="K199" s="43"/>
      <c r="L199" s="36">
        <f t="shared" si="49"/>
        <v>87889908.449568331</v>
      </c>
    </row>
    <row r="200" spans="1:12" x14ac:dyDescent="0.25">
      <c r="A200" s="37">
        <v>43070</v>
      </c>
      <c r="B200" s="37">
        <v>43100</v>
      </c>
      <c r="C200" s="38">
        <v>0.2077</v>
      </c>
      <c r="D200" s="39">
        <f t="shared" si="54"/>
        <v>0.31154999999999999</v>
      </c>
      <c r="E200" s="40">
        <f t="shared" si="55"/>
        <v>2.2858136808515228E-2</v>
      </c>
      <c r="F200" s="39">
        <f t="shared" si="56"/>
        <v>2.2858136808515228E-2</v>
      </c>
      <c r="G200" s="32">
        <f t="shared" si="48"/>
        <v>55744010</v>
      </c>
      <c r="H200" s="41">
        <f t="shared" si="52"/>
        <v>30</v>
      </c>
      <c r="I200" s="33">
        <f t="shared" si="53"/>
        <v>1274204.2068352411</v>
      </c>
      <c r="J200" s="42"/>
      <c r="K200" s="43"/>
      <c r="L200" s="36">
        <f t="shared" si="49"/>
        <v>89164112.656403571</v>
      </c>
    </row>
    <row r="201" spans="1:12" x14ac:dyDescent="0.25">
      <c r="A201" s="37">
        <v>43101</v>
      </c>
      <c r="B201" s="37">
        <v>43131</v>
      </c>
      <c r="C201" s="38">
        <v>0.2069</v>
      </c>
      <c r="D201" s="39">
        <f t="shared" si="54"/>
        <v>0.31035000000000001</v>
      </c>
      <c r="E201" s="40">
        <f t="shared" si="55"/>
        <v>2.2780115587483163E-2</v>
      </c>
      <c r="F201" s="39">
        <f t="shared" si="56"/>
        <v>2.2780115587483163E-2</v>
      </c>
      <c r="G201" s="32">
        <f t="shared" si="48"/>
        <v>55744010</v>
      </c>
      <c r="H201" s="41">
        <f t="shared" si="52"/>
        <v>30</v>
      </c>
      <c r="I201" s="33">
        <f t="shared" si="53"/>
        <v>1269854.9911098173</v>
      </c>
      <c r="J201" s="42"/>
      <c r="K201" s="43"/>
      <c r="L201" s="36">
        <f t="shared" si="49"/>
        <v>90433967.64751339</v>
      </c>
    </row>
    <row r="202" spans="1:12" x14ac:dyDescent="0.25">
      <c r="A202" s="37">
        <v>43132</v>
      </c>
      <c r="B202" s="37">
        <v>43159</v>
      </c>
      <c r="C202" s="38">
        <v>0.21010000000000001</v>
      </c>
      <c r="D202" s="39">
        <f t="shared" si="54"/>
        <v>0.31515000000000004</v>
      </c>
      <c r="E202" s="40">
        <f t="shared" si="55"/>
        <v>2.3091808474569486E-2</v>
      </c>
      <c r="F202" s="39">
        <f t="shared" si="56"/>
        <v>2.3091808474569486E-2</v>
      </c>
      <c r="G202" s="32">
        <f t="shared" si="48"/>
        <v>55744010</v>
      </c>
      <c r="H202" s="41">
        <f t="shared" si="52"/>
        <v>30</v>
      </c>
      <c r="I202" s="33">
        <f t="shared" si="53"/>
        <v>1287230.0025244863</v>
      </c>
      <c r="J202" s="42"/>
      <c r="K202" s="43"/>
      <c r="L202" s="36">
        <f t="shared" si="49"/>
        <v>91721197.65003787</v>
      </c>
    </row>
    <row r="203" spans="1:12" x14ac:dyDescent="0.25">
      <c r="A203" s="37">
        <v>43160</v>
      </c>
      <c r="B203" s="37">
        <v>43190</v>
      </c>
      <c r="C203" s="38">
        <v>0.20680000000000001</v>
      </c>
      <c r="D203" s="39">
        <f t="shared" si="54"/>
        <v>0.31020000000000003</v>
      </c>
      <c r="E203" s="40">
        <f t="shared" si="55"/>
        <v>2.2770358330055807E-2</v>
      </c>
      <c r="F203" s="39">
        <f t="shared" si="56"/>
        <v>2.2770358330055807E-2</v>
      </c>
      <c r="G203" s="32">
        <f t="shared" si="48"/>
        <v>55744010</v>
      </c>
      <c r="H203" s="41">
        <f t="shared" si="52"/>
        <v>30</v>
      </c>
      <c r="I203" s="33">
        <f t="shared" si="53"/>
        <v>1269311.0824542141</v>
      </c>
      <c r="J203" s="42"/>
      <c r="K203" s="43"/>
      <c r="L203" s="36">
        <f t="shared" si="49"/>
        <v>92990508.732492089</v>
      </c>
    </row>
    <row r="204" spans="1:12" x14ac:dyDescent="0.25">
      <c r="A204" s="37">
        <v>43191</v>
      </c>
      <c r="B204" s="37">
        <v>43220</v>
      </c>
      <c r="C204" s="38">
        <v>0.20480000000000001</v>
      </c>
      <c r="D204" s="39">
        <f t="shared" si="54"/>
        <v>0.30720000000000003</v>
      </c>
      <c r="E204" s="40">
        <f t="shared" si="55"/>
        <v>2.2574997834371668E-2</v>
      </c>
      <c r="F204" s="39">
        <f t="shared" si="56"/>
        <v>2.2574997834371668E-2</v>
      </c>
      <c r="G204" s="32">
        <f t="shared" si="48"/>
        <v>55744010</v>
      </c>
      <c r="H204" s="41">
        <f>IF(A204="","",DAYS360(A204,B204+(1)))</f>
        <v>30</v>
      </c>
      <c r="I204" s="33">
        <f>IF(A204="","",((G204*F204)/30)*H204)</f>
        <v>1258420.9050291926</v>
      </c>
      <c r="J204" s="42"/>
      <c r="K204" s="43"/>
      <c r="L204" s="36">
        <f t="shared" si="49"/>
        <v>94248929.637521282</v>
      </c>
    </row>
    <row r="205" spans="1:12" x14ac:dyDescent="0.25">
      <c r="A205" s="37">
        <v>43221</v>
      </c>
      <c r="B205" s="37">
        <v>43251</v>
      </c>
      <c r="C205" s="38">
        <v>0.2044</v>
      </c>
      <c r="D205" s="39">
        <f t="shared" si="54"/>
        <v>0.30659999999999998</v>
      </c>
      <c r="E205" s="40">
        <f t="shared" si="55"/>
        <v>2.2535876422826506E-2</v>
      </c>
      <c r="F205" s="39">
        <f t="shared" si="56"/>
        <v>2.2535876422826506E-2</v>
      </c>
      <c r="G205" s="32">
        <f t="shared" si="48"/>
        <v>55744010</v>
      </c>
      <c r="H205" s="41">
        <f>IF(A205="","",DAYS360(A205,B205+(1)))</f>
        <v>30</v>
      </c>
      <c r="I205" s="33">
        <f>IF(A205="","",((G205*F205)/30)*H205)</f>
        <v>1256240.120672805</v>
      </c>
      <c r="J205" s="42"/>
      <c r="K205" s="43"/>
      <c r="L205" s="36">
        <f t="shared" si="49"/>
        <v>95505169.758194089</v>
      </c>
    </row>
    <row r="206" spans="1:12" x14ac:dyDescent="0.25">
      <c r="A206" s="37">
        <v>43252</v>
      </c>
      <c r="B206" s="37">
        <v>43281</v>
      </c>
      <c r="C206" s="38">
        <v>0.20280000000000001</v>
      </c>
      <c r="D206" s="39">
        <f t="shared" si="54"/>
        <v>0.30420000000000003</v>
      </c>
      <c r="E206" s="40">
        <f t="shared" si="55"/>
        <v>2.2379225919199275E-2</v>
      </c>
      <c r="F206" s="39">
        <f t="shared" si="56"/>
        <v>2.2379225919199275E-2</v>
      </c>
      <c r="G206" s="32">
        <f t="shared" si="48"/>
        <v>55744010</v>
      </c>
      <c r="H206" s="41">
        <f t="shared" ref="H206:H212" si="57">IF(A206="","",DAYS360(A206,B206+(1)))</f>
        <v>30</v>
      </c>
      <c r="I206" s="33">
        <f t="shared" ref="I206:I212" si="58">IF(A206="","",((G206*F206)/30)*H206)</f>
        <v>1247507.7934321035</v>
      </c>
      <c r="J206" s="42"/>
      <c r="K206" s="43"/>
      <c r="L206" s="36">
        <f t="shared" si="49"/>
        <v>96752677.551626191</v>
      </c>
    </row>
    <row r="207" spans="1:12" x14ac:dyDescent="0.25">
      <c r="A207" s="37">
        <v>43282</v>
      </c>
      <c r="B207" s="37">
        <v>43312</v>
      </c>
      <c r="C207" s="38">
        <v>0.20030000000000001</v>
      </c>
      <c r="D207" s="39">
        <f t="shared" si="54"/>
        <v>0.30044999999999999</v>
      </c>
      <c r="E207" s="40">
        <f t="shared" si="55"/>
        <v>2.2133929699163168E-2</v>
      </c>
      <c r="F207" s="39">
        <f t="shared" si="56"/>
        <v>2.2133929699163168E-2</v>
      </c>
      <c r="G207" s="32">
        <f t="shared" si="48"/>
        <v>55744010</v>
      </c>
      <c r="H207" s="41">
        <f t="shared" si="57"/>
        <v>30</v>
      </c>
      <c r="I207" s="33">
        <f t="shared" si="58"/>
        <v>1233833.9984894486</v>
      </c>
      <c r="J207" s="42"/>
      <c r="K207" s="43"/>
      <c r="L207" s="36">
        <f t="shared" si="49"/>
        <v>97986511.550115645</v>
      </c>
    </row>
    <row r="208" spans="1:12" x14ac:dyDescent="0.25">
      <c r="A208" s="37">
        <v>43313</v>
      </c>
      <c r="B208" s="37">
        <v>43343</v>
      </c>
      <c r="C208" s="38">
        <v>0.19939999999999999</v>
      </c>
      <c r="D208" s="39">
        <f t="shared" si="54"/>
        <v>0.29909999999999998</v>
      </c>
      <c r="E208" s="40">
        <f t="shared" si="55"/>
        <v>2.2045464310016527E-2</v>
      </c>
      <c r="F208" s="39">
        <f t="shared" si="56"/>
        <v>2.2045464310016527E-2</v>
      </c>
      <c r="G208" s="32">
        <f t="shared" si="48"/>
        <v>55744010</v>
      </c>
      <c r="H208" s="41">
        <f t="shared" si="57"/>
        <v>30</v>
      </c>
      <c r="I208" s="33">
        <f t="shared" si="58"/>
        <v>1228902.5829522044</v>
      </c>
      <c r="J208" s="42"/>
      <c r="K208" s="43"/>
      <c r="L208" s="36">
        <f t="shared" si="49"/>
        <v>99215414.133067846</v>
      </c>
    </row>
    <row r="209" spans="1:12" x14ac:dyDescent="0.25">
      <c r="A209" s="37">
        <v>43344</v>
      </c>
      <c r="B209" s="37">
        <v>43373</v>
      </c>
      <c r="C209" s="38">
        <v>0.1981</v>
      </c>
      <c r="D209" s="39">
        <f t="shared" si="54"/>
        <v>0.29715000000000003</v>
      </c>
      <c r="E209" s="40">
        <f t="shared" si="55"/>
        <v>2.1917532081249247E-2</v>
      </c>
      <c r="F209" s="39">
        <f t="shared" si="56"/>
        <v>2.1917532081249247E-2</v>
      </c>
      <c r="G209" s="32">
        <f t="shared" si="48"/>
        <v>55744010</v>
      </c>
      <c r="H209" s="41">
        <f t="shared" si="57"/>
        <v>30</v>
      </c>
      <c r="I209" s="33">
        <f t="shared" si="58"/>
        <v>1221771.1275124787</v>
      </c>
      <c r="J209" s="42"/>
      <c r="K209" s="43"/>
      <c r="L209" s="36">
        <f t="shared" si="49"/>
        <v>100437185.26058033</v>
      </c>
    </row>
    <row r="210" spans="1:12" x14ac:dyDescent="0.25">
      <c r="A210" s="37">
        <v>43374</v>
      </c>
      <c r="B210" s="37">
        <v>43404</v>
      </c>
      <c r="C210" s="38">
        <v>0.1963</v>
      </c>
      <c r="D210" s="39">
        <f t="shared" si="54"/>
        <v>0.29444999999999999</v>
      </c>
      <c r="E210" s="40">
        <f t="shared" si="55"/>
        <v>2.1740103800155453E-2</v>
      </c>
      <c r="F210" s="39">
        <f t="shared" si="56"/>
        <v>2.1740103800155453E-2</v>
      </c>
      <c r="G210" s="32">
        <f t="shared" si="48"/>
        <v>55744010</v>
      </c>
      <c r="H210" s="41">
        <f t="shared" si="57"/>
        <v>30</v>
      </c>
      <c r="I210" s="33">
        <f t="shared" si="58"/>
        <v>1211880.5636369037</v>
      </c>
      <c r="J210" s="42"/>
      <c r="K210" s="43"/>
      <c r="L210" s="36">
        <f t="shared" si="49"/>
        <v>101649065.82421723</v>
      </c>
    </row>
    <row r="211" spans="1:12" x14ac:dyDescent="0.25">
      <c r="A211" s="37">
        <v>43405</v>
      </c>
      <c r="B211" s="37">
        <v>43434</v>
      </c>
      <c r="C211" s="38">
        <v>0.19489999999999999</v>
      </c>
      <c r="D211" s="39">
        <f>IF(A211="","",C211*1.5)</f>
        <v>0.29235</v>
      </c>
      <c r="E211" s="40">
        <f>IF(D211="","", (POWER((1+D211),(1/12)))-1)</f>
        <v>2.1601869331581591E-2</v>
      </c>
      <c r="F211" s="39">
        <f>IF(A211="","",IF(D$1=0,E211,MIN(E211,D$1)))</f>
        <v>2.1601869331581591E-2</v>
      </c>
      <c r="G211" s="32">
        <f t="shared" si="48"/>
        <v>55744010</v>
      </c>
      <c r="H211" s="41">
        <f t="shared" si="57"/>
        <v>30</v>
      </c>
      <c r="I211" s="33">
        <f t="shared" si="58"/>
        <v>1204174.8200383775</v>
      </c>
      <c r="J211" s="42"/>
      <c r="K211" s="43"/>
      <c r="L211" s="36">
        <f t="shared" si="49"/>
        <v>102853240.64425561</v>
      </c>
    </row>
    <row r="212" spans="1:12" x14ac:dyDescent="0.25">
      <c r="A212" s="37">
        <v>43435</v>
      </c>
      <c r="B212" s="37">
        <v>43465</v>
      </c>
      <c r="C212" s="38">
        <v>0.19400000000000001</v>
      </c>
      <c r="D212" s="39">
        <f t="shared" ref="D212" si="59">IF(A212="","",C212*1.5)</f>
        <v>0.29100000000000004</v>
      </c>
      <c r="E212" s="40">
        <f t="shared" ref="E212" si="60">IF(D212="","", (POWER((1+D212),(1/12)))-1)</f>
        <v>2.1512895544899102E-2</v>
      </c>
      <c r="F212" s="39">
        <f t="shared" ref="F212" si="61">IF(A212="","",IF(D$1=0,E212,MIN(E212,D$1)))</f>
        <v>2.1512895544899102E-2</v>
      </c>
      <c r="G212" s="32">
        <f t="shared" si="48"/>
        <v>55744010</v>
      </c>
      <c r="H212" s="41">
        <f t="shared" si="57"/>
        <v>30</v>
      </c>
      <c r="I212" s="33">
        <f t="shared" si="58"/>
        <v>1199215.0643838111</v>
      </c>
      <c r="J212" s="42"/>
      <c r="K212" s="43"/>
      <c r="L212" s="36">
        <f t="shared" si="49"/>
        <v>104052455.70863941</v>
      </c>
    </row>
    <row r="213" spans="1:12" x14ac:dyDescent="0.25">
      <c r="A213" s="44"/>
      <c r="B213" s="45"/>
      <c r="C213" s="45"/>
      <c r="D213" s="116" t="s">
        <v>19</v>
      </c>
      <c r="E213" s="116"/>
      <c r="F213" s="46" t="s">
        <v>20</v>
      </c>
      <c r="G213" s="47">
        <f>G212</f>
        <v>55744010</v>
      </c>
      <c r="H213" s="48">
        <f>SUM(H175:H211)</f>
        <v>1101</v>
      </c>
      <c r="I213" s="49">
        <f>SUM(I181:I212)</f>
        <v>41370763.712106332</v>
      </c>
      <c r="J213" s="49"/>
      <c r="K213" s="50"/>
      <c r="L213" s="108">
        <f>L212</f>
        <v>104052455.70863941</v>
      </c>
    </row>
    <row r="214" spans="1:12" x14ac:dyDescent="0.25">
      <c r="A214" s="52"/>
      <c r="B214" s="52"/>
      <c r="C214" s="52"/>
      <c r="D214" s="52"/>
      <c r="E214" s="52"/>
      <c r="F214" s="52"/>
      <c r="G214" s="53"/>
      <c r="H214" s="53"/>
      <c r="I214" s="54"/>
      <c r="J214" s="55"/>
      <c r="K214" s="56"/>
      <c r="L214" s="57"/>
    </row>
    <row r="215" spans="1:12" x14ac:dyDescent="0.25">
      <c r="A215" s="52"/>
      <c r="B215" s="52"/>
      <c r="C215" s="52"/>
      <c r="D215" s="58"/>
      <c r="E215" s="58"/>
      <c r="F215" s="58"/>
      <c r="G215" s="59"/>
      <c r="H215" s="111" t="s">
        <v>21</v>
      </c>
      <c r="I215" s="111"/>
      <c r="J215" s="111"/>
      <c r="K215" s="111"/>
      <c r="L215" s="60">
        <f>SUM(G213,I213)</f>
        <v>97114773.712106332</v>
      </c>
    </row>
    <row r="216" spans="1:12" x14ac:dyDescent="0.25">
      <c r="A216" s="52"/>
      <c r="B216" s="52"/>
      <c r="C216" s="52"/>
      <c r="D216" s="52"/>
      <c r="E216" s="52"/>
      <c r="F216" s="52"/>
      <c r="G216" s="53"/>
      <c r="H216" s="53"/>
      <c r="I216" s="54"/>
      <c r="J216" s="55"/>
      <c r="K216" s="56"/>
      <c r="L216" s="57"/>
    </row>
    <row r="217" spans="1:12" x14ac:dyDescent="0.25">
      <c r="C217" s="7"/>
      <c r="H217" s="111" t="s">
        <v>22</v>
      </c>
      <c r="I217" s="111"/>
      <c r="J217" s="111"/>
      <c r="K217" s="111"/>
      <c r="L217" s="61">
        <f>I213</f>
        <v>41370763.712106332</v>
      </c>
    </row>
    <row r="220" spans="1:12" ht="15.75" x14ac:dyDescent="0.25">
      <c r="A220" s="63" t="s">
        <v>0</v>
      </c>
      <c r="B220" s="64">
        <v>4778</v>
      </c>
      <c r="C220" s="1"/>
      <c r="D220" s="2"/>
      <c r="E220" s="2"/>
      <c r="F220" s="3"/>
      <c r="G220" s="4"/>
      <c r="H220" s="3"/>
      <c r="I220" s="3"/>
      <c r="J220" s="3"/>
      <c r="K220" s="5"/>
      <c r="L220" s="6"/>
    </row>
    <row r="221" spans="1:12" x14ac:dyDescent="0.25">
      <c r="A221" s="63" t="s">
        <v>1</v>
      </c>
      <c r="B221" s="65">
        <v>11415242</v>
      </c>
      <c r="C221" s="7"/>
      <c r="D221" s="1"/>
      <c r="E221" s="2"/>
      <c r="F221" s="8"/>
      <c r="G221" s="8"/>
      <c r="H221" s="3"/>
      <c r="I221" s="3"/>
      <c r="J221" s="3"/>
      <c r="K221" s="5"/>
      <c r="L221" s="6"/>
    </row>
    <row r="222" spans="1:12" x14ac:dyDescent="0.25">
      <c r="A222" s="117"/>
      <c r="B222" s="117"/>
      <c r="C222" s="131"/>
      <c r="D222" s="118"/>
      <c r="E222" s="119"/>
      <c r="F222" s="3"/>
      <c r="G222" s="3"/>
      <c r="H222" s="3"/>
      <c r="I222" s="3"/>
      <c r="J222" s="3"/>
      <c r="K222" s="5"/>
      <c r="L222" s="6"/>
    </row>
    <row r="223" spans="1:12" x14ac:dyDescent="0.25">
      <c r="A223" s="105"/>
      <c r="B223" s="105"/>
      <c r="C223" s="10"/>
      <c r="D223" s="11"/>
      <c r="E223" s="11"/>
      <c r="F223" s="3"/>
      <c r="G223" s="3"/>
      <c r="H223" s="3"/>
      <c r="I223" s="3"/>
      <c r="J223" s="3"/>
      <c r="K223" s="5"/>
      <c r="L223" s="6"/>
    </row>
    <row r="224" spans="1:12" x14ac:dyDescent="0.25">
      <c r="A224" s="120" t="s">
        <v>2</v>
      </c>
      <c r="B224" s="121"/>
      <c r="C224" s="12" t="s">
        <v>3</v>
      </c>
      <c r="D224" s="122" t="s">
        <v>4</v>
      </c>
      <c r="E224" s="123"/>
      <c r="F224" s="13" t="s">
        <v>5</v>
      </c>
      <c r="G224" s="124" t="s">
        <v>6</v>
      </c>
      <c r="H224" s="125"/>
      <c r="I224" s="125"/>
      <c r="J224" s="125"/>
      <c r="K224" s="125"/>
      <c r="L224" s="126"/>
    </row>
    <row r="225" spans="1:12" ht="24" x14ac:dyDescent="0.25">
      <c r="A225" s="14" t="s">
        <v>7</v>
      </c>
      <c r="B225" s="14" t="s">
        <v>8</v>
      </c>
      <c r="C225" s="15" t="s">
        <v>9</v>
      </c>
      <c r="D225" s="16" t="s">
        <v>10</v>
      </c>
      <c r="E225" s="16" t="s">
        <v>11</v>
      </c>
      <c r="F225" s="12" t="s">
        <v>12</v>
      </c>
      <c r="G225" s="17" t="s">
        <v>13</v>
      </c>
      <c r="H225" s="18" t="s">
        <v>14</v>
      </c>
      <c r="I225" s="19" t="s">
        <v>15</v>
      </c>
      <c r="J225" s="127" t="s">
        <v>16</v>
      </c>
      <c r="K225" s="128"/>
      <c r="L225" s="62" t="s">
        <v>23</v>
      </c>
    </row>
    <row r="226" spans="1:12" x14ac:dyDescent="0.25">
      <c r="A226" s="20"/>
      <c r="B226" s="21"/>
      <c r="C226" s="22"/>
      <c r="D226" s="23" t="str">
        <f>IF(C226="","",C226*1.5)</f>
        <v/>
      </c>
      <c r="E226" s="24" t="str">
        <f t="shared" ref="E226:E244" si="62">IF(D226="","", (POWER((1+D226),(1/12)))-1)</f>
        <v/>
      </c>
      <c r="F226" s="25" t="str">
        <f>IF(A226="","",IF(D$224=0,E226,MIN(E226,D$224)))</f>
        <v/>
      </c>
      <c r="G226" s="26">
        <f>B221</f>
        <v>11415242</v>
      </c>
      <c r="H226" s="27" t="str">
        <f t="shared" ref="H226:H263" si="63">IF(A226="","",DAYS360(A226,B226+(1)))</f>
        <v/>
      </c>
      <c r="I226" s="28">
        <f>D222</f>
        <v>0</v>
      </c>
      <c r="J226" s="29" t="s">
        <v>17</v>
      </c>
      <c r="K226" s="30" t="s">
        <v>18</v>
      </c>
      <c r="L226" s="31">
        <f>G226+I226</f>
        <v>11415242</v>
      </c>
    </row>
    <row r="227" spans="1:12" x14ac:dyDescent="0.25">
      <c r="A227" s="20"/>
      <c r="B227" s="20"/>
      <c r="C227" s="22"/>
      <c r="D227" s="23" t="str">
        <f>IF(C227="","",C227*1.5)</f>
        <v/>
      </c>
      <c r="E227" s="24" t="str">
        <f t="shared" si="62"/>
        <v/>
      </c>
      <c r="F227" s="25" t="str">
        <f>IF(A227="","",IF(D$224=0,E227,MIN(E227,D$224)))</f>
        <v/>
      </c>
      <c r="G227" s="32">
        <f t="shared" ref="G227:G263" si="64">MIN(G226,L226)</f>
        <v>11415242</v>
      </c>
      <c r="H227" s="27" t="str">
        <f t="shared" si="63"/>
        <v/>
      </c>
      <c r="I227" s="33" t="str">
        <f t="shared" ref="I227:I263" si="65">IF(A227="","",((G227*F227)/30)*H227)</f>
        <v/>
      </c>
      <c r="J227" s="34"/>
      <c r="K227" s="35"/>
      <c r="L227" s="36">
        <f t="shared" ref="L227:L263" si="66">SUM(L226,I227)-J227</f>
        <v>11415242</v>
      </c>
    </row>
    <row r="228" spans="1:12" x14ac:dyDescent="0.25">
      <c r="A228" s="37">
        <v>42393</v>
      </c>
      <c r="B228" s="37">
        <v>42400</v>
      </c>
      <c r="C228" s="38">
        <v>0.1968</v>
      </c>
      <c r="D228" s="39">
        <f t="shared" ref="D228:D244" si="67">IF(A228="","",C228*1.5)</f>
        <v>0.29520000000000002</v>
      </c>
      <c r="E228" s="40">
        <f t="shared" si="62"/>
        <v>2.1789423437557742E-2</v>
      </c>
      <c r="F228" s="39">
        <f t="shared" ref="F228:F244" si="68">IF(A228="","",IF(D$1=0,E228,MIN(E228,D$1)))</f>
        <v>2.1789423437557742E-2</v>
      </c>
      <c r="G228" s="32">
        <f t="shared" si="64"/>
        <v>11415242</v>
      </c>
      <c r="H228" s="41">
        <f t="shared" si="63"/>
        <v>7</v>
      </c>
      <c r="I228" s="33">
        <f t="shared" si="65"/>
        <v>58037.359702045156</v>
      </c>
      <c r="J228" s="42"/>
      <c r="K228" s="43"/>
      <c r="L228" s="36">
        <f t="shared" si="66"/>
        <v>11473279.359702045</v>
      </c>
    </row>
    <row r="229" spans="1:12" x14ac:dyDescent="0.25">
      <c r="A229" s="37">
        <v>42401</v>
      </c>
      <c r="B229" s="37">
        <v>42429</v>
      </c>
      <c r="C229" s="38">
        <v>0.1968</v>
      </c>
      <c r="D229" s="39">
        <f t="shared" si="67"/>
        <v>0.29520000000000002</v>
      </c>
      <c r="E229" s="40">
        <f t="shared" si="62"/>
        <v>2.1789423437557742E-2</v>
      </c>
      <c r="F229" s="39">
        <f t="shared" si="68"/>
        <v>2.1789423437557742E-2</v>
      </c>
      <c r="G229" s="32">
        <f t="shared" si="64"/>
        <v>11415242</v>
      </c>
      <c r="H229" s="41">
        <f t="shared" si="63"/>
        <v>30</v>
      </c>
      <c r="I229" s="33">
        <f t="shared" si="65"/>
        <v>248731.54158019353</v>
      </c>
      <c r="J229" s="42"/>
      <c r="K229" s="43"/>
      <c r="L229" s="36">
        <f t="shared" si="66"/>
        <v>11722010.901282238</v>
      </c>
    </row>
    <row r="230" spans="1:12" x14ac:dyDescent="0.25">
      <c r="A230" s="37">
        <v>42430</v>
      </c>
      <c r="B230" s="37">
        <v>42460</v>
      </c>
      <c r="C230" s="38">
        <v>0.1968</v>
      </c>
      <c r="D230" s="39">
        <f t="shared" si="67"/>
        <v>0.29520000000000002</v>
      </c>
      <c r="E230" s="40">
        <f t="shared" si="62"/>
        <v>2.1789423437557742E-2</v>
      </c>
      <c r="F230" s="39">
        <f t="shared" si="68"/>
        <v>2.1789423437557742E-2</v>
      </c>
      <c r="G230" s="32">
        <f t="shared" si="64"/>
        <v>11415242</v>
      </c>
      <c r="H230" s="41">
        <f t="shared" si="63"/>
        <v>30</v>
      </c>
      <c r="I230" s="33">
        <f t="shared" si="65"/>
        <v>248731.54158019353</v>
      </c>
      <c r="J230" s="42"/>
      <c r="K230" s="43"/>
      <c r="L230" s="36">
        <f t="shared" si="66"/>
        <v>11970742.442862431</v>
      </c>
    </row>
    <row r="231" spans="1:12" x14ac:dyDescent="0.25">
      <c r="A231" s="37">
        <v>42461</v>
      </c>
      <c r="B231" s="37">
        <v>42490</v>
      </c>
      <c r="C231" s="38">
        <v>0.2054</v>
      </c>
      <c r="D231" s="39">
        <f t="shared" si="67"/>
        <v>0.30809999999999998</v>
      </c>
      <c r="E231" s="40">
        <f t="shared" si="62"/>
        <v>2.2633649099822239E-2</v>
      </c>
      <c r="F231" s="39">
        <f t="shared" si="68"/>
        <v>2.2633649099822239E-2</v>
      </c>
      <c r="G231" s="32">
        <f t="shared" si="64"/>
        <v>11415242</v>
      </c>
      <c r="H231" s="41">
        <f t="shared" si="63"/>
        <v>30</v>
      </c>
      <c r="I231" s="33">
        <f t="shared" si="65"/>
        <v>258368.581817553</v>
      </c>
      <c r="J231" s="42"/>
      <c r="K231" s="43"/>
      <c r="L231" s="36">
        <f t="shared" si="66"/>
        <v>12229111.024679983</v>
      </c>
    </row>
    <row r="232" spans="1:12" x14ac:dyDescent="0.25">
      <c r="A232" s="37">
        <v>42491</v>
      </c>
      <c r="B232" s="37">
        <v>42521</v>
      </c>
      <c r="C232" s="38">
        <v>0.2054</v>
      </c>
      <c r="D232" s="39">
        <f t="shared" si="67"/>
        <v>0.30809999999999998</v>
      </c>
      <c r="E232" s="40">
        <f t="shared" si="62"/>
        <v>2.2633649099822239E-2</v>
      </c>
      <c r="F232" s="39">
        <f t="shared" si="68"/>
        <v>2.2633649099822239E-2</v>
      </c>
      <c r="G232" s="32">
        <f t="shared" si="64"/>
        <v>11415242</v>
      </c>
      <c r="H232" s="41">
        <f t="shared" si="63"/>
        <v>30</v>
      </c>
      <c r="I232" s="33">
        <f t="shared" si="65"/>
        <v>258368.581817553</v>
      </c>
      <c r="J232" s="42"/>
      <c r="K232" s="43"/>
      <c r="L232" s="36">
        <f t="shared" si="66"/>
        <v>12487479.606497535</v>
      </c>
    </row>
    <row r="233" spans="1:12" x14ac:dyDescent="0.25">
      <c r="A233" s="37">
        <v>42522</v>
      </c>
      <c r="B233" s="37">
        <v>42551</v>
      </c>
      <c r="C233" s="38">
        <v>0.2054</v>
      </c>
      <c r="D233" s="39">
        <f t="shared" si="67"/>
        <v>0.30809999999999998</v>
      </c>
      <c r="E233" s="40">
        <f t="shared" si="62"/>
        <v>2.2633649099822239E-2</v>
      </c>
      <c r="F233" s="39">
        <f t="shared" si="68"/>
        <v>2.2633649099822239E-2</v>
      </c>
      <c r="G233" s="32">
        <f t="shared" si="64"/>
        <v>11415242</v>
      </c>
      <c r="H233" s="41">
        <f t="shared" si="63"/>
        <v>30</v>
      </c>
      <c r="I233" s="33">
        <f t="shared" si="65"/>
        <v>258368.581817553</v>
      </c>
      <c r="J233" s="42"/>
      <c r="K233" s="43"/>
      <c r="L233" s="36">
        <f t="shared" si="66"/>
        <v>12745848.188315088</v>
      </c>
    </row>
    <row r="234" spans="1:12" x14ac:dyDescent="0.25">
      <c r="A234" s="37">
        <v>42552</v>
      </c>
      <c r="B234" s="37">
        <v>42582</v>
      </c>
      <c r="C234" s="38">
        <v>0.21340000000000001</v>
      </c>
      <c r="D234" s="39">
        <f t="shared" si="67"/>
        <v>0.3201</v>
      </c>
      <c r="E234" s="40">
        <f t="shared" si="62"/>
        <v>2.3412151466478903E-2</v>
      </c>
      <c r="F234" s="39">
        <f t="shared" si="68"/>
        <v>2.3412151466478903E-2</v>
      </c>
      <c r="G234" s="32">
        <f t="shared" si="64"/>
        <v>11415242</v>
      </c>
      <c r="H234" s="41">
        <f t="shared" si="63"/>
        <v>30</v>
      </c>
      <c r="I234" s="33">
        <f t="shared" si="65"/>
        <v>267255.37473051157</v>
      </c>
      <c r="J234" s="42"/>
      <c r="K234" s="43"/>
      <c r="L234" s="36">
        <f t="shared" si="66"/>
        <v>13013103.563045599</v>
      </c>
    </row>
    <row r="235" spans="1:12" x14ac:dyDescent="0.25">
      <c r="A235" s="37">
        <v>42583</v>
      </c>
      <c r="B235" s="37">
        <v>42613</v>
      </c>
      <c r="C235" s="38">
        <v>0.21340000000000001</v>
      </c>
      <c r="D235" s="39">
        <f t="shared" si="67"/>
        <v>0.3201</v>
      </c>
      <c r="E235" s="40">
        <f t="shared" si="62"/>
        <v>2.3412151466478903E-2</v>
      </c>
      <c r="F235" s="39">
        <f t="shared" si="68"/>
        <v>2.3412151466478903E-2</v>
      </c>
      <c r="G235" s="32">
        <f t="shared" si="64"/>
        <v>11415242</v>
      </c>
      <c r="H235" s="41">
        <f t="shared" si="63"/>
        <v>30</v>
      </c>
      <c r="I235" s="33">
        <f t="shared" si="65"/>
        <v>267255.37473051157</v>
      </c>
      <c r="J235" s="42"/>
      <c r="K235" s="43"/>
      <c r="L235" s="36">
        <f t="shared" si="66"/>
        <v>13280358.937776111</v>
      </c>
    </row>
    <row r="236" spans="1:12" x14ac:dyDescent="0.25">
      <c r="A236" s="37">
        <v>42614</v>
      </c>
      <c r="B236" s="37">
        <v>42643</v>
      </c>
      <c r="C236" s="38">
        <v>0.21340000000000001</v>
      </c>
      <c r="D236" s="39">
        <f t="shared" si="67"/>
        <v>0.3201</v>
      </c>
      <c r="E236" s="40">
        <f t="shared" si="62"/>
        <v>2.3412151466478903E-2</v>
      </c>
      <c r="F236" s="39">
        <f t="shared" si="68"/>
        <v>2.3412151466478903E-2</v>
      </c>
      <c r="G236" s="32">
        <f t="shared" si="64"/>
        <v>11415242</v>
      </c>
      <c r="H236" s="41">
        <f t="shared" si="63"/>
        <v>30</v>
      </c>
      <c r="I236" s="33">
        <f t="shared" si="65"/>
        <v>267255.37473051157</v>
      </c>
      <c r="J236" s="42"/>
      <c r="K236" s="43"/>
      <c r="L236" s="36">
        <f t="shared" si="66"/>
        <v>13547614.312506624</v>
      </c>
    </row>
    <row r="237" spans="1:12" x14ac:dyDescent="0.25">
      <c r="A237" s="37">
        <v>42644</v>
      </c>
      <c r="B237" s="37">
        <v>42674</v>
      </c>
      <c r="C237" s="38">
        <v>0.21990000000000001</v>
      </c>
      <c r="D237" s="39">
        <f t="shared" si="67"/>
        <v>0.32985000000000003</v>
      </c>
      <c r="E237" s="40">
        <f t="shared" si="62"/>
        <v>2.4039922656450941E-2</v>
      </c>
      <c r="F237" s="39">
        <f t="shared" si="68"/>
        <v>2.4039922656450941E-2</v>
      </c>
      <c r="G237" s="32">
        <f t="shared" si="64"/>
        <v>11415242</v>
      </c>
      <c r="H237" s="41">
        <f t="shared" si="63"/>
        <v>30</v>
      </c>
      <c r="I237" s="33">
        <f t="shared" si="65"/>
        <v>274421.53478467034</v>
      </c>
      <c r="J237" s="42"/>
      <c r="K237" s="43"/>
      <c r="L237" s="36">
        <f t="shared" si="66"/>
        <v>13822035.847291294</v>
      </c>
    </row>
    <row r="238" spans="1:12" x14ac:dyDescent="0.25">
      <c r="A238" s="37">
        <v>42675</v>
      </c>
      <c r="B238" s="37">
        <v>42704</v>
      </c>
      <c r="C238" s="38">
        <v>0.21990000000000001</v>
      </c>
      <c r="D238" s="39">
        <f t="shared" si="67"/>
        <v>0.32985000000000003</v>
      </c>
      <c r="E238" s="40">
        <f t="shared" si="62"/>
        <v>2.4039922656450941E-2</v>
      </c>
      <c r="F238" s="39">
        <f t="shared" si="68"/>
        <v>2.4039922656450941E-2</v>
      </c>
      <c r="G238" s="32">
        <f t="shared" si="64"/>
        <v>11415242</v>
      </c>
      <c r="H238" s="41">
        <f t="shared" si="63"/>
        <v>30</v>
      </c>
      <c r="I238" s="33">
        <f t="shared" si="65"/>
        <v>274421.53478467034</v>
      </c>
      <c r="J238" s="42"/>
      <c r="K238" s="43"/>
      <c r="L238" s="36">
        <f t="shared" si="66"/>
        <v>14096457.382075965</v>
      </c>
    </row>
    <row r="239" spans="1:12" x14ac:dyDescent="0.25">
      <c r="A239" s="37">
        <v>42705</v>
      </c>
      <c r="B239" s="37">
        <v>42735</v>
      </c>
      <c r="C239" s="38">
        <v>0.21990000000000001</v>
      </c>
      <c r="D239" s="39">
        <f t="shared" si="67"/>
        <v>0.32985000000000003</v>
      </c>
      <c r="E239" s="40">
        <f t="shared" si="62"/>
        <v>2.4039922656450941E-2</v>
      </c>
      <c r="F239" s="39">
        <f t="shared" si="68"/>
        <v>2.4039922656450941E-2</v>
      </c>
      <c r="G239" s="32">
        <f t="shared" si="64"/>
        <v>11415242</v>
      </c>
      <c r="H239" s="41">
        <f t="shared" si="63"/>
        <v>30</v>
      </c>
      <c r="I239" s="33">
        <f t="shared" si="65"/>
        <v>274421.53478467034</v>
      </c>
      <c r="J239" s="42"/>
      <c r="K239" s="43"/>
      <c r="L239" s="36">
        <f t="shared" si="66"/>
        <v>14370878.916860636</v>
      </c>
    </row>
    <row r="240" spans="1:12" x14ac:dyDescent="0.25">
      <c r="A240" s="37">
        <v>42736</v>
      </c>
      <c r="B240" s="37">
        <v>42766</v>
      </c>
      <c r="C240" s="38">
        <v>0.22339999999999999</v>
      </c>
      <c r="D240" s="39">
        <f t="shared" si="67"/>
        <v>0.33509999999999995</v>
      </c>
      <c r="E240" s="40">
        <f t="shared" si="62"/>
        <v>2.4376207843189057E-2</v>
      </c>
      <c r="F240" s="39">
        <f t="shared" si="68"/>
        <v>2.4376207843189057E-2</v>
      </c>
      <c r="G240" s="32">
        <f t="shared" si="64"/>
        <v>11415242</v>
      </c>
      <c r="H240" s="41">
        <f t="shared" si="63"/>
        <v>30</v>
      </c>
      <c r="I240" s="33">
        <f t="shared" si="65"/>
        <v>278260.31157230114</v>
      </c>
      <c r="J240" s="42"/>
      <c r="K240" s="43"/>
      <c r="L240" s="36">
        <f t="shared" si="66"/>
        <v>14649139.228432937</v>
      </c>
    </row>
    <row r="241" spans="1:12" x14ac:dyDescent="0.25">
      <c r="A241" s="37">
        <v>42767</v>
      </c>
      <c r="B241" s="37">
        <v>42794</v>
      </c>
      <c r="C241" s="38">
        <v>0.22339999999999999</v>
      </c>
      <c r="D241" s="39">
        <f t="shared" si="67"/>
        <v>0.33509999999999995</v>
      </c>
      <c r="E241" s="40">
        <f t="shared" si="62"/>
        <v>2.4376207843189057E-2</v>
      </c>
      <c r="F241" s="39">
        <f t="shared" si="68"/>
        <v>2.4376207843189057E-2</v>
      </c>
      <c r="G241" s="32">
        <f t="shared" si="64"/>
        <v>11415242</v>
      </c>
      <c r="H241" s="41">
        <f t="shared" si="63"/>
        <v>30</v>
      </c>
      <c r="I241" s="33">
        <f t="shared" si="65"/>
        <v>278260.31157230114</v>
      </c>
      <c r="J241" s="42"/>
      <c r="K241" s="43"/>
      <c r="L241" s="36">
        <f t="shared" si="66"/>
        <v>14927399.540005237</v>
      </c>
    </row>
    <row r="242" spans="1:12" x14ac:dyDescent="0.25">
      <c r="A242" s="37">
        <v>42795</v>
      </c>
      <c r="B242" s="37">
        <v>42825</v>
      </c>
      <c r="C242" s="38">
        <v>0.22339999999999999</v>
      </c>
      <c r="D242" s="39">
        <f t="shared" si="67"/>
        <v>0.33509999999999995</v>
      </c>
      <c r="E242" s="40">
        <f t="shared" si="62"/>
        <v>2.4376207843189057E-2</v>
      </c>
      <c r="F242" s="39">
        <f t="shared" si="68"/>
        <v>2.4376207843189057E-2</v>
      </c>
      <c r="G242" s="32">
        <f t="shared" si="64"/>
        <v>11415242</v>
      </c>
      <c r="H242" s="41">
        <f t="shared" si="63"/>
        <v>30</v>
      </c>
      <c r="I242" s="33">
        <f t="shared" si="65"/>
        <v>278260.31157230114</v>
      </c>
      <c r="J242" s="42"/>
      <c r="K242" s="43"/>
      <c r="L242" s="36">
        <f t="shared" si="66"/>
        <v>15205659.851577537</v>
      </c>
    </row>
    <row r="243" spans="1:12" x14ac:dyDescent="0.25">
      <c r="A243" s="37">
        <v>42826</v>
      </c>
      <c r="B243" s="37">
        <v>42855</v>
      </c>
      <c r="C243" s="38">
        <v>0.2233</v>
      </c>
      <c r="D243" s="39">
        <f t="shared" si="67"/>
        <v>0.33494999999999997</v>
      </c>
      <c r="E243" s="40">
        <f t="shared" si="62"/>
        <v>2.4366616530168139E-2</v>
      </c>
      <c r="F243" s="39">
        <f t="shared" si="68"/>
        <v>2.4366616530168139E-2</v>
      </c>
      <c r="G243" s="32">
        <f t="shared" si="64"/>
        <v>11415242</v>
      </c>
      <c r="H243" s="41">
        <f t="shared" si="63"/>
        <v>30</v>
      </c>
      <c r="I243" s="33">
        <f t="shared" si="65"/>
        <v>278150.82441306958</v>
      </c>
      <c r="J243" s="42"/>
      <c r="K243" s="43"/>
      <c r="L243" s="36">
        <f t="shared" si="66"/>
        <v>15483810.675990608</v>
      </c>
    </row>
    <row r="244" spans="1:12" x14ac:dyDescent="0.25">
      <c r="A244" s="37">
        <v>42856</v>
      </c>
      <c r="B244" s="37">
        <v>42886</v>
      </c>
      <c r="C244" s="38">
        <v>0.2233</v>
      </c>
      <c r="D244" s="39">
        <f t="shared" si="67"/>
        <v>0.33494999999999997</v>
      </c>
      <c r="E244" s="40">
        <f t="shared" si="62"/>
        <v>2.4366616530168139E-2</v>
      </c>
      <c r="F244" s="39">
        <f t="shared" si="68"/>
        <v>2.4366616530168139E-2</v>
      </c>
      <c r="G244" s="32">
        <f t="shared" si="64"/>
        <v>11415242</v>
      </c>
      <c r="H244" s="41">
        <f t="shared" si="63"/>
        <v>30</v>
      </c>
      <c r="I244" s="33">
        <f t="shared" si="65"/>
        <v>278150.82441306958</v>
      </c>
      <c r="J244" s="42"/>
      <c r="K244" s="43"/>
      <c r="L244" s="36">
        <f t="shared" si="66"/>
        <v>15761961.500403678</v>
      </c>
    </row>
    <row r="245" spans="1:12" x14ac:dyDescent="0.25">
      <c r="A245" s="37">
        <v>42887</v>
      </c>
      <c r="B245" s="37">
        <v>42916</v>
      </c>
      <c r="C245" s="38">
        <v>0.2233</v>
      </c>
      <c r="D245" s="39">
        <f>IF(A245="","",C245*1.5)</f>
        <v>0.33494999999999997</v>
      </c>
      <c r="E245" s="40">
        <f>IF(D245="","", (POWER((1+D245),(1/12)))-1)</f>
        <v>2.4366616530168139E-2</v>
      </c>
      <c r="F245" s="39">
        <f>IF(A245="","",IF(D$1=0,E245,MIN(E245,D$1)))</f>
        <v>2.4366616530168139E-2</v>
      </c>
      <c r="G245" s="32">
        <f t="shared" si="64"/>
        <v>11415242</v>
      </c>
      <c r="H245" s="41">
        <f t="shared" si="63"/>
        <v>30</v>
      </c>
      <c r="I245" s="33">
        <f t="shared" si="65"/>
        <v>278150.82441306958</v>
      </c>
      <c r="J245" s="42"/>
      <c r="K245" s="43"/>
      <c r="L245" s="36">
        <f t="shared" si="66"/>
        <v>16040112.324816748</v>
      </c>
    </row>
    <row r="246" spans="1:12" x14ac:dyDescent="0.25">
      <c r="A246" s="37">
        <v>42917</v>
      </c>
      <c r="B246" s="37">
        <v>42947</v>
      </c>
      <c r="C246" s="38">
        <v>0.2198</v>
      </c>
      <c r="D246" s="39">
        <f>IF(A246="","",C246*1.5)</f>
        <v>0.32969999999999999</v>
      </c>
      <c r="E246" s="40">
        <f>IF(D246="","", (POWER((1+D246),(1/12)))-1)</f>
        <v>2.4030296637850723E-2</v>
      </c>
      <c r="F246" s="39">
        <f>IF(A246="","",IF(D$1=0,E246,MIN(E246,D$1)))</f>
        <v>2.4030296637850723E-2</v>
      </c>
      <c r="G246" s="32">
        <f t="shared" si="64"/>
        <v>11415242</v>
      </c>
      <c r="H246" s="41">
        <f t="shared" si="63"/>
        <v>30</v>
      </c>
      <c r="I246" s="33">
        <f t="shared" si="65"/>
        <v>274311.65145285235</v>
      </c>
      <c r="J246" s="42"/>
      <c r="K246" s="43"/>
      <c r="L246" s="36">
        <f t="shared" si="66"/>
        <v>16314423.976269601</v>
      </c>
    </row>
    <row r="247" spans="1:12" x14ac:dyDescent="0.25">
      <c r="A247" s="37">
        <v>42948</v>
      </c>
      <c r="B247" s="37">
        <v>42978</v>
      </c>
      <c r="C247" s="38">
        <v>0.2198</v>
      </c>
      <c r="D247" s="39">
        <f t="shared" ref="D247:D261" si="69">IF(A247="","",C247*1.5)</f>
        <v>0.32969999999999999</v>
      </c>
      <c r="E247" s="40">
        <f t="shared" ref="E247:E261" si="70">IF(D247="","", (POWER((1+D247),(1/12)))-1)</f>
        <v>2.4030296637850723E-2</v>
      </c>
      <c r="F247" s="39">
        <f t="shared" ref="F247:F261" si="71">IF(A247="","",IF(D$1=0,E247,MIN(E247,D$1)))</f>
        <v>2.4030296637850723E-2</v>
      </c>
      <c r="G247" s="32">
        <f t="shared" si="64"/>
        <v>11415242</v>
      </c>
      <c r="H247" s="41">
        <f t="shared" si="63"/>
        <v>30</v>
      </c>
      <c r="I247" s="33">
        <f t="shared" si="65"/>
        <v>274311.65145285235</v>
      </c>
      <c r="J247" s="42"/>
      <c r="K247" s="43"/>
      <c r="L247" s="36">
        <f t="shared" si="66"/>
        <v>16588735.627722453</v>
      </c>
    </row>
    <row r="248" spans="1:12" x14ac:dyDescent="0.25">
      <c r="A248" s="37">
        <v>42979</v>
      </c>
      <c r="B248" s="37">
        <v>43008</v>
      </c>
      <c r="C248" s="38">
        <v>0.2198</v>
      </c>
      <c r="D248" s="39">
        <f t="shared" si="69"/>
        <v>0.32969999999999999</v>
      </c>
      <c r="E248" s="40">
        <f t="shared" si="70"/>
        <v>2.4030296637850723E-2</v>
      </c>
      <c r="F248" s="39">
        <f t="shared" si="71"/>
        <v>2.4030296637850723E-2</v>
      </c>
      <c r="G248" s="32">
        <f t="shared" si="64"/>
        <v>11415242</v>
      </c>
      <c r="H248" s="41">
        <f t="shared" si="63"/>
        <v>30</v>
      </c>
      <c r="I248" s="33">
        <f t="shared" si="65"/>
        <v>274311.65145285235</v>
      </c>
      <c r="J248" s="42"/>
      <c r="K248" s="43"/>
      <c r="L248" s="36">
        <f t="shared" si="66"/>
        <v>16863047.279175304</v>
      </c>
    </row>
    <row r="249" spans="1:12" x14ac:dyDescent="0.25">
      <c r="A249" s="37">
        <v>43009</v>
      </c>
      <c r="B249" s="37">
        <v>43039</v>
      </c>
      <c r="C249" s="38">
        <v>0.21149999999999999</v>
      </c>
      <c r="D249" s="39">
        <f t="shared" si="69"/>
        <v>0.31724999999999998</v>
      </c>
      <c r="E249" s="40">
        <f t="shared" si="70"/>
        <v>2.3227846316473233E-2</v>
      </c>
      <c r="F249" s="39">
        <f t="shared" si="71"/>
        <v>2.3227846316473233E-2</v>
      </c>
      <c r="G249" s="32">
        <f t="shared" si="64"/>
        <v>11415242</v>
      </c>
      <c r="H249" s="41">
        <f t="shared" si="63"/>
        <v>30</v>
      </c>
      <c r="I249" s="33">
        <f t="shared" si="65"/>
        <v>265151.48684135056</v>
      </c>
      <c r="J249" s="42"/>
      <c r="K249" s="43"/>
      <c r="L249" s="36">
        <f t="shared" si="66"/>
        <v>17128198.766016655</v>
      </c>
    </row>
    <row r="250" spans="1:12" x14ac:dyDescent="0.25">
      <c r="A250" s="37">
        <v>43040</v>
      </c>
      <c r="B250" s="37">
        <v>43069</v>
      </c>
      <c r="C250" s="38">
        <v>0.20960000000000001</v>
      </c>
      <c r="D250" s="39">
        <f t="shared" si="69"/>
        <v>0.31440000000000001</v>
      </c>
      <c r="E250" s="40">
        <f t="shared" si="70"/>
        <v>2.3043175271197036E-2</v>
      </c>
      <c r="F250" s="39">
        <f t="shared" si="71"/>
        <v>2.3043175271197036E-2</v>
      </c>
      <c r="G250" s="32">
        <f t="shared" si="64"/>
        <v>11415242</v>
      </c>
      <c r="H250" s="41">
        <f t="shared" si="63"/>
        <v>30</v>
      </c>
      <c r="I250" s="33">
        <f t="shared" si="65"/>
        <v>263043.42216912977</v>
      </c>
      <c r="J250" s="42"/>
      <c r="K250" s="43"/>
      <c r="L250" s="36">
        <f t="shared" si="66"/>
        <v>17391242.188185785</v>
      </c>
    </row>
    <row r="251" spans="1:12" x14ac:dyDescent="0.25">
      <c r="A251" s="37">
        <v>43070</v>
      </c>
      <c r="B251" s="37">
        <v>43100</v>
      </c>
      <c r="C251" s="38">
        <v>0.2077</v>
      </c>
      <c r="D251" s="39">
        <f t="shared" si="69"/>
        <v>0.31154999999999999</v>
      </c>
      <c r="E251" s="40">
        <f t="shared" si="70"/>
        <v>2.2858136808515228E-2</v>
      </c>
      <c r="F251" s="39">
        <f t="shared" si="71"/>
        <v>2.2858136808515228E-2</v>
      </c>
      <c r="G251" s="32">
        <f t="shared" si="64"/>
        <v>11415242</v>
      </c>
      <c r="H251" s="41">
        <f t="shared" si="63"/>
        <v>30</v>
      </c>
      <c r="I251" s="33">
        <f t="shared" si="65"/>
        <v>260931.16333830898</v>
      </c>
      <c r="J251" s="42"/>
      <c r="K251" s="43"/>
      <c r="L251" s="36">
        <f t="shared" si="66"/>
        <v>17652173.351524092</v>
      </c>
    </row>
    <row r="252" spans="1:12" x14ac:dyDescent="0.25">
      <c r="A252" s="37">
        <v>43101</v>
      </c>
      <c r="B252" s="37">
        <v>43131</v>
      </c>
      <c r="C252" s="38">
        <v>0.2069</v>
      </c>
      <c r="D252" s="39">
        <f t="shared" si="69"/>
        <v>0.31035000000000001</v>
      </c>
      <c r="E252" s="40">
        <f t="shared" si="70"/>
        <v>2.2780115587483163E-2</v>
      </c>
      <c r="F252" s="39">
        <f t="shared" si="71"/>
        <v>2.2780115587483163E-2</v>
      </c>
      <c r="G252" s="32">
        <f t="shared" si="64"/>
        <v>11415242</v>
      </c>
      <c r="H252" s="41">
        <f t="shared" si="63"/>
        <v>30</v>
      </c>
      <c r="I252" s="33">
        <f t="shared" si="65"/>
        <v>260040.53221909248</v>
      </c>
      <c r="J252" s="42"/>
      <c r="K252" s="43"/>
      <c r="L252" s="36">
        <f t="shared" si="66"/>
        <v>17912213.883743186</v>
      </c>
    </row>
    <row r="253" spans="1:12" x14ac:dyDescent="0.25">
      <c r="A253" s="37">
        <v>43132</v>
      </c>
      <c r="B253" s="37">
        <v>43159</v>
      </c>
      <c r="C253" s="38">
        <v>0.21010000000000001</v>
      </c>
      <c r="D253" s="39">
        <f t="shared" si="69"/>
        <v>0.31515000000000004</v>
      </c>
      <c r="E253" s="40">
        <f t="shared" si="70"/>
        <v>2.3091808474569486E-2</v>
      </c>
      <c r="F253" s="39">
        <f t="shared" si="71"/>
        <v>2.3091808474569486E-2</v>
      </c>
      <c r="G253" s="32">
        <f t="shared" si="64"/>
        <v>11415242</v>
      </c>
      <c r="H253" s="41">
        <f t="shared" si="63"/>
        <v>30</v>
      </c>
      <c r="I253" s="33">
        <f t="shared" si="65"/>
        <v>263598.58195486153</v>
      </c>
      <c r="J253" s="42"/>
      <c r="K253" s="43"/>
      <c r="L253" s="36">
        <f t="shared" si="66"/>
        <v>18175812.465698048</v>
      </c>
    </row>
    <row r="254" spans="1:12" x14ac:dyDescent="0.25">
      <c r="A254" s="37">
        <v>43160</v>
      </c>
      <c r="B254" s="37">
        <v>43190</v>
      </c>
      <c r="C254" s="38">
        <v>0.20680000000000001</v>
      </c>
      <c r="D254" s="39">
        <f t="shared" si="69"/>
        <v>0.31020000000000003</v>
      </c>
      <c r="E254" s="40">
        <f t="shared" si="70"/>
        <v>2.2770358330055807E-2</v>
      </c>
      <c r="F254" s="39">
        <f t="shared" si="71"/>
        <v>2.2770358330055807E-2</v>
      </c>
      <c r="G254" s="32">
        <f t="shared" si="64"/>
        <v>11415242</v>
      </c>
      <c r="H254" s="41">
        <f t="shared" si="63"/>
        <v>30</v>
      </c>
      <c r="I254" s="33">
        <f t="shared" si="65"/>
        <v>259929.15076430293</v>
      </c>
      <c r="J254" s="42"/>
      <c r="K254" s="43"/>
      <c r="L254" s="36">
        <f t="shared" si="66"/>
        <v>18435741.61646235</v>
      </c>
    </row>
    <row r="255" spans="1:12" x14ac:dyDescent="0.25">
      <c r="A255" s="37">
        <v>43191</v>
      </c>
      <c r="B255" s="37">
        <v>43220</v>
      </c>
      <c r="C255" s="38">
        <v>0.20480000000000001</v>
      </c>
      <c r="D255" s="39">
        <f t="shared" si="69"/>
        <v>0.30720000000000003</v>
      </c>
      <c r="E255" s="40">
        <f t="shared" si="70"/>
        <v>2.2574997834371668E-2</v>
      </c>
      <c r="F255" s="39">
        <f t="shared" si="71"/>
        <v>2.2574997834371668E-2</v>
      </c>
      <c r="G255" s="32">
        <f t="shared" si="64"/>
        <v>11415242</v>
      </c>
      <c r="H255" s="41">
        <f t="shared" si="63"/>
        <v>30</v>
      </c>
      <c r="I255" s="33">
        <f t="shared" si="65"/>
        <v>257699.06342882855</v>
      </c>
      <c r="J255" s="42"/>
      <c r="K255" s="43"/>
      <c r="L255" s="36">
        <f t="shared" si="66"/>
        <v>18693440.67989118</v>
      </c>
    </row>
    <row r="256" spans="1:12" x14ac:dyDescent="0.25">
      <c r="A256" s="37">
        <v>43221</v>
      </c>
      <c r="B256" s="37">
        <v>43251</v>
      </c>
      <c r="C256" s="38">
        <v>0.2044</v>
      </c>
      <c r="D256" s="39">
        <f t="shared" si="69"/>
        <v>0.30659999999999998</v>
      </c>
      <c r="E256" s="40">
        <f t="shared" si="70"/>
        <v>2.2535876422826506E-2</v>
      </c>
      <c r="F256" s="39">
        <f t="shared" si="71"/>
        <v>2.2535876422826506E-2</v>
      </c>
      <c r="G256" s="32">
        <f t="shared" si="64"/>
        <v>11415242</v>
      </c>
      <c r="H256" s="41">
        <f t="shared" si="63"/>
        <v>30</v>
      </c>
      <c r="I256" s="33">
        <f t="shared" si="65"/>
        <v>257252.48304865891</v>
      </c>
      <c r="J256" s="42"/>
      <c r="K256" s="43"/>
      <c r="L256" s="36">
        <f t="shared" si="66"/>
        <v>18950693.162939839</v>
      </c>
    </row>
    <row r="257" spans="1:12" x14ac:dyDescent="0.25">
      <c r="A257" s="37">
        <v>43252</v>
      </c>
      <c r="B257" s="37">
        <v>43281</v>
      </c>
      <c r="C257" s="38">
        <v>0.20280000000000001</v>
      </c>
      <c r="D257" s="39">
        <f t="shared" si="69"/>
        <v>0.30420000000000003</v>
      </c>
      <c r="E257" s="40">
        <f t="shared" si="70"/>
        <v>2.2379225919199275E-2</v>
      </c>
      <c r="F257" s="39">
        <f t="shared" si="71"/>
        <v>2.2379225919199275E-2</v>
      </c>
      <c r="G257" s="32">
        <f t="shared" si="64"/>
        <v>11415242</v>
      </c>
      <c r="H257" s="41">
        <f t="shared" si="63"/>
        <v>30</v>
      </c>
      <c r="I257" s="33">
        <f t="shared" si="65"/>
        <v>255464.27964033216</v>
      </c>
      <c r="J257" s="42"/>
      <c r="K257" s="43"/>
      <c r="L257" s="36">
        <f t="shared" si="66"/>
        <v>19206157.442580171</v>
      </c>
    </row>
    <row r="258" spans="1:12" x14ac:dyDescent="0.25">
      <c r="A258" s="37">
        <v>43282</v>
      </c>
      <c r="B258" s="37">
        <v>43312</v>
      </c>
      <c r="C258" s="38">
        <v>0.20030000000000001</v>
      </c>
      <c r="D258" s="39">
        <f t="shared" si="69"/>
        <v>0.30044999999999999</v>
      </c>
      <c r="E258" s="40">
        <f t="shared" si="70"/>
        <v>2.2133929699163168E-2</v>
      </c>
      <c r="F258" s="39">
        <f t="shared" si="71"/>
        <v>2.2133929699163168E-2</v>
      </c>
      <c r="G258" s="32">
        <f t="shared" si="64"/>
        <v>11415242</v>
      </c>
      <c r="H258" s="41">
        <f t="shared" si="63"/>
        <v>30</v>
      </c>
      <c r="I258" s="33">
        <f t="shared" si="65"/>
        <v>252664.16392693477</v>
      </c>
      <c r="J258" s="42"/>
      <c r="K258" s="43"/>
      <c r="L258" s="36">
        <f t="shared" si="66"/>
        <v>19458821.606507104</v>
      </c>
    </row>
    <row r="259" spans="1:12" x14ac:dyDescent="0.25">
      <c r="A259" s="37">
        <v>43313</v>
      </c>
      <c r="B259" s="37">
        <v>43343</v>
      </c>
      <c r="C259" s="38">
        <v>0.19939999999999999</v>
      </c>
      <c r="D259" s="39">
        <f t="shared" si="69"/>
        <v>0.29909999999999998</v>
      </c>
      <c r="E259" s="40">
        <f t="shared" si="70"/>
        <v>2.2045464310016527E-2</v>
      </c>
      <c r="F259" s="39">
        <f t="shared" si="71"/>
        <v>2.2045464310016527E-2</v>
      </c>
      <c r="G259" s="32">
        <f t="shared" si="64"/>
        <v>11415242</v>
      </c>
      <c r="H259" s="41">
        <f t="shared" si="63"/>
        <v>30</v>
      </c>
      <c r="I259" s="33">
        <f t="shared" si="65"/>
        <v>251654.31010120167</v>
      </c>
      <c r="J259" s="42"/>
      <c r="K259" s="43"/>
      <c r="L259" s="36">
        <f t="shared" si="66"/>
        <v>19710475.916608304</v>
      </c>
    </row>
    <row r="260" spans="1:12" x14ac:dyDescent="0.25">
      <c r="A260" s="37">
        <v>43344</v>
      </c>
      <c r="B260" s="37">
        <v>43373</v>
      </c>
      <c r="C260" s="38">
        <v>0.1981</v>
      </c>
      <c r="D260" s="39">
        <f t="shared" si="69"/>
        <v>0.29715000000000003</v>
      </c>
      <c r="E260" s="40">
        <f t="shared" si="70"/>
        <v>2.1917532081249247E-2</v>
      </c>
      <c r="F260" s="39">
        <f t="shared" si="71"/>
        <v>2.1917532081249247E-2</v>
      </c>
      <c r="G260" s="32">
        <f t="shared" si="64"/>
        <v>11415242</v>
      </c>
      <c r="H260" s="41">
        <f t="shared" si="63"/>
        <v>30</v>
      </c>
      <c r="I260" s="33">
        <f t="shared" si="65"/>
        <v>250193.93275022382</v>
      </c>
      <c r="J260" s="42"/>
      <c r="K260" s="43"/>
      <c r="L260" s="36">
        <f t="shared" si="66"/>
        <v>19960669.849358529</v>
      </c>
    </row>
    <row r="261" spans="1:12" x14ac:dyDescent="0.25">
      <c r="A261" s="37">
        <v>43374</v>
      </c>
      <c r="B261" s="37">
        <v>43404</v>
      </c>
      <c r="C261" s="38">
        <v>0.1963</v>
      </c>
      <c r="D261" s="39">
        <f t="shared" si="69"/>
        <v>0.29444999999999999</v>
      </c>
      <c r="E261" s="40">
        <f t="shared" si="70"/>
        <v>2.1740103800155453E-2</v>
      </c>
      <c r="F261" s="39">
        <f t="shared" si="71"/>
        <v>2.1740103800155453E-2</v>
      </c>
      <c r="G261" s="32">
        <f t="shared" si="64"/>
        <v>11415242</v>
      </c>
      <c r="H261" s="41">
        <f t="shared" si="63"/>
        <v>30</v>
      </c>
      <c r="I261" s="33">
        <f t="shared" si="65"/>
        <v>248168.54598389409</v>
      </c>
      <c r="J261" s="42"/>
      <c r="K261" s="43"/>
      <c r="L261" s="36">
        <f t="shared" si="66"/>
        <v>20208838.395342425</v>
      </c>
    </row>
    <row r="262" spans="1:12" x14ac:dyDescent="0.25">
      <c r="A262" s="37">
        <v>43405</v>
      </c>
      <c r="B262" s="37">
        <v>43434</v>
      </c>
      <c r="C262" s="38">
        <v>0.19489999999999999</v>
      </c>
      <c r="D262" s="39">
        <f>IF(A262="","",C262*1.5)</f>
        <v>0.29235</v>
      </c>
      <c r="E262" s="40">
        <f>IF(D262="","", (POWER((1+D262),(1/12)))-1)</f>
        <v>2.1601869331581591E-2</v>
      </c>
      <c r="F262" s="39">
        <f>IF(A262="","",IF(D$1=0,E262,MIN(E262,D$1)))</f>
        <v>2.1601869331581591E-2</v>
      </c>
      <c r="G262" s="32">
        <f t="shared" si="64"/>
        <v>11415242</v>
      </c>
      <c r="H262" s="41">
        <f t="shared" si="63"/>
        <v>30</v>
      </c>
      <c r="I262" s="33">
        <f t="shared" si="65"/>
        <v>246590.56607238209</v>
      </c>
      <c r="J262" s="42"/>
      <c r="K262" s="43"/>
      <c r="L262" s="36">
        <f t="shared" si="66"/>
        <v>20455428.961414807</v>
      </c>
    </row>
    <row r="263" spans="1:12" x14ac:dyDescent="0.25">
      <c r="A263" s="37">
        <v>43435</v>
      </c>
      <c r="B263" s="37">
        <v>43465</v>
      </c>
      <c r="C263" s="38">
        <v>0.19400000000000001</v>
      </c>
      <c r="D263" s="39">
        <f t="shared" ref="D263" si="72">IF(A263="","",C263*1.5)</f>
        <v>0.29100000000000004</v>
      </c>
      <c r="E263" s="40">
        <f t="shared" ref="E263" si="73">IF(D263="","", (POWER((1+D263),(1/12)))-1)</f>
        <v>2.1512895544899102E-2</v>
      </c>
      <c r="F263" s="39">
        <f t="shared" ref="F263" si="74">IF(A263="","",IF(D$1=0,E263,MIN(E263,D$1)))</f>
        <v>2.1512895544899102E-2</v>
      </c>
      <c r="G263" s="32">
        <f t="shared" si="64"/>
        <v>11415242</v>
      </c>
      <c r="H263" s="41">
        <f t="shared" si="63"/>
        <v>30</v>
      </c>
      <c r="I263" s="33">
        <f t="shared" si="65"/>
        <v>245574.90876574512</v>
      </c>
      <c r="J263" s="42"/>
      <c r="K263" s="43"/>
      <c r="L263" s="36">
        <f t="shared" si="66"/>
        <v>20701003.870180551</v>
      </c>
    </row>
    <row r="264" spans="1:12" x14ac:dyDescent="0.25">
      <c r="A264" s="44"/>
      <c r="B264" s="45"/>
      <c r="C264" s="45"/>
      <c r="D264" s="129" t="s">
        <v>19</v>
      </c>
      <c r="E264" s="129"/>
      <c r="F264" s="46" t="s">
        <v>20</v>
      </c>
      <c r="G264" s="47">
        <f>G263</f>
        <v>11415242</v>
      </c>
      <c r="H264" s="48">
        <f>SUM(H228:H263)</f>
        <v>1057</v>
      </c>
      <c r="I264" s="66">
        <f>SUM(I232:I263)</f>
        <v>8471892.8455005679</v>
      </c>
      <c r="J264" s="49"/>
      <c r="K264" s="50"/>
      <c r="L264" s="36">
        <f>L263</f>
        <v>20701003.870180551</v>
      </c>
    </row>
    <row r="265" spans="1:12" x14ac:dyDescent="0.25">
      <c r="A265" s="52"/>
      <c r="B265" s="52"/>
      <c r="C265" s="52"/>
      <c r="D265" s="52"/>
      <c r="E265" s="52"/>
      <c r="F265" s="52"/>
      <c r="G265" s="53"/>
      <c r="H265" s="53"/>
      <c r="I265" s="54"/>
      <c r="J265" s="55"/>
      <c r="K265" s="56"/>
      <c r="L265" s="57"/>
    </row>
    <row r="266" spans="1:12" x14ac:dyDescent="0.25">
      <c r="A266" s="52"/>
      <c r="B266" s="52"/>
      <c r="C266" s="52"/>
      <c r="D266" s="58"/>
      <c r="E266" s="58"/>
      <c r="F266" s="58"/>
      <c r="G266" s="59"/>
      <c r="H266" s="111" t="s">
        <v>21</v>
      </c>
      <c r="I266" s="111"/>
      <c r="J266" s="111"/>
      <c r="K266" s="130"/>
      <c r="L266" s="60">
        <f>SUM(G264,I264)</f>
        <v>19887134.845500566</v>
      </c>
    </row>
    <row r="267" spans="1:12" x14ac:dyDescent="0.25">
      <c r="A267" s="52"/>
      <c r="B267" s="52"/>
      <c r="C267" s="52"/>
      <c r="D267" s="52"/>
      <c r="E267" s="52"/>
      <c r="F267" s="52"/>
      <c r="G267" s="53"/>
      <c r="H267" s="53"/>
      <c r="I267" s="54"/>
      <c r="J267" s="55"/>
      <c r="K267" s="56"/>
      <c r="L267" s="57"/>
    </row>
    <row r="268" spans="1:12" x14ac:dyDescent="0.25">
      <c r="C268" s="7"/>
      <c r="H268" s="111" t="s">
        <v>22</v>
      </c>
      <c r="I268" s="111"/>
      <c r="J268" s="111"/>
      <c r="K268" s="111"/>
      <c r="L268" s="61">
        <f>I264</f>
        <v>8471892.8455005679</v>
      </c>
    </row>
    <row r="271" spans="1:12" ht="15.75" x14ac:dyDescent="0.25">
      <c r="A271" s="63" t="s">
        <v>0</v>
      </c>
      <c r="B271" s="64">
        <v>4779</v>
      </c>
      <c r="C271" s="1"/>
      <c r="D271" s="2"/>
      <c r="E271" s="2"/>
      <c r="F271" s="3"/>
      <c r="G271" s="4"/>
      <c r="H271" s="3"/>
      <c r="I271" s="3"/>
      <c r="J271" s="3"/>
      <c r="K271" s="5"/>
      <c r="L271" s="6"/>
    </row>
    <row r="272" spans="1:12" x14ac:dyDescent="0.25">
      <c r="A272" s="63" t="s">
        <v>1</v>
      </c>
      <c r="B272" s="65">
        <v>132427390</v>
      </c>
      <c r="C272" s="7"/>
      <c r="D272" s="1"/>
      <c r="E272" s="2"/>
      <c r="F272" s="8"/>
      <c r="G272" s="8"/>
      <c r="H272" s="3"/>
      <c r="I272" s="3"/>
      <c r="J272" s="3"/>
      <c r="K272" s="5"/>
      <c r="L272" s="6"/>
    </row>
    <row r="273" spans="1:12" x14ac:dyDescent="0.25">
      <c r="A273" s="117"/>
      <c r="B273" s="117"/>
      <c r="C273" s="131"/>
      <c r="D273" s="118"/>
      <c r="E273" s="119"/>
      <c r="F273" s="3"/>
      <c r="G273" s="3"/>
      <c r="H273" s="3"/>
      <c r="I273" s="3"/>
      <c r="J273" s="3"/>
      <c r="K273" s="5"/>
      <c r="L273" s="6"/>
    </row>
    <row r="274" spans="1:12" x14ac:dyDescent="0.25">
      <c r="A274" s="105"/>
      <c r="B274" s="105"/>
      <c r="C274" s="10"/>
      <c r="D274" s="11"/>
      <c r="E274" s="11"/>
      <c r="F274" s="3"/>
      <c r="G274" s="3"/>
      <c r="H274" s="3"/>
      <c r="I274" s="3"/>
      <c r="J274" s="3"/>
      <c r="K274" s="5"/>
      <c r="L274" s="6"/>
    </row>
    <row r="275" spans="1:12" x14ac:dyDescent="0.25">
      <c r="A275" s="120" t="s">
        <v>2</v>
      </c>
      <c r="B275" s="121"/>
      <c r="C275" s="12" t="s">
        <v>3</v>
      </c>
      <c r="D275" s="122" t="s">
        <v>4</v>
      </c>
      <c r="E275" s="123"/>
      <c r="F275" s="13" t="s">
        <v>5</v>
      </c>
      <c r="G275" s="124" t="s">
        <v>6</v>
      </c>
      <c r="H275" s="125"/>
      <c r="I275" s="125"/>
      <c r="J275" s="125"/>
      <c r="K275" s="125"/>
      <c r="L275" s="126"/>
    </row>
    <row r="276" spans="1:12" ht="24" x14ac:dyDescent="0.25">
      <c r="A276" s="14" t="s">
        <v>7</v>
      </c>
      <c r="B276" s="14" t="s">
        <v>8</v>
      </c>
      <c r="C276" s="15" t="s">
        <v>9</v>
      </c>
      <c r="D276" s="16" t="s">
        <v>10</v>
      </c>
      <c r="E276" s="16" t="s">
        <v>11</v>
      </c>
      <c r="F276" s="12" t="s">
        <v>12</v>
      </c>
      <c r="G276" s="17" t="s">
        <v>13</v>
      </c>
      <c r="H276" s="18" t="s">
        <v>14</v>
      </c>
      <c r="I276" s="19" t="s">
        <v>15</v>
      </c>
      <c r="J276" s="127" t="s">
        <v>16</v>
      </c>
      <c r="K276" s="128"/>
      <c r="L276" s="62" t="s">
        <v>23</v>
      </c>
    </row>
    <row r="277" spans="1:12" x14ac:dyDescent="0.25">
      <c r="A277" s="20"/>
      <c r="B277" s="21"/>
      <c r="C277" s="22"/>
      <c r="D277" s="23" t="str">
        <f>IF(C277="","",C277*1.5)</f>
        <v/>
      </c>
      <c r="E277" s="24" t="str">
        <f t="shared" ref="E277:E295" si="75">IF(D277="","", (POWER((1+D277),(1/12)))-1)</f>
        <v/>
      </c>
      <c r="F277" s="25" t="str">
        <f>IF(A277="","",IF(D$224=0,E277,MIN(E277,D$224)))</f>
        <v/>
      </c>
      <c r="G277" s="26">
        <f>B272</f>
        <v>132427390</v>
      </c>
      <c r="H277" s="27" t="str">
        <f t="shared" ref="H277:H314" si="76">IF(A277="","",DAYS360(A277,B277+(1)))</f>
        <v/>
      </c>
      <c r="I277" s="28">
        <f>D273</f>
        <v>0</v>
      </c>
      <c r="J277" s="29" t="s">
        <v>17</v>
      </c>
      <c r="K277" s="30" t="s">
        <v>18</v>
      </c>
      <c r="L277" s="31">
        <f>G277+I277</f>
        <v>132427390</v>
      </c>
    </row>
    <row r="278" spans="1:12" x14ac:dyDescent="0.25">
      <c r="A278" s="20"/>
      <c r="B278" s="20"/>
      <c r="C278" s="22"/>
      <c r="D278" s="23" t="str">
        <f>IF(C278="","",C278*1.5)</f>
        <v/>
      </c>
      <c r="E278" s="24" t="str">
        <f t="shared" si="75"/>
        <v/>
      </c>
      <c r="F278" s="25" t="str">
        <f>IF(A278="","",IF(D$224=0,E278,MIN(E278,D$224)))</f>
        <v/>
      </c>
      <c r="G278" s="32">
        <f t="shared" ref="G278:G314" si="77">MIN(G277,L277)</f>
        <v>132427390</v>
      </c>
      <c r="H278" s="27" t="str">
        <f t="shared" si="76"/>
        <v/>
      </c>
      <c r="I278" s="33" t="str">
        <f t="shared" ref="I278:I314" si="78">IF(A278="","",((G278*F278)/30)*H278)</f>
        <v/>
      </c>
      <c r="J278" s="34"/>
      <c r="K278" s="35"/>
      <c r="L278" s="36">
        <f t="shared" ref="L278:L314" si="79">SUM(L277,I278)-J278</f>
        <v>132427390</v>
      </c>
    </row>
    <row r="279" spans="1:12" x14ac:dyDescent="0.25">
      <c r="A279" s="37">
        <v>42394</v>
      </c>
      <c r="B279" s="37">
        <v>42400</v>
      </c>
      <c r="C279" s="38">
        <v>0.1968</v>
      </c>
      <c r="D279" s="39">
        <f t="shared" ref="D279:D295" si="80">IF(A279="","",C279*1.5)</f>
        <v>0.29520000000000002</v>
      </c>
      <c r="E279" s="40">
        <f t="shared" si="75"/>
        <v>2.1789423437557742E-2</v>
      </c>
      <c r="F279" s="39">
        <f t="shared" ref="F279:F295" si="81">IF(A279="","",IF(D$1=0,E279,MIN(E279,D$1)))</f>
        <v>2.1789423437557742E-2</v>
      </c>
      <c r="G279" s="32">
        <f t="shared" si="77"/>
        <v>132427390</v>
      </c>
      <c r="H279" s="41">
        <f t="shared" si="76"/>
        <v>6</v>
      </c>
      <c r="I279" s="33">
        <f t="shared" si="78"/>
        <v>577103.29508811992</v>
      </c>
      <c r="J279" s="42"/>
      <c r="K279" s="43"/>
      <c r="L279" s="36">
        <f t="shared" si="79"/>
        <v>133004493.29508813</v>
      </c>
    </row>
    <row r="280" spans="1:12" x14ac:dyDescent="0.25">
      <c r="A280" s="37">
        <v>42401</v>
      </c>
      <c r="B280" s="37">
        <v>42429</v>
      </c>
      <c r="C280" s="38">
        <v>0.1968</v>
      </c>
      <c r="D280" s="39">
        <f t="shared" si="80"/>
        <v>0.29520000000000002</v>
      </c>
      <c r="E280" s="40">
        <f t="shared" si="75"/>
        <v>2.1789423437557742E-2</v>
      </c>
      <c r="F280" s="39">
        <f t="shared" si="81"/>
        <v>2.1789423437557742E-2</v>
      </c>
      <c r="G280" s="32">
        <f t="shared" si="77"/>
        <v>132427390</v>
      </c>
      <c r="H280" s="41">
        <f t="shared" si="76"/>
        <v>30</v>
      </c>
      <c r="I280" s="33">
        <f t="shared" si="78"/>
        <v>2885516.4754406</v>
      </c>
      <c r="J280" s="42"/>
      <c r="K280" s="43"/>
      <c r="L280" s="36">
        <f t="shared" si="79"/>
        <v>135890009.77052873</v>
      </c>
    </row>
    <row r="281" spans="1:12" x14ac:dyDescent="0.25">
      <c r="A281" s="37">
        <v>42430</v>
      </c>
      <c r="B281" s="37">
        <v>42460</v>
      </c>
      <c r="C281" s="38">
        <v>0.1968</v>
      </c>
      <c r="D281" s="39">
        <f t="shared" si="80"/>
        <v>0.29520000000000002</v>
      </c>
      <c r="E281" s="40">
        <f t="shared" si="75"/>
        <v>2.1789423437557742E-2</v>
      </c>
      <c r="F281" s="39">
        <f t="shared" si="81"/>
        <v>2.1789423437557742E-2</v>
      </c>
      <c r="G281" s="32">
        <f t="shared" si="77"/>
        <v>132427390</v>
      </c>
      <c r="H281" s="41">
        <f t="shared" si="76"/>
        <v>30</v>
      </c>
      <c r="I281" s="33">
        <f t="shared" si="78"/>
        <v>2885516.4754406</v>
      </c>
      <c r="J281" s="42"/>
      <c r="K281" s="43"/>
      <c r="L281" s="36">
        <f t="shared" si="79"/>
        <v>138775526.24596933</v>
      </c>
    </row>
    <row r="282" spans="1:12" x14ac:dyDescent="0.25">
      <c r="A282" s="37">
        <v>42461</v>
      </c>
      <c r="B282" s="37">
        <v>42490</v>
      </c>
      <c r="C282" s="38">
        <v>0.2054</v>
      </c>
      <c r="D282" s="39">
        <f t="shared" si="80"/>
        <v>0.30809999999999998</v>
      </c>
      <c r="E282" s="40">
        <f t="shared" si="75"/>
        <v>2.2633649099822239E-2</v>
      </c>
      <c r="F282" s="39">
        <f t="shared" si="81"/>
        <v>2.2633649099822239E-2</v>
      </c>
      <c r="G282" s="32">
        <f t="shared" si="77"/>
        <v>132427390</v>
      </c>
      <c r="H282" s="41">
        <f t="shared" si="76"/>
        <v>30</v>
      </c>
      <c r="I282" s="33">
        <f t="shared" si="78"/>
        <v>2997315.0764653087</v>
      </c>
      <c r="J282" s="42"/>
      <c r="K282" s="43"/>
      <c r="L282" s="36">
        <f t="shared" si="79"/>
        <v>141772841.32243463</v>
      </c>
    </row>
    <row r="283" spans="1:12" x14ac:dyDescent="0.25">
      <c r="A283" s="37">
        <v>42491</v>
      </c>
      <c r="B283" s="37">
        <v>42521</v>
      </c>
      <c r="C283" s="38">
        <v>0.2054</v>
      </c>
      <c r="D283" s="39">
        <f t="shared" si="80"/>
        <v>0.30809999999999998</v>
      </c>
      <c r="E283" s="40">
        <f t="shared" si="75"/>
        <v>2.2633649099822239E-2</v>
      </c>
      <c r="F283" s="39">
        <f t="shared" si="81"/>
        <v>2.2633649099822239E-2</v>
      </c>
      <c r="G283" s="32">
        <f t="shared" si="77"/>
        <v>132427390</v>
      </c>
      <c r="H283" s="41">
        <f t="shared" si="76"/>
        <v>30</v>
      </c>
      <c r="I283" s="33">
        <f t="shared" si="78"/>
        <v>2997315.0764653087</v>
      </c>
      <c r="J283" s="42"/>
      <c r="K283" s="43"/>
      <c r="L283" s="36">
        <f t="shared" si="79"/>
        <v>144770156.39889994</v>
      </c>
    </row>
    <row r="284" spans="1:12" x14ac:dyDescent="0.25">
      <c r="A284" s="37">
        <v>42522</v>
      </c>
      <c r="B284" s="37">
        <v>42551</v>
      </c>
      <c r="C284" s="38">
        <v>0.2054</v>
      </c>
      <c r="D284" s="39">
        <f t="shared" si="80"/>
        <v>0.30809999999999998</v>
      </c>
      <c r="E284" s="40">
        <f t="shared" si="75"/>
        <v>2.2633649099822239E-2</v>
      </c>
      <c r="F284" s="39">
        <f t="shared" si="81"/>
        <v>2.2633649099822239E-2</v>
      </c>
      <c r="G284" s="32">
        <f t="shared" si="77"/>
        <v>132427390</v>
      </c>
      <c r="H284" s="41">
        <f t="shared" si="76"/>
        <v>30</v>
      </c>
      <c r="I284" s="33">
        <f t="shared" si="78"/>
        <v>2997315.0764653087</v>
      </c>
      <c r="J284" s="42"/>
      <c r="K284" s="43"/>
      <c r="L284" s="36">
        <f t="shared" si="79"/>
        <v>147767471.47536525</v>
      </c>
    </row>
    <row r="285" spans="1:12" x14ac:dyDescent="0.25">
      <c r="A285" s="37">
        <v>42552</v>
      </c>
      <c r="B285" s="37">
        <v>42582</v>
      </c>
      <c r="C285" s="38">
        <v>0.21340000000000001</v>
      </c>
      <c r="D285" s="39">
        <f t="shared" si="80"/>
        <v>0.3201</v>
      </c>
      <c r="E285" s="40">
        <f t="shared" si="75"/>
        <v>2.3412151466478903E-2</v>
      </c>
      <c r="F285" s="39">
        <f t="shared" si="81"/>
        <v>2.3412151466478903E-2</v>
      </c>
      <c r="G285" s="32">
        <f t="shared" si="77"/>
        <v>132427390</v>
      </c>
      <c r="H285" s="41">
        <f t="shared" si="76"/>
        <v>30</v>
      </c>
      <c r="I285" s="33">
        <f t="shared" si="78"/>
        <v>3100410.1129904739</v>
      </c>
      <c r="J285" s="42"/>
      <c r="K285" s="43"/>
      <c r="L285" s="36">
        <f t="shared" si="79"/>
        <v>150867881.58835572</v>
      </c>
    </row>
    <row r="286" spans="1:12" x14ac:dyDescent="0.25">
      <c r="A286" s="37">
        <v>42583</v>
      </c>
      <c r="B286" s="37">
        <v>42613</v>
      </c>
      <c r="C286" s="38">
        <v>0.21340000000000001</v>
      </c>
      <c r="D286" s="39">
        <f t="shared" si="80"/>
        <v>0.3201</v>
      </c>
      <c r="E286" s="40">
        <f t="shared" si="75"/>
        <v>2.3412151466478903E-2</v>
      </c>
      <c r="F286" s="39">
        <f t="shared" si="81"/>
        <v>2.3412151466478903E-2</v>
      </c>
      <c r="G286" s="32">
        <f t="shared" si="77"/>
        <v>132427390</v>
      </c>
      <c r="H286" s="41">
        <f t="shared" si="76"/>
        <v>30</v>
      </c>
      <c r="I286" s="33">
        <f t="shared" si="78"/>
        <v>3100410.1129904739</v>
      </c>
      <c r="J286" s="42"/>
      <c r="K286" s="43"/>
      <c r="L286" s="36">
        <f t="shared" si="79"/>
        <v>153968291.70134619</v>
      </c>
    </row>
    <row r="287" spans="1:12" x14ac:dyDescent="0.25">
      <c r="A287" s="37">
        <v>42614</v>
      </c>
      <c r="B287" s="37">
        <v>42643</v>
      </c>
      <c r="C287" s="38">
        <v>0.21340000000000001</v>
      </c>
      <c r="D287" s="39">
        <f t="shared" si="80"/>
        <v>0.3201</v>
      </c>
      <c r="E287" s="40">
        <f t="shared" si="75"/>
        <v>2.3412151466478903E-2</v>
      </c>
      <c r="F287" s="39">
        <f t="shared" si="81"/>
        <v>2.3412151466478903E-2</v>
      </c>
      <c r="G287" s="32">
        <f t="shared" si="77"/>
        <v>132427390</v>
      </c>
      <c r="H287" s="41">
        <f t="shared" si="76"/>
        <v>30</v>
      </c>
      <c r="I287" s="33">
        <f t="shared" si="78"/>
        <v>3100410.1129904739</v>
      </c>
      <c r="J287" s="42"/>
      <c r="K287" s="43"/>
      <c r="L287" s="36">
        <f t="shared" si="79"/>
        <v>157068701.81433666</v>
      </c>
    </row>
    <row r="288" spans="1:12" x14ac:dyDescent="0.25">
      <c r="A288" s="37">
        <v>42644</v>
      </c>
      <c r="B288" s="37">
        <v>42674</v>
      </c>
      <c r="C288" s="38">
        <v>0.21990000000000001</v>
      </c>
      <c r="D288" s="39">
        <f t="shared" si="80"/>
        <v>0.32985000000000003</v>
      </c>
      <c r="E288" s="40">
        <f t="shared" si="75"/>
        <v>2.4039922656450941E-2</v>
      </c>
      <c r="F288" s="39">
        <f t="shared" si="81"/>
        <v>2.4039922656450941E-2</v>
      </c>
      <c r="G288" s="32">
        <f t="shared" si="77"/>
        <v>132427390</v>
      </c>
      <c r="H288" s="41">
        <f t="shared" si="76"/>
        <v>30</v>
      </c>
      <c r="I288" s="33">
        <f t="shared" si="78"/>
        <v>3183544.2131956648</v>
      </c>
      <c r="J288" s="42"/>
      <c r="K288" s="43"/>
      <c r="L288" s="36">
        <f t="shared" si="79"/>
        <v>160252246.02753231</v>
      </c>
    </row>
    <row r="289" spans="1:12" x14ac:dyDescent="0.25">
      <c r="A289" s="37">
        <v>42675</v>
      </c>
      <c r="B289" s="37">
        <v>42704</v>
      </c>
      <c r="C289" s="38">
        <v>0.21990000000000001</v>
      </c>
      <c r="D289" s="39">
        <f t="shared" si="80"/>
        <v>0.32985000000000003</v>
      </c>
      <c r="E289" s="40">
        <f t="shared" si="75"/>
        <v>2.4039922656450941E-2</v>
      </c>
      <c r="F289" s="39">
        <f t="shared" si="81"/>
        <v>2.4039922656450941E-2</v>
      </c>
      <c r="G289" s="32">
        <f t="shared" si="77"/>
        <v>132427390</v>
      </c>
      <c r="H289" s="41">
        <f t="shared" si="76"/>
        <v>30</v>
      </c>
      <c r="I289" s="33">
        <f t="shared" si="78"/>
        <v>3183544.2131956648</v>
      </c>
      <c r="J289" s="42"/>
      <c r="K289" s="43"/>
      <c r="L289" s="36">
        <f t="shared" si="79"/>
        <v>163435790.24072796</v>
      </c>
    </row>
    <row r="290" spans="1:12" x14ac:dyDescent="0.25">
      <c r="A290" s="37">
        <v>42705</v>
      </c>
      <c r="B290" s="37">
        <v>42735</v>
      </c>
      <c r="C290" s="38">
        <v>0.21990000000000001</v>
      </c>
      <c r="D290" s="39">
        <f t="shared" si="80"/>
        <v>0.32985000000000003</v>
      </c>
      <c r="E290" s="40">
        <f t="shared" si="75"/>
        <v>2.4039922656450941E-2</v>
      </c>
      <c r="F290" s="39">
        <f t="shared" si="81"/>
        <v>2.4039922656450941E-2</v>
      </c>
      <c r="G290" s="32">
        <f t="shared" si="77"/>
        <v>132427390</v>
      </c>
      <c r="H290" s="41">
        <f t="shared" si="76"/>
        <v>30</v>
      </c>
      <c r="I290" s="33">
        <f t="shared" si="78"/>
        <v>3183544.2131956648</v>
      </c>
      <c r="J290" s="42"/>
      <c r="K290" s="43"/>
      <c r="L290" s="36">
        <f t="shared" si="79"/>
        <v>166619334.45392361</v>
      </c>
    </row>
    <row r="291" spans="1:12" x14ac:dyDescent="0.25">
      <c r="A291" s="37">
        <v>42736</v>
      </c>
      <c r="B291" s="37">
        <v>42766</v>
      </c>
      <c r="C291" s="38">
        <v>0.22339999999999999</v>
      </c>
      <c r="D291" s="39">
        <f t="shared" si="80"/>
        <v>0.33509999999999995</v>
      </c>
      <c r="E291" s="40">
        <f t="shared" si="75"/>
        <v>2.4376207843189057E-2</v>
      </c>
      <c r="F291" s="39">
        <f t="shared" si="81"/>
        <v>2.4376207843189057E-2</v>
      </c>
      <c r="G291" s="32">
        <f t="shared" si="77"/>
        <v>132427390</v>
      </c>
      <c r="H291" s="41">
        <f t="shared" si="76"/>
        <v>30</v>
      </c>
      <c r="I291" s="33">
        <f t="shared" si="78"/>
        <v>3228077.5827710563</v>
      </c>
      <c r="J291" s="42"/>
      <c r="K291" s="43"/>
      <c r="L291" s="36">
        <f t="shared" si="79"/>
        <v>169847412.03669468</v>
      </c>
    </row>
    <row r="292" spans="1:12" x14ac:dyDescent="0.25">
      <c r="A292" s="37">
        <v>42767</v>
      </c>
      <c r="B292" s="37">
        <v>42794</v>
      </c>
      <c r="C292" s="38">
        <v>0.22339999999999999</v>
      </c>
      <c r="D292" s="39">
        <f t="shared" si="80"/>
        <v>0.33509999999999995</v>
      </c>
      <c r="E292" s="40">
        <f t="shared" si="75"/>
        <v>2.4376207843189057E-2</v>
      </c>
      <c r="F292" s="39">
        <f t="shared" si="81"/>
        <v>2.4376207843189057E-2</v>
      </c>
      <c r="G292" s="32">
        <f t="shared" si="77"/>
        <v>132427390</v>
      </c>
      <c r="H292" s="41">
        <f t="shared" si="76"/>
        <v>30</v>
      </c>
      <c r="I292" s="33">
        <f t="shared" si="78"/>
        <v>3228077.5827710563</v>
      </c>
      <c r="J292" s="42"/>
      <c r="K292" s="43"/>
      <c r="L292" s="36">
        <f t="shared" si="79"/>
        <v>173075489.61946574</v>
      </c>
    </row>
    <row r="293" spans="1:12" x14ac:dyDescent="0.25">
      <c r="A293" s="37">
        <v>42795</v>
      </c>
      <c r="B293" s="37">
        <v>42825</v>
      </c>
      <c r="C293" s="38">
        <v>0.22339999999999999</v>
      </c>
      <c r="D293" s="39">
        <f t="shared" si="80"/>
        <v>0.33509999999999995</v>
      </c>
      <c r="E293" s="40">
        <f t="shared" si="75"/>
        <v>2.4376207843189057E-2</v>
      </c>
      <c r="F293" s="39">
        <f t="shared" si="81"/>
        <v>2.4376207843189057E-2</v>
      </c>
      <c r="G293" s="32">
        <f t="shared" si="77"/>
        <v>132427390</v>
      </c>
      <c r="H293" s="41">
        <f t="shared" si="76"/>
        <v>30</v>
      </c>
      <c r="I293" s="33">
        <f t="shared" si="78"/>
        <v>3228077.5827710563</v>
      </c>
      <c r="J293" s="42"/>
      <c r="K293" s="43"/>
      <c r="L293" s="36">
        <f t="shared" si="79"/>
        <v>176303567.2022368</v>
      </c>
    </row>
    <row r="294" spans="1:12" x14ac:dyDescent="0.25">
      <c r="A294" s="37">
        <v>42826</v>
      </c>
      <c r="B294" s="37">
        <v>42855</v>
      </c>
      <c r="C294" s="38">
        <v>0.2233</v>
      </c>
      <c r="D294" s="39">
        <f t="shared" si="80"/>
        <v>0.33494999999999997</v>
      </c>
      <c r="E294" s="40">
        <f t="shared" si="75"/>
        <v>2.4366616530168139E-2</v>
      </c>
      <c r="F294" s="39">
        <f t="shared" si="81"/>
        <v>2.4366616530168139E-2</v>
      </c>
      <c r="G294" s="32">
        <f t="shared" si="77"/>
        <v>132427390</v>
      </c>
      <c r="H294" s="41">
        <f t="shared" si="76"/>
        <v>30</v>
      </c>
      <c r="I294" s="33">
        <f t="shared" si="78"/>
        <v>3226807.430221023</v>
      </c>
      <c r="J294" s="42"/>
      <c r="K294" s="43"/>
      <c r="L294" s="36">
        <f t="shared" si="79"/>
        <v>179530374.63245782</v>
      </c>
    </row>
    <row r="295" spans="1:12" x14ac:dyDescent="0.25">
      <c r="A295" s="37">
        <v>42856</v>
      </c>
      <c r="B295" s="37">
        <v>42886</v>
      </c>
      <c r="C295" s="38">
        <v>0.2233</v>
      </c>
      <c r="D295" s="39">
        <f t="shared" si="80"/>
        <v>0.33494999999999997</v>
      </c>
      <c r="E295" s="40">
        <f t="shared" si="75"/>
        <v>2.4366616530168139E-2</v>
      </c>
      <c r="F295" s="39">
        <f t="shared" si="81"/>
        <v>2.4366616530168139E-2</v>
      </c>
      <c r="G295" s="32">
        <f t="shared" si="77"/>
        <v>132427390</v>
      </c>
      <c r="H295" s="41">
        <f t="shared" si="76"/>
        <v>30</v>
      </c>
      <c r="I295" s="33">
        <f t="shared" si="78"/>
        <v>3226807.430221023</v>
      </c>
      <c r="J295" s="42"/>
      <c r="K295" s="43"/>
      <c r="L295" s="36">
        <f t="shared" si="79"/>
        <v>182757182.06267884</v>
      </c>
    </row>
    <row r="296" spans="1:12" x14ac:dyDescent="0.25">
      <c r="A296" s="37">
        <v>42887</v>
      </c>
      <c r="B296" s="37">
        <v>42916</v>
      </c>
      <c r="C296" s="38">
        <v>0.2233</v>
      </c>
      <c r="D296" s="39">
        <f>IF(A296="","",C296*1.5)</f>
        <v>0.33494999999999997</v>
      </c>
      <c r="E296" s="40">
        <f>IF(D296="","", (POWER((1+D296),(1/12)))-1)</f>
        <v>2.4366616530168139E-2</v>
      </c>
      <c r="F296" s="39">
        <f>IF(A296="","",IF(D$1=0,E296,MIN(E296,D$1)))</f>
        <v>2.4366616530168139E-2</v>
      </c>
      <c r="G296" s="32">
        <f t="shared" si="77"/>
        <v>132427390</v>
      </c>
      <c r="H296" s="41">
        <f t="shared" si="76"/>
        <v>30</v>
      </c>
      <c r="I296" s="33">
        <f t="shared" si="78"/>
        <v>3226807.430221023</v>
      </c>
      <c r="J296" s="42"/>
      <c r="K296" s="43"/>
      <c r="L296" s="36">
        <f t="shared" si="79"/>
        <v>185983989.49289986</v>
      </c>
    </row>
    <row r="297" spans="1:12" x14ac:dyDescent="0.25">
      <c r="A297" s="37">
        <v>42917</v>
      </c>
      <c r="B297" s="37">
        <v>42947</v>
      </c>
      <c r="C297" s="38">
        <v>0.2198</v>
      </c>
      <c r="D297" s="39">
        <f>IF(A297="","",C297*1.5)</f>
        <v>0.32969999999999999</v>
      </c>
      <c r="E297" s="40">
        <f>IF(D297="","", (POWER((1+D297),(1/12)))-1)</f>
        <v>2.4030296637850723E-2</v>
      </c>
      <c r="F297" s="39">
        <f>IF(A297="","",IF(D$1=0,E297,MIN(E297,D$1)))</f>
        <v>2.4030296637850723E-2</v>
      </c>
      <c r="G297" s="32">
        <f t="shared" si="77"/>
        <v>132427390</v>
      </c>
      <c r="H297" s="41">
        <f t="shared" si="76"/>
        <v>30</v>
      </c>
      <c r="I297" s="33">
        <f t="shared" si="78"/>
        <v>3182269.4646763466</v>
      </c>
      <c r="J297" s="42"/>
      <c r="K297" s="43"/>
      <c r="L297" s="36">
        <f t="shared" si="79"/>
        <v>189166258.95757622</v>
      </c>
    </row>
    <row r="298" spans="1:12" x14ac:dyDescent="0.25">
      <c r="A298" s="37">
        <v>42948</v>
      </c>
      <c r="B298" s="37">
        <v>42978</v>
      </c>
      <c r="C298" s="38">
        <v>0.2198</v>
      </c>
      <c r="D298" s="39">
        <f t="shared" ref="D298:D312" si="82">IF(A298="","",C298*1.5)</f>
        <v>0.32969999999999999</v>
      </c>
      <c r="E298" s="40">
        <f t="shared" ref="E298:E312" si="83">IF(D298="","", (POWER((1+D298),(1/12)))-1)</f>
        <v>2.4030296637850723E-2</v>
      </c>
      <c r="F298" s="39">
        <f t="shared" ref="F298:F312" si="84">IF(A298="","",IF(D$1=0,E298,MIN(E298,D$1)))</f>
        <v>2.4030296637850723E-2</v>
      </c>
      <c r="G298" s="32">
        <f t="shared" si="77"/>
        <v>132427390</v>
      </c>
      <c r="H298" s="41">
        <f t="shared" si="76"/>
        <v>30</v>
      </c>
      <c r="I298" s="33">
        <f t="shared" si="78"/>
        <v>3182269.4646763466</v>
      </c>
      <c r="J298" s="42"/>
      <c r="K298" s="43"/>
      <c r="L298" s="36">
        <f t="shared" si="79"/>
        <v>192348528.42225257</v>
      </c>
    </row>
    <row r="299" spans="1:12" x14ac:dyDescent="0.25">
      <c r="A299" s="37">
        <v>42979</v>
      </c>
      <c r="B299" s="37">
        <v>43008</v>
      </c>
      <c r="C299" s="38">
        <v>0.2198</v>
      </c>
      <c r="D299" s="39">
        <f t="shared" si="82"/>
        <v>0.32969999999999999</v>
      </c>
      <c r="E299" s="40">
        <f t="shared" si="83"/>
        <v>2.4030296637850723E-2</v>
      </c>
      <c r="F299" s="39">
        <f t="shared" si="84"/>
        <v>2.4030296637850723E-2</v>
      </c>
      <c r="G299" s="32">
        <f t="shared" si="77"/>
        <v>132427390</v>
      </c>
      <c r="H299" s="41">
        <f t="shared" si="76"/>
        <v>30</v>
      </c>
      <c r="I299" s="33">
        <f t="shared" si="78"/>
        <v>3182269.4646763466</v>
      </c>
      <c r="J299" s="42"/>
      <c r="K299" s="43"/>
      <c r="L299" s="36">
        <f t="shared" si="79"/>
        <v>195530797.88692892</v>
      </c>
    </row>
    <row r="300" spans="1:12" x14ac:dyDescent="0.25">
      <c r="A300" s="37">
        <v>43009</v>
      </c>
      <c r="B300" s="37">
        <v>43039</v>
      </c>
      <c r="C300" s="38">
        <v>0.21149999999999999</v>
      </c>
      <c r="D300" s="39">
        <f t="shared" si="82"/>
        <v>0.31724999999999998</v>
      </c>
      <c r="E300" s="40">
        <f t="shared" si="83"/>
        <v>2.3227846316473233E-2</v>
      </c>
      <c r="F300" s="39">
        <f t="shared" si="84"/>
        <v>2.3227846316473233E-2</v>
      </c>
      <c r="G300" s="32">
        <f t="shared" si="77"/>
        <v>132427390</v>
      </c>
      <c r="H300" s="41">
        <f t="shared" si="76"/>
        <v>30</v>
      </c>
      <c r="I300" s="33">
        <f t="shared" si="78"/>
        <v>3076003.0630116644</v>
      </c>
      <c r="J300" s="42"/>
      <c r="K300" s="43"/>
      <c r="L300" s="36">
        <f t="shared" si="79"/>
        <v>198606800.94994059</v>
      </c>
    </row>
    <row r="301" spans="1:12" x14ac:dyDescent="0.25">
      <c r="A301" s="37">
        <v>43040</v>
      </c>
      <c r="B301" s="37">
        <v>43069</v>
      </c>
      <c r="C301" s="38">
        <v>0.20960000000000001</v>
      </c>
      <c r="D301" s="39">
        <f t="shared" si="82"/>
        <v>0.31440000000000001</v>
      </c>
      <c r="E301" s="40">
        <f t="shared" si="83"/>
        <v>2.3043175271197036E-2</v>
      </c>
      <c r="F301" s="39">
        <f t="shared" si="84"/>
        <v>2.3043175271197036E-2</v>
      </c>
      <c r="G301" s="32">
        <f t="shared" si="77"/>
        <v>132427390</v>
      </c>
      <c r="H301" s="41">
        <f t="shared" si="76"/>
        <v>30</v>
      </c>
      <c r="I301" s="33">
        <f t="shared" si="78"/>
        <v>3051547.5584771656</v>
      </c>
      <c r="J301" s="42"/>
      <c r="K301" s="43"/>
      <c r="L301" s="36">
        <f t="shared" si="79"/>
        <v>201658348.50841776</v>
      </c>
    </row>
    <row r="302" spans="1:12" x14ac:dyDescent="0.25">
      <c r="A302" s="37">
        <v>43070</v>
      </c>
      <c r="B302" s="37">
        <v>43100</v>
      </c>
      <c r="C302" s="38">
        <v>0.2077</v>
      </c>
      <c r="D302" s="39">
        <f t="shared" si="82"/>
        <v>0.31154999999999999</v>
      </c>
      <c r="E302" s="40">
        <f t="shared" si="83"/>
        <v>2.2858136808515228E-2</v>
      </c>
      <c r="F302" s="39">
        <f t="shared" si="84"/>
        <v>2.2858136808515228E-2</v>
      </c>
      <c r="G302" s="32">
        <f t="shared" si="77"/>
        <v>132427390</v>
      </c>
      <c r="H302" s="41">
        <f t="shared" si="76"/>
        <v>30</v>
      </c>
      <c r="I302" s="33">
        <f t="shared" si="78"/>
        <v>3027043.3978146017</v>
      </c>
      <c r="J302" s="42"/>
      <c r="K302" s="43"/>
      <c r="L302" s="36">
        <f t="shared" si="79"/>
        <v>204685391.90623236</v>
      </c>
    </row>
    <row r="303" spans="1:12" x14ac:dyDescent="0.25">
      <c r="A303" s="37">
        <v>43101</v>
      </c>
      <c r="B303" s="37">
        <v>43131</v>
      </c>
      <c r="C303" s="38">
        <v>0.2069</v>
      </c>
      <c r="D303" s="39">
        <f t="shared" si="82"/>
        <v>0.31035000000000001</v>
      </c>
      <c r="E303" s="40">
        <f t="shared" si="83"/>
        <v>2.2780115587483163E-2</v>
      </c>
      <c r="F303" s="39">
        <f t="shared" si="84"/>
        <v>2.2780115587483163E-2</v>
      </c>
      <c r="G303" s="32">
        <f t="shared" si="77"/>
        <v>132427390</v>
      </c>
      <c r="H303" s="41">
        <f t="shared" si="76"/>
        <v>30</v>
      </c>
      <c r="I303" s="33">
        <f t="shared" si="78"/>
        <v>3016711.2511487119</v>
      </c>
      <c r="J303" s="42"/>
      <c r="K303" s="43"/>
      <c r="L303" s="36">
        <f t="shared" si="79"/>
        <v>207702103.15738106</v>
      </c>
    </row>
    <row r="304" spans="1:12" x14ac:dyDescent="0.25">
      <c r="A304" s="37">
        <v>43132</v>
      </c>
      <c r="B304" s="37">
        <v>43159</v>
      </c>
      <c r="C304" s="38">
        <v>0.21010000000000001</v>
      </c>
      <c r="D304" s="39">
        <f t="shared" si="82"/>
        <v>0.31515000000000004</v>
      </c>
      <c r="E304" s="40">
        <f t="shared" si="83"/>
        <v>2.3091808474569486E-2</v>
      </c>
      <c r="F304" s="39">
        <f t="shared" si="84"/>
        <v>2.3091808474569486E-2</v>
      </c>
      <c r="G304" s="32">
        <f t="shared" si="77"/>
        <v>132427390</v>
      </c>
      <c r="H304" s="41">
        <f t="shared" si="76"/>
        <v>30</v>
      </c>
      <c r="I304" s="33">
        <f t="shared" si="78"/>
        <v>3057987.9266671184</v>
      </c>
      <c r="J304" s="42"/>
      <c r="K304" s="43"/>
      <c r="L304" s="36">
        <f t="shared" si="79"/>
        <v>210760091.08404818</v>
      </c>
    </row>
    <row r="305" spans="1:12" x14ac:dyDescent="0.25">
      <c r="A305" s="37">
        <v>43160</v>
      </c>
      <c r="B305" s="37">
        <v>43190</v>
      </c>
      <c r="C305" s="38">
        <v>0.20680000000000001</v>
      </c>
      <c r="D305" s="39">
        <f t="shared" si="82"/>
        <v>0.31020000000000003</v>
      </c>
      <c r="E305" s="40">
        <f t="shared" si="83"/>
        <v>2.2770358330055807E-2</v>
      </c>
      <c r="F305" s="39">
        <f t="shared" si="84"/>
        <v>2.2770358330055807E-2</v>
      </c>
      <c r="G305" s="32">
        <f t="shared" si="77"/>
        <v>132427390</v>
      </c>
      <c r="H305" s="41">
        <f t="shared" si="76"/>
        <v>30</v>
      </c>
      <c r="I305" s="33">
        <f t="shared" si="78"/>
        <v>3015419.1230140491</v>
      </c>
      <c r="J305" s="42"/>
      <c r="K305" s="43"/>
      <c r="L305" s="36">
        <f t="shared" si="79"/>
        <v>213775510.20706224</v>
      </c>
    </row>
    <row r="306" spans="1:12" x14ac:dyDescent="0.25">
      <c r="A306" s="37">
        <v>43191</v>
      </c>
      <c r="B306" s="37">
        <v>43220</v>
      </c>
      <c r="C306" s="38">
        <v>0.20480000000000001</v>
      </c>
      <c r="D306" s="39">
        <f t="shared" si="82"/>
        <v>0.30720000000000003</v>
      </c>
      <c r="E306" s="40">
        <f t="shared" si="83"/>
        <v>2.2574997834371668E-2</v>
      </c>
      <c r="F306" s="39">
        <f t="shared" si="84"/>
        <v>2.2574997834371668E-2</v>
      </c>
      <c r="G306" s="32">
        <f t="shared" si="77"/>
        <v>132427390</v>
      </c>
      <c r="H306" s="41">
        <f t="shared" si="76"/>
        <v>30</v>
      </c>
      <c r="I306" s="33">
        <f t="shared" si="78"/>
        <v>2989548.0424614921</v>
      </c>
      <c r="J306" s="42"/>
      <c r="K306" s="43"/>
      <c r="L306" s="36">
        <f t="shared" si="79"/>
        <v>216765058.24952373</v>
      </c>
    </row>
    <row r="307" spans="1:12" x14ac:dyDescent="0.25">
      <c r="A307" s="37">
        <v>43221</v>
      </c>
      <c r="B307" s="37">
        <v>43251</v>
      </c>
      <c r="C307" s="38">
        <v>0.2044</v>
      </c>
      <c r="D307" s="39">
        <f t="shared" si="82"/>
        <v>0.30659999999999998</v>
      </c>
      <c r="E307" s="40">
        <f t="shared" si="83"/>
        <v>2.2535876422826506E-2</v>
      </c>
      <c r="F307" s="39">
        <f t="shared" si="84"/>
        <v>2.2535876422826506E-2</v>
      </c>
      <c r="G307" s="32">
        <f t="shared" si="77"/>
        <v>132427390</v>
      </c>
      <c r="H307" s="41">
        <f t="shared" si="76"/>
        <v>30</v>
      </c>
      <c r="I307" s="33">
        <f t="shared" si="78"/>
        <v>2984367.2960374504</v>
      </c>
      <c r="J307" s="42"/>
      <c r="K307" s="43"/>
      <c r="L307" s="36">
        <f t="shared" si="79"/>
        <v>219749425.54556119</v>
      </c>
    </row>
    <row r="308" spans="1:12" x14ac:dyDescent="0.25">
      <c r="A308" s="37">
        <v>43252</v>
      </c>
      <c r="B308" s="37">
        <v>43281</v>
      </c>
      <c r="C308" s="38">
        <v>0.20280000000000001</v>
      </c>
      <c r="D308" s="39">
        <f t="shared" si="82"/>
        <v>0.30420000000000003</v>
      </c>
      <c r="E308" s="40">
        <f t="shared" si="83"/>
        <v>2.2379225919199275E-2</v>
      </c>
      <c r="F308" s="39">
        <f t="shared" si="84"/>
        <v>2.2379225919199275E-2</v>
      </c>
      <c r="G308" s="32">
        <f t="shared" si="77"/>
        <v>132427390</v>
      </c>
      <c r="H308" s="41">
        <f t="shared" si="76"/>
        <v>30</v>
      </c>
      <c r="I308" s="33">
        <f t="shared" si="78"/>
        <v>2963622.4786999109</v>
      </c>
      <c r="J308" s="42"/>
      <c r="K308" s="43"/>
      <c r="L308" s="36">
        <f t="shared" si="79"/>
        <v>222713048.02426112</v>
      </c>
    </row>
    <row r="309" spans="1:12" x14ac:dyDescent="0.25">
      <c r="A309" s="37">
        <v>43282</v>
      </c>
      <c r="B309" s="37">
        <v>43312</v>
      </c>
      <c r="C309" s="38">
        <v>0.20030000000000001</v>
      </c>
      <c r="D309" s="39">
        <f t="shared" si="82"/>
        <v>0.30044999999999999</v>
      </c>
      <c r="E309" s="40">
        <f t="shared" si="83"/>
        <v>2.2133929699163168E-2</v>
      </c>
      <c r="F309" s="39">
        <f t="shared" si="84"/>
        <v>2.2133929699163168E-2</v>
      </c>
      <c r="G309" s="32">
        <f t="shared" si="77"/>
        <v>132427390</v>
      </c>
      <c r="H309" s="41">
        <f t="shared" si="76"/>
        <v>30</v>
      </c>
      <c r="I309" s="33">
        <f t="shared" si="78"/>
        <v>2931138.5405036635</v>
      </c>
      <c r="J309" s="42"/>
      <c r="K309" s="43"/>
      <c r="L309" s="36">
        <f t="shared" si="79"/>
        <v>225644186.56476477</v>
      </c>
    </row>
    <row r="310" spans="1:12" x14ac:dyDescent="0.25">
      <c r="A310" s="37">
        <v>43313</v>
      </c>
      <c r="B310" s="37">
        <v>43343</v>
      </c>
      <c r="C310" s="38">
        <v>0.19939999999999999</v>
      </c>
      <c r="D310" s="39">
        <f t="shared" si="82"/>
        <v>0.29909999999999998</v>
      </c>
      <c r="E310" s="40">
        <f t="shared" si="83"/>
        <v>2.2045464310016527E-2</v>
      </c>
      <c r="F310" s="39">
        <f t="shared" si="84"/>
        <v>2.2045464310016527E-2</v>
      </c>
      <c r="G310" s="32">
        <f t="shared" si="77"/>
        <v>132427390</v>
      </c>
      <c r="H310" s="41">
        <f t="shared" si="76"/>
        <v>30</v>
      </c>
      <c r="I310" s="33">
        <f t="shared" si="78"/>
        <v>2919423.2999136397</v>
      </c>
      <c r="J310" s="42"/>
      <c r="K310" s="43"/>
      <c r="L310" s="36">
        <f t="shared" si="79"/>
        <v>228563609.86467841</v>
      </c>
    </row>
    <row r="311" spans="1:12" x14ac:dyDescent="0.25">
      <c r="A311" s="37">
        <v>43344</v>
      </c>
      <c r="B311" s="37">
        <v>43373</v>
      </c>
      <c r="C311" s="38">
        <v>0.1981</v>
      </c>
      <c r="D311" s="39">
        <f t="shared" si="82"/>
        <v>0.29715000000000003</v>
      </c>
      <c r="E311" s="40">
        <f t="shared" si="83"/>
        <v>2.1917532081249247E-2</v>
      </c>
      <c r="F311" s="39">
        <f t="shared" si="84"/>
        <v>2.1917532081249247E-2</v>
      </c>
      <c r="G311" s="32">
        <f t="shared" si="77"/>
        <v>132427390</v>
      </c>
      <c r="H311" s="41">
        <f t="shared" si="76"/>
        <v>30</v>
      </c>
      <c r="I311" s="33">
        <f t="shared" si="78"/>
        <v>2902481.5687611056</v>
      </c>
      <c r="J311" s="42"/>
      <c r="K311" s="43"/>
      <c r="L311" s="36">
        <f t="shared" si="79"/>
        <v>231466091.43343952</v>
      </c>
    </row>
    <row r="312" spans="1:12" x14ac:dyDescent="0.25">
      <c r="A312" s="37">
        <v>43374</v>
      </c>
      <c r="B312" s="37">
        <v>43404</v>
      </c>
      <c r="C312" s="38">
        <v>0.1963</v>
      </c>
      <c r="D312" s="39">
        <f t="shared" si="82"/>
        <v>0.29444999999999999</v>
      </c>
      <c r="E312" s="40">
        <f t="shared" si="83"/>
        <v>2.1740103800155453E-2</v>
      </c>
      <c r="F312" s="39">
        <f t="shared" si="84"/>
        <v>2.1740103800155453E-2</v>
      </c>
      <c r="G312" s="32">
        <f t="shared" si="77"/>
        <v>132427390</v>
      </c>
      <c r="H312" s="41">
        <f t="shared" si="76"/>
        <v>30</v>
      </c>
      <c r="I312" s="33">
        <f t="shared" si="78"/>
        <v>2878985.2045836682</v>
      </c>
      <c r="J312" s="42"/>
      <c r="K312" s="43"/>
      <c r="L312" s="36">
        <f t="shared" si="79"/>
        <v>234345076.6380232</v>
      </c>
    </row>
    <row r="313" spans="1:12" x14ac:dyDescent="0.25">
      <c r="A313" s="37">
        <v>43405</v>
      </c>
      <c r="B313" s="37">
        <v>43434</v>
      </c>
      <c r="C313" s="38">
        <v>0.19489999999999999</v>
      </c>
      <c r="D313" s="39">
        <f>IF(A313="","",C313*1.5)</f>
        <v>0.29235</v>
      </c>
      <c r="E313" s="40">
        <f>IF(D313="","", (POWER((1+D313),(1/12)))-1)</f>
        <v>2.1601869331581591E-2</v>
      </c>
      <c r="F313" s="39">
        <f>IF(A313="","",IF(D$1=0,E313,MIN(E313,D$1)))</f>
        <v>2.1601869331581591E-2</v>
      </c>
      <c r="G313" s="32">
        <f t="shared" si="77"/>
        <v>132427390</v>
      </c>
      <c r="H313" s="41">
        <f t="shared" si="76"/>
        <v>30</v>
      </c>
      <c r="I313" s="33">
        <f t="shared" si="78"/>
        <v>2860679.1747023948</v>
      </c>
      <c r="J313" s="42"/>
      <c r="K313" s="43"/>
      <c r="L313" s="36">
        <f t="shared" si="79"/>
        <v>237205755.8127256</v>
      </c>
    </row>
    <row r="314" spans="1:12" x14ac:dyDescent="0.25">
      <c r="A314" s="37">
        <v>43435</v>
      </c>
      <c r="B314" s="37">
        <v>43465</v>
      </c>
      <c r="C314" s="38">
        <v>0.19400000000000001</v>
      </c>
      <c r="D314" s="39">
        <f t="shared" ref="D314" si="85">IF(A314="","",C314*1.5)</f>
        <v>0.29100000000000004</v>
      </c>
      <c r="E314" s="40">
        <f t="shared" ref="E314" si="86">IF(D314="","", (POWER((1+D314),(1/12)))-1)</f>
        <v>2.1512895544899102E-2</v>
      </c>
      <c r="F314" s="39">
        <f t="shared" ref="F314" si="87">IF(A314="","",IF(D$1=0,E314,MIN(E314,D$1)))</f>
        <v>2.1512895544899102E-2</v>
      </c>
      <c r="G314" s="32">
        <f t="shared" si="77"/>
        <v>132427390</v>
      </c>
      <c r="H314" s="41">
        <f t="shared" si="76"/>
        <v>30</v>
      </c>
      <c r="I314" s="33">
        <f t="shared" si="78"/>
        <v>2848896.6083536157</v>
      </c>
      <c r="J314" s="106"/>
      <c r="K314" s="107"/>
      <c r="L314" s="36">
        <f t="shared" si="79"/>
        <v>240054652.42107922</v>
      </c>
    </row>
    <row r="315" spans="1:12" x14ac:dyDescent="0.25">
      <c r="A315" s="44"/>
      <c r="B315" s="45"/>
      <c r="C315" s="45"/>
      <c r="D315" s="129" t="s">
        <v>19</v>
      </c>
      <c r="E315" s="129"/>
      <c r="F315" s="46" t="s">
        <v>20</v>
      </c>
      <c r="G315" s="47">
        <f>G314</f>
        <v>132427390</v>
      </c>
      <c r="H315" s="48">
        <f>SUM(H279:H314)</f>
        <v>1056</v>
      </c>
      <c r="I315" s="66">
        <f>SUM(I279:I314)</f>
        <v>107627262.42107922</v>
      </c>
      <c r="J315" s="49"/>
      <c r="K315" s="50"/>
      <c r="L315" s="36">
        <f>L314</f>
        <v>240054652.42107922</v>
      </c>
    </row>
    <row r="316" spans="1:12" x14ac:dyDescent="0.25">
      <c r="A316" s="52"/>
      <c r="B316" s="52"/>
      <c r="C316" s="52"/>
      <c r="D316" s="52"/>
      <c r="E316" s="52"/>
      <c r="F316" s="52"/>
      <c r="G316" s="53"/>
      <c r="H316" s="53"/>
      <c r="I316" s="54"/>
      <c r="J316" s="55"/>
      <c r="K316" s="56"/>
      <c r="L316" s="57"/>
    </row>
    <row r="317" spans="1:12" x14ac:dyDescent="0.25">
      <c r="A317" s="52"/>
      <c r="B317" s="52"/>
      <c r="C317" s="52"/>
      <c r="D317" s="58"/>
      <c r="E317" s="58"/>
      <c r="F317" s="58"/>
      <c r="G317" s="59"/>
      <c r="H317" s="111" t="s">
        <v>21</v>
      </c>
      <c r="I317" s="111"/>
      <c r="J317" s="111"/>
      <c r="K317" s="130"/>
      <c r="L317" s="60">
        <f>SUM(G315,I315)</f>
        <v>240054652.42107922</v>
      </c>
    </row>
    <row r="318" spans="1:12" x14ac:dyDescent="0.25">
      <c r="A318" s="52"/>
      <c r="B318" s="52"/>
      <c r="C318" s="52"/>
      <c r="D318" s="52"/>
      <c r="E318" s="52"/>
      <c r="F318" s="52"/>
      <c r="G318" s="53"/>
      <c r="H318" s="53"/>
      <c r="I318" s="54"/>
      <c r="J318" s="55"/>
      <c r="K318" s="56"/>
      <c r="L318" s="57"/>
    </row>
    <row r="319" spans="1:12" x14ac:dyDescent="0.25">
      <c r="C319" s="7"/>
      <c r="H319" s="111" t="s">
        <v>22</v>
      </c>
      <c r="I319" s="111"/>
      <c r="J319" s="111"/>
      <c r="K319" s="111"/>
      <c r="L319" s="61">
        <f>I315</f>
        <v>107627262.42107922</v>
      </c>
    </row>
    <row r="322" spans="1:12" ht="15.75" x14ac:dyDescent="0.25">
      <c r="A322" s="67" t="s">
        <v>0</v>
      </c>
      <c r="B322" s="68">
        <v>4960</v>
      </c>
      <c r="C322" s="1"/>
      <c r="D322" s="2"/>
      <c r="E322" s="2"/>
      <c r="F322" s="3"/>
      <c r="G322" s="4"/>
      <c r="H322" s="3"/>
      <c r="I322" s="3"/>
      <c r="J322" s="3"/>
      <c r="K322" s="5"/>
      <c r="L322" s="6"/>
    </row>
    <row r="323" spans="1:12" x14ac:dyDescent="0.25">
      <c r="A323" s="67" t="s">
        <v>1</v>
      </c>
      <c r="B323" s="69">
        <v>100513227</v>
      </c>
      <c r="C323" s="7"/>
      <c r="D323" s="1"/>
      <c r="E323" s="2"/>
      <c r="F323" s="8"/>
      <c r="G323" s="8"/>
      <c r="H323" s="3"/>
      <c r="I323" s="3"/>
      <c r="J323" s="3"/>
      <c r="K323" s="5"/>
      <c r="L323" s="6"/>
    </row>
    <row r="324" spans="1:12" x14ac:dyDescent="0.25">
      <c r="A324" s="117"/>
      <c r="B324" s="117"/>
      <c r="C324" s="131"/>
      <c r="D324" s="118"/>
      <c r="E324" s="119"/>
      <c r="F324" s="3"/>
      <c r="G324" s="3"/>
      <c r="H324" s="3"/>
      <c r="I324" s="3"/>
      <c r="J324" s="3"/>
      <c r="K324" s="5"/>
      <c r="L324" s="6"/>
    </row>
    <row r="325" spans="1:12" x14ac:dyDescent="0.25">
      <c r="A325" s="105"/>
      <c r="B325" s="105"/>
      <c r="C325" s="10"/>
      <c r="D325" s="11"/>
      <c r="E325" s="11"/>
      <c r="F325" s="3"/>
      <c r="G325" s="3"/>
      <c r="H325" s="3"/>
      <c r="I325" s="3"/>
      <c r="J325" s="3"/>
      <c r="K325" s="5"/>
      <c r="L325" s="6"/>
    </row>
    <row r="326" spans="1:12" x14ac:dyDescent="0.25">
      <c r="A326" s="120" t="s">
        <v>2</v>
      </c>
      <c r="B326" s="121"/>
      <c r="C326" s="12" t="s">
        <v>3</v>
      </c>
      <c r="D326" s="122" t="s">
        <v>4</v>
      </c>
      <c r="E326" s="123"/>
      <c r="F326" s="13" t="s">
        <v>5</v>
      </c>
      <c r="G326" s="124" t="s">
        <v>6</v>
      </c>
      <c r="H326" s="125"/>
      <c r="I326" s="125"/>
      <c r="J326" s="125"/>
      <c r="K326" s="125"/>
      <c r="L326" s="126"/>
    </row>
    <row r="327" spans="1:12" ht="24" x14ac:dyDescent="0.25">
      <c r="A327" s="14" t="s">
        <v>7</v>
      </c>
      <c r="B327" s="14" t="s">
        <v>8</v>
      </c>
      <c r="C327" s="15" t="s">
        <v>9</v>
      </c>
      <c r="D327" s="16" t="s">
        <v>10</v>
      </c>
      <c r="E327" s="16" t="s">
        <v>11</v>
      </c>
      <c r="F327" s="12" t="s">
        <v>12</v>
      </c>
      <c r="G327" s="17" t="s">
        <v>13</v>
      </c>
      <c r="H327" s="18" t="s">
        <v>14</v>
      </c>
      <c r="I327" s="19" t="s">
        <v>15</v>
      </c>
      <c r="J327" s="127" t="s">
        <v>16</v>
      </c>
      <c r="K327" s="128"/>
      <c r="L327" s="62" t="s">
        <v>23</v>
      </c>
    </row>
    <row r="328" spans="1:12" x14ac:dyDescent="0.25">
      <c r="A328" s="20"/>
      <c r="B328" s="21"/>
      <c r="C328" s="22"/>
      <c r="D328" s="23" t="str">
        <f>IF(C328="","",C328*1.5)</f>
        <v/>
      </c>
      <c r="E328" s="24" t="str">
        <f t="shared" ref="E328:E344" si="88">IF(D328="","", (POWER((1+D328),(1/12)))-1)</f>
        <v/>
      </c>
      <c r="F328" s="25" t="str">
        <f>IF(A328="","",IF(D$224=0,E328,MIN(E328,D$224)))</f>
        <v/>
      </c>
      <c r="G328" s="26">
        <f>B323</f>
        <v>100513227</v>
      </c>
      <c r="H328" s="27" t="str">
        <f t="shared" ref="H328:H363" si="89">IF(A328="","",DAYS360(A328,B328+(1)))</f>
        <v/>
      </c>
      <c r="I328" s="28">
        <f>D324</f>
        <v>0</v>
      </c>
      <c r="J328" s="29" t="s">
        <v>17</v>
      </c>
      <c r="K328" s="30" t="s">
        <v>18</v>
      </c>
      <c r="L328" s="31">
        <f>G328+I328</f>
        <v>100513227</v>
      </c>
    </row>
    <row r="329" spans="1:12" x14ac:dyDescent="0.25">
      <c r="A329" s="20"/>
      <c r="B329" s="20"/>
      <c r="C329" s="22"/>
      <c r="D329" s="23" t="str">
        <f>IF(C329="","",C329*1.5)</f>
        <v/>
      </c>
      <c r="E329" s="24" t="str">
        <f t="shared" si="88"/>
        <v/>
      </c>
      <c r="F329" s="25" t="str">
        <f>IF(A329="","",IF(D$224=0,E329,MIN(E329,D$224)))</f>
        <v/>
      </c>
      <c r="G329" s="32">
        <f t="shared" ref="G329:G363" si="90">MIN(G328,L328)</f>
        <v>100513227</v>
      </c>
      <c r="H329" s="27" t="str">
        <f t="shared" si="89"/>
        <v/>
      </c>
      <c r="I329" s="33" t="str">
        <f t="shared" ref="I329:I363" si="91">IF(A329="","",((G329*F329)/30)*H329)</f>
        <v/>
      </c>
      <c r="J329" s="34"/>
      <c r="K329" s="35"/>
      <c r="L329" s="36">
        <f t="shared" ref="L329:L363" si="92">SUM(L328,I329)-J329</f>
        <v>100513227</v>
      </c>
    </row>
    <row r="330" spans="1:12" x14ac:dyDescent="0.25">
      <c r="A330" s="37">
        <v>42442</v>
      </c>
      <c r="B330" s="37">
        <v>42460</v>
      </c>
      <c r="C330" s="38">
        <v>0.1968</v>
      </c>
      <c r="D330" s="39">
        <f t="shared" ref="D330:D344" si="93">IF(A330="","",C330*1.5)</f>
        <v>0.29520000000000002</v>
      </c>
      <c r="E330" s="40">
        <f t="shared" si="88"/>
        <v>2.1789423437557742E-2</v>
      </c>
      <c r="F330" s="39">
        <f t="shared" ref="F330:F344" si="94">IF(A330="","",IF(D$1=0,E330,MIN(E330,D$1)))</f>
        <v>2.1789423437557742E-2</v>
      </c>
      <c r="G330" s="32">
        <f t="shared" si="90"/>
        <v>100513227</v>
      </c>
      <c r="H330" s="41">
        <f t="shared" si="89"/>
        <v>18</v>
      </c>
      <c r="I330" s="33">
        <f t="shared" si="91"/>
        <v>1314075.158507017</v>
      </c>
      <c r="J330" s="42"/>
      <c r="K330" s="43"/>
      <c r="L330" s="36">
        <f t="shared" si="92"/>
        <v>101827302.15850702</v>
      </c>
    </row>
    <row r="331" spans="1:12" x14ac:dyDescent="0.25">
      <c r="A331" s="37">
        <v>42461</v>
      </c>
      <c r="B331" s="37">
        <v>42490</v>
      </c>
      <c r="C331" s="38">
        <v>0.2054</v>
      </c>
      <c r="D331" s="39">
        <f t="shared" si="93"/>
        <v>0.30809999999999998</v>
      </c>
      <c r="E331" s="40">
        <f t="shared" si="88"/>
        <v>2.2633649099822239E-2</v>
      </c>
      <c r="F331" s="39">
        <f t="shared" si="94"/>
        <v>2.2633649099822239E-2</v>
      </c>
      <c r="G331" s="32">
        <f t="shared" si="90"/>
        <v>100513227</v>
      </c>
      <c r="H331" s="41">
        <f t="shared" si="89"/>
        <v>30</v>
      </c>
      <c r="I331" s="33">
        <f t="shared" si="91"/>
        <v>2274981.1098087784</v>
      </c>
      <c r="J331" s="42"/>
      <c r="K331" s="43"/>
      <c r="L331" s="36">
        <f t="shared" si="92"/>
        <v>104102283.26831579</v>
      </c>
    </row>
    <row r="332" spans="1:12" x14ac:dyDescent="0.25">
      <c r="A332" s="37">
        <v>42491</v>
      </c>
      <c r="B332" s="37">
        <v>42521</v>
      </c>
      <c r="C332" s="38">
        <v>0.2054</v>
      </c>
      <c r="D332" s="39">
        <f t="shared" si="93"/>
        <v>0.30809999999999998</v>
      </c>
      <c r="E332" s="40">
        <f t="shared" si="88"/>
        <v>2.2633649099822239E-2</v>
      </c>
      <c r="F332" s="39">
        <f t="shared" si="94"/>
        <v>2.2633649099822239E-2</v>
      </c>
      <c r="G332" s="32">
        <f t="shared" si="90"/>
        <v>100513227</v>
      </c>
      <c r="H332" s="41">
        <f t="shared" si="89"/>
        <v>30</v>
      </c>
      <c r="I332" s="33">
        <f t="shared" si="91"/>
        <v>2274981.1098087784</v>
      </c>
      <c r="J332" s="42"/>
      <c r="K332" s="43"/>
      <c r="L332" s="36">
        <f t="shared" si="92"/>
        <v>106377264.37812456</v>
      </c>
    </row>
    <row r="333" spans="1:12" x14ac:dyDescent="0.25">
      <c r="A333" s="37">
        <v>42522</v>
      </c>
      <c r="B333" s="37">
        <v>42551</v>
      </c>
      <c r="C333" s="38">
        <v>0.2054</v>
      </c>
      <c r="D333" s="39">
        <f t="shared" si="93"/>
        <v>0.30809999999999998</v>
      </c>
      <c r="E333" s="40">
        <f t="shared" si="88"/>
        <v>2.2633649099822239E-2</v>
      </c>
      <c r="F333" s="39">
        <f t="shared" si="94"/>
        <v>2.2633649099822239E-2</v>
      </c>
      <c r="G333" s="32">
        <f t="shared" si="90"/>
        <v>100513227</v>
      </c>
      <c r="H333" s="41">
        <f t="shared" si="89"/>
        <v>30</v>
      </c>
      <c r="I333" s="33">
        <f t="shared" si="91"/>
        <v>2274981.1098087784</v>
      </c>
      <c r="J333" s="42"/>
      <c r="K333" s="43"/>
      <c r="L333" s="36">
        <f t="shared" si="92"/>
        <v>108652245.48793334</v>
      </c>
    </row>
    <row r="334" spans="1:12" x14ac:dyDescent="0.25">
      <c r="A334" s="37">
        <v>42552</v>
      </c>
      <c r="B334" s="37">
        <v>42582</v>
      </c>
      <c r="C334" s="38">
        <v>0.21340000000000001</v>
      </c>
      <c r="D334" s="39">
        <f t="shared" si="93"/>
        <v>0.3201</v>
      </c>
      <c r="E334" s="40">
        <f t="shared" si="88"/>
        <v>2.3412151466478903E-2</v>
      </c>
      <c r="F334" s="39">
        <f t="shared" si="94"/>
        <v>2.3412151466478903E-2</v>
      </c>
      <c r="G334" s="32">
        <f t="shared" si="90"/>
        <v>100513227</v>
      </c>
      <c r="H334" s="41">
        <f t="shared" si="89"/>
        <v>30</v>
      </c>
      <c r="I334" s="33">
        <f t="shared" si="91"/>
        <v>2353230.8949085767</v>
      </c>
      <c r="J334" s="42"/>
      <c r="K334" s="43"/>
      <c r="L334" s="36">
        <f t="shared" si="92"/>
        <v>111005476.38284191</v>
      </c>
    </row>
    <row r="335" spans="1:12" x14ac:dyDescent="0.25">
      <c r="A335" s="37">
        <v>42583</v>
      </c>
      <c r="B335" s="37">
        <v>42613</v>
      </c>
      <c r="C335" s="38">
        <v>0.21340000000000001</v>
      </c>
      <c r="D335" s="39">
        <f t="shared" si="93"/>
        <v>0.3201</v>
      </c>
      <c r="E335" s="40">
        <f t="shared" si="88"/>
        <v>2.3412151466478903E-2</v>
      </c>
      <c r="F335" s="39">
        <f t="shared" si="94"/>
        <v>2.3412151466478903E-2</v>
      </c>
      <c r="G335" s="32">
        <f t="shared" si="90"/>
        <v>100513227</v>
      </c>
      <c r="H335" s="41">
        <f t="shared" si="89"/>
        <v>30</v>
      </c>
      <c r="I335" s="33">
        <f t="shared" si="91"/>
        <v>2353230.8949085767</v>
      </c>
      <c r="J335" s="42"/>
      <c r="K335" s="43"/>
      <c r="L335" s="36">
        <f t="shared" si="92"/>
        <v>113358707.27775049</v>
      </c>
    </row>
    <row r="336" spans="1:12" x14ac:dyDescent="0.25">
      <c r="A336" s="37">
        <v>42614</v>
      </c>
      <c r="B336" s="37">
        <v>42643</v>
      </c>
      <c r="C336" s="38">
        <v>0.21340000000000001</v>
      </c>
      <c r="D336" s="39">
        <f t="shared" si="93"/>
        <v>0.3201</v>
      </c>
      <c r="E336" s="40">
        <f t="shared" si="88"/>
        <v>2.3412151466478903E-2</v>
      </c>
      <c r="F336" s="39">
        <f t="shared" si="94"/>
        <v>2.3412151466478903E-2</v>
      </c>
      <c r="G336" s="32">
        <f t="shared" si="90"/>
        <v>100513227</v>
      </c>
      <c r="H336" s="41">
        <f t="shared" si="89"/>
        <v>30</v>
      </c>
      <c r="I336" s="33">
        <f t="shared" si="91"/>
        <v>2353230.8949085767</v>
      </c>
      <c r="J336" s="42"/>
      <c r="K336" s="43"/>
      <c r="L336" s="36">
        <f t="shared" si="92"/>
        <v>115711938.17265907</v>
      </c>
    </row>
    <row r="337" spans="1:12" x14ac:dyDescent="0.25">
      <c r="A337" s="37">
        <v>42644</v>
      </c>
      <c r="B337" s="37">
        <v>42674</v>
      </c>
      <c r="C337" s="38">
        <v>0.21990000000000001</v>
      </c>
      <c r="D337" s="39">
        <f t="shared" si="93"/>
        <v>0.32985000000000003</v>
      </c>
      <c r="E337" s="40">
        <f t="shared" si="88"/>
        <v>2.4039922656450941E-2</v>
      </c>
      <c r="F337" s="39">
        <f t="shared" si="94"/>
        <v>2.4039922656450941E-2</v>
      </c>
      <c r="G337" s="32">
        <f t="shared" si="90"/>
        <v>100513227</v>
      </c>
      <c r="H337" s="41">
        <f t="shared" si="89"/>
        <v>30</v>
      </c>
      <c r="I337" s="33">
        <f t="shared" si="91"/>
        <v>2416330.2030302966</v>
      </c>
      <c r="J337" s="42"/>
      <c r="K337" s="43"/>
      <c r="L337" s="36">
        <f t="shared" si="92"/>
        <v>118128268.37568937</v>
      </c>
    </row>
    <row r="338" spans="1:12" x14ac:dyDescent="0.25">
      <c r="A338" s="37">
        <v>42675</v>
      </c>
      <c r="B338" s="37">
        <v>42704</v>
      </c>
      <c r="C338" s="38">
        <v>0.21990000000000001</v>
      </c>
      <c r="D338" s="39">
        <f t="shared" si="93"/>
        <v>0.32985000000000003</v>
      </c>
      <c r="E338" s="40">
        <f t="shared" si="88"/>
        <v>2.4039922656450941E-2</v>
      </c>
      <c r="F338" s="39">
        <f t="shared" si="94"/>
        <v>2.4039922656450941E-2</v>
      </c>
      <c r="G338" s="32">
        <f t="shared" si="90"/>
        <v>100513227</v>
      </c>
      <c r="H338" s="41">
        <f t="shared" si="89"/>
        <v>30</v>
      </c>
      <c r="I338" s="33">
        <f t="shared" si="91"/>
        <v>2416330.2030302966</v>
      </c>
      <c r="J338" s="42"/>
      <c r="K338" s="43"/>
      <c r="L338" s="36">
        <f t="shared" si="92"/>
        <v>120544598.57871968</v>
      </c>
    </row>
    <row r="339" spans="1:12" x14ac:dyDescent="0.25">
      <c r="A339" s="37">
        <v>42705</v>
      </c>
      <c r="B339" s="37">
        <v>42735</v>
      </c>
      <c r="C339" s="38">
        <v>0.21990000000000001</v>
      </c>
      <c r="D339" s="39">
        <f t="shared" si="93"/>
        <v>0.32985000000000003</v>
      </c>
      <c r="E339" s="40">
        <f t="shared" si="88"/>
        <v>2.4039922656450941E-2</v>
      </c>
      <c r="F339" s="39">
        <f t="shared" si="94"/>
        <v>2.4039922656450941E-2</v>
      </c>
      <c r="G339" s="32">
        <f t="shared" si="90"/>
        <v>100513227</v>
      </c>
      <c r="H339" s="41">
        <f t="shared" si="89"/>
        <v>30</v>
      </c>
      <c r="I339" s="33">
        <f t="shared" si="91"/>
        <v>2416330.2030302966</v>
      </c>
      <c r="J339" s="42"/>
      <c r="K339" s="43"/>
      <c r="L339" s="36">
        <f t="shared" si="92"/>
        <v>122960928.78174998</v>
      </c>
    </row>
    <row r="340" spans="1:12" x14ac:dyDescent="0.25">
      <c r="A340" s="37">
        <v>42736</v>
      </c>
      <c r="B340" s="37">
        <v>42766</v>
      </c>
      <c r="C340" s="38">
        <v>0.22339999999999999</v>
      </c>
      <c r="D340" s="39">
        <f t="shared" si="93"/>
        <v>0.33509999999999995</v>
      </c>
      <c r="E340" s="40">
        <f t="shared" si="88"/>
        <v>2.4376207843189057E-2</v>
      </c>
      <c r="F340" s="39">
        <f t="shared" si="94"/>
        <v>2.4376207843189057E-2</v>
      </c>
      <c r="G340" s="32">
        <f t="shared" si="90"/>
        <v>100513227</v>
      </c>
      <c r="H340" s="41">
        <f t="shared" si="89"/>
        <v>30</v>
      </c>
      <c r="I340" s="33">
        <f t="shared" si="91"/>
        <v>2450131.3123416421</v>
      </c>
      <c r="J340" s="42"/>
      <c r="K340" s="43"/>
      <c r="L340" s="36">
        <f t="shared" si="92"/>
        <v>125411060.09409162</v>
      </c>
    </row>
    <row r="341" spans="1:12" x14ac:dyDescent="0.25">
      <c r="A341" s="37">
        <v>42767</v>
      </c>
      <c r="B341" s="37">
        <v>42794</v>
      </c>
      <c r="C341" s="38">
        <v>0.22339999999999999</v>
      </c>
      <c r="D341" s="39">
        <f t="shared" si="93"/>
        <v>0.33509999999999995</v>
      </c>
      <c r="E341" s="40">
        <f t="shared" si="88"/>
        <v>2.4376207843189057E-2</v>
      </c>
      <c r="F341" s="39">
        <f t="shared" si="94"/>
        <v>2.4376207843189057E-2</v>
      </c>
      <c r="G341" s="32">
        <f t="shared" si="90"/>
        <v>100513227</v>
      </c>
      <c r="H341" s="41">
        <f t="shared" si="89"/>
        <v>30</v>
      </c>
      <c r="I341" s="33">
        <f t="shared" si="91"/>
        <v>2450131.3123416421</v>
      </c>
      <c r="J341" s="42"/>
      <c r="K341" s="43"/>
      <c r="L341" s="36">
        <f t="shared" si="92"/>
        <v>127861191.40643327</v>
      </c>
    </row>
    <row r="342" spans="1:12" x14ac:dyDescent="0.25">
      <c r="A342" s="37">
        <v>42795</v>
      </c>
      <c r="B342" s="37">
        <v>42825</v>
      </c>
      <c r="C342" s="38">
        <v>0.22339999999999999</v>
      </c>
      <c r="D342" s="39">
        <f t="shared" si="93"/>
        <v>0.33509999999999995</v>
      </c>
      <c r="E342" s="40">
        <f t="shared" si="88"/>
        <v>2.4376207843189057E-2</v>
      </c>
      <c r="F342" s="39">
        <f t="shared" si="94"/>
        <v>2.4376207843189057E-2</v>
      </c>
      <c r="G342" s="32">
        <f t="shared" si="90"/>
        <v>100513227</v>
      </c>
      <c r="H342" s="41">
        <f t="shared" si="89"/>
        <v>30</v>
      </c>
      <c r="I342" s="33">
        <f t="shared" si="91"/>
        <v>2450131.3123416421</v>
      </c>
      <c r="J342" s="42"/>
      <c r="K342" s="43"/>
      <c r="L342" s="36">
        <f t="shared" si="92"/>
        <v>130311322.71877491</v>
      </c>
    </row>
    <row r="343" spans="1:12" x14ac:dyDescent="0.25">
      <c r="A343" s="37">
        <v>42826</v>
      </c>
      <c r="B343" s="37">
        <v>42855</v>
      </c>
      <c r="C343" s="38">
        <v>0.2233</v>
      </c>
      <c r="D343" s="39">
        <f t="shared" si="93"/>
        <v>0.33494999999999997</v>
      </c>
      <c r="E343" s="40">
        <f t="shared" si="88"/>
        <v>2.4366616530168139E-2</v>
      </c>
      <c r="F343" s="39">
        <f t="shared" si="94"/>
        <v>2.4366616530168139E-2</v>
      </c>
      <c r="G343" s="32">
        <f t="shared" si="90"/>
        <v>100513227</v>
      </c>
      <c r="H343" s="41">
        <f t="shared" si="89"/>
        <v>30</v>
      </c>
      <c r="I343" s="33">
        <f t="shared" si="91"/>
        <v>2449167.2585187424</v>
      </c>
      <c r="J343" s="42"/>
      <c r="K343" s="43"/>
      <c r="L343" s="36">
        <f t="shared" si="92"/>
        <v>132760489.97729366</v>
      </c>
    </row>
    <row r="344" spans="1:12" x14ac:dyDescent="0.25">
      <c r="A344" s="37">
        <v>42856</v>
      </c>
      <c r="B344" s="37">
        <v>42886</v>
      </c>
      <c r="C344" s="38">
        <v>0.2233</v>
      </c>
      <c r="D344" s="39">
        <f t="shared" si="93"/>
        <v>0.33494999999999997</v>
      </c>
      <c r="E344" s="40">
        <f t="shared" si="88"/>
        <v>2.4366616530168139E-2</v>
      </c>
      <c r="F344" s="39">
        <f t="shared" si="94"/>
        <v>2.4366616530168139E-2</v>
      </c>
      <c r="G344" s="32">
        <f t="shared" si="90"/>
        <v>100513227</v>
      </c>
      <c r="H344" s="41">
        <f t="shared" si="89"/>
        <v>30</v>
      </c>
      <c r="I344" s="33">
        <f t="shared" si="91"/>
        <v>2449167.2585187424</v>
      </c>
      <c r="J344" s="42"/>
      <c r="K344" s="43"/>
      <c r="L344" s="36">
        <f t="shared" si="92"/>
        <v>135209657.2358124</v>
      </c>
    </row>
    <row r="345" spans="1:12" x14ac:dyDescent="0.25">
      <c r="A345" s="37">
        <v>42887</v>
      </c>
      <c r="B345" s="37">
        <v>42916</v>
      </c>
      <c r="C345" s="38">
        <v>0.2233</v>
      </c>
      <c r="D345" s="39">
        <f>IF(A345="","",C345*1.5)</f>
        <v>0.33494999999999997</v>
      </c>
      <c r="E345" s="40">
        <f>IF(D345="","", (POWER((1+D345),(1/12)))-1)</f>
        <v>2.4366616530168139E-2</v>
      </c>
      <c r="F345" s="39">
        <f>IF(A345="","",IF(D$1=0,E345,MIN(E345,D$1)))</f>
        <v>2.4366616530168139E-2</v>
      </c>
      <c r="G345" s="32">
        <f t="shared" si="90"/>
        <v>100513227</v>
      </c>
      <c r="H345" s="41">
        <f t="shared" si="89"/>
        <v>30</v>
      </c>
      <c r="I345" s="33">
        <f t="shared" si="91"/>
        <v>2449167.2585187424</v>
      </c>
      <c r="J345" s="42"/>
      <c r="K345" s="43"/>
      <c r="L345" s="36">
        <f t="shared" si="92"/>
        <v>137658824.49433115</v>
      </c>
    </row>
    <row r="346" spans="1:12" x14ac:dyDescent="0.25">
      <c r="A346" s="37">
        <v>42917</v>
      </c>
      <c r="B346" s="37">
        <v>42947</v>
      </c>
      <c r="C346" s="38">
        <v>0.2198</v>
      </c>
      <c r="D346" s="39">
        <f>IF(A346="","",C346*1.5)</f>
        <v>0.32969999999999999</v>
      </c>
      <c r="E346" s="40">
        <f>IF(D346="","", (POWER((1+D346),(1/12)))-1)</f>
        <v>2.4030296637850723E-2</v>
      </c>
      <c r="F346" s="39">
        <f>IF(A346="","",IF(D$1=0,E346,MIN(E346,D$1)))</f>
        <v>2.4030296637850723E-2</v>
      </c>
      <c r="G346" s="32">
        <f t="shared" si="90"/>
        <v>100513227</v>
      </c>
      <c r="H346" s="41">
        <f t="shared" si="89"/>
        <v>30</v>
      </c>
      <c r="I346" s="33">
        <f t="shared" si="91"/>
        <v>2415362.6608376266</v>
      </c>
      <c r="J346" s="42"/>
      <c r="K346" s="43"/>
      <c r="L346" s="36">
        <f t="shared" si="92"/>
        <v>140074187.15516877</v>
      </c>
    </row>
    <row r="347" spans="1:12" x14ac:dyDescent="0.25">
      <c r="A347" s="37">
        <v>42948</v>
      </c>
      <c r="B347" s="37">
        <v>42978</v>
      </c>
      <c r="C347" s="38">
        <v>0.2198</v>
      </c>
      <c r="D347" s="39">
        <f t="shared" ref="D347:D361" si="95">IF(A347="","",C347*1.5)</f>
        <v>0.32969999999999999</v>
      </c>
      <c r="E347" s="40">
        <f t="shared" ref="E347:E361" si="96">IF(D347="","", (POWER((1+D347),(1/12)))-1)</f>
        <v>2.4030296637850723E-2</v>
      </c>
      <c r="F347" s="39">
        <f t="shared" ref="F347:F361" si="97">IF(A347="","",IF(D$1=0,E347,MIN(E347,D$1)))</f>
        <v>2.4030296637850723E-2</v>
      </c>
      <c r="G347" s="32">
        <f t="shared" si="90"/>
        <v>100513227</v>
      </c>
      <c r="H347" s="41">
        <f t="shared" si="89"/>
        <v>30</v>
      </c>
      <c r="I347" s="33">
        <f t="shared" si="91"/>
        <v>2415362.6608376266</v>
      </c>
      <c r="J347" s="42"/>
      <c r="K347" s="43"/>
      <c r="L347" s="36">
        <f t="shared" si="92"/>
        <v>142489549.81600639</v>
      </c>
    </row>
    <row r="348" spans="1:12" x14ac:dyDescent="0.25">
      <c r="A348" s="37">
        <v>42979</v>
      </c>
      <c r="B348" s="37">
        <v>43008</v>
      </c>
      <c r="C348" s="38">
        <v>0.2198</v>
      </c>
      <c r="D348" s="39">
        <f t="shared" si="95"/>
        <v>0.32969999999999999</v>
      </c>
      <c r="E348" s="40">
        <f t="shared" si="96"/>
        <v>2.4030296637850723E-2</v>
      </c>
      <c r="F348" s="39">
        <f t="shared" si="97"/>
        <v>2.4030296637850723E-2</v>
      </c>
      <c r="G348" s="32">
        <f t="shared" si="90"/>
        <v>100513227</v>
      </c>
      <c r="H348" s="41">
        <f t="shared" si="89"/>
        <v>30</v>
      </c>
      <c r="I348" s="33">
        <f t="shared" si="91"/>
        <v>2415362.6608376266</v>
      </c>
      <c r="J348" s="42"/>
      <c r="K348" s="43"/>
      <c r="L348" s="36">
        <f t="shared" si="92"/>
        <v>144904912.47684401</v>
      </c>
    </row>
    <row r="349" spans="1:12" x14ac:dyDescent="0.25">
      <c r="A349" s="37">
        <v>43009</v>
      </c>
      <c r="B349" s="37">
        <v>43039</v>
      </c>
      <c r="C349" s="38">
        <v>0.21149999999999999</v>
      </c>
      <c r="D349" s="39">
        <f t="shared" si="95"/>
        <v>0.31724999999999998</v>
      </c>
      <c r="E349" s="40">
        <f t="shared" si="96"/>
        <v>2.3227846316473233E-2</v>
      </c>
      <c r="F349" s="39">
        <f t="shared" si="97"/>
        <v>2.3227846316473233E-2</v>
      </c>
      <c r="G349" s="32">
        <f t="shared" si="90"/>
        <v>100513227</v>
      </c>
      <c r="H349" s="41">
        <f t="shared" si="89"/>
        <v>30</v>
      </c>
      <c r="I349" s="33">
        <f t="shared" si="91"/>
        <v>2334705.7895287881</v>
      </c>
      <c r="J349" s="42"/>
      <c r="K349" s="43"/>
      <c r="L349" s="36">
        <f t="shared" si="92"/>
        <v>147239618.2663728</v>
      </c>
    </row>
    <row r="350" spans="1:12" x14ac:dyDescent="0.25">
      <c r="A350" s="37">
        <v>43040</v>
      </c>
      <c r="B350" s="37">
        <v>43069</v>
      </c>
      <c r="C350" s="38">
        <v>0.20960000000000001</v>
      </c>
      <c r="D350" s="39">
        <f t="shared" si="95"/>
        <v>0.31440000000000001</v>
      </c>
      <c r="E350" s="40">
        <f t="shared" si="96"/>
        <v>2.3043175271197036E-2</v>
      </c>
      <c r="F350" s="39">
        <f t="shared" si="97"/>
        <v>2.3043175271197036E-2</v>
      </c>
      <c r="G350" s="32">
        <f t="shared" si="90"/>
        <v>100513227</v>
      </c>
      <c r="H350" s="41">
        <f t="shared" si="89"/>
        <v>30</v>
      </c>
      <c r="I350" s="33">
        <f t="shared" si="91"/>
        <v>2316143.9068346145</v>
      </c>
      <c r="J350" s="42"/>
      <c r="K350" s="43"/>
      <c r="L350" s="36">
        <f t="shared" si="92"/>
        <v>149555762.1732074</v>
      </c>
    </row>
    <row r="351" spans="1:12" x14ac:dyDescent="0.25">
      <c r="A351" s="37">
        <v>43070</v>
      </c>
      <c r="B351" s="37">
        <v>43100</v>
      </c>
      <c r="C351" s="38">
        <v>0.2077</v>
      </c>
      <c r="D351" s="39">
        <f t="shared" si="95"/>
        <v>0.31154999999999999</v>
      </c>
      <c r="E351" s="40">
        <f t="shared" si="96"/>
        <v>2.2858136808515228E-2</v>
      </c>
      <c r="F351" s="39">
        <f t="shared" si="97"/>
        <v>2.2858136808515228E-2</v>
      </c>
      <c r="G351" s="32">
        <f t="shared" si="90"/>
        <v>100513227</v>
      </c>
      <c r="H351" s="41">
        <f t="shared" si="89"/>
        <v>30</v>
      </c>
      <c r="I351" s="33">
        <f t="shared" si="91"/>
        <v>2297545.0938313468</v>
      </c>
      <c r="J351" s="42"/>
      <c r="K351" s="43"/>
      <c r="L351" s="36">
        <f t="shared" si="92"/>
        <v>151853307.26703876</v>
      </c>
    </row>
    <row r="352" spans="1:12" x14ac:dyDescent="0.25">
      <c r="A352" s="37">
        <v>43101</v>
      </c>
      <c r="B352" s="37">
        <v>43131</v>
      </c>
      <c r="C352" s="38">
        <v>0.2069</v>
      </c>
      <c r="D352" s="39">
        <f t="shared" si="95"/>
        <v>0.31035000000000001</v>
      </c>
      <c r="E352" s="40">
        <f t="shared" si="96"/>
        <v>2.2780115587483163E-2</v>
      </c>
      <c r="F352" s="39">
        <f t="shared" si="97"/>
        <v>2.2780115587483163E-2</v>
      </c>
      <c r="G352" s="32">
        <f t="shared" si="90"/>
        <v>100513227</v>
      </c>
      <c r="H352" s="41">
        <f t="shared" si="89"/>
        <v>30</v>
      </c>
      <c r="I352" s="33">
        <f t="shared" si="91"/>
        <v>2289702.9291309337</v>
      </c>
      <c r="J352" s="42"/>
      <c r="K352" s="43"/>
      <c r="L352" s="36">
        <f t="shared" si="92"/>
        <v>154143010.1961697</v>
      </c>
    </row>
    <row r="353" spans="1:12" x14ac:dyDescent="0.25">
      <c r="A353" s="37">
        <v>43132</v>
      </c>
      <c r="B353" s="37">
        <v>43159</v>
      </c>
      <c r="C353" s="38">
        <v>0.21010000000000001</v>
      </c>
      <c r="D353" s="39">
        <f t="shared" si="95"/>
        <v>0.31515000000000004</v>
      </c>
      <c r="E353" s="40">
        <f t="shared" si="96"/>
        <v>2.3091808474569486E-2</v>
      </c>
      <c r="F353" s="39">
        <f t="shared" si="97"/>
        <v>2.3091808474569486E-2</v>
      </c>
      <c r="G353" s="32">
        <f t="shared" si="90"/>
        <v>100513227</v>
      </c>
      <c r="H353" s="41">
        <f t="shared" si="89"/>
        <v>30</v>
      </c>
      <c r="I353" s="33">
        <f t="shared" si="91"/>
        <v>2321032.1870449265</v>
      </c>
      <c r="J353" s="42"/>
      <c r="K353" s="43"/>
      <c r="L353" s="36">
        <f t="shared" si="92"/>
        <v>156464042.38321462</v>
      </c>
    </row>
    <row r="354" spans="1:12" x14ac:dyDescent="0.25">
      <c r="A354" s="37">
        <v>43160</v>
      </c>
      <c r="B354" s="37">
        <v>43190</v>
      </c>
      <c r="C354" s="38">
        <v>0.20680000000000001</v>
      </c>
      <c r="D354" s="39">
        <f t="shared" si="95"/>
        <v>0.31020000000000003</v>
      </c>
      <c r="E354" s="40">
        <f t="shared" si="96"/>
        <v>2.2770358330055807E-2</v>
      </c>
      <c r="F354" s="39">
        <f t="shared" si="97"/>
        <v>2.2770358330055807E-2</v>
      </c>
      <c r="G354" s="32">
        <f t="shared" si="90"/>
        <v>100513227</v>
      </c>
      <c r="H354" s="41">
        <f t="shared" si="89"/>
        <v>30</v>
      </c>
      <c r="I354" s="33">
        <f t="shared" si="91"/>
        <v>2288722.1957002403</v>
      </c>
      <c r="J354" s="42"/>
      <c r="K354" s="43"/>
      <c r="L354" s="36">
        <f t="shared" si="92"/>
        <v>158752764.57891485</v>
      </c>
    </row>
    <row r="355" spans="1:12" x14ac:dyDescent="0.25">
      <c r="A355" s="37">
        <v>43191</v>
      </c>
      <c r="B355" s="37">
        <v>43220</v>
      </c>
      <c r="C355" s="38">
        <v>0.20480000000000001</v>
      </c>
      <c r="D355" s="39">
        <f t="shared" si="95"/>
        <v>0.30720000000000003</v>
      </c>
      <c r="E355" s="40">
        <f t="shared" si="96"/>
        <v>2.2574997834371668E-2</v>
      </c>
      <c r="F355" s="39">
        <f t="shared" si="97"/>
        <v>2.2574997834371668E-2</v>
      </c>
      <c r="G355" s="32">
        <f t="shared" si="90"/>
        <v>100513227</v>
      </c>
      <c r="H355" s="41">
        <f t="shared" si="89"/>
        <v>30</v>
      </c>
      <c r="I355" s="33">
        <f t="shared" si="91"/>
        <v>2269085.8818507078</v>
      </c>
      <c r="J355" s="42"/>
      <c r="K355" s="43"/>
      <c r="L355" s="36">
        <f t="shared" si="92"/>
        <v>161021850.46076557</v>
      </c>
    </row>
    <row r="356" spans="1:12" x14ac:dyDescent="0.25">
      <c r="A356" s="37">
        <v>43221</v>
      </c>
      <c r="B356" s="37">
        <v>43251</v>
      </c>
      <c r="C356" s="38">
        <v>0.2044</v>
      </c>
      <c r="D356" s="39">
        <f t="shared" si="95"/>
        <v>0.30659999999999998</v>
      </c>
      <c r="E356" s="40">
        <f t="shared" si="96"/>
        <v>2.2535876422826506E-2</v>
      </c>
      <c r="F356" s="39">
        <f t="shared" si="97"/>
        <v>2.2535876422826506E-2</v>
      </c>
      <c r="G356" s="32">
        <f t="shared" si="90"/>
        <v>100513227</v>
      </c>
      <c r="H356" s="41">
        <f t="shared" si="89"/>
        <v>30</v>
      </c>
      <c r="I356" s="33">
        <f t="shared" si="91"/>
        <v>2265153.6625315086</v>
      </c>
      <c r="J356" s="42"/>
      <c r="K356" s="43"/>
      <c r="L356" s="36">
        <f t="shared" si="92"/>
        <v>163287004.12329707</v>
      </c>
    </row>
    <row r="357" spans="1:12" x14ac:dyDescent="0.25">
      <c r="A357" s="37">
        <v>43252</v>
      </c>
      <c r="B357" s="37">
        <v>43281</v>
      </c>
      <c r="C357" s="38">
        <v>0.20280000000000001</v>
      </c>
      <c r="D357" s="39">
        <f t="shared" si="95"/>
        <v>0.30420000000000003</v>
      </c>
      <c r="E357" s="40">
        <f t="shared" si="96"/>
        <v>2.2379225919199275E-2</v>
      </c>
      <c r="F357" s="39">
        <f t="shared" si="97"/>
        <v>2.2379225919199275E-2</v>
      </c>
      <c r="G357" s="32">
        <f t="shared" si="90"/>
        <v>100513227</v>
      </c>
      <c r="H357" s="41">
        <f t="shared" si="89"/>
        <v>30</v>
      </c>
      <c r="I357" s="33">
        <f t="shared" si="91"/>
        <v>2249408.2149007604</v>
      </c>
      <c r="J357" s="42"/>
      <c r="K357" s="43"/>
      <c r="L357" s="36">
        <f t="shared" si="92"/>
        <v>165536412.33819783</v>
      </c>
    </row>
    <row r="358" spans="1:12" x14ac:dyDescent="0.25">
      <c r="A358" s="37">
        <v>43282</v>
      </c>
      <c r="B358" s="37">
        <v>43312</v>
      </c>
      <c r="C358" s="38">
        <v>0.20030000000000001</v>
      </c>
      <c r="D358" s="39">
        <f t="shared" si="95"/>
        <v>0.30044999999999999</v>
      </c>
      <c r="E358" s="40">
        <f t="shared" si="96"/>
        <v>2.2133929699163168E-2</v>
      </c>
      <c r="F358" s="39">
        <f t="shared" si="97"/>
        <v>2.2133929699163168E-2</v>
      </c>
      <c r="G358" s="32">
        <f t="shared" si="90"/>
        <v>100513227</v>
      </c>
      <c r="H358" s="41">
        <f t="shared" si="89"/>
        <v>30</v>
      </c>
      <c r="I358" s="33">
        <f t="shared" si="91"/>
        <v>2224752.7002540291</v>
      </c>
      <c r="J358" s="42"/>
      <c r="K358" s="43"/>
      <c r="L358" s="36">
        <f t="shared" si="92"/>
        <v>167761165.03845185</v>
      </c>
    </row>
    <row r="359" spans="1:12" x14ac:dyDescent="0.25">
      <c r="A359" s="37">
        <v>43313</v>
      </c>
      <c r="B359" s="37">
        <v>43343</v>
      </c>
      <c r="C359" s="38">
        <v>0.19939999999999999</v>
      </c>
      <c r="D359" s="39">
        <f t="shared" si="95"/>
        <v>0.29909999999999998</v>
      </c>
      <c r="E359" s="40">
        <f t="shared" si="96"/>
        <v>2.2045464310016527E-2</v>
      </c>
      <c r="F359" s="39">
        <f t="shared" si="97"/>
        <v>2.2045464310016527E-2</v>
      </c>
      <c r="G359" s="32">
        <f t="shared" si="90"/>
        <v>100513227</v>
      </c>
      <c r="H359" s="41">
        <f t="shared" si="89"/>
        <v>30</v>
      </c>
      <c r="I359" s="33">
        <f t="shared" si="91"/>
        <v>2215860.7585130897</v>
      </c>
      <c r="J359" s="42"/>
      <c r="K359" s="43"/>
      <c r="L359" s="36">
        <f t="shared" si="92"/>
        <v>169977025.79696494</v>
      </c>
    </row>
    <row r="360" spans="1:12" x14ac:dyDescent="0.25">
      <c r="A360" s="37">
        <v>43344</v>
      </c>
      <c r="B360" s="37">
        <v>43373</v>
      </c>
      <c r="C360" s="38">
        <v>0.1981</v>
      </c>
      <c r="D360" s="39">
        <f t="shared" si="95"/>
        <v>0.29715000000000003</v>
      </c>
      <c r="E360" s="40">
        <f t="shared" si="96"/>
        <v>2.1917532081249247E-2</v>
      </c>
      <c r="F360" s="39">
        <f t="shared" si="97"/>
        <v>2.1917532081249247E-2</v>
      </c>
      <c r="G360" s="32">
        <f t="shared" si="90"/>
        <v>100513227</v>
      </c>
      <c r="H360" s="41">
        <f t="shared" si="89"/>
        <v>30</v>
      </c>
      <c r="I360" s="33">
        <f t="shared" si="91"/>
        <v>2203001.8773623882</v>
      </c>
      <c r="J360" s="42"/>
      <c r="K360" s="43"/>
      <c r="L360" s="36">
        <f t="shared" si="92"/>
        <v>172180027.67432734</v>
      </c>
    </row>
    <row r="361" spans="1:12" x14ac:dyDescent="0.25">
      <c r="A361" s="37">
        <v>43374</v>
      </c>
      <c r="B361" s="37">
        <v>43404</v>
      </c>
      <c r="C361" s="38">
        <v>0.1963</v>
      </c>
      <c r="D361" s="39">
        <f t="shared" si="95"/>
        <v>0.29444999999999999</v>
      </c>
      <c r="E361" s="40">
        <f t="shared" si="96"/>
        <v>2.1740103800155453E-2</v>
      </c>
      <c r="F361" s="39">
        <f t="shared" si="97"/>
        <v>2.1740103800155453E-2</v>
      </c>
      <c r="G361" s="32">
        <f t="shared" si="90"/>
        <v>100513227</v>
      </c>
      <c r="H361" s="41">
        <f t="shared" si="89"/>
        <v>30</v>
      </c>
      <c r="I361" s="33">
        <f t="shared" si="91"/>
        <v>2185167.9882685877</v>
      </c>
      <c r="J361" s="42"/>
      <c r="K361" s="43"/>
      <c r="L361" s="36">
        <f t="shared" si="92"/>
        <v>174365195.66259593</v>
      </c>
    </row>
    <row r="362" spans="1:12" x14ac:dyDescent="0.25">
      <c r="A362" s="37">
        <v>43405</v>
      </c>
      <c r="B362" s="37">
        <v>43434</v>
      </c>
      <c r="C362" s="38">
        <v>0.19489999999999999</v>
      </c>
      <c r="D362" s="39">
        <f>IF(A362="","",C362*1.5)</f>
        <v>0.29235</v>
      </c>
      <c r="E362" s="40">
        <f>IF(D362="","", (POWER((1+D362),(1/12)))-1)</f>
        <v>2.1601869331581591E-2</v>
      </c>
      <c r="F362" s="39">
        <f>IF(A362="","",IF(D$1=0,E362,MIN(E362,D$1)))</f>
        <v>2.1601869331581591E-2</v>
      </c>
      <c r="G362" s="32">
        <f t="shared" si="90"/>
        <v>100513227</v>
      </c>
      <c r="H362" s="41">
        <f t="shared" si="89"/>
        <v>30</v>
      </c>
      <c r="I362" s="33">
        <f t="shared" si="91"/>
        <v>2171273.5957495989</v>
      </c>
      <c r="J362" s="42"/>
      <c r="K362" s="43"/>
      <c r="L362" s="36">
        <f t="shared" si="92"/>
        <v>176536469.25834551</v>
      </c>
    </row>
    <row r="363" spans="1:12" x14ac:dyDescent="0.25">
      <c r="A363" s="37">
        <v>43435</v>
      </c>
      <c r="B363" s="37">
        <v>43465</v>
      </c>
      <c r="C363" s="38">
        <v>0.19400000000000001</v>
      </c>
      <c r="D363" s="39">
        <f t="shared" ref="D363" si="98">IF(A363="","",C363*1.5)</f>
        <v>0.29100000000000004</v>
      </c>
      <c r="E363" s="40">
        <f t="shared" ref="E363" si="99">IF(D363="","", (POWER((1+D363),(1/12)))-1)</f>
        <v>2.1512895544899102E-2</v>
      </c>
      <c r="F363" s="39">
        <f t="shared" ref="F363" si="100">IF(A363="","",IF(D$1=0,E363,MIN(E363,D$1)))</f>
        <v>2.1512895544899102E-2</v>
      </c>
      <c r="G363" s="32">
        <f t="shared" si="90"/>
        <v>100513227</v>
      </c>
      <c r="H363" s="41">
        <f t="shared" si="89"/>
        <v>30</v>
      </c>
      <c r="I363" s="33">
        <f t="shared" si="91"/>
        <v>2162330.5533317323</v>
      </c>
      <c r="J363" s="106"/>
      <c r="K363" s="107"/>
      <c r="L363" s="36">
        <f t="shared" si="92"/>
        <v>178698799.81167725</v>
      </c>
    </row>
    <row r="364" spans="1:12" x14ac:dyDescent="0.25">
      <c r="A364" s="44"/>
      <c r="B364" s="45"/>
      <c r="C364" s="45"/>
      <c r="D364" s="129" t="s">
        <v>19</v>
      </c>
      <c r="E364" s="129"/>
      <c r="F364" s="46" t="s">
        <v>20</v>
      </c>
      <c r="G364" s="47">
        <f>G363</f>
        <v>100513227</v>
      </c>
      <c r="H364" s="48">
        <f>SUM(H330:H363)</f>
        <v>1008</v>
      </c>
      <c r="I364" s="49">
        <f>SUM(I330:I363)</f>
        <v>78185572.811677262</v>
      </c>
      <c r="J364" s="49"/>
      <c r="K364" s="50"/>
      <c r="L364" s="51">
        <f>L363</f>
        <v>178698799.81167725</v>
      </c>
    </row>
    <row r="365" spans="1:12" x14ac:dyDescent="0.25">
      <c r="A365" s="52"/>
      <c r="B365" s="52"/>
      <c r="C365" s="52"/>
      <c r="D365" s="52"/>
      <c r="E365" s="52"/>
      <c r="F365" s="52"/>
      <c r="G365" s="53"/>
      <c r="H365" s="53"/>
      <c r="I365" s="54"/>
      <c r="J365" s="55"/>
      <c r="K365" s="56"/>
      <c r="L365" s="57"/>
    </row>
    <row r="366" spans="1:12" x14ac:dyDescent="0.25">
      <c r="A366" s="52"/>
      <c r="B366" s="52"/>
      <c r="C366" s="52"/>
      <c r="D366" s="58"/>
      <c r="E366" s="58"/>
      <c r="F366" s="58"/>
      <c r="G366" s="59"/>
      <c r="H366" s="111" t="s">
        <v>21</v>
      </c>
      <c r="I366" s="111"/>
      <c r="J366" s="111"/>
      <c r="K366" s="130"/>
      <c r="L366" s="60">
        <f>SUM(G364,I364)</f>
        <v>178698799.81167728</v>
      </c>
    </row>
    <row r="367" spans="1:12" x14ac:dyDescent="0.25">
      <c r="A367" s="52"/>
      <c r="B367" s="52"/>
      <c r="C367" s="52"/>
      <c r="D367" s="52"/>
      <c r="E367" s="52"/>
      <c r="F367" s="52"/>
      <c r="G367" s="53"/>
      <c r="H367" s="53"/>
      <c r="I367" s="54"/>
      <c r="J367" s="55"/>
      <c r="K367" s="56"/>
      <c r="L367" s="57"/>
    </row>
    <row r="368" spans="1:12" x14ac:dyDescent="0.25">
      <c r="C368" s="7"/>
      <c r="H368" s="111" t="s">
        <v>22</v>
      </c>
      <c r="I368" s="111"/>
      <c r="J368" s="111"/>
      <c r="K368" s="111"/>
      <c r="L368" s="61">
        <f>I364</f>
        <v>78185572.811677262</v>
      </c>
    </row>
    <row r="369" spans="1:12" x14ac:dyDescent="0.25">
      <c r="C369" s="7"/>
      <c r="I369" s="7"/>
    </row>
    <row r="370" spans="1:12" ht="15.75" x14ac:dyDescent="0.25">
      <c r="A370" s="67" t="s">
        <v>0</v>
      </c>
      <c r="B370" s="68">
        <v>5080</v>
      </c>
      <c r="C370" s="1"/>
      <c r="D370" s="2"/>
      <c r="E370" s="2"/>
      <c r="F370" s="3"/>
      <c r="G370" s="4"/>
      <c r="H370" s="3"/>
      <c r="I370" s="3"/>
      <c r="J370" s="3"/>
      <c r="K370" s="5"/>
      <c r="L370" s="6"/>
    </row>
    <row r="371" spans="1:12" x14ac:dyDescent="0.25">
      <c r="A371" s="67" t="s">
        <v>1</v>
      </c>
      <c r="B371" s="69">
        <v>67212334</v>
      </c>
      <c r="C371" s="7"/>
      <c r="D371" s="1"/>
      <c r="E371" s="2"/>
      <c r="F371" s="8"/>
      <c r="G371" s="8"/>
      <c r="H371" s="3"/>
      <c r="I371" s="3"/>
      <c r="J371" s="3"/>
      <c r="K371" s="5"/>
      <c r="L371" s="6"/>
    </row>
    <row r="372" spans="1:12" x14ac:dyDescent="0.25">
      <c r="A372" s="117"/>
      <c r="B372" s="117"/>
      <c r="C372" s="117"/>
      <c r="D372" s="118"/>
      <c r="E372" s="119"/>
      <c r="F372" s="3"/>
      <c r="G372" s="3"/>
      <c r="H372" s="3"/>
      <c r="I372" s="3"/>
      <c r="J372" s="3"/>
      <c r="K372" s="5"/>
      <c r="L372" s="6"/>
    </row>
    <row r="373" spans="1:12" x14ac:dyDescent="0.25">
      <c r="A373" s="105"/>
      <c r="B373" s="105"/>
      <c r="C373" s="10"/>
      <c r="D373" s="11"/>
      <c r="E373" s="11"/>
      <c r="F373" s="3"/>
      <c r="G373" s="3"/>
      <c r="H373" s="3"/>
      <c r="I373" s="3"/>
      <c r="J373" s="3"/>
      <c r="K373" s="5"/>
      <c r="L373" s="6"/>
    </row>
    <row r="374" spans="1:12" x14ac:dyDescent="0.25">
      <c r="A374" s="112" t="s">
        <v>2</v>
      </c>
      <c r="B374" s="112"/>
      <c r="C374" s="12" t="s">
        <v>3</v>
      </c>
      <c r="D374" s="113" t="s">
        <v>4</v>
      </c>
      <c r="E374" s="113"/>
      <c r="F374" s="13" t="s">
        <v>5</v>
      </c>
      <c r="G374" s="114" t="s">
        <v>6</v>
      </c>
      <c r="H374" s="114"/>
      <c r="I374" s="114"/>
      <c r="J374" s="114"/>
      <c r="K374" s="114"/>
      <c r="L374" s="114"/>
    </row>
    <row r="375" spans="1:12" ht="24" x14ac:dyDescent="0.25">
      <c r="A375" s="14" t="s">
        <v>7</v>
      </c>
      <c r="B375" s="14" t="s">
        <v>8</v>
      </c>
      <c r="C375" s="15" t="s">
        <v>9</v>
      </c>
      <c r="D375" s="16" t="s">
        <v>10</v>
      </c>
      <c r="E375" s="16" t="s">
        <v>11</v>
      </c>
      <c r="F375" s="12" t="s">
        <v>12</v>
      </c>
      <c r="G375" s="17" t="s">
        <v>13</v>
      </c>
      <c r="H375" s="18" t="s">
        <v>14</v>
      </c>
      <c r="I375" s="19" t="s">
        <v>15</v>
      </c>
      <c r="J375" s="115" t="s">
        <v>16</v>
      </c>
      <c r="K375" s="115"/>
      <c r="L375" s="62" t="s">
        <v>23</v>
      </c>
    </row>
    <row r="376" spans="1:12" x14ac:dyDescent="0.25">
      <c r="A376" s="20"/>
      <c r="B376" s="21"/>
      <c r="C376" s="22"/>
      <c r="D376" s="23" t="str">
        <f>IF(C376="","",C376*1.5)</f>
        <v/>
      </c>
      <c r="E376" s="24" t="str">
        <f t="shared" ref="E376:E392" si="101">IF(D376="","", (POWER((1+D376),(1/12)))-1)</f>
        <v/>
      </c>
      <c r="F376" s="25" t="str">
        <f>IF(A376="","",IF(D$224=0,E376,MIN(E376,D$224)))</f>
        <v/>
      </c>
      <c r="G376" s="26">
        <f>B371</f>
        <v>67212334</v>
      </c>
      <c r="H376" s="27" t="str">
        <f t="shared" ref="H376:H411" si="102">IF(A376="","",DAYS360(A376,B376+(1)))</f>
        <v/>
      </c>
      <c r="I376" s="28">
        <f>D372</f>
        <v>0</v>
      </c>
      <c r="J376" s="29" t="s">
        <v>17</v>
      </c>
      <c r="K376" s="30" t="s">
        <v>18</v>
      </c>
      <c r="L376" s="31">
        <f>G376+I376</f>
        <v>67212334</v>
      </c>
    </row>
    <row r="377" spans="1:12" x14ac:dyDescent="0.25">
      <c r="A377" s="20"/>
      <c r="B377" s="20"/>
      <c r="C377" s="22"/>
      <c r="D377" s="23" t="str">
        <f>IF(C377="","",C377*1.5)</f>
        <v/>
      </c>
      <c r="E377" s="24" t="str">
        <f t="shared" si="101"/>
        <v/>
      </c>
      <c r="F377" s="25" t="str">
        <f>IF(A377="","",IF(D$224=0,E377,MIN(E377,D$224)))</f>
        <v/>
      </c>
      <c r="G377" s="32">
        <f t="shared" ref="G377:G411" si="103">MIN(G376,L376)</f>
        <v>67212334</v>
      </c>
      <c r="H377" s="27" t="str">
        <f t="shared" si="102"/>
        <v/>
      </c>
      <c r="I377" s="33" t="str">
        <f t="shared" ref="I377:I411" si="104">IF(A377="","",((G377*F377)/30)*H377)</f>
        <v/>
      </c>
      <c r="J377" s="34"/>
      <c r="K377" s="35"/>
      <c r="L377" s="36">
        <f t="shared" ref="L377:L411" si="105">SUM(L376,I377)-J377</f>
        <v>67212334</v>
      </c>
    </row>
    <row r="378" spans="1:12" x14ac:dyDescent="0.25">
      <c r="A378" s="37">
        <v>42439</v>
      </c>
      <c r="B378" s="37">
        <v>42460</v>
      </c>
      <c r="C378" s="38">
        <v>0.1968</v>
      </c>
      <c r="D378" s="39">
        <f t="shared" ref="D378:D392" si="106">IF(A378="","",C378*1.5)</f>
        <v>0.29520000000000002</v>
      </c>
      <c r="E378" s="40">
        <f t="shared" si="101"/>
        <v>2.1789423437557742E-2</v>
      </c>
      <c r="F378" s="39">
        <f t="shared" ref="F378:F392" si="107">IF(A378="","",IF(D$1=0,E378,MIN(E378,D$1)))</f>
        <v>2.1789423437557742E-2</v>
      </c>
      <c r="G378" s="32">
        <f t="shared" si="103"/>
        <v>67212334</v>
      </c>
      <c r="H378" s="41">
        <f t="shared" si="102"/>
        <v>21</v>
      </c>
      <c r="I378" s="33">
        <f t="shared" si="104"/>
        <v>1025162.6040267913</v>
      </c>
      <c r="J378" s="42"/>
      <c r="K378" s="43"/>
      <c r="L378" s="36">
        <f t="shared" si="105"/>
        <v>68237496.604026794</v>
      </c>
    </row>
    <row r="379" spans="1:12" x14ac:dyDescent="0.25">
      <c r="A379" s="37">
        <v>42461</v>
      </c>
      <c r="B379" s="37">
        <v>42490</v>
      </c>
      <c r="C379" s="38">
        <v>0.2054</v>
      </c>
      <c r="D379" s="39">
        <f t="shared" si="106"/>
        <v>0.30809999999999998</v>
      </c>
      <c r="E379" s="40">
        <f t="shared" si="101"/>
        <v>2.2633649099822239E-2</v>
      </c>
      <c r="F379" s="39">
        <f t="shared" si="107"/>
        <v>2.2633649099822239E-2</v>
      </c>
      <c r="G379" s="32">
        <f t="shared" si="103"/>
        <v>67212334</v>
      </c>
      <c r="H379" s="41">
        <f t="shared" si="102"/>
        <v>30</v>
      </c>
      <c r="I379" s="33">
        <f t="shared" si="104"/>
        <v>1521260.3829360518</v>
      </c>
      <c r="J379" s="42"/>
      <c r="K379" s="43"/>
      <c r="L379" s="36">
        <f t="shared" si="105"/>
        <v>69758756.98696284</v>
      </c>
    </row>
    <row r="380" spans="1:12" x14ac:dyDescent="0.25">
      <c r="A380" s="37">
        <v>42491</v>
      </c>
      <c r="B380" s="37">
        <v>42521</v>
      </c>
      <c r="C380" s="38">
        <v>0.2054</v>
      </c>
      <c r="D380" s="39">
        <f t="shared" si="106"/>
        <v>0.30809999999999998</v>
      </c>
      <c r="E380" s="40">
        <f t="shared" si="101"/>
        <v>2.2633649099822239E-2</v>
      </c>
      <c r="F380" s="39">
        <f t="shared" si="107"/>
        <v>2.2633649099822239E-2</v>
      </c>
      <c r="G380" s="32">
        <f t="shared" si="103"/>
        <v>67212334</v>
      </c>
      <c r="H380" s="41">
        <f t="shared" si="102"/>
        <v>30</v>
      </c>
      <c r="I380" s="33">
        <f t="shared" si="104"/>
        <v>1521260.3829360518</v>
      </c>
      <c r="J380" s="42"/>
      <c r="K380" s="43"/>
      <c r="L380" s="36">
        <f t="shared" si="105"/>
        <v>71280017.369898885</v>
      </c>
    </row>
    <row r="381" spans="1:12" x14ac:dyDescent="0.25">
      <c r="A381" s="37">
        <v>42522</v>
      </c>
      <c r="B381" s="37">
        <v>42551</v>
      </c>
      <c r="C381" s="38">
        <v>0.2054</v>
      </c>
      <c r="D381" s="39">
        <f t="shared" si="106"/>
        <v>0.30809999999999998</v>
      </c>
      <c r="E381" s="40">
        <f t="shared" si="101"/>
        <v>2.2633649099822239E-2</v>
      </c>
      <c r="F381" s="39">
        <f t="shared" si="107"/>
        <v>2.2633649099822239E-2</v>
      </c>
      <c r="G381" s="32">
        <f t="shared" si="103"/>
        <v>67212334</v>
      </c>
      <c r="H381" s="41">
        <f t="shared" si="102"/>
        <v>30</v>
      </c>
      <c r="I381" s="33">
        <f t="shared" si="104"/>
        <v>1521260.3829360518</v>
      </c>
      <c r="J381" s="42"/>
      <c r="K381" s="43"/>
      <c r="L381" s="36">
        <f t="shared" si="105"/>
        <v>72801277.752834931</v>
      </c>
    </row>
    <row r="382" spans="1:12" x14ac:dyDescent="0.25">
      <c r="A382" s="37">
        <v>42552</v>
      </c>
      <c r="B382" s="37">
        <v>42582</v>
      </c>
      <c r="C382" s="38">
        <v>0.21340000000000001</v>
      </c>
      <c r="D382" s="39">
        <f t="shared" si="106"/>
        <v>0.3201</v>
      </c>
      <c r="E382" s="40">
        <f t="shared" si="101"/>
        <v>2.3412151466478903E-2</v>
      </c>
      <c r="F382" s="39">
        <f t="shared" si="107"/>
        <v>2.3412151466478903E-2</v>
      </c>
      <c r="G382" s="32">
        <f t="shared" si="103"/>
        <v>67212334</v>
      </c>
      <c r="H382" s="41">
        <f t="shared" si="102"/>
        <v>30</v>
      </c>
      <c r="I382" s="33">
        <f t="shared" si="104"/>
        <v>1573585.34402357</v>
      </c>
      <c r="J382" s="42"/>
      <c r="K382" s="43"/>
      <c r="L382" s="36">
        <f t="shared" si="105"/>
        <v>74374863.096858501</v>
      </c>
    </row>
    <row r="383" spans="1:12" x14ac:dyDescent="0.25">
      <c r="A383" s="37">
        <v>42583</v>
      </c>
      <c r="B383" s="37">
        <v>42613</v>
      </c>
      <c r="C383" s="38">
        <v>0.21340000000000001</v>
      </c>
      <c r="D383" s="39">
        <f t="shared" si="106"/>
        <v>0.3201</v>
      </c>
      <c r="E383" s="40">
        <f t="shared" si="101"/>
        <v>2.3412151466478903E-2</v>
      </c>
      <c r="F383" s="39">
        <f t="shared" si="107"/>
        <v>2.3412151466478903E-2</v>
      </c>
      <c r="G383" s="32">
        <f t="shared" si="103"/>
        <v>67212334</v>
      </c>
      <c r="H383" s="41">
        <f t="shared" si="102"/>
        <v>30</v>
      </c>
      <c r="I383" s="33">
        <f t="shared" si="104"/>
        <v>1573585.34402357</v>
      </c>
      <c r="J383" s="42"/>
      <c r="K383" s="43"/>
      <c r="L383" s="36">
        <f t="shared" si="105"/>
        <v>75948448.440882072</v>
      </c>
    </row>
    <row r="384" spans="1:12" x14ac:dyDescent="0.25">
      <c r="A384" s="37">
        <v>42614</v>
      </c>
      <c r="B384" s="37">
        <v>42643</v>
      </c>
      <c r="C384" s="38">
        <v>0.21340000000000001</v>
      </c>
      <c r="D384" s="39">
        <f t="shared" si="106"/>
        <v>0.3201</v>
      </c>
      <c r="E384" s="40">
        <f t="shared" si="101"/>
        <v>2.3412151466478903E-2</v>
      </c>
      <c r="F384" s="39">
        <f t="shared" si="107"/>
        <v>2.3412151466478903E-2</v>
      </c>
      <c r="G384" s="32">
        <f t="shared" si="103"/>
        <v>67212334</v>
      </c>
      <c r="H384" s="41">
        <f t="shared" si="102"/>
        <v>30</v>
      </c>
      <c r="I384" s="33">
        <f t="shared" si="104"/>
        <v>1573585.34402357</v>
      </c>
      <c r="J384" s="42"/>
      <c r="K384" s="43"/>
      <c r="L384" s="36">
        <f t="shared" si="105"/>
        <v>77522033.784905642</v>
      </c>
    </row>
    <row r="385" spans="1:12" x14ac:dyDescent="0.25">
      <c r="A385" s="37">
        <v>42644</v>
      </c>
      <c r="B385" s="37">
        <v>42674</v>
      </c>
      <c r="C385" s="38">
        <v>0.21990000000000001</v>
      </c>
      <c r="D385" s="39">
        <f t="shared" si="106"/>
        <v>0.32985000000000003</v>
      </c>
      <c r="E385" s="40">
        <f t="shared" si="101"/>
        <v>2.4039922656450941E-2</v>
      </c>
      <c r="F385" s="39">
        <f t="shared" si="107"/>
        <v>2.4039922656450941E-2</v>
      </c>
      <c r="G385" s="32">
        <f t="shared" si="103"/>
        <v>67212334</v>
      </c>
      <c r="H385" s="41">
        <f t="shared" si="102"/>
        <v>30</v>
      </c>
      <c r="I385" s="33">
        <f t="shared" si="104"/>
        <v>1615779.3109195479</v>
      </c>
      <c r="J385" s="42"/>
      <c r="K385" s="43"/>
      <c r="L385" s="36">
        <f t="shared" si="105"/>
        <v>79137813.095825195</v>
      </c>
    </row>
    <row r="386" spans="1:12" x14ac:dyDescent="0.25">
      <c r="A386" s="37">
        <v>42675</v>
      </c>
      <c r="B386" s="37">
        <v>42704</v>
      </c>
      <c r="C386" s="38">
        <v>0.21990000000000001</v>
      </c>
      <c r="D386" s="39">
        <f t="shared" si="106"/>
        <v>0.32985000000000003</v>
      </c>
      <c r="E386" s="40">
        <f t="shared" si="101"/>
        <v>2.4039922656450941E-2</v>
      </c>
      <c r="F386" s="39">
        <f t="shared" si="107"/>
        <v>2.4039922656450941E-2</v>
      </c>
      <c r="G386" s="32">
        <f t="shared" si="103"/>
        <v>67212334</v>
      </c>
      <c r="H386" s="41">
        <f t="shared" si="102"/>
        <v>30</v>
      </c>
      <c r="I386" s="33">
        <f t="shared" si="104"/>
        <v>1615779.3109195479</v>
      </c>
      <c r="J386" s="42"/>
      <c r="K386" s="43"/>
      <c r="L386" s="36">
        <f t="shared" si="105"/>
        <v>80753592.406744748</v>
      </c>
    </row>
    <row r="387" spans="1:12" x14ac:dyDescent="0.25">
      <c r="A387" s="37">
        <v>42705</v>
      </c>
      <c r="B387" s="37">
        <v>42735</v>
      </c>
      <c r="C387" s="38">
        <v>0.21990000000000001</v>
      </c>
      <c r="D387" s="39">
        <f t="shared" si="106"/>
        <v>0.32985000000000003</v>
      </c>
      <c r="E387" s="40">
        <f t="shared" si="101"/>
        <v>2.4039922656450941E-2</v>
      </c>
      <c r="F387" s="39">
        <f t="shared" si="107"/>
        <v>2.4039922656450941E-2</v>
      </c>
      <c r="G387" s="32">
        <f t="shared" si="103"/>
        <v>67212334</v>
      </c>
      <c r="H387" s="41">
        <f t="shared" si="102"/>
        <v>30</v>
      </c>
      <c r="I387" s="33">
        <f t="shared" si="104"/>
        <v>1615779.3109195479</v>
      </c>
      <c r="J387" s="42"/>
      <c r="K387" s="43"/>
      <c r="L387" s="36">
        <f t="shared" si="105"/>
        <v>82369371.717664301</v>
      </c>
    </row>
    <row r="388" spans="1:12" x14ac:dyDescent="0.25">
      <c r="A388" s="37">
        <v>42736</v>
      </c>
      <c r="B388" s="37">
        <v>42766</v>
      </c>
      <c r="C388" s="38">
        <v>0.22339999999999999</v>
      </c>
      <c r="D388" s="39">
        <f t="shared" si="106"/>
        <v>0.33509999999999995</v>
      </c>
      <c r="E388" s="40">
        <f t="shared" si="101"/>
        <v>2.4376207843189057E-2</v>
      </c>
      <c r="F388" s="39">
        <f t="shared" si="107"/>
        <v>2.4376207843189057E-2</v>
      </c>
      <c r="G388" s="32">
        <f t="shared" si="103"/>
        <v>67212334</v>
      </c>
      <c r="H388" s="41">
        <f t="shared" si="102"/>
        <v>30</v>
      </c>
      <c r="I388" s="33">
        <f t="shared" si="104"/>
        <v>1638381.8232098424</v>
      </c>
      <c r="J388" s="42"/>
      <c r="K388" s="43"/>
      <c r="L388" s="36">
        <f t="shared" si="105"/>
        <v>84007753.540874138</v>
      </c>
    </row>
    <row r="389" spans="1:12" x14ac:dyDescent="0.25">
      <c r="A389" s="37">
        <v>42767</v>
      </c>
      <c r="B389" s="37">
        <v>42794</v>
      </c>
      <c r="C389" s="38">
        <v>0.22339999999999999</v>
      </c>
      <c r="D389" s="39">
        <f t="shared" si="106"/>
        <v>0.33509999999999995</v>
      </c>
      <c r="E389" s="40">
        <f t="shared" si="101"/>
        <v>2.4376207843189057E-2</v>
      </c>
      <c r="F389" s="39">
        <f t="shared" si="107"/>
        <v>2.4376207843189057E-2</v>
      </c>
      <c r="G389" s="32">
        <f t="shared" si="103"/>
        <v>67212334</v>
      </c>
      <c r="H389" s="41">
        <f t="shared" si="102"/>
        <v>30</v>
      </c>
      <c r="I389" s="33">
        <f t="shared" si="104"/>
        <v>1638381.8232098424</v>
      </c>
      <c r="J389" s="42"/>
      <c r="K389" s="43"/>
      <c r="L389" s="36">
        <f t="shared" si="105"/>
        <v>85646135.364083976</v>
      </c>
    </row>
    <row r="390" spans="1:12" x14ac:dyDescent="0.25">
      <c r="A390" s="37">
        <v>42795</v>
      </c>
      <c r="B390" s="37">
        <v>42825</v>
      </c>
      <c r="C390" s="38">
        <v>0.22339999999999999</v>
      </c>
      <c r="D390" s="39">
        <f t="shared" si="106"/>
        <v>0.33509999999999995</v>
      </c>
      <c r="E390" s="40">
        <f t="shared" si="101"/>
        <v>2.4376207843189057E-2</v>
      </c>
      <c r="F390" s="39">
        <f t="shared" si="107"/>
        <v>2.4376207843189057E-2</v>
      </c>
      <c r="G390" s="32">
        <f t="shared" si="103"/>
        <v>67212334</v>
      </c>
      <c r="H390" s="41">
        <f t="shared" si="102"/>
        <v>30</v>
      </c>
      <c r="I390" s="33">
        <f t="shared" si="104"/>
        <v>1638381.8232098424</v>
      </c>
      <c r="J390" s="42"/>
      <c r="K390" s="43"/>
      <c r="L390" s="36">
        <f t="shared" si="105"/>
        <v>87284517.187293813</v>
      </c>
    </row>
    <row r="391" spans="1:12" x14ac:dyDescent="0.25">
      <c r="A391" s="37">
        <v>42826</v>
      </c>
      <c r="B391" s="37">
        <v>42855</v>
      </c>
      <c r="C391" s="38">
        <v>0.2233</v>
      </c>
      <c r="D391" s="39">
        <f t="shared" si="106"/>
        <v>0.33494999999999997</v>
      </c>
      <c r="E391" s="40">
        <f t="shared" si="101"/>
        <v>2.4366616530168139E-2</v>
      </c>
      <c r="F391" s="39">
        <f t="shared" si="107"/>
        <v>2.4366616530168139E-2</v>
      </c>
      <c r="G391" s="32">
        <f t="shared" si="103"/>
        <v>67212334</v>
      </c>
      <c r="H391" s="41">
        <f t="shared" si="102"/>
        <v>30</v>
      </c>
      <c r="I391" s="33">
        <f t="shared" si="104"/>
        <v>1637737.1686755822</v>
      </c>
      <c r="J391" s="42"/>
      <c r="K391" s="43"/>
      <c r="L391" s="36">
        <f t="shared" si="105"/>
        <v>88922254.355969399</v>
      </c>
    </row>
    <row r="392" spans="1:12" x14ac:dyDescent="0.25">
      <c r="A392" s="37">
        <v>42856</v>
      </c>
      <c r="B392" s="37">
        <v>42886</v>
      </c>
      <c r="C392" s="38">
        <v>0.2233</v>
      </c>
      <c r="D392" s="39">
        <f t="shared" si="106"/>
        <v>0.33494999999999997</v>
      </c>
      <c r="E392" s="40">
        <f t="shared" si="101"/>
        <v>2.4366616530168139E-2</v>
      </c>
      <c r="F392" s="39">
        <f t="shared" si="107"/>
        <v>2.4366616530168139E-2</v>
      </c>
      <c r="G392" s="32">
        <f t="shared" si="103"/>
        <v>67212334</v>
      </c>
      <c r="H392" s="41">
        <f t="shared" si="102"/>
        <v>30</v>
      </c>
      <c r="I392" s="33">
        <f t="shared" si="104"/>
        <v>1637737.1686755822</v>
      </c>
      <c r="J392" s="42"/>
      <c r="K392" s="43"/>
      <c r="L392" s="36">
        <f t="shared" si="105"/>
        <v>90559991.524644986</v>
      </c>
    </row>
    <row r="393" spans="1:12" x14ac:dyDescent="0.25">
      <c r="A393" s="37">
        <v>42887</v>
      </c>
      <c r="B393" s="37">
        <v>42916</v>
      </c>
      <c r="C393" s="38">
        <v>0.2233</v>
      </c>
      <c r="D393" s="39">
        <f>IF(A393="","",C393*1.5)</f>
        <v>0.33494999999999997</v>
      </c>
      <c r="E393" s="40">
        <f>IF(D393="","", (POWER((1+D393),(1/12)))-1)</f>
        <v>2.4366616530168139E-2</v>
      </c>
      <c r="F393" s="39">
        <f>IF(A393="","",IF(D$1=0,E393,MIN(E393,D$1)))</f>
        <v>2.4366616530168139E-2</v>
      </c>
      <c r="G393" s="32">
        <f t="shared" si="103"/>
        <v>67212334</v>
      </c>
      <c r="H393" s="41">
        <f t="shared" si="102"/>
        <v>30</v>
      </c>
      <c r="I393" s="33">
        <f t="shared" si="104"/>
        <v>1637737.1686755822</v>
      </c>
      <c r="J393" s="42"/>
      <c r="K393" s="43"/>
      <c r="L393" s="36">
        <f t="shared" si="105"/>
        <v>92197728.693320572</v>
      </c>
    </row>
    <row r="394" spans="1:12" x14ac:dyDescent="0.25">
      <c r="A394" s="37">
        <v>42917</v>
      </c>
      <c r="B394" s="37">
        <v>42947</v>
      </c>
      <c r="C394" s="38">
        <v>0.2198</v>
      </c>
      <c r="D394" s="39">
        <f>IF(A394="","",C394*1.5)</f>
        <v>0.32969999999999999</v>
      </c>
      <c r="E394" s="40">
        <f>IF(D394="","", (POWER((1+D394),(1/12)))-1)</f>
        <v>2.4030296637850723E-2</v>
      </c>
      <c r="F394" s="39">
        <f>IF(A394="","",IF(D$1=0,E394,MIN(E394,D$1)))</f>
        <v>2.4030296637850723E-2</v>
      </c>
      <c r="G394" s="32">
        <f t="shared" si="103"/>
        <v>67212334</v>
      </c>
      <c r="H394" s="41">
        <f t="shared" si="102"/>
        <v>30</v>
      </c>
      <c r="I394" s="33">
        <f t="shared" si="104"/>
        <v>1615132.3237422998</v>
      </c>
      <c r="J394" s="42"/>
      <c r="K394" s="43"/>
      <c r="L394" s="36">
        <f t="shared" si="105"/>
        <v>93812861.017062873</v>
      </c>
    </row>
    <row r="395" spans="1:12" x14ac:dyDescent="0.25">
      <c r="A395" s="37">
        <v>42948</v>
      </c>
      <c r="B395" s="37">
        <v>42978</v>
      </c>
      <c r="C395" s="38">
        <v>0.2198</v>
      </c>
      <c r="D395" s="39">
        <f t="shared" ref="D395:D409" si="108">IF(A395="","",C395*1.5)</f>
        <v>0.32969999999999999</v>
      </c>
      <c r="E395" s="40">
        <f t="shared" ref="E395:E409" si="109">IF(D395="","", (POWER((1+D395),(1/12)))-1)</f>
        <v>2.4030296637850723E-2</v>
      </c>
      <c r="F395" s="39">
        <f t="shared" ref="F395:F409" si="110">IF(A395="","",IF(D$1=0,E395,MIN(E395,D$1)))</f>
        <v>2.4030296637850723E-2</v>
      </c>
      <c r="G395" s="32">
        <f t="shared" si="103"/>
        <v>67212334</v>
      </c>
      <c r="H395" s="41">
        <f t="shared" si="102"/>
        <v>30</v>
      </c>
      <c r="I395" s="33">
        <f t="shared" si="104"/>
        <v>1615132.3237422998</v>
      </c>
      <c r="J395" s="42"/>
      <c r="K395" s="43"/>
      <c r="L395" s="36">
        <f t="shared" si="105"/>
        <v>95427993.340805173</v>
      </c>
    </row>
    <row r="396" spans="1:12" x14ac:dyDescent="0.25">
      <c r="A396" s="37">
        <v>42979</v>
      </c>
      <c r="B396" s="37">
        <v>43008</v>
      </c>
      <c r="C396" s="38">
        <v>0.2198</v>
      </c>
      <c r="D396" s="39">
        <f t="shared" si="108"/>
        <v>0.32969999999999999</v>
      </c>
      <c r="E396" s="40">
        <f t="shared" si="109"/>
        <v>2.4030296637850723E-2</v>
      </c>
      <c r="F396" s="39">
        <f t="shared" si="110"/>
        <v>2.4030296637850723E-2</v>
      </c>
      <c r="G396" s="32">
        <f t="shared" si="103"/>
        <v>67212334</v>
      </c>
      <c r="H396" s="41">
        <f t="shared" si="102"/>
        <v>30</v>
      </c>
      <c r="I396" s="33">
        <f t="shared" si="104"/>
        <v>1615132.3237422998</v>
      </c>
      <c r="J396" s="42"/>
      <c r="K396" s="43"/>
      <c r="L396" s="36">
        <f t="shared" si="105"/>
        <v>97043125.664547473</v>
      </c>
    </row>
    <row r="397" spans="1:12" x14ac:dyDescent="0.25">
      <c r="A397" s="37">
        <v>43009</v>
      </c>
      <c r="B397" s="37">
        <v>43039</v>
      </c>
      <c r="C397" s="38">
        <v>0.21149999999999999</v>
      </c>
      <c r="D397" s="39">
        <f t="shared" si="108"/>
        <v>0.31724999999999998</v>
      </c>
      <c r="E397" s="40">
        <f t="shared" si="109"/>
        <v>2.3227846316473233E-2</v>
      </c>
      <c r="F397" s="39">
        <f t="shared" si="110"/>
        <v>2.3227846316473233E-2</v>
      </c>
      <c r="G397" s="32">
        <f t="shared" si="103"/>
        <v>67212334</v>
      </c>
      <c r="H397" s="41">
        <f t="shared" si="102"/>
        <v>30</v>
      </c>
      <c r="I397" s="33">
        <f t="shared" si="104"/>
        <v>1561197.7647234686</v>
      </c>
      <c r="J397" s="42"/>
      <c r="K397" s="43"/>
      <c r="L397" s="36">
        <f t="shared" si="105"/>
        <v>98604323.429270938</v>
      </c>
    </row>
    <row r="398" spans="1:12" x14ac:dyDescent="0.25">
      <c r="A398" s="37">
        <v>43040</v>
      </c>
      <c r="B398" s="37">
        <v>43069</v>
      </c>
      <c r="C398" s="38">
        <v>0.20960000000000001</v>
      </c>
      <c r="D398" s="39">
        <f t="shared" si="108"/>
        <v>0.31440000000000001</v>
      </c>
      <c r="E398" s="40">
        <f t="shared" si="109"/>
        <v>2.3043175271197036E-2</v>
      </c>
      <c r="F398" s="39">
        <f t="shared" si="110"/>
        <v>2.3043175271197036E-2</v>
      </c>
      <c r="G398" s="32">
        <f t="shared" si="103"/>
        <v>67212334</v>
      </c>
      <c r="H398" s="41">
        <f t="shared" si="102"/>
        <v>30</v>
      </c>
      <c r="I398" s="33">
        <f t="shared" si="104"/>
        <v>1548785.5927482357</v>
      </c>
      <c r="J398" s="42"/>
      <c r="K398" s="43"/>
      <c r="L398" s="36">
        <f t="shared" si="105"/>
        <v>100153109.02201918</v>
      </c>
    </row>
    <row r="399" spans="1:12" x14ac:dyDescent="0.25">
      <c r="A399" s="37">
        <v>43070</v>
      </c>
      <c r="B399" s="37">
        <v>43100</v>
      </c>
      <c r="C399" s="38">
        <v>0.2077</v>
      </c>
      <c r="D399" s="39">
        <f t="shared" si="108"/>
        <v>0.31154999999999999</v>
      </c>
      <c r="E399" s="40">
        <f t="shared" si="109"/>
        <v>2.2858136808515228E-2</v>
      </c>
      <c r="F399" s="39">
        <f t="shared" si="110"/>
        <v>2.2858136808515228E-2</v>
      </c>
      <c r="G399" s="32">
        <f t="shared" si="103"/>
        <v>67212334</v>
      </c>
      <c r="H399" s="41">
        <f t="shared" si="102"/>
        <v>30</v>
      </c>
      <c r="I399" s="33">
        <f t="shared" si="104"/>
        <v>1536348.7257916196</v>
      </c>
      <c r="J399" s="42"/>
      <c r="K399" s="43"/>
      <c r="L399" s="36">
        <f t="shared" si="105"/>
        <v>101689457.7478108</v>
      </c>
    </row>
    <row r="400" spans="1:12" x14ac:dyDescent="0.25">
      <c r="A400" s="37">
        <v>43101</v>
      </c>
      <c r="B400" s="37">
        <v>43131</v>
      </c>
      <c r="C400" s="38">
        <v>0.2069</v>
      </c>
      <c r="D400" s="39">
        <f t="shared" si="108"/>
        <v>0.31035000000000001</v>
      </c>
      <c r="E400" s="40">
        <f t="shared" si="109"/>
        <v>2.2780115587483163E-2</v>
      </c>
      <c r="F400" s="39">
        <f t="shared" si="110"/>
        <v>2.2780115587483163E-2</v>
      </c>
      <c r="G400" s="32">
        <f t="shared" si="103"/>
        <v>67212334</v>
      </c>
      <c r="H400" s="41">
        <f t="shared" si="102"/>
        <v>30</v>
      </c>
      <c r="I400" s="33">
        <f t="shared" si="104"/>
        <v>1531104.7374245245</v>
      </c>
      <c r="J400" s="42"/>
      <c r="K400" s="43"/>
      <c r="L400" s="36">
        <f t="shared" si="105"/>
        <v>103220562.48523532</v>
      </c>
    </row>
    <row r="401" spans="1:12" x14ac:dyDescent="0.25">
      <c r="A401" s="37">
        <v>43132</v>
      </c>
      <c r="B401" s="37">
        <v>43159</v>
      </c>
      <c r="C401" s="38">
        <v>0.21010000000000001</v>
      </c>
      <c r="D401" s="39">
        <f t="shared" si="108"/>
        <v>0.31515000000000004</v>
      </c>
      <c r="E401" s="40">
        <f t="shared" si="109"/>
        <v>2.3091808474569486E-2</v>
      </c>
      <c r="F401" s="39">
        <f t="shared" si="110"/>
        <v>2.3091808474569486E-2</v>
      </c>
      <c r="G401" s="32">
        <f t="shared" si="103"/>
        <v>67212334</v>
      </c>
      <c r="H401" s="41">
        <f t="shared" si="102"/>
        <v>30</v>
      </c>
      <c r="I401" s="33">
        <f t="shared" si="104"/>
        <v>1552054.3438567948</v>
      </c>
      <c r="J401" s="42"/>
      <c r="K401" s="43"/>
      <c r="L401" s="36">
        <f t="shared" si="105"/>
        <v>104772616.82909212</v>
      </c>
    </row>
    <row r="402" spans="1:12" x14ac:dyDescent="0.25">
      <c r="A402" s="37">
        <v>43160</v>
      </c>
      <c r="B402" s="37">
        <v>43190</v>
      </c>
      <c r="C402" s="38">
        <v>0.20680000000000001</v>
      </c>
      <c r="D402" s="39">
        <f t="shared" si="108"/>
        <v>0.31020000000000003</v>
      </c>
      <c r="E402" s="40">
        <f t="shared" si="109"/>
        <v>2.2770358330055807E-2</v>
      </c>
      <c r="F402" s="39">
        <f t="shared" si="110"/>
        <v>2.2770358330055807E-2</v>
      </c>
      <c r="G402" s="32">
        <f t="shared" si="103"/>
        <v>67212334</v>
      </c>
      <c r="H402" s="41">
        <f t="shared" si="102"/>
        <v>30</v>
      </c>
      <c r="I402" s="33">
        <f t="shared" si="104"/>
        <v>1530448.9293793931</v>
      </c>
      <c r="J402" s="42"/>
      <c r="K402" s="43"/>
      <c r="L402" s="36">
        <f t="shared" si="105"/>
        <v>106303065.7584715</v>
      </c>
    </row>
    <row r="403" spans="1:12" x14ac:dyDescent="0.25">
      <c r="A403" s="37">
        <v>43191</v>
      </c>
      <c r="B403" s="37">
        <v>43220</v>
      </c>
      <c r="C403" s="38">
        <v>0.20480000000000001</v>
      </c>
      <c r="D403" s="39">
        <f t="shared" si="108"/>
        <v>0.30720000000000003</v>
      </c>
      <c r="E403" s="40">
        <f t="shared" si="109"/>
        <v>2.2574997834371668E-2</v>
      </c>
      <c r="F403" s="39">
        <f t="shared" si="110"/>
        <v>2.2574997834371668E-2</v>
      </c>
      <c r="G403" s="32">
        <f t="shared" si="103"/>
        <v>67212334</v>
      </c>
      <c r="H403" s="41">
        <f t="shared" si="102"/>
        <v>30</v>
      </c>
      <c r="I403" s="33">
        <f t="shared" si="104"/>
        <v>1517318.2944930652</v>
      </c>
      <c r="J403" s="42"/>
      <c r="K403" s="43"/>
      <c r="L403" s="36">
        <f t="shared" si="105"/>
        <v>107820384.05296457</v>
      </c>
    </row>
    <row r="404" spans="1:12" x14ac:dyDescent="0.25">
      <c r="A404" s="37">
        <v>43221</v>
      </c>
      <c r="B404" s="37">
        <v>43251</v>
      </c>
      <c r="C404" s="38">
        <v>0.2044</v>
      </c>
      <c r="D404" s="39">
        <f t="shared" si="108"/>
        <v>0.30659999999999998</v>
      </c>
      <c r="E404" s="40">
        <f t="shared" si="109"/>
        <v>2.2535876422826506E-2</v>
      </c>
      <c r="F404" s="39">
        <f t="shared" si="110"/>
        <v>2.2535876422826506E-2</v>
      </c>
      <c r="G404" s="32">
        <f t="shared" si="103"/>
        <v>67212334</v>
      </c>
      <c r="H404" s="41">
        <f t="shared" si="102"/>
        <v>30</v>
      </c>
      <c r="I404" s="33">
        <f t="shared" si="104"/>
        <v>1514688.8531137404</v>
      </c>
      <c r="J404" s="42"/>
      <c r="K404" s="43"/>
      <c r="L404" s="36">
        <f t="shared" si="105"/>
        <v>109335072.90607831</v>
      </c>
    </row>
    <row r="405" spans="1:12" x14ac:dyDescent="0.25">
      <c r="A405" s="37">
        <v>43252</v>
      </c>
      <c r="B405" s="37">
        <v>43281</v>
      </c>
      <c r="C405" s="38">
        <v>0.20280000000000001</v>
      </c>
      <c r="D405" s="39">
        <f t="shared" si="108"/>
        <v>0.30420000000000003</v>
      </c>
      <c r="E405" s="40">
        <f t="shared" si="109"/>
        <v>2.2379225919199275E-2</v>
      </c>
      <c r="F405" s="39">
        <f t="shared" si="110"/>
        <v>2.2379225919199275E-2</v>
      </c>
      <c r="G405" s="32">
        <f t="shared" si="103"/>
        <v>67212334</v>
      </c>
      <c r="H405" s="41">
        <f t="shared" si="102"/>
        <v>30</v>
      </c>
      <c r="I405" s="33">
        <f t="shared" si="104"/>
        <v>1504160.0071426786</v>
      </c>
      <c r="J405" s="42"/>
      <c r="K405" s="43"/>
      <c r="L405" s="36">
        <f t="shared" si="105"/>
        <v>110839232.91322099</v>
      </c>
    </row>
    <row r="406" spans="1:12" x14ac:dyDescent="0.25">
      <c r="A406" s="37">
        <v>43282</v>
      </c>
      <c r="B406" s="37">
        <v>43312</v>
      </c>
      <c r="C406" s="38">
        <v>0.20030000000000001</v>
      </c>
      <c r="D406" s="39">
        <f t="shared" si="108"/>
        <v>0.30044999999999999</v>
      </c>
      <c r="E406" s="40">
        <f t="shared" si="109"/>
        <v>2.2133929699163168E-2</v>
      </c>
      <c r="F406" s="39">
        <f t="shared" si="110"/>
        <v>2.2133929699163168E-2</v>
      </c>
      <c r="G406" s="32">
        <f t="shared" si="103"/>
        <v>67212334</v>
      </c>
      <c r="H406" s="41">
        <f t="shared" si="102"/>
        <v>30</v>
      </c>
      <c r="I406" s="33">
        <f t="shared" si="104"/>
        <v>1487673.0756726745</v>
      </c>
      <c r="J406" s="42"/>
      <c r="K406" s="43"/>
      <c r="L406" s="36">
        <f t="shared" si="105"/>
        <v>112326905.98889366</v>
      </c>
    </row>
    <row r="407" spans="1:12" x14ac:dyDescent="0.25">
      <c r="A407" s="37">
        <v>43313</v>
      </c>
      <c r="B407" s="37">
        <v>43343</v>
      </c>
      <c r="C407" s="38">
        <v>0.19939999999999999</v>
      </c>
      <c r="D407" s="39">
        <f t="shared" si="108"/>
        <v>0.29909999999999998</v>
      </c>
      <c r="E407" s="40">
        <f t="shared" si="109"/>
        <v>2.2045464310016527E-2</v>
      </c>
      <c r="F407" s="39">
        <f t="shared" si="110"/>
        <v>2.2045464310016527E-2</v>
      </c>
      <c r="G407" s="32">
        <f t="shared" si="103"/>
        <v>67212334</v>
      </c>
      <c r="H407" s="41">
        <f t="shared" si="102"/>
        <v>30</v>
      </c>
      <c r="I407" s="33">
        <f t="shared" si="104"/>
        <v>1481727.1103899104</v>
      </c>
      <c r="J407" s="42"/>
      <c r="K407" s="43"/>
      <c r="L407" s="36">
        <f t="shared" si="105"/>
        <v>113808633.09928356</v>
      </c>
    </row>
    <row r="408" spans="1:12" x14ac:dyDescent="0.25">
      <c r="A408" s="37">
        <v>43344</v>
      </c>
      <c r="B408" s="37">
        <v>43373</v>
      </c>
      <c r="C408" s="38">
        <v>0.1981</v>
      </c>
      <c r="D408" s="39">
        <f t="shared" si="108"/>
        <v>0.29715000000000003</v>
      </c>
      <c r="E408" s="40">
        <f t="shared" si="109"/>
        <v>2.1917532081249247E-2</v>
      </c>
      <c r="F408" s="39">
        <f t="shared" si="110"/>
        <v>2.1917532081249247E-2</v>
      </c>
      <c r="G408" s="32">
        <f t="shared" si="103"/>
        <v>67212334</v>
      </c>
      <c r="H408" s="41">
        <f t="shared" si="102"/>
        <v>30</v>
      </c>
      <c r="I408" s="33">
        <f t="shared" si="104"/>
        <v>1473128.4867006396</v>
      </c>
      <c r="J408" s="42"/>
      <c r="K408" s="43"/>
      <c r="L408" s="36">
        <f t="shared" si="105"/>
        <v>115281761.5859842</v>
      </c>
    </row>
    <row r="409" spans="1:12" x14ac:dyDescent="0.25">
      <c r="A409" s="37">
        <v>43374</v>
      </c>
      <c r="B409" s="37">
        <v>43404</v>
      </c>
      <c r="C409" s="38">
        <v>0.1963</v>
      </c>
      <c r="D409" s="39">
        <f t="shared" si="108"/>
        <v>0.29444999999999999</v>
      </c>
      <c r="E409" s="40">
        <f t="shared" si="109"/>
        <v>2.1740103800155453E-2</v>
      </c>
      <c r="F409" s="39">
        <f t="shared" si="110"/>
        <v>2.1740103800155453E-2</v>
      </c>
      <c r="G409" s="32">
        <f t="shared" si="103"/>
        <v>67212334</v>
      </c>
      <c r="H409" s="41">
        <f t="shared" si="102"/>
        <v>30</v>
      </c>
      <c r="I409" s="33">
        <f t="shared" si="104"/>
        <v>1461203.1178107176</v>
      </c>
      <c r="J409" s="42"/>
      <c r="K409" s="43"/>
      <c r="L409" s="36">
        <f t="shared" si="105"/>
        <v>116742964.70379491</v>
      </c>
    </row>
    <row r="410" spans="1:12" x14ac:dyDescent="0.25">
      <c r="A410" s="37">
        <v>43405</v>
      </c>
      <c r="B410" s="37">
        <v>43434</v>
      </c>
      <c r="C410" s="38">
        <v>0.19489999999999999</v>
      </c>
      <c r="D410" s="39">
        <f>IF(A410="","",C410*1.5)</f>
        <v>0.29235</v>
      </c>
      <c r="E410" s="40">
        <f>IF(D410="","", (POWER((1+D410),(1/12)))-1)</f>
        <v>2.1601869331581591E-2</v>
      </c>
      <c r="F410" s="39">
        <f>IF(A410="","",IF(D$1=0,E410,MIN(E410,D$1)))</f>
        <v>2.1601869331581591E-2</v>
      </c>
      <c r="G410" s="32">
        <f t="shared" si="103"/>
        <v>67212334</v>
      </c>
      <c r="H410" s="41">
        <f t="shared" si="102"/>
        <v>30</v>
      </c>
      <c r="I410" s="33">
        <f t="shared" si="104"/>
        <v>1451912.0565386186</v>
      </c>
      <c r="J410" s="42"/>
      <c r="K410" s="43"/>
      <c r="L410" s="36">
        <f t="shared" si="105"/>
        <v>118194876.76033352</v>
      </c>
    </row>
    <row r="411" spans="1:12" x14ac:dyDescent="0.25">
      <c r="A411" s="37">
        <v>43435</v>
      </c>
      <c r="B411" s="37">
        <v>43465</v>
      </c>
      <c r="C411" s="38">
        <v>0.19400000000000001</v>
      </c>
      <c r="D411" s="39">
        <f t="shared" ref="D411" si="111">IF(A411="","",C411*1.5)</f>
        <v>0.29100000000000004</v>
      </c>
      <c r="E411" s="40">
        <f t="shared" ref="E411" si="112">IF(D411="","", (POWER((1+D411),(1/12)))-1)</f>
        <v>2.1512895544899102E-2</v>
      </c>
      <c r="F411" s="39">
        <f t="shared" ref="F411" si="113">IF(A411="","",IF(D$1=0,E411,MIN(E411,D$1)))</f>
        <v>2.1512895544899102E-2</v>
      </c>
      <c r="G411" s="32">
        <f t="shared" si="103"/>
        <v>67212334</v>
      </c>
      <c r="H411" s="41">
        <f t="shared" si="102"/>
        <v>30</v>
      </c>
      <c r="I411" s="33">
        <f t="shared" si="104"/>
        <v>1445931.9206708705</v>
      </c>
      <c r="J411" s="106"/>
      <c r="K411" s="107"/>
      <c r="L411" s="36">
        <f t="shared" si="105"/>
        <v>119640808.68100439</v>
      </c>
    </row>
    <row r="412" spans="1:12" x14ac:dyDescent="0.25">
      <c r="A412" s="44"/>
      <c r="B412" s="45"/>
      <c r="C412" s="45"/>
      <c r="D412" s="116" t="s">
        <v>19</v>
      </c>
      <c r="E412" s="116"/>
      <c r="F412" s="46" t="s">
        <v>20</v>
      </c>
      <c r="G412" s="47">
        <f>G411</f>
        <v>67212334</v>
      </c>
      <c r="H412" s="48">
        <f>SUM(H378:H410)</f>
        <v>981</v>
      </c>
      <c r="I412" s="49">
        <f>SUM(I378:I411)</f>
        <v>52428474.68100442</v>
      </c>
      <c r="J412" s="49"/>
      <c r="K412" s="50"/>
      <c r="L412" s="51">
        <f>L411</f>
        <v>119640808.68100439</v>
      </c>
    </row>
    <row r="413" spans="1:12" x14ac:dyDescent="0.25">
      <c r="A413" s="52"/>
      <c r="B413" s="52"/>
      <c r="C413" s="52"/>
      <c r="D413" s="52"/>
      <c r="E413" s="52"/>
      <c r="F413" s="52"/>
      <c r="G413" s="53"/>
      <c r="H413" s="53"/>
      <c r="I413" s="54"/>
      <c r="J413" s="55"/>
      <c r="K413" s="56"/>
      <c r="L413" s="57"/>
    </row>
    <row r="414" spans="1:12" x14ac:dyDescent="0.25">
      <c r="A414" s="52"/>
      <c r="B414" s="52"/>
      <c r="C414" s="52"/>
      <c r="D414" s="58"/>
      <c r="E414" s="58"/>
      <c r="F414" s="58"/>
      <c r="G414" s="59"/>
      <c r="H414" s="111" t="s">
        <v>21</v>
      </c>
      <c r="I414" s="111"/>
      <c r="J414" s="111"/>
      <c r="K414" s="111"/>
      <c r="L414" s="60">
        <f>SUM(G412,I412)</f>
        <v>119640808.68100442</v>
      </c>
    </row>
    <row r="415" spans="1:12" x14ac:dyDescent="0.25">
      <c r="A415" s="52"/>
      <c r="B415" s="52"/>
      <c r="C415" s="52"/>
      <c r="D415" s="52"/>
      <c r="E415" s="52"/>
      <c r="F415" s="52"/>
      <c r="G415" s="53"/>
      <c r="H415" s="53"/>
      <c r="I415" s="54"/>
      <c r="J415" s="55"/>
      <c r="K415" s="56"/>
      <c r="L415" s="57"/>
    </row>
    <row r="416" spans="1:12" x14ac:dyDescent="0.25">
      <c r="C416" s="7"/>
      <c r="H416" s="111" t="s">
        <v>22</v>
      </c>
      <c r="I416" s="111"/>
      <c r="J416" s="111"/>
      <c r="K416" s="111"/>
      <c r="L416" s="61">
        <f>I412</f>
        <v>52428474.68100442</v>
      </c>
    </row>
    <row r="417" spans="1:12" x14ac:dyDescent="0.25">
      <c r="C417" s="7"/>
      <c r="I417" s="7"/>
    </row>
    <row r="418" spans="1:12" ht="15.75" x14ac:dyDescent="0.25">
      <c r="A418" s="67" t="s">
        <v>0</v>
      </c>
      <c r="B418" s="68">
        <v>5103</v>
      </c>
      <c r="C418" s="1"/>
      <c r="D418" s="2"/>
      <c r="E418" s="2"/>
      <c r="F418" s="3"/>
      <c r="G418" s="4"/>
      <c r="H418" s="3"/>
      <c r="I418" s="3"/>
      <c r="J418" s="3"/>
      <c r="K418" s="5"/>
      <c r="L418" s="6"/>
    </row>
    <row r="419" spans="1:12" x14ac:dyDescent="0.25">
      <c r="A419" s="67" t="s">
        <v>1</v>
      </c>
      <c r="B419" s="69">
        <v>43567640</v>
      </c>
      <c r="C419" s="7"/>
      <c r="D419" s="1"/>
      <c r="E419" s="2"/>
      <c r="F419" s="8"/>
      <c r="G419" s="8"/>
      <c r="H419" s="3"/>
      <c r="I419" s="3"/>
      <c r="J419" s="3"/>
      <c r="K419" s="5"/>
      <c r="L419" s="6"/>
    </row>
    <row r="420" spans="1:12" x14ac:dyDescent="0.25">
      <c r="A420" s="117"/>
      <c r="B420" s="117"/>
      <c r="C420" s="117"/>
      <c r="D420" s="118"/>
      <c r="E420" s="119"/>
      <c r="F420" s="3"/>
      <c r="G420" s="3"/>
      <c r="H420" s="3"/>
      <c r="I420" s="3"/>
      <c r="J420" s="3"/>
      <c r="K420" s="5"/>
      <c r="L420" s="6"/>
    </row>
    <row r="421" spans="1:12" x14ac:dyDescent="0.25">
      <c r="A421" s="105"/>
      <c r="B421" s="105"/>
      <c r="C421" s="10"/>
      <c r="D421" s="11"/>
      <c r="E421" s="11"/>
      <c r="F421" s="3"/>
      <c r="G421" s="3"/>
      <c r="H421" s="3"/>
      <c r="I421" s="3"/>
      <c r="J421" s="3"/>
      <c r="K421" s="5"/>
      <c r="L421" s="6"/>
    </row>
    <row r="422" spans="1:12" x14ac:dyDescent="0.25">
      <c r="A422" s="112" t="s">
        <v>2</v>
      </c>
      <c r="B422" s="112"/>
      <c r="C422" s="12" t="s">
        <v>3</v>
      </c>
      <c r="D422" s="113" t="s">
        <v>4</v>
      </c>
      <c r="E422" s="113"/>
      <c r="F422" s="13" t="s">
        <v>5</v>
      </c>
      <c r="G422" s="114" t="s">
        <v>6</v>
      </c>
      <c r="H422" s="114"/>
      <c r="I422" s="114"/>
      <c r="J422" s="114"/>
      <c r="K422" s="114"/>
      <c r="L422" s="114"/>
    </row>
    <row r="423" spans="1:12" ht="24" x14ac:dyDescent="0.25">
      <c r="A423" s="14" t="s">
        <v>7</v>
      </c>
      <c r="B423" s="14" t="s">
        <v>8</v>
      </c>
      <c r="C423" s="15" t="s">
        <v>9</v>
      </c>
      <c r="D423" s="16" t="s">
        <v>10</v>
      </c>
      <c r="E423" s="16" t="s">
        <v>11</v>
      </c>
      <c r="F423" s="12" t="s">
        <v>12</v>
      </c>
      <c r="G423" s="17" t="s">
        <v>13</v>
      </c>
      <c r="H423" s="18" t="s">
        <v>14</v>
      </c>
      <c r="I423" s="19" t="s">
        <v>15</v>
      </c>
      <c r="J423" s="115" t="s">
        <v>16</v>
      </c>
      <c r="K423" s="115"/>
      <c r="L423" s="62" t="s">
        <v>23</v>
      </c>
    </row>
    <row r="424" spans="1:12" x14ac:dyDescent="0.25">
      <c r="A424" s="20"/>
      <c r="B424" s="21"/>
      <c r="C424" s="22"/>
      <c r="D424" s="23" t="str">
        <f>IF(C424="","",C424*1.5)</f>
        <v/>
      </c>
      <c r="E424" s="24" t="str">
        <f t="shared" ref="E424:E439" si="114">IF(D424="","", (POWER((1+D424),(1/12)))-1)</f>
        <v/>
      </c>
      <c r="F424" s="25" t="str">
        <f>IF(A424="","",IF(D$224=0,E424,MIN(E424,D$224)))</f>
        <v/>
      </c>
      <c r="G424" s="26">
        <f>B419</f>
        <v>43567640</v>
      </c>
      <c r="H424" s="27" t="str">
        <f t="shared" ref="H424:H458" si="115">IF(A424="","",DAYS360(A424,B424+(1)))</f>
        <v/>
      </c>
      <c r="I424" s="28">
        <f>D420</f>
        <v>0</v>
      </c>
      <c r="J424" s="29" t="s">
        <v>17</v>
      </c>
      <c r="K424" s="30" t="s">
        <v>18</v>
      </c>
      <c r="L424" s="31">
        <f>G424+I424</f>
        <v>43567640</v>
      </c>
    </row>
    <row r="425" spans="1:12" x14ac:dyDescent="0.25">
      <c r="A425" s="20"/>
      <c r="B425" s="20"/>
      <c r="C425" s="22"/>
      <c r="D425" s="23" t="str">
        <f>IF(C425="","",C425*1.5)</f>
        <v/>
      </c>
      <c r="E425" s="24" t="str">
        <f t="shared" si="114"/>
        <v/>
      </c>
      <c r="F425" s="25" t="str">
        <f>IF(A425="","",IF(D$224=0,E425,MIN(E425,D$224)))</f>
        <v/>
      </c>
      <c r="G425" s="32">
        <f t="shared" ref="G425:G456" si="116">MIN(G424,L424)</f>
        <v>43567640</v>
      </c>
      <c r="H425" s="27" t="str">
        <f t="shared" si="115"/>
        <v/>
      </c>
      <c r="I425" s="33" t="str">
        <f t="shared" ref="I425:I458" si="117">IF(A425="","",((G425*F425)/30)*H425)</f>
        <v/>
      </c>
      <c r="J425" s="34"/>
      <c r="K425" s="35"/>
      <c r="L425" s="36">
        <f t="shared" ref="L425:L456" si="118">SUM(L424,I425)-J425</f>
        <v>43567640</v>
      </c>
    </row>
    <row r="426" spans="1:12" x14ac:dyDescent="0.25">
      <c r="A426" s="37">
        <v>42475</v>
      </c>
      <c r="B426" s="37">
        <v>42490</v>
      </c>
      <c r="C426" s="38">
        <v>0.2054</v>
      </c>
      <c r="D426" s="39">
        <f t="shared" ref="D426:D439" si="119">IF(A426="","",C426*1.5)</f>
        <v>0.30809999999999998</v>
      </c>
      <c r="E426" s="40">
        <f t="shared" si="114"/>
        <v>2.2633649099822239E-2</v>
      </c>
      <c r="F426" s="39">
        <f t="shared" ref="F426:F439" si="120">IF(A426="","",IF(D$1=0,E426,MIN(E426,D$1)))</f>
        <v>2.2633649099822239E-2</v>
      </c>
      <c r="G426" s="32">
        <f t="shared" si="116"/>
        <v>43567640</v>
      </c>
      <c r="H426" s="41">
        <f t="shared" si="115"/>
        <v>16</v>
      </c>
      <c r="I426" s="33">
        <f t="shared" si="117"/>
        <v>525917.16046260239</v>
      </c>
      <c r="J426" s="42"/>
      <c r="K426" s="43"/>
      <c r="L426" s="36">
        <f t="shared" si="118"/>
        <v>44093557.160462603</v>
      </c>
    </row>
    <row r="427" spans="1:12" x14ac:dyDescent="0.25">
      <c r="A427" s="37">
        <v>42491</v>
      </c>
      <c r="B427" s="37">
        <v>42521</v>
      </c>
      <c r="C427" s="38">
        <v>0.2054</v>
      </c>
      <c r="D427" s="39">
        <f t="shared" si="119"/>
        <v>0.30809999999999998</v>
      </c>
      <c r="E427" s="40">
        <f t="shared" si="114"/>
        <v>2.2633649099822239E-2</v>
      </c>
      <c r="F427" s="39">
        <f t="shared" si="120"/>
        <v>2.2633649099822239E-2</v>
      </c>
      <c r="G427" s="32">
        <f t="shared" si="116"/>
        <v>43567640</v>
      </c>
      <c r="H427" s="41">
        <f t="shared" si="115"/>
        <v>30</v>
      </c>
      <c r="I427" s="33">
        <f t="shared" si="117"/>
        <v>986094.67586737953</v>
      </c>
      <c r="J427" s="42"/>
      <c r="K427" s="43"/>
      <c r="L427" s="36">
        <f t="shared" si="118"/>
        <v>45079651.836329982</v>
      </c>
    </row>
    <row r="428" spans="1:12" x14ac:dyDescent="0.25">
      <c r="A428" s="37">
        <v>42522</v>
      </c>
      <c r="B428" s="37">
        <v>42551</v>
      </c>
      <c r="C428" s="38">
        <v>0.2054</v>
      </c>
      <c r="D428" s="39">
        <f t="shared" si="119"/>
        <v>0.30809999999999998</v>
      </c>
      <c r="E428" s="40">
        <f t="shared" si="114"/>
        <v>2.2633649099822239E-2</v>
      </c>
      <c r="F428" s="39">
        <f t="shared" si="120"/>
        <v>2.2633649099822239E-2</v>
      </c>
      <c r="G428" s="32">
        <f t="shared" si="116"/>
        <v>43567640</v>
      </c>
      <c r="H428" s="41">
        <f t="shared" si="115"/>
        <v>30</v>
      </c>
      <c r="I428" s="33">
        <f t="shared" si="117"/>
        <v>986094.67586737953</v>
      </c>
      <c r="J428" s="42"/>
      <c r="K428" s="43"/>
      <c r="L428" s="36">
        <f t="shared" si="118"/>
        <v>46065746.51219736</v>
      </c>
    </row>
    <row r="429" spans="1:12" x14ac:dyDescent="0.25">
      <c r="A429" s="37">
        <v>42552</v>
      </c>
      <c r="B429" s="37">
        <v>42582</v>
      </c>
      <c r="C429" s="38">
        <v>0.21340000000000001</v>
      </c>
      <c r="D429" s="39">
        <f t="shared" si="119"/>
        <v>0.3201</v>
      </c>
      <c r="E429" s="40">
        <f t="shared" si="114"/>
        <v>2.3412151466478903E-2</v>
      </c>
      <c r="F429" s="39">
        <f t="shared" si="120"/>
        <v>2.3412151466478903E-2</v>
      </c>
      <c r="G429" s="32">
        <f t="shared" si="116"/>
        <v>43567640</v>
      </c>
      <c r="H429" s="41">
        <f t="shared" si="115"/>
        <v>30</v>
      </c>
      <c r="I429" s="33">
        <f t="shared" si="117"/>
        <v>1020012.1867170248</v>
      </c>
      <c r="J429" s="42"/>
      <c r="K429" s="43"/>
      <c r="L429" s="36">
        <f t="shared" si="118"/>
        <v>47085758.698914386</v>
      </c>
    </row>
    <row r="430" spans="1:12" x14ac:dyDescent="0.25">
      <c r="A430" s="37">
        <v>42583</v>
      </c>
      <c r="B430" s="37">
        <v>42613</v>
      </c>
      <c r="C430" s="38">
        <v>0.21340000000000001</v>
      </c>
      <c r="D430" s="39">
        <f t="shared" si="119"/>
        <v>0.3201</v>
      </c>
      <c r="E430" s="40">
        <f t="shared" si="114"/>
        <v>2.3412151466478903E-2</v>
      </c>
      <c r="F430" s="39">
        <f t="shared" si="120"/>
        <v>2.3412151466478903E-2</v>
      </c>
      <c r="G430" s="32">
        <f t="shared" si="116"/>
        <v>43567640</v>
      </c>
      <c r="H430" s="41">
        <f t="shared" si="115"/>
        <v>30</v>
      </c>
      <c r="I430" s="33">
        <f t="shared" si="117"/>
        <v>1020012.1867170248</v>
      </c>
      <c r="J430" s="42"/>
      <c r="K430" s="43"/>
      <c r="L430" s="36">
        <f t="shared" si="118"/>
        <v>48105770.885631412</v>
      </c>
    </row>
    <row r="431" spans="1:12" x14ac:dyDescent="0.25">
      <c r="A431" s="37">
        <v>42614</v>
      </c>
      <c r="B431" s="37">
        <v>42643</v>
      </c>
      <c r="C431" s="38">
        <v>0.21340000000000001</v>
      </c>
      <c r="D431" s="39">
        <f t="shared" si="119"/>
        <v>0.3201</v>
      </c>
      <c r="E431" s="40">
        <f t="shared" si="114"/>
        <v>2.3412151466478903E-2</v>
      </c>
      <c r="F431" s="39">
        <f t="shared" si="120"/>
        <v>2.3412151466478903E-2</v>
      </c>
      <c r="G431" s="32">
        <f t="shared" si="116"/>
        <v>43567640</v>
      </c>
      <c r="H431" s="41">
        <f t="shared" si="115"/>
        <v>30</v>
      </c>
      <c r="I431" s="33">
        <f t="shared" si="117"/>
        <v>1020012.1867170248</v>
      </c>
      <c r="J431" s="42"/>
      <c r="K431" s="43"/>
      <c r="L431" s="36">
        <f t="shared" si="118"/>
        <v>49125783.072348438</v>
      </c>
    </row>
    <row r="432" spans="1:12" x14ac:dyDescent="0.25">
      <c r="A432" s="37">
        <v>42644</v>
      </c>
      <c r="B432" s="37">
        <v>42674</v>
      </c>
      <c r="C432" s="38">
        <v>0.21990000000000001</v>
      </c>
      <c r="D432" s="39">
        <f t="shared" si="119"/>
        <v>0.32985000000000003</v>
      </c>
      <c r="E432" s="40">
        <f t="shared" si="114"/>
        <v>2.4039922656450941E-2</v>
      </c>
      <c r="F432" s="39">
        <f t="shared" si="120"/>
        <v>2.4039922656450941E-2</v>
      </c>
      <c r="G432" s="32">
        <f t="shared" si="116"/>
        <v>43567640</v>
      </c>
      <c r="H432" s="41">
        <f t="shared" si="115"/>
        <v>30</v>
      </c>
      <c r="I432" s="33">
        <f t="shared" si="117"/>
        <v>1047362.6959240983</v>
      </c>
      <c r="J432" s="42"/>
      <c r="K432" s="43"/>
      <c r="L432" s="36">
        <f t="shared" si="118"/>
        <v>50173145.768272534</v>
      </c>
    </row>
    <row r="433" spans="1:12" x14ac:dyDescent="0.25">
      <c r="A433" s="37">
        <v>42675</v>
      </c>
      <c r="B433" s="37">
        <v>42704</v>
      </c>
      <c r="C433" s="38">
        <v>0.21990000000000001</v>
      </c>
      <c r="D433" s="39">
        <f t="shared" si="119"/>
        <v>0.32985000000000003</v>
      </c>
      <c r="E433" s="40">
        <f t="shared" si="114"/>
        <v>2.4039922656450941E-2</v>
      </c>
      <c r="F433" s="39">
        <f t="shared" si="120"/>
        <v>2.4039922656450941E-2</v>
      </c>
      <c r="G433" s="32">
        <f t="shared" si="116"/>
        <v>43567640</v>
      </c>
      <c r="H433" s="41">
        <f t="shared" si="115"/>
        <v>30</v>
      </c>
      <c r="I433" s="33">
        <f t="shared" si="117"/>
        <v>1047362.6959240983</v>
      </c>
      <c r="J433" s="42"/>
      <c r="K433" s="43"/>
      <c r="L433" s="36">
        <f t="shared" si="118"/>
        <v>51220508.46419663</v>
      </c>
    </row>
    <row r="434" spans="1:12" x14ac:dyDescent="0.25">
      <c r="A434" s="37">
        <v>42705</v>
      </c>
      <c r="B434" s="37">
        <v>42735</v>
      </c>
      <c r="C434" s="38">
        <v>0.21990000000000001</v>
      </c>
      <c r="D434" s="39">
        <f t="shared" si="119"/>
        <v>0.32985000000000003</v>
      </c>
      <c r="E434" s="40">
        <f t="shared" si="114"/>
        <v>2.4039922656450941E-2</v>
      </c>
      <c r="F434" s="39">
        <f t="shared" si="120"/>
        <v>2.4039922656450941E-2</v>
      </c>
      <c r="G434" s="32">
        <f t="shared" si="116"/>
        <v>43567640</v>
      </c>
      <c r="H434" s="41">
        <f t="shared" si="115"/>
        <v>30</v>
      </c>
      <c r="I434" s="33">
        <f t="shared" si="117"/>
        <v>1047362.6959240983</v>
      </c>
      <c r="J434" s="42"/>
      <c r="K434" s="43"/>
      <c r="L434" s="36">
        <f t="shared" si="118"/>
        <v>52267871.160120726</v>
      </c>
    </row>
    <row r="435" spans="1:12" x14ac:dyDescent="0.25">
      <c r="A435" s="37">
        <v>42736</v>
      </c>
      <c r="B435" s="37">
        <v>42766</v>
      </c>
      <c r="C435" s="38">
        <v>0.22339999999999999</v>
      </c>
      <c r="D435" s="39">
        <f t="shared" si="119"/>
        <v>0.33509999999999995</v>
      </c>
      <c r="E435" s="40">
        <f t="shared" si="114"/>
        <v>2.4376207843189057E-2</v>
      </c>
      <c r="F435" s="39">
        <f t="shared" si="120"/>
        <v>2.4376207843189057E-2</v>
      </c>
      <c r="G435" s="32">
        <f t="shared" si="116"/>
        <v>43567640</v>
      </c>
      <c r="H435" s="41">
        <f t="shared" si="115"/>
        <v>30</v>
      </c>
      <c r="I435" s="33">
        <f t="shared" si="117"/>
        <v>1062013.8478772372</v>
      </c>
      <c r="J435" s="42"/>
      <c r="K435" s="43"/>
      <c r="L435" s="36">
        <f t="shared" si="118"/>
        <v>53329885.00799796</v>
      </c>
    </row>
    <row r="436" spans="1:12" x14ac:dyDescent="0.25">
      <c r="A436" s="37">
        <v>42767</v>
      </c>
      <c r="B436" s="37">
        <v>42794</v>
      </c>
      <c r="C436" s="38">
        <v>0.22339999999999999</v>
      </c>
      <c r="D436" s="39">
        <f t="shared" si="119"/>
        <v>0.33509999999999995</v>
      </c>
      <c r="E436" s="40">
        <f t="shared" si="114"/>
        <v>2.4376207843189057E-2</v>
      </c>
      <c r="F436" s="39">
        <f t="shared" si="120"/>
        <v>2.4376207843189057E-2</v>
      </c>
      <c r="G436" s="32">
        <f t="shared" si="116"/>
        <v>43567640</v>
      </c>
      <c r="H436" s="41">
        <f t="shared" si="115"/>
        <v>30</v>
      </c>
      <c r="I436" s="33">
        <f t="shared" si="117"/>
        <v>1062013.8478772372</v>
      </c>
      <c r="J436" s="42"/>
      <c r="K436" s="43"/>
      <c r="L436" s="36">
        <f t="shared" si="118"/>
        <v>54391898.855875194</v>
      </c>
    </row>
    <row r="437" spans="1:12" x14ac:dyDescent="0.25">
      <c r="A437" s="37">
        <v>42795</v>
      </c>
      <c r="B437" s="37">
        <v>42825</v>
      </c>
      <c r="C437" s="38">
        <v>0.22339999999999999</v>
      </c>
      <c r="D437" s="39">
        <f t="shared" si="119"/>
        <v>0.33509999999999995</v>
      </c>
      <c r="E437" s="40">
        <f t="shared" si="114"/>
        <v>2.4376207843189057E-2</v>
      </c>
      <c r="F437" s="39">
        <f t="shared" si="120"/>
        <v>2.4376207843189057E-2</v>
      </c>
      <c r="G437" s="32">
        <f t="shared" si="116"/>
        <v>43567640</v>
      </c>
      <c r="H437" s="41">
        <f t="shared" si="115"/>
        <v>30</v>
      </c>
      <c r="I437" s="33">
        <f t="shared" si="117"/>
        <v>1062013.8478772372</v>
      </c>
      <c r="J437" s="42"/>
      <c r="K437" s="43"/>
      <c r="L437" s="36">
        <f t="shared" si="118"/>
        <v>55453912.703752428</v>
      </c>
    </row>
    <row r="438" spans="1:12" x14ac:dyDescent="0.25">
      <c r="A438" s="37">
        <v>42826</v>
      </c>
      <c r="B438" s="37">
        <v>42855</v>
      </c>
      <c r="C438" s="38">
        <v>0.2233</v>
      </c>
      <c r="D438" s="39">
        <f t="shared" si="119"/>
        <v>0.33494999999999997</v>
      </c>
      <c r="E438" s="40">
        <f t="shared" si="114"/>
        <v>2.4366616530168139E-2</v>
      </c>
      <c r="F438" s="39">
        <f t="shared" si="120"/>
        <v>2.4366616530168139E-2</v>
      </c>
      <c r="G438" s="32">
        <f t="shared" si="116"/>
        <v>43567640</v>
      </c>
      <c r="H438" s="41">
        <f t="shared" si="115"/>
        <v>30</v>
      </c>
      <c r="I438" s="33">
        <f t="shared" si="117"/>
        <v>1061595.9770044147</v>
      </c>
      <c r="J438" s="42"/>
      <c r="K438" s="43"/>
      <c r="L438" s="36">
        <f t="shared" si="118"/>
        <v>56515508.680756845</v>
      </c>
    </row>
    <row r="439" spans="1:12" x14ac:dyDescent="0.25">
      <c r="A439" s="37">
        <v>42856</v>
      </c>
      <c r="B439" s="37">
        <v>42886</v>
      </c>
      <c r="C439" s="38">
        <v>0.2233</v>
      </c>
      <c r="D439" s="39">
        <f t="shared" si="119"/>
        <v>0.33494999999999997</v>
      </c>
      <c r="E439" s="40">
        <f t="shared" si="114"/>
        <v>2.4366616530168139E-2</v>
      </c>
      <c r="F439" s="39">
        <f t="shared" si="120"/>
        <v>2.4366616530168139E-2</v>
      </c>
      <c r="G439" s="32">
        <f t="shared" si="116"/>
        <v>43567640</v>
      </c>
      <c r="H439" s="41">
        <f t="shared" si="115"/>
        <v>30</v>
      </c>
      <c r="I439" s="33">
        <f t="shared" si="117"/>
        <v>1061595.9770044147</v>
      </c>
      <c r="J439" s="42"/>
      <c r="K439" s="43"/>
      <c r="L439" s="36">
        <f t="shared" si="118"/>
        <v>57577104.657761261</v>
      </c>
    </row>
    <row r="440" spans="1:12" x14ac:dyDescent="0.25">
      <c r="A440" s="37">
        <v>42887</v>
      </c>
      <c r="B440" s="37">
        <v>42916</v>
      </c>
      <c r="C440" s="38">
        <v>0.2233</v>
      </c>
      <c r="D440" s="39">
        <f>IF(A440="","",C440*1.5)</f>
        <v>0.33494999999999997</v>
      </c>
      <c r="E440" s="40">
        <f>IF(D440="","", (POWER((1+D440),(1/12)))-1)</f>
        <v>2.4366616530168139E-2</v>
      </c>
      <c r="F440" s="39">
        <f>IF(A440="","",IF(D$1=0,E440,MIN(E440,D$1)))</f>
        <v>2.4366616530168139E-2</v>
      </c>
      <c r="G440" s="32">
        <f t="shared" si="116"/>
        <v>43567640</v>
      </c>
      <c r="H440" s="41">
        <f t="shared" si="115"/>
        <v>30</v>
      </c>
      <c r="I440" s="33">
        <f t="shared" si="117"/>
        <v>1061595.9770044147</v>
      </c>
      <c r="J440" s="42"/>
      <c r="K440" s="43"/>
      <c r="L440" s="36">
        <f t="shared" si="118"/>
        <v>58638700.634765677</v>
      </c>
    </row>
    <row r="441" spans="1:12" x14ac:dyDescent="0.25">
      <c r="A441" s="37">
        <v>42917</v>
      </c>
      <c r="B441" s="37">
        <v>42947</v>
      </c>
      <c r="C441" s="38">
        <v>0.2198</v>
      </c>
      <c r="D441" s="39">
        <f>IF(A441="","",C441*1.5)</f>
        <v>0.32969999999999999</v>
      </c>
      <c r="E441" s="40">
        <f>IF(D441="","", (POWER((1+D441),(1/12)))-1)</f>
        <v>2.4030296637850723E-2</v>
      </c>
      <c r="F441" s="39">
        <f>IF(A441="","",IF(D$1=0,E441,MIN(E441,D$1)))</f>
        <v>2.4030296637850723E-2</v>
      </c>
      <c r="G441" s="32">
        <f t="shared" si="116"/>
        <v>43567640</v>
      </c>
      <c r="H441" s="41">
        <f t="shared" si="115"/>
        <v>30</v>
      </c>
      <c r="I441" s="33">
        <f t="shared" si="117"/>
        <v>1046943.3130110907</v>
      </c>
      <c r="J441" s="42"/>
      <c r="K441" s="43"/>
      <c r="L441" s="36">
        <f t="shared" si="118"/>
        <v>59685643.947776765</v>
      </c>
    </row>
    <row r="442" spans="1:12" x14ac:dyDescent="0.25">
      <c r="A442" s="37">
        <v>42948</v>
      </c>
      <c r="B442" s="37">
        <v>42978</v>
      </c>
      <c r="C442" s="38">
        <v>0.2198</v>
      </c>
      <c r="D442" s="39">
        <f t="shared" ref="D442:D456" si="121">IF(A442="","",C442*1.5)</f>
        <v>0.32969999999999999</v>
      </c>
      <c r="E442" s="40">
        <f t="shared" ref="E442:E456" si="122">IF(D442="","", (POWER((1+D442),(1/12)))-1)</f>
        <v>2.4030296637850723E-2</v>
      </c>
      <c r="F442" s="39">
        <f t="shared" ref="F442:F456" si="123">IF(A442="","",IF(D$1=0,E442,MIN(E442,D$1)))</f>
        <v>2.4030296637850723E-2</v>
      </c>
      <c r="G442" s="32">
        <f t="shared" si="116"/>
        <v>43567640</v>
      </c>
      <c r="H442" s="41">
        <f t="shared" si="115"/>
        <v>30</v>
      </c>
      <c r="I442" s="33">
        <f t="shared" si="117"/>
        <v>1046943.3130110907</v>
      </c>
      <c r="J442" s="42"/>
      <c r="K442" s="43"/>
      <c r="L442" s="36">
        <f t="shared" si="118"/>
        <v>60732587.260787852</v>
      </c>
    </row>
    <row r="443" spans="1:12" x14ac:dyDescent="0.25">
      <c r="A443" s="37">
        <v>42979</v>
      </c>
      <c r="B443" s="37">
        <v>43008</v>
      </c>
      <c r="C443" s="38">
        <v>0.2198</v>
      </c>
      <c r="D443" s="39">
        <f t="shared" si="121"/>
        <v>0.32969999999999999</v>
      </c>
      <c r="E443" s="40">
        <f t="shared" si="122"/>
        <v>2.4030296637850723E-2</v>
      </c>
      <c r="F443" s="39">
        <f t="shared" si="123"/>
        <v>2.4030296637850723E-2</v>
      </c>
      <c r="G443" s="32">
        <f t="shared" si="116"/>
        <v>43567640</v>
      </c>
      <c r="H443" s="41">
        <f t="shared" si="115"/>
        <v>30</v>
      </c>
      <c r="I443" s="33">
        <f t="shared" si="117"/>
        <v>1046943.3130110907</v>
      </c>
      <c r="J443" s="42"/>
      <c r="K443" s="43"/>
      <c r="L443" s="36">
        <f t="shared" si="118"/>
        <v>61779530.57379894</v>
      </c>
    </row>
    <row r="444" spans="1:12" x14ac:dyDescent="0.25">
      <c r="A444" s="37">
        <v>43009</v>
      </c>
      <c r="B444" s="37">
        <v>43039</v>
      </c>
      <c r="C444" s="38">
        <v>0.21149999999999999</v>
      </c>
      <c r="D444" s="39">
        <f t="shared" si="121"/>
        <v>0.31724999999999998</v>
      </c>
      <c r="E444" s="40">
        <f t="shared" si="122"/>
        <v>2.3227846316473233E-2</v>
      </c>
      <c r="F444" s="39">
        <f t="shared" si="123"/>
        <v>2.3227846316473233E-2</v>
      </c>
      <c r="G444" s="32">
        <f t="shared" si="116"/>
        <v>43567640</v>
      </c>
      <c r="H444" s="41">
        <f t="shared" si="115"/>
        <v>30</v>
      </c>
      <c r="I444" s="33">
        <f t="shared" si="117"/>
        <v>1011982.4462914318</v>
      </c>
      <c r="J444" s="42"/>
      <c r="K444" s="43"/>
      <c r="L444" s="36">
        <f t="shared" si="118"/>
        <v>62791513.020090371</v>
      </c>
    </row>
    <row r="445" spans="1:12" x14ac:dyDescent="0.25">
      <c r="A445" s="37">
        <v>43040</v>
      </c>
      <c r="B445" s="37">
        <v>43069</v>
      </c>
      <c r="C445" s="38">
        <v>0.20960000000000001</v>
      </c>
      <c r="D445" s="39">
        <f t="shared" si="121"/>
        <v>0.31440000000000001</v>
      </c>
      <c r="E445" s="40">
        <f t="shared" si="122"/>
        <v>2.3043175271197036E-2</v>
      </c>
      <c r="F445" s="39">
        <f t="shared" si="123"/>
        <v>2.3043175271197036E-2</v>
      </c>
      <c r="G445" s="32">
        <f t="shared" si="116"/>
        <v>43567640</v>
      </c>
      <c r="H445" s="41">
        <f t="shared" si="115"/>
        <v>30</v>
      </c>
      <c r="I445" s="33">
        <f t="shared" si="117"/>
        <v>1003936.7646724147</v>
      </c>
      <c r="J445" s="42"/>
      <c r="K445" s="43"/>
      <c r="L445" s="36">
        <f t="shared" si="118"/>
        <v>63795449.784762785</v>
      </c>
    </row>
    <row r="446" spans="1:12" x14ac:dyDescent="0.25">
      <c r="A446" s="37">
        <v>43070</v>
      </c>
      <c r="B446" s="37">
        <v>43100</v>
      </c>
      <c r="C446" s="38">
        <v>0.2077</v>
      </c>
      <c r="D446" s="39">
        <f t="shared" si="121"/>
        <v>0.31154999999999999</v>
      </c>
      <c r="E446" s="40">
        <f t="shared" si="122"/>
        <v>2.2858136808515228E-2</v>
      </c>
      <c r="F446" s="39">
        <f t="shared" si="123"/>
        <v>2.2858136808515228E-2</v>
      </c>
      <c r="G446" s="32">
        <f t="shared" si="116"/>
        <v>43567640</v>
      </c>
      <c r="H446" s="41">
        <f t="shared" si="115"/>
        <v>30</v>
      </c>
      <c r="I446" s="33">
        <f t="shared" si="117"/>
        <v>995875.07554414042</v>
      </c>
      <c r="J446" s="42"/>
      <c r="K446" s="43"/>
      <c r="L446" s="36">
        <f t="shared" si="118"/>
        <v>64791324.860306926</v>
      </c>
    </row>
    <row r="447" spans="1:12" x14ac:dyDescent="0.25">
      <c r="A447" s="37">
        <v>43101</v>
      </c>
      <c r="B447" s="37">
        <v>43131</v>
      </c>
      <c r="C447" s="38">
        <v>0.2069</v>
      </c>
      <c r="D447" s="39">
        <f t="shared" si="121"/>
        <v>0.31035000000000001</v>
      </c>
      <c r="E447" s="40">
        <f t="shared" si="122"/>
        <v>2.2780115587483163E-2</v>
      </c>
      <c r="F447" s="39">
        <f t="shared" si="123"/>
        <v>2.2780115587483163E-2</v>
      </c>
      <c r="G447" s="32">
        <f t="shared" si="116"/>
        <v>43567640</v>
      </c>
      <c r="H447" s="41">
        <f t="shared" si="115"/>
        <v>30</v>
      </c>
      <c r="I447" s="33">
        <f t="shared" si="117"/>
        <v>992475.87507385481</v>
      </c>
      <c r="J447" s="42"/>
      <c r="K447" s="43"/>
      <c r="L447" s="36">
        <f t="shared" si="118"/>
        <v>65783800.735380784</v>
      </c>
    </row>
    <row r="448" spans="1:12" x14ac:dyDescent="0.25">
      <c r="A448" s="37">
        <v>43132</v>
      </c>
      <c r="B448" s="37">
        <v>43159</v>
      </c>
      <c r="C448" s="38">
        <v>0.21010000000000001</v>
      </c>
      <c r="D448" s="39">
        <f t="shared" si="121"/>
        <v>0.31515000000000004</v>
      </c>
      <c r="E448" s="40">
        <f t="shared" si="122"/>
        <v>2.3091808474569486E-2</v>
      </c>
      <c r="F448" s="39">
        <f t="shared" si="123"/>
        <v>2.3091808474569486E-2</v>
      </c>
      <c r="G448" s="32">
        <f t="shared" si="116"/>
        <v>43567640</v>
      </c>
      <c r="H448" s="41">
        <f t="shared" si="115"/>
        <v>30</v>
      </c>
      <c r="I448" s="33">
        <f t="shared" si="117"/>
        <v>1006055.5985689927</v>
      </c>
      <c r="J448" s="42"/>
      <c r="K448" s="43"/>
      <c r="L448" s="36">
        <f t="shared" si="118"/>
        <v>66789856.333949775</v>
      </c>
    </row>
    <row r="449" spans="1:12" x14ac:dyDescent="0.25">
      <c r="A449" s="37">
        <v>43160</v>
      </c>
      <c r="B449" s="37">
        <v>43190</v>
      </c>
      <c r="C449" s="38">
        <v>0.20680000000000001</v>
      </c>
      <c r="D449" s="39">
        <f t="shared" si="121"/>
        <v>0.31020000000000003</v>
      </c>
      <c r="E449" s="40">
        <f t="shared" si="122"/>
        <v>2.2770358330055807E-2</v>
      </c>
      <c r="F449" s="39">
        <f t="shared" si="123"/>
        <v>2.2770358330055807E-2</v>
      </c>
      <c r="G449" s="32">
        <f t="shared" si="116"/>
        <v>43567640</v>
      </c>
      <c r="H449" s="41">
        <f t="shared" si="115"/>
        <v>30</v>
      </c>
      <c r="I449" s="33">
        <f t="shared" si="117"/>
        <v>992050.77439487248</v>
      </c>
      <c r="J449" s="42"/>
      <c r="K449" s="43"/>
      <c r="L449" s="36">
        <f t="shared" si="118"/>
        <v>67781907.108344644</v>
      </c>
    </row>
    <row r="450" spans="1:12" x14ac:dyDescent="0.25">
      <c r="A450" s="37">
        <v>43191</v>
      </c>
      <c r="B450" s="37">
        <v>43220</v>
      </c>
      <c r="C450" s="38">
        <v>0.20480000000000001</v>
      </c>
      <c r="D450" s="39">
        <f t="shared" si="121"/>
        <v>0.30720000000000003</v>
      </c>
      <c r="E450" s="40">
        <f t="shared" si="122"/>
        <v>2.2574997834371668E-2</v>
      </c>
      <c r="F450" s="39">
        <f t="shared" si="123"/>
        <v>2.2574997834371668E-2</v>
      </c>
      <c r="G450" s="32">
        <f t="shared" si="116"/>
        <v>43567640</v>
      </c>
      <c r="H450" s="41">
        <f t="shared" si="115"/>
        <v>30</v>
      </c>
      <c r="I450" s="33">
        <f t="shared" si="117"/>
        <v>983539.37864868448</v>
      </c>
      <c r="J450" s="42"/>
      <c r="K450" s="43"/>
      <c r="L450" s="36">
        <f t="shared" si="118"/>
        <v>68765446.486993328</v>
      </c>
    </row>
    <row r="451" spans="1:12" x14ac:dyDescent="0.25">
      <c r="A451" s="37">
        <v>43221</v>
      </c>
      <c r="B451" s="37">
        <v>43251</v>
      </c>
      <c r="C451" s="38">
        <v>0.2044</v>
      </c>
      <c r="D451" s="39">
        <f t="shared" si="121"/>
        <v>0.30659999999999998</v>
      </c>
      <c r="E451" s="40">
        <f t="shared" si="122"/>
        <v>2.2535876422826506E-2</v>
      </c>
      <c r="F451" s="39">
        <f t="shared" si="123"/>
        <v>2.2535876422826506E-2</v>
      </c>
      <c r="G451" s="32">
        <f t="shared" si="116"/>
        <v>43567640</v>
      </c>
      <c r="H451" s="41">
        <f t="shared" si="115"/>
        <v>30</v>
      </c>
      <c r="I451" s="33">
        <f t="shared" si="117"/>
        <v>981834.951074193</v>
      </c>
      <c r="J451" s="42"/>
      <c r="K451" s="43"/>
      <c r="L451" s="36">
        <f t="shared" si="118"/>
        <v>69747281.438067526</v>
      </c>
    </row>
    <row r="452" spans="1:12" x14ac:dyDescent="0.25">
      <c r="A452" s="37">
        <v>43252</v>
      </c>
      <c r="B452" s="37">
        <v>43281</v>
      </c>
      <c r="C452" s="38">
        <v>0.20280000000000001</v>
      </c>
      <c r="D452" s="39">
        <f t="shared" si="121"/>
        <v>0.30420000000000003</v>
      </c>
      <c r="E452" s="40">
        <f t="shared" si="122"/>
        <v>2.2379225919199275E-2</v>
      </c>
      <c r="F452" s="39">
        <f t="shared" si="123"/>
        <v>2.2379225919199275E-2</v>
      </c>
      <c r="G452" s="32">
        <f t="shared" si="116"/>
        <v>43567640</v>
      </c>
      <c r="H452" s="41">
        <f t="shared" si="115"/>
        <v>30</v>
      </c>
      <c r="I452" s="33">
        <f t="shared" si="117"/>
        <v>975010.05832634307</v>
      </c>
      <c r="J452" s="42"/>
      <c r="K452" s="43"/>
      <c r="L452" s="36">
        <f t="shared" si="118"/>
        <v>70722291.496393874</v>
      </c>
    </row>
    <row r="453" spans="1:12" x14ac:dyDescent="0.25">
      <c r="A453" s="37">
        <v>43282</v>
      </c>
      <c r="B453" s="37">
        <v>43312</v>
      </c>
      <c r="C453" s="38">
        <v>0.20030000000000001</v>
      </c>
      <c r="D453" s="39">
        <f t="shared" si="121"/>
        <v>0.30044999999999999</v>
      </c>
      <c r="E453" s="40">
        <f t="shared" si="122"/>
        <v>2.2133929699163168E-2</v>
      </c>
      <c r="F453" s="39">
        <f t="shared" si="123"/>
        <v>2.2133929699163168E-2</v>
      </c>
      <c r="G453" s="32">
        <f t="shared" si="116"/>
        <v>43567640</v>
      </c>
      <c r="H453" s="41">
        <f t="shared" si="115"/>
        <v>30</v>
      </c>
      <c r="I453" s="33">
        <f t="shared" si="117"/>
        <v>964323.08091844921</v>
      </c>
      <c r="J453" s="42"/>
      <c r="K453" s="43"/>
      <c r="L453" s="36">
        <f t="shared" si="118"/>
        <v>71686614.57731232</v>
      </c>
    </row>
    <row r="454" spans="1:12" x14ac:dyDescent="0.25">
      <c r="A454" s="37">
        <v>43313</v>
      </c>
      <c r="B454" s="37">
        <v>43343</v>
      </c>
      <c r="C454" s="38">
        <v>0.19939999999999999</v>
      </c>
      <c r="D454" s="39">
        <f t="shared" si="121"/>
        <v>0.29909999999999998</v>
      </c>
      <c r="E454" s="40">
        <f t="shared" si="122"/>
        <v>2.2045464310016527E-2</v>
      </c>
      <c r="F454" s="39">
        <f t="shared" si="123"/>
        <v>2.2045464310016527E-2</v>
      </c>
      <c r="G454" s="32">
        <f t="shared" si="116"/>
        <v>43567640</v>
      </c>
      <c r="H454" s="41">
        <f t="shared" si="115"/>
        <v>30</v>
      </c>
      <c r="I454" s="33">
        <f t="shared" si="117"/>
        <v>960468.85269164841</v>
      </c>
      <c r="J454" s="42"/>
      <c r="K454" s="43"/>
      <c r="L454" s="36">
        <f t="shared" si="118"/>
        <v>72647083.430003971</v>
      </c>
    </row>
    <row r="455" spans="1:12" x14ac:dyDescent="0.25">
      <c r="A455" s="37">
        <v>43344</v>
      </c>
      <c r="B455" s="37">
        <v>43373</v>
      </c>
      <c r="C455" s="38">
        <v>0.1981</v>
      </c>
      <c r="D455" s="39">
        <f t="shared" si="121"/>
        <v>0.29715000000000003</v>
      </c>
      <c r="E455" s="40">
        <f t="shared" si="122"/>
        <v>2.1917532081249247E-2</v>
      </c>
      <c r="F455" s="39">
        <f t="shared" si="123"/>
        <v>2.1917532081249247E-2</v>
      </c>
      <c r="G455" s="32">
        <f t="shared" si="116"/>
        <v>43567640</v>
      </c>
      <c r="H455" s="41">
        <f t="shared" si="115"/>
        <v>30</v>
      </c>
      <c r="I455" s="33">
        <f t="shared" si="117"/>
        <v>954895.14740431798</v>
      </c>
      <c r="J455" s="42"/>
      <c r="K455" s="43"/>
      <c r="L455" s="36">
        <f t="shared" si="118"/>
        <v>73601978.577408284</v>
      </c>
    </row>
    <row r="456" spans="1:12" x14ac:dyDescent="0.25">
      <c r="A456" s="37">
        <v>43374</v>
      </c>
      <c r="B456" s="37">
        <v>43404</v>
      </c>
      <c r="C456" s="38">
        <v>0.1963</v>
      </c>
      <c r="D456" s="39">
        <f t="shared" si="121"/>
        <v>0.29444999999999999</v>
      </c>
      <c r="E456" s="40">
        <f t="shared" si="122"/>
        <v>2.1740103800155453E-2</v>
      </c>
      <c r="F456" s="39">
        <f t="shared" si="123"/>
        <v>2.1740103800155453E-2</v>
      </c>
      <c r="G456" s="32">
        <f t="shared" si="116"/>
        <v>43567640</v>
      </c>
      <c r="H456" s="41">
        <f t="shared" si="115"/>
        <v>30</v>
      </c>
      <c r="I456" s="33">
        <f t="shared" si="117"/>
        <v>947165.01592780475</v>
      </c>
      <c r="J456" s="42"/>
      <c r="K456" s="43"/>
      <c r="L456" s="36">
        <f t="shared" si="118"/>
        <v>74549143.59333609</v>
      </c>
    </row>
    <row r="457" spans="1:12" x14ac:dyDescent="0.25">
      <c r="A457" s="37">
        <v>43405</v>
      </c>
      <c r="B457" s="37">
        <v>43434</v>
      </c>
      <c r="C457" s="38">
        <v>0.19489999999999999</v>
      </c>
      <c r="D457" s="39">
        <f>IF(A457="","",C457*1.5)</f>
        <v>0.29235</v>
      </c>
      <c r="E457" s="40">
        <f>IF(D457="","", (POWER((1+D457),(1/12)))-1)</f>
        <v>2.1601869331581591E-2</v>
      </c>
      <c r="F457" s="39">
        <f>IF(A457="","",IF(D$1=0,E457,MIN(E457,D$1)))</f>
        <v>2.1601869331581591E-2</v>
      </c>
      <c r="G457" s="32">
        <f>MIN(G456,L456)</f>
        <v>43567640</v>
      </c>
      <c r="H457" s="41">
        <f t="shared" si="115"/>
        <v>30</v>
      </c>
      <c r="I457" s="33">
        <f t="shared" si="117"/>
        <v>941142.46636538743</v>
      </c>
      <c r="J457" s="42"/>
      <c r="K457" s="43"/>
      <c r="L457" s="36">
        <f>SUM(L456,I457)-J457</f>
        <v>75490286.059701473</v>
      </c>
    </row>
    <row r="458" spans="1:12" x14ac:dyDescent="0.25">
      <c r="A458" s="37">
        <v>43435</v>
      </c>
      <c r="B458" s="37">
        <v>43465</v>
      </c>
      <c r="C458" s="38">
        <v>0.19400000000000001</v>
      </c>
      <c r="D458" s="39">
        <f t="shared" ref="D458" si="124">IF(A458="","",C458*1.5)</f>
        <v>0.29100000000000004</v>
      </c>
      <c r="E458" s="40">
        <f t="shared" ref="E458" si="125">IF(D458="","", (POWER((1+D458),(1/12)))-1)</f>
        <v>2.1512895544899102E-2</v>
      </c>
      <c r="F458" s="39">
        <f t="shared" ref="F458" si="126">IF(A458="","",IF(D$1=0,E458,MIN(E458,D$1)))</f>
        <v>2.1512895544899102E-2</v>
      </c>
      <c r="G458" s="32">
        <f t="shared" ref="G458" si="127">MIN(G457,L457)</f>
        <v>43567640</v>
      </c>
      <c r="H458" s="41">
        <f t="shared" si="115"/>
        <v>30</v>
      </c>
      <c r="I458" s="33">
        <f t="shared" si="117"/>
        <v>937266.08845776797</v>
      </c>
      <c r="J458" s="42"/>
      <c r="K458" s="43"/>
      <c r="L458" s="36">
        <f t="shared" ref="L458" si="128">SUM(L457,I458)-J458</f>
        <v>76427552.148159236</v>
      </c>
    </row>
    <row r="459" spans="1:12" x14ac:dyDescent="0.25">
      <c r="A459" s="44"/>
      <c r="B459" s="45"/>
      <c r="C459" s="45"/>
      <c r="D459" s="116" t="s">
        <v>19</v>
      </c>
      <c r="E459" s="116"/>
      <c r="F459" s="46" t="s">
        <v>20</v>
      </c>
      <c r="G459" s="47">
        <f>G458</f>
        <v>43567640</v>
      </c>
      <c r="H459" s="48">
        <f>SUM(H426:H458)</f>
        <v>976</v>
      </c>
      <c r="I459" s="49">
        <f>SUM(I426:I458)</f>
        <v>32859912.148159262</v>
      </c>
      <c r="J459" s="49"/>
      <c r="K459" s="50"/>
      <c r="L459" s="51">
        <f>L458</f>
        <v>76427552.148159236</v>
      </c>
    </row>
    <row r="460" spans="1:12" x14ac:dyDescent="0.25">
      <c r="A460" s="52"/>
      <c r="B460" s="52"/>
      <c r="C460" s="52"/>
      <c r="D460" s="52"/>
      <c r="E460" s="52"/>
      <c r="F460" s="52"/>
      <c r="G460" s="53"/>
      <c r="H460" s="53"/>
      <c r="I460" s="54"/>
      <c r="J460" s="55"/>
      <c r="K460" s="56"/>
      <c r="L460" s="57"/>
    </row>
    <row r="461" spans="1:12" x14ac:dyDescent="0.25">
      <c r="A461" s="52"/>
      <c r="B461" s="52"/>
      <c r="C461" s="52"/>
      <c r="D461" s="58"/>
      <c r="E461" s="58"/>
      <c r="F461" s="58"/>
      <c r="G461" s="59"/>
      <c r="H461" s="111" t="s">
        <v>21</v>
      </c>
      <c r="I461" s="111"/>
      <c r="J461" s="111"/>
      <c r="K461" s="111"/>
      <c r="L461" s="60">
        <f>SUM(G459,I459)</f>
        <v>76427552.148159266</v>
      </c>
    </row>
    <row r="462" spans="1:12" x14ac:dyDescent="0.25">
      <c r="A462" s="52"/>
      <c r="B462" s="52"/>
      <c r="C462" s="52"/>
      <c r="D462" s="52"/>
      <c r="E462" s="52"/>
      <c r="F462" s="52"/>
      <c r="G462" s="53"/>
      <c r="H462" s="53"/>
      <c r="I462" s="54"/>
      <c r="J462" s="55"/>
      <c r="K462" s="56"/>
      <c r="L462" s="57"/>
    </row>
    <row r="463" spans="1:12" x14ac:dyDescent="0.25">
      <c r="C463" s="7"/>
      <c r="H463" s="111" t="s">
        <v>22</v>
      </c>
      <c r="I463" s="111"/>
      <c r="J463" s="111"/>
      <c r="K463" s="111"/>
      <c r="L463" s="61">
        <f>I459</f>
        <v>32859912.148159262</v>
      </c>
    </row>
  </sheetData>
  <mergeCells count="81">
    <mergeCell ref="J6:K6"/>
    <mergeCell ref="A3:C3"/>
    <mergeCell ref="D3:E3"/>
    <mergeCell ref="A5:B5"/>
    <mergeCell ref="D5:E5"/>
    <mergeCell ref="G5:L5"/>
    <mergeCell ref="A115:C115"/>
    <mergeCell ref="D115:E115"/>
    <mergeCell ref="D51:E51"/>
    <mergeCell ref="H53:K53"/>
    <mergeCell ref="H55:K55"/>
    <mergeCell ref="A60:C60"/>
    <mergeCell ref="D60:E60"/>
    <mergeCell ref="A62:B62"/>
    <mergeCell ref="D62:E62"/>
    <mergeCell ref="G62:L62"/>
    <mergeCell ref="H162:K162"/>
    <mergeCell ref="J63:K63"/>
    <mergeCell ref="D106:E106"/>
    <mergeCell ref="H108:K108"/>
    <mergeCell ref="H110:K110"/>
    <mergeCell ref="A117:B117"/>
    <mergeCell ref="D117:E117"/>
    <mergeCell ref="G117:L117"/>
    <mergeCell ref="J118:K118"/>
    <mergeCell ref="D160:E160"/>
    <mergeCell ref="A222:C222"/>
    <mergeCell ref="D222:E222"/>
    <mergeCell ref="H164:K164"/>
    <mergeCell ref="A169:C169"/>
    <mergeCell ref="D169:E169"/>
    <mergeCell ref="A171:B171"/>
    <mergeCell ref="D171:E171"/>
    <mergeCell ref="G171:L171"/>
    <mergeCell ref="H266:K266"/>
    <mergeCell ref="J172:K172"/>
    <mergeCell ref="D213:E213"/>
    <mergeCell ref="H215:K215"/>
    <mergeCell ref="H217:K217"/>
    <mergeCell ref="A224:B224"/>
    <mergeCell ref="D224:E224"/>
    <mergeCell ref="G224:L224"/>
    <mergeCell ref="J225:K225"/>
    <mergeCell ref="D264:E264"/>
    <mergeCell ref="A324:C324"/>
    <mergeCell ref="D324:E324"/>
    <mergeCell ref="H268:K268"/>
    <mergeCell ref="A273:C273"/>
    <mergeCell ref="D273:E273"/>
    <mergeCell ref="A275:B275"/>
    <mergeCell ref="D275:E275"/>
    <mergeCell ref="G275:L275"/>
    <mergeCell ref="H366:K366"/>
    <mergeCell ref="J276:K276"/>
    <mergeCell ref="D315:E315"/>
    <mergeCell ref="H317:K317"/>
    <mergeCell ref="H319:K319"/>
    <mergeCell ref="A326:B326"/>
    <mergeCell ref="D326:E326"/>
    <mergeCell ref="G326:L326"/>
    <mergeCell ref="J327:K327"/>
    <mergeCell ref="D364:E364"/>
    <mergeCell ref="H368:K368"/>
    <mergeCell ref="A372:C372"/>
    <mergeCell ref="D372:E372"/>
    <mergeCell ref="A374:B374"/>
    <mergeCell ref="D374:E374"/>
    <mergeCell ref="G374:L374"/>
    <mergeCell ref="J375:K375"/>
    <mergeCell ref="D412:E412"/>
    <mergeCell ref="H414:K414"/>
    <mergeCell ref="H416:K416"/>
    <mergeCell ref="A420:C420"/>
    <mergeCell ref="D420:E420"/>
    <mergeCell ref="H463:K463"/>
    <mergeCell ref="A422:B422"/>
    <mergeCell ref="D422:E422"/>
    <mergeCell ref="G422:L422"/>
    <mergeCell ref="J423:K423"/>
    <mergeCell ref="D459:E459"/>
    <mergeCell ref="H461:K46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6312-E99D-433F-897A-81A47B0EA5D8}">
  <dimension ref="A1:AB716"/>
  <sheetViews>
    <sheetView tabSelected="1" topLeftCell="M1" zoomScaleNormal="100" workbookViewId="0">
      <selection activeCell="Y6" sqref="Y6"/>
    </sheetView>
  </sheetViews>
  <sheetFormatPr baseColWidth="10" defaultRowHeight="12.75" customHeight="1" x14ac:dyDescent="0.25"/>
  <cols>
    <col min="1" max="1" width="10.5703125" bestFit="1" customWidth="1"/>
    <col min="2" max="2" width="12.42578125" bestFit="1" customWidth="1"/>
    <col min="3" max="3" width="9.28515625" bestFit="1" customWidth="1"/>
    <col min="4" max="4" width="11" bestFit="1" customWidth="1"/>
    <col min="5" max="5" width="8.5703125" customWidth="1"/>
    <col min="6" max="6" width="8" customWidth="1"/>
    <col min="7" max="7" width="14.85546875" bestFit="1" customWidth="1"/>
    <col min="8" max="8" width="5.85546875" customWidth="1"/>
    <col min="9" max="9" width="13" bestFit="1" customWidth="1"/>
    <col min="10" max="10" width="13.42578125" customWidth="1"/>
    <col min="11" max="11" width="4.85546875" bestFit="1" customWidth="1"/>
    <col min="12" max="12" width="15" bestFit="1" customWidth="1"/>
    <col min="16" max="16" width="14.7109375" customWidth="1"/>
    <col min="17" max="17" width="12.42578125" bestFit="1" customWidth="1"/>
    <col min="19" max="19" width="12.42578125" bestFit="1" customWidth="1"/>
    <col min="22" max="22" width="14.42578125" customWidth="1"/>
    <col min="23" max="23" width="12.5703125" customWidth="1"/>
    <col min="25" max="25" width="13.28515625" customWidth="1"/>
    <col min="26" max="26" width="14.85546875" bestFit="1" customWidth="1"/>
    <col min="27" max="27" width="15" customWidth="1"/>
    <col min="28" max="28" width="18.7109375" customWidth="1"/>
  </cols>
  <sheetData>
    <row r="1" spans="1:28" ht="12.75" customHeight="1" thickBot="1" x14ac:dyDescent="0.3">
      <c r="A1" s="70" t="s">
        <v>0</v>
      </c>
      <c r="B1" s="71">
        <v>4194</v>
      </c>
      <c r="C1" s="1"/>
      <c r="D1" s="2"/>
      <c r="E1" s="2"/>
      <c r="F1" s="3"/>
      <c r="G1" s="4"/>
      <c r="H1" s="3"/>
      <c r="I1" s="3"/>
      <c r="J1" s="3"/>
      <c r="K1" s="5"/>
      <c r="L1" s="6"/>
      <c r="O1" s="99" t="s">
        <v>24</v>
      </c>
      <c r="P1" s="100" t="s">
        <v>25</v>
      </c>
      <c r="Q1" s="101" t="s">
        <v>26</v>
      </c>
      <c r="R1" s="102" t="s">
        <v>27</v>
      </c>
      <c r="S1" s="104" t="s">
        <v>28</v>
      </c>
      <c r="U1" s="99" t="s">
        <v>24</v>
      </c>
      <c r="V1" s="100" t="s">
        <v>25</v>
      </c>
      <c r="W1" s="101" t="s">
        <v>26</v>
      </c>
      <c r="X1" s="101" t="s">
        <v>29</v>
      </c>
      <c r="Y1" s="102" t="s">
        <v>27</v>
      </c>
      <c r="Z1" s="102" t="s">
        <v>22</v>
      </c>
      <c r="AA1" s="102" t="s">
        <v>30</v>
      </c>
      <c r="AB1" s="103" t="s">
        <v>31</v>
      </c>
    </row>
    <row r="2" spans="1:28" ht="12.75" customHeight="1" x14ac:dyDescent="0.25">
      <c r="A2" s="70" t="s">
        <v>1</v>
      </c>
      <c r="B2" s="72">
        <v>67906476</v>
      </c>
      <c r="C2" s="7"/>
      <c r="D2" s="1"/>
      <c r="E2" s="2"/>
      <c r="F2" s="8"/>
      <c r="G2" s="8"/>
      <c r="H2" s="3"/>
      <c r="I2" s="3"/>
      <c r="J2" s="3"/>
      <c r="K2" s="5"/>
      <c r="L2" s="6"/>
      <c r="O2" s="94">
        <v>4194</v>
      </c>
      <c r="P2" s="95">
        <v>42210</v>
      </c>
      <c r="Q2" s="96">
        <v>67906476</v>
      </c>
      <c r="R2" s="96">
        <f>J12</f>
        <v>16688292</v>
      </c>
      <c r="S2" s="96">
        <f>Q2-R2</f>
        <v>51218184</v>
      </c>
      <c r="U2" s="94">
        <v>4194</v>
      </c>
      <c r="V2" s="95">
        <v>42210</v>
      </c>
      <c r="W2" s="96">
        <v>67906476</v>
      </c>
      <c r="X2" s="96">
        <f>H80</f>
        <v>2077</v>
      </c>
      <c r="Y2" s="96">
        <f>J80</f>
        <v>102733928</v>
      </c>
      <c r="Z2" s="97">
        <f>L84</f>
        <v>2802657.887829524</v>
      </c>
      <c r="AA2" s="97">
        <f>AB2-Z2</f>
        <v>47851174.432758138</v>
      </c>
      <c r="AB2" s="98">
        <f>L82</f>
        <v>50653832.320587665</v>
      </c>
    </row>
    <row r="3" spans="1:28" ht="12.75" customHeight="1" x14ac:dyDescent="0.25">
      <c r="A3" s="117"/>
      <c r="B3" s="117"/>
      <c r="C3" s="117"/>
      <c r="D3" s="118"/>
      <c r="E3" s="119"/>
      <c r="F3" s="3"/>
      <c r="G3" s="3"/>
      <c r="H3" s="3"/>
      <c r="I3" s="3"/>
      <c r="J3" s="3"/>
      <c r="K3" s="5"/>
      <c r="L3" s="6"/>
      <c r="O3" s="86">
        <v>44474</v>
      </c>
      <c r="P3" s="83">
        <v>42257</v>
      </c>
      <c r="Q3" s="84">
        <v>86259648</v>
      </c>
      <c r="R3" s="84">
        <f>J96</f>
        <v>66331334</v>
      </c>
      <c r="S3" s="84">
        <f>Q3-R3</f>
        <v>19928314</v>
      </c>
      <c r="U3" s="86">
        <v>44474</v>
      </c>
      <c r="V3" s="83">
        <v>42257</v>
      </c>
      <c r="W3" s="84">
        <v>86259648</v>
      </c>
      <c r="X3" s="84">
        <f>H163</f>
        <v>2031</v>
      </c>
      <c r="Y3" s="84">
        <v>66331334</v>
      </c>
      <c r="Z3" s="90">
        <f>L167</f>
        <v>33555796.257042795</v>
      </c>
      <c r="AA3" s="97">
        <f t="shared" ref="AA3:AA10" si="0">AB3-Z3</f>
        <v>23068653.440623239</v>
      </c>
      <c r="AB3" s="90">
        <f>L165</f>
        <v>56624449.697666034</v>
      </c>
    </row>
    <row r="4" spans="1:28" ht="12.75" customHeight="1" x14ac:dyDescent="0.25">
      <c r="A4" s="110"/>
      <c r="B4" s="110"/>
      <c r="C4" s="10"/>
      <c r="D4" s="11"/>
      <c r="E4" s="11"/>
      <c r="F4" s="3"/>
      <c r="G4" s="3"/>
      <c r="H4" s="3"/>
      <c r="I4" s="3"/>
      <c r="J4" s="3"/>
      <c r="K4" s="5"/>
      <c r="L4" s="6"/>
      <c r="O4" s="86">
        <v>4545</v>
      </c>
      <c r="P4" s="83">
        <v>42285</v>
      </c>
      <c r="Q4" s="84">
        <v>77339152</v>
      </c>
      <c r="R4" s="84">
        <v>60928874</v>
      </c>
      <c r="S4" s="84">
        <f t="shared" ref="S4:S10" si="1">Q4-R4</f>
        <v>16410278</v>
      </c>
      <c r="U4" s="86">
        <v>4545</v>
      </c>
      <c r="V4" s="83">
        <v>42285</v>
      </c>
      <c r="W4" s="84">
        <v>77339152</v>
      </c>
      <c r="X4" s="84">
        <f>H245</f>
        <v>2003</v>
      </c>
      <c r="Y4" s="84">
        <v>60928874</v>
      </c>
      <c r="Z4" s="85">
        <f>L249</f>
        <v>36805412.273442931</v>
      </c>
      <c r="AA4" s="97">
        <f t="shared" si="0"/>
        <v>27804601.809329912</v>
      </c>
      <c r="AB4" s="90">
        <f>L247</f>
        <v>64610014.082772844</v>
      </c>
    </row>
    <row r="5" spans="1:28" ht="12.75" customHeight="1" x14ac:dyDescent="0.25">
      <c r="A5" s="112" t="s">
        <v>2</v>
      </c>
      <c r="B5" s="112"/>
      <c r="C5" s="12" t="s">
        <v>3</v>
      </c>
      <c r="D5" s="113" t="s">
        <v>4</v>
      </c>
      <c r="E5" s="113"/>
      <c r="F5" s="13" t="s">
        <v>5</v>
      </c>
      <c r="G5" s="114" t="s">
        <v>6</v>
      </c>
      <c r="H5" s="114"/>
      <c r="I5" s="114"/>
      <c r="J5" s="114"/>
      <c r="K5" s="114"/>
      <c r="L5" s="114"/>
      <c r="O5" s="86">
        <v>4668</v>
      </c>
      <c r="P5" s="83">
        <v>42318</v>
      </c>
      <c r="Q5" s="84">
        <v>84002722</v>
      </c>
      <c r="R5" s="84">
        <v>22798535</v>
      </c>
      <c r="S5" s="84">
        <f t="shared" si="1"/>
        <v>61204187</v>
      </c>
      <c r="U5" s="86">
        <v>4668</v>
      </c>
      <c r="V5" s="83">
        <v>42318</v>
      </c>
      <c r="W5" s="84">
        <v>84002722</v>
      </c>
      <c r="X5" s="84">
        <f>H326</f>
        <v>1971</v>
      </c>
      <c r="Y5" s="84">
        <v>22798535</v>
      </c>
      <c r="Z5" s="85">
        <f>L330</f>
        <v>94855991.650488019</v>
      </c>
      <c r="AA5" s="97">
        <f t="shared" si="0"/>
        <v>71658838.039262831</v>
      </c>
      <c r="AB5" s="90">
        <f>L328</f>
        <v>166514829.68975085</v>
      </c>
    </row>
    <row r="6" spans="1:28" ht="28.5" customHeight="1" x14ac:dyDescent="0.25">
      <c r="A6" s="14" t="s">
        <v>7</v>
      </c>
      <c r="B6" s="14" t="s">
        <v>8</v>
      </c>
      <c r="C6" s="15" t="s">
        <v>9</v>
      </c>
      <c r="D6" s="16" t="s">
        <v>10</v>
      </c>
      <c r="E6" s="16" t="s">
        <v>11</v>
      </c>
      <c r="F6" s="12" t="s">
        <v>12</v>
      </c>
      <c r="G6" s="17" t="s">
        <v>13</v>
      </c>
      <c r="H6" s="18" t="s">
        <v>14</v>
      </c>
      <c r="I6" s="19" t="s">
        <v>15</v>
      </c>
      <c r="J6" s="115" t="s">
        <v>16</v>
      </c>
      <c r="K6" s="115"/>
      <c r="L6" s="62" t="s">
        <v>23</v>
      </c>
      <c r="O6" s="86">
        <v>4778</v>
      </c>
      <c r="P6" s="83">
        <v>42393</v>
      </c>
      <c r="Q6" s="84">
        <v>31931591</v>
      </c>
      <c r="R6" s="84">
        <v>18440795</v>
      </c>
      <c r="S6" s="84">
        <f t="shared" si="1"/>
        <v>13490796</v>
      </c>
      <c r="U6" s="86">
        <v>4778</v>
      </c>
      <c r="V6" s="83">
        <v>42393</v>
      </c>
      <c r="W6" s="84">
        <v>31931591</v>
      </c>
      <c r="X6" s="84">
        <f>H405</f>
        <v>1897</v>
      </c>
      <c r="Y6" s="84">
        <v>18440795</v>
      </c>
      <c r="Z6" s="85">
        <f>L409</f>
        <v>20871585.795376182</v>
      </c>
      <c r="AA6" s="97">
        <f t="shared" si="0"/>
        <v>15767412.897272103</v>
      </c>
      <c r="AB6" s="90">
        <f>L407</f>
        <v>36638998.692648284</v>
      </c>
    </row>
    <row r="7" spans="1:28" ht="12.75" customHeight="1" x14ac:dyDescent="0.25">
      <c r="A7" s="20"/>
      <c r="B7" s="21"/>
      <c r="C7" s="22"/>
      <c r="D7" s="23" t="str">
        <f>IF(C7="","",C7*1.5)</f>
        <v/>
      </c>
      <c r="E7" s="24" t="str">
        <f t="shared" ref="E7:E31" si="2">IF(D7="","", (POWER((1+D7),(1/12)))-1)</f>
        <v/>
      </c>
      <c r="F7" s="25" t="str">
        <f>IF(A7="","",IF(D$9=0,E7,MIN(E7,D$9)))</f>
        <v/>
      </c>
      <c r="G7" s="26">
        <f>B2</f>
        <v>67906476</v>
      </c>
      <c r="H7" s="27" t="str">
        <f>IF(A7="","",DAYS360(A7,B7+(1)))</f>
        <v/>
      </c>
      <c r="I7" s="28">
        <f>D3</f>
        <v>0</v>
      </c>
      <c r="J7" s="29" t="s">
        <v>17</v>
      </c>
      <c r="K7" s="30" t="s">
        <v>18</v>
      </c>
      <c r="L7" s="31">
        <f>G7+I7</f>
        <v>67906476</v>
      </c>
      <c r="O7" s="86">
        <v>4779</v>
      </c>
      <c r="P7" s="83">
        <v>42394</v>
      </c>
      <c r="Q7" s="84">
        <v>132427390</v>
      </c>
      <c r="R7" s="84">
        <v>0</v>
      </c>
      <c r="S7" s="84">
        <f t="shared" si="1"/>
        <v>132427390</v>
      </c>
      <c r="U7" s="86">
        <v>4779</v>
      </c>
      <c r="V7" s="83">
        <v>42394</v>
      </c>
      <c r="W7" s="84">
        <v>132427390</v>
      </c>
      <c r="X7" s="84">
        <f>H484</f>
        <v>1896</v>
      </c>
      <c r="Y7" s="84">
        <v>0</v>
      </c>
      <c r="Z7" s="85">
        <f>L488</f>
        <v>184641782.43588769</v>
      </c>
      <c r="AA7" s="97">
        <f t="shared" si="0"/>
        <v>132427390</v>
      </c>
      <c r="AB7" s="90">
        <f>L486</f>
        <v>317069172.43588769</v>
      </c>
    </row>
    <row r="8" spans="1:28" ht="12.75" customHeight="1" x14ac:dyDescent="0.25">
      <c r="A8" s="20"/>
      <c r="B8" s="20"/>
      <c r="C8" s="22"/>
      <c r="D8" s="23" t="str">
        <f>IF(C8="","",C8*1.5)</f>
        <v/>
      </c>
      <c r="E8" s="24" t="str">
        <f t="shared" si="2"/>
        <v/>
      </c>
      <c r="F8" s="25" t="str">
        <f>IF(A8="","",IF(D$9=0,E8,MIN(E8,D$9)))</f>
        <v/>
      </c>
      <c r="G8" s="32">
        <f t="shared" ref="G8:G71" si="3">MIN(G7,L7)</f>
        <v>67906476</v>
      </c>
      <c r="H8" s="27" t="str">
        <f>IF(A8="","",DAYS360(A8,B8+(1)))</f>
        <v/>
      </c>
      <c r="I8" s="33" t="str">
        <f>IF(A8="","",((G8*F8)/30)*H8)</f>
        <v/>
      </c>
      <c r="J8" s="34"/>
      <c r="K8" s="35"/>
      <c r="L8" s="36">
        <f t="shared" ref="L8:L71" si="4">SUM(L7,I8)-J8</f>
        <v>67906476</v>
      </c>
      <c r="O8" s="86">
        <v>4960</v>
      </c>
      <c r="P8" s="83">
        <v>42442</v>
      </c>
      <c r="Q8" s="84">
        <v>100513227</v>
      </c>
      <c r="R8" s="84">
        <v>0</v>
      </c>
      <c r="S8" s="84">
        <f t="shared" si="1"/>
        <v>100513227</v>
      </c>
      <c r="U8" s="86">
        <v>4960</v>
      </c>
      <c r="V8" s="83">
        <v>42442</v>
      </c>
      <c r="W8" s="84">
        <v>100513227</v>
      </c>
      <c r="X8" s="84">
        <f>H561</f>
        <v>1848</v>
      </c>
      <c r="Y8" s="84">
        <v>0</v>
      </c>
      <c r="Z8" s="85">
        <f>L565</f>
        <v>136640080.84467936</v>
      </c>
      <c r="AA8" s="97">
        <f t="shared" si="0"/>
        <v>100513227</v>
      </c>
      <c r="AB8" s="90">
        <f>L563</f>
        <v>237153307.84467936</v>
      </c>
    </row>
    <row r="9" spans="1:28" ht="12.75" customHeight="1" x14ac:dyDescent="0.25">
      <c r="A9" s="37">
        <v>42210</v>
      </c>
      <c r="B9" s="37">
        <v>42216</v>
      </c>
      <c r="C9" s="38">
        <v>0.19259999999999999</v>
      </c>
      <c r="D9" s="39">
        <f t="shared" ref="D9:D31" si="5">IF(A9="","",C9*1.5)</f>
        <v>0.28889999999999999</v>
      </c>
      <c r="E9" s="40">
        <f t="shared" si="2"/>
        <v>2.1374322212011299E-2</v>
      </c>
      <c r="F9" s="39">
        <f t="shared" ref="F9:F31" si="6">IF(A9="","",IF(D$1=0,E9,MIN(E9,D$1)))</f>
        <v>2.1374322212011299E-2</v>
      </c>
      <c r="G9" s="32">
        <f t="shared" si="3"/>
        <v>67906476</v>
      </c>
      <c r="H9" s="41">
        <f>IF(A9="","",DAYS360(A9,B9+(1)))</f>
        <v>6</v>
      </c>
      <c r="I9" s="33">
        <f>IF(A9="","",((G9*F9)/30)*H9)</f>
        <v>290290.97966124245</v>
      </c>
      <c r="J9" s="42"/>
      <c r="K9" s="43"/>
      <c r="L9" s="36">
        <f t="shared" si="4"/>
        <v>68196766.979661241</v>
      </c>
      <c r="O9" s="86">
        <v>5080</v>
      </c>
      <c r="P9" s="83">
        <v>42439</v>
      </c>
      <c r="Q9" s="84">
        <v>67212334</v>
      </c>
      <c r="R9" s="84">
        <v>0</v>
      </c>
      <c r="S9" s="84">
        <f t="shared" si="1"/>
        <v>67212334</v>
      </c>
      <c r="U9" s="86">
        <v>5080</v>
      </c>
      <c r="V9" s="83">
        <v>42439</v>
      </c>
      <c r="W9" s="84">
        <v>67212334</v>
      </c>
      <c r="X9" s="84">
        <f>H637</f>
        <v>1851</v>
      </c>
      <c r="Y9" s="84">
        <v>0</v>
      </c>
      <c r="Z9" s="85">
        <f>L641</f>
        <v>91516503.540328771</v>
      </c>
      <c r="AA9" s="97">
        <f t="shared" si="0"/>
        <v>67212334</v>
      </c>
      <c r="AB9" s="90">
        <f>L639</f>
        <v>158728837.54032877</v>
      </c>
    </row>
    <row r="10" spans="1:28" ht="12.75" customHeight="1" thickBot="1" x14ac:dyDescent="0.3">
      <c r="A10" s="37">
        <v>42217</v>
      </c>
      <c r="B10" s="37">
        <v>42247</v>
      </c>
      <c r="C10" s="38">
        <v>0.19259999999999999</v>
      </c>
      <c r="D10" s="39">
        <f t="shared" si="5"/>
        <v>0.28889999999999999</v>
      </c>
      <c r="E10" s="40">
        <f t="shared" si="2"/>
        <v>2.1374322212011299E-2</v>
      </c>
      <c r="F10" s="39">
        <f t="shared" si="6"/>
        <v>2.1374322212011299E-2</v>
      </c>
      <c r="G10" s="32">
        <f t="shared" si="3"/>
        <v>67906476</v>
      </c>
      <c r="H10" s="41">
        <f t="shared" ref="H10:H37" si="7">IF(A10="","",DAYS360(A10,B10+(1)))</f>
        <v>30</v>
      </c>
      <c r="I10" s="33">
        <f t="shared" ref="I10:I73" si="8">IF(A10="","",((G10*F10)/30)*H10)</f>
        <v>1451454.8983062122</v>
      </c>
      <c r="J10" s="42"/>
      <c r="K10" s="43"/>
      <c r="L10" s="36">
        <f t="shared" si="4"/>
        <v>69648221.877967447</v>
      </c>
      <c r="O10" s="87">
        <v>5103</v>
      </c>
      <c r="P10" s="83">
        <v>42475</v>
      </c>
      <c r="Q10" s="88">
        <v>43567640</v>
      </c>
      <c r="R10" s="89">
        <v>0</v>
      </c>
      <c r="S10" s="89">
        <f t="shared" si="1"/>
        <v>43567640</v>
      </c>
      <c r="U10" s="87">
        <v>5103</v>
      </c>
      <c r="V10" s="83">
        <v>42475</v>
      </c>
      <c r="W10" s="88">
        <v>43567640</v>
      </c>
      <c r="X10" s="43">
        <f>H712</f>
        <v>1816</v>
      </c>
      <c r="Y10" s="84">
        <v>0</v>
      </c>
      <c r="Z10" s="85">
        <f>L716</f>
        <v>58197124.357642323</v>
      </c>
      <c r="AA10" s="97">
        <f t="shared" si="0"/>
        <v>43567640</v>
      </c>
      <c r="AB10" s="109">
        <f>L714</f>
        <v>101764764.35764232</v>
      </c>
    </row>
    <row r="11" spans="1:28" ht="12.75" customHeight="1" thickBot="1" x14ac:dyDescent="0.3">
      <c r="A11" s="37">
        <v>42248</v>
      </c>
      <c r="B11" s="37">
        <v>42277</v>
      </c>
      <c r="C11" s="38">
        <v>0.19259999999999999</v>
      </c>
      <c r="D11" s="73">
        <f t="shared" si="5"/>
        <v>0.28889999999999999</v>
      </c>
      <c r="E11" s="40">
        <f t="shared" si="2"/>
        <v>2.1374322212011299E-2</v>
      </c>
      <c r="F11" s="39">
        <f t="shared" si="6"/>
        <v>2.1374322212011299E-2</v>
      </c>
      <c r="G11" s="32">
        <f t="shared" si="3"/>
        <v>67906476</v>
      </c>
      <c r="H11" s="41">
        <f t="shared" si="7"/>
        <v>30</v>
      </c>
      <c r="I11" s="33">
        <f t="shared" si="8"/>
        <v>1451454.8983062122</v>
      </c>
      <c r="J11" s="42"/>
      <c r="K11" s="43"/>
      <c r="L11" s="36">
        <f t="shared" si="4"/>
        <v>71099676.776273653</v>
      </c>
      <c r="R11" s="91" t="s">
        <v>32</v>
      </c>
      <c r="S11" s="93">
        <f>SUM(S2:S10)</f>
        <v>505972350</v>
      </c>
      <c r="AA11" s="91" t="s">
        <v>33</v>
      </c>
      <c r="AB11" s="92">
        <f>SUM(AB2:AB10)</f>
        <v>1189758206.6619639</v>
      </c>
    </row>
    <row r="12" spans="1:28" ht="12.75" customHeight="1" x14ac:dyDescent="0.25">
      <c r="A12" s="37">
        <v>42278</v>
      </c>
      <c r="B12" s="37">
        <v>42308</v>
      </c>
      <c r="C12" s="38">
        <v>0.1933</v>
      </c>
      <c r="D12" s="39">
        <f t="shared" si="5"/>
        <v>0.28994999999999999</v>
      </c>
      <c r="E12" s="40">
        <f t="shared" si="2"/>
        <v>2.1443634727683625E-2</v>
      </c>
      <c r="F12" s="39">
        <f t="shared" si="6"/>
        <v>2.1443634727683625E-2</v>
      </c>
      <c r="G12" s="32">
        <f t="shared" si="3"/>
        <v>67906476</v>
      </c>
      <c r="H12" s="41">
        <f t="shared" si="7"/>
        <v>30</v>
      </c>
      <c r="I12" s="33">
        <f t="shared" si="8"/>
        <v>1456161.6669882147</v>
      </c>
      <c r="J12" s="42">
        <v>16688292</v>
      </c>
      <c r="K12" s="43"/>
      <c r="L12" s="36">
        <f t="shared" si="4"/>
        <v>55867546.443261862</v>
      </c>
    </row>
    <row r="13" spans="1:28" ht="12.75" customHeight="1" x14ac:dyDescent="0.25">
      <c r="A13" s="37">
        <v>42309</v>
      </c>
      <c r="B13" s="37">
        <v>42338</v>
      </c>
      <c r="C13" s="38">
        <v>0.1933</v>
      </c>
      <c r="D13" s="39">
        <f t="shared" si="5"/>
        <v>0.28994999999999999</v>
      </c>
      <c r="E13" s="40">
        <f t="shared" si="2"/>
        <v>2.1443634727683625E-2</v>
      </c>
      <c r="F13" s="39">
        <f t="shared" si="6"/>
        <v>2.1443634727683625E-2</v>
      </c>
      <c r="G13" s="32">
        <f t="shared" si="3"/>
        <v>55867546.443261862</v>
      </c>
      <c r="H13" s="41">
        <f t="shared" si="7"/>
        <v>30</v>
      </c>
      <c r="I13" s="33">
        <f t="shared" si="8"/>
        <v>1198003.2590612078</v>
      </c>
      <c r="J13" s="42"/>
      <c r="K13" s="43"/>
      <c r="L13" s="36">
        <f t="shared" si="4"/>
        <v>57065549.702323072</v>
      </c>
    </row>
    <row r="14" spans="1:28" ht="12.75" customHeight="1" x14ac:dyDescent="0.25">
      <c r="A14" s="37">
        <v>42339</v>
      </c>
      <c r="B14" s="37">
        <v>42369</v>
      </c>
      <c r="C14" s="38">
        <v>0.1933</v>
      </c>
      <c r="D14" s="39">
        <f t="shared" si="5"/>
        <v>0.28994999999999999</v>
      </c>
      <c r="E14" s="40">
        <f t="shared" si="2"/>
        <v>2.1443634727683625E-2</v>
      </c>
      <c r="F14" s="39">
        <f t="shared" si="6"/>
        <v>2.1443634727683625E-2</v>
      </c>
      <c r="G14" s="32">
        <f t="shared" si="3"/>
        <v>55867546.443261862</v>
      </c>
      <c r="H14" s="41">
        <f t="shared" si="7"/>
        <v>30</v>
      </c>
      <c r="I14" s="33">
        <f t="shared" si="8"/>
        <v>1198003.2590612078</v>
      </c>
      <c r="J14" s="42"/>
      <c r="K14" s="43"/>
      <c r="L14" s="36">
        <f t="shared" si="4"/>
        <v>58263552.961384282</v>
      </c>
    </row>
    <row r="15" spans="1:28" ht="12.75" customHeight="1" x14ac:dyDescent="0.25">
      <c r="A15" s="37">
        <v>42370</v>
      </c>
      <c r="B15" s="37">
        <v>42400</v>
      </c>
      <c r="C15" s="38">
        <v>0.1968</v>
      </c>
      <c r="D15" s="39">
        <f t="shared" si="5"/>
        <v>0.29520000000000002</v>
      </c>
      <c r="E15" s="40">
        <f t="shared" si="2"/>
        <v>2.1789423437557742E-2</v>
      </c>
      <c r="F15" s="39">
        <f t="shared" si="6"/>
        <v>2.1789423437557742E-2</v>
      </c>
      <c r="G15" s="32">
        <f t="shared" si="3"/>
        <v>55867546.443261862</v>
      </c>
      <c r="H15" s="41">
        <f t="shared" si="7"/>
        <v>30</v>
      </c>
      <c r="I15" s="33">
        <f t="shared" si="8"/>
        <v>1217321.6258696557</v>
      </c>
      <c r="J15" s="42"/>
      <c r="K15" s="43"/>
      <c r="L15" s="36">
        <f t="shared" si="4"/>
        <v>59480874.587253936</v>
      </c>
    </row>
    <row r="16" spans="1:28" ht="12.75" customHeight="1" x14ac:dyDescent="0.25">
      <c r="A16" s="37">
        <v>42401</v>
      </c>
      <c r="B16" s="37">
        <v>42429</v>
      </c>
      <c r="C16" s="38">
        <v>0.1968</v>
      </c>
      <c r="D16" s="39">
        <f t="shared" si="5"/>
        <v>0.29520000000000002</v>
      </c>
      <c r="E16" s="40">
        <f t="shared" si="2"/>
        <v>2.1789423437557742E-2</v>
      </c>
      <c r="F16" s="39">
        <f t="shared" si="6"/>
        <v>2.1789423437557742E-2</v>
      </c>
      <c r="G16" s="32">
        <f t="shared" si="3"/>
        <v>55867546.443261862</v>
      </c>
      <c r="H16" s="41">
        <f t="shared" si="7"/>
        <v>30</v>
      </c>
      <c r="I16" s="33">
        <f t="shared" si="8"/>
        <v>1217321.6258696557</v>
      </c>
      <c r="J16" s="42"/>
      <c r="K16" s="43"/>
      <c r="L16" s="36">
        <f t="shared" si="4"/>
        <v>60698196.21312359</v>
      </c>
    </row>
    <row r="17" spans="1:12" ht="12.75" customHeight="1" x14ac:dyDescent="0.25">
      <c r="A17" s="37">
        <v>42430</v>
      </c>
      <c r="B17" s="37">
        <v>42460</v>
      </c>
      <c r="C17" s="38">
        <v>0.1968</v>
      </c>
      <c r="D17" s="39">
        <f t="shared" si="5"/>
        <v>0.29520000000000002</v>
      </c>
      <c r="E17" s="40">
        <f t="shared" si="2"/>
        <v>2.1789423437557742E-2</v>
      </c>
      <c r="F17" s="39">
        <f t="shared" si="6"/>
        <v>2.1789423437557742E-2</v>
      </c>
      <c r="G17" s="32">
        <f t="shared" si="3"/>
        <v>55867546.443261862</v>
      </c>
      <c r="H17" s="41">
        <f t="shared" si="7"/>
        <v>30</v>
      </c>
      <c r="I17" s="33">
        <f t="shared" si="8"/>
        <v>1217321.6258696557</v>
      </c>
      <c r="J17" s="42"/>
      <c r="K17" s="43"/>
      <c r="L17" s="36">
        <f t="shared" si="4"/>
        <v>61915517.838993244</v>
      </c>
    </row>
    <row r="18" spans="1:12" ht="12.75" customHeight="1" x14ac:dyDescent="0.25">
      <c r="A18" s="37">
        <v>42461</v>
      </c>
      <c r="B18" s="37">
        <v>42490</v>
      </c>
      <c r="C18" s="38">
        <v>0.2054</v>
      </c>
      <c r="D18" s="39">
        <f t="shared" si="5"/>
        <v>0.30809999999999998</v>
      </c>
      <c r="E18" s="40">
        <f t="shared" si="2"/>
        <v>2.2633649099822239E-2</v>
      </c>
      <c r="F18" s="39">
        <f t="shared" si="6"/>
        <v>2.2633649099822239E-2</v>
      </c>
      <c r="G18" s="32">
        <f t="shared" si="3"/>
        <v>55867546.443261862</v>
      </c>
      <c r="H18" s="41">
        <f t="shared" si="7"/>
        <v>30</v>
      </c>
      <c r="I18" s="33">
        <f t="shared" si="8"/>
        <v>1264486.4422648109</v>
      </c>
      <c r="J18" s="42"/>
      <c r="K18" s="43"/>
      <c r="L18" s="36">
        <f t="shared" si="4"/>
        <v>63180004.281258054</v>
      </c>
    </row>
    <row r="19" spans="1:12" ht="12.75" customHeight="1" x14ac:dyDescent="0.25">
      <c r="A19" s="37">
        <v>42491</v>
      </c>
      <c r="B19" s="37">
        <v>42521</v>
      </c>
      <c r="C19" s="38">
        <v>0.2054</v>
      </c>
      <c r="D19" s="39">
        <f t="shared" si="5"/>
        <v>0.30809999999999998</v>
      </c>
      <c r="E19" s="40">
        <f t="shared" si="2"/>
        <v>2.2633649099822239E-2</v>
      </c>
      <c r="F19" s="39">
        <f t="shared" si="6"/>
        <v>2.2633649099822239E-2</v>
      </c>
      <c r="G19" s="32">
        <f t="shared" si="3"/>
        <v>55867546.443261862</v>
      </c>
      <c r="H19" s="41">
        <f t="shared" si="7"/>
        <v>30</v>
      </c>
      <c r="I19" s="33">
        <f t="shared" si="8"/>
        <v>1264486.4422648109</v>
      </c>
      <c r="J19" s="42"/>
      <c r="K19" s="43"/>
      <c r="L19" s="36">
        <f t="shared" si="4"/>
        <v>64444490.723522864</v>
      </c>
    </row>
    <row r="20" spans="1:12" ht="12.75" customHeight="1" x14ac:dyDescent="0.25">
      <c r="A20" s="37">
        <v>42522</v>
      </c>
      <c r="B20" s="37">
        <v>42551</v>
      </c>
      <c r="C20" s="38">
        <v>0.2054</v>
      </c>
      <c r="D20" s="39">
        <f t="shared" si="5"/>
        <v>0.30809999999999998</v>
      </c>
      <c r="E20" s="40">
        <f t="shared" si="2"/>
        <v>2.2633649099822239E-2</v>
      </c>
      <c r="F20" s="39">
        <f t="shared" si="6"/>
        <v>2.2633649099822239E-2</v>
      </c>
      <c r="G20" s="32">
        <f t="shared" si="3"/>
        <v>55867546.443261862</v>
      </c>
      <c r="H20" s="41">
        <f t="shared" si="7"/>
        <v>30</v>
      </c>
      <c r="I20" s="33">
        <f t="shared" si="8"/>
        <v>1264486.4422648109</v>
      </c>
      <c r="J20" s="42"/>
      <c r="K20" s="43"/>
      <c r="L20" s="36">
        <f t="shared" si="4"/>
        <v>65708977.165787674</v>
      </c>
    </row>
    <row r="21" spans="1:12" ht="12.75" customHeight="1" x14ac:dyDescent="0.25">
      <c r="A21" s="37">
        <v>42552</v>
      </c>
      <c r="B21" s="37">
        <v>42582</v>
      </c>
      <c r="C21" s="38">
        <v>0.21340000000000001</v>
      </c>
      <c r="D21" s="39">
        <f t="shared" si="5"/>
        <v>0.3201</v>
      </c>
      <c r="E21" s="40">
        <f t="shared" si="2"/>
        <v>2.3412151466478903E-2</v>
      </c>
      <c r="F21" s="39">
        <f t="shared" si="6"/>
        <v>2.3412151466478903E-2</v>
      </c>
      <c r="G21" s="32">
        <f t="shared" si="3"/>
        <v>55867546.443261862</v>
      </c>
      <c r="H21" s="41">
        <f t="shared" si="7"/>
        <v>30</v>
      </c>
      <c r="I21" s="33">
        <f t="shared" si="8"/>
        <v>1307979.4593901914</v>
      </c>
      <c r="J21" s="42"/>
      <c r="K21" s="43"/>
      <c r="L21" s="36">
        <f t="shared" si="4"/>
        <v>67016956.625177868</v>
      </c>
    </row>
    <row r="22" spans="1:12" ht="12.75" customHeight="1" x14ac:dyDescent="0.25">
      <c r="A22" s="37">
        <v>42583</v>
      </c>
      <c r="B22" s="37">
        <v>42613</v>
      </c>
      <c r="C22" s="38">
        <v>0.21340000000000001</v>
      </c>
      <c r="D22" s="39">
        <f t="shared" si="5"/>
        <v>0.3201</v>
      </c>
      <c r="E22" s="40">
        <f t="shared" si="2"/>
        <v>2.3412151466478903E-2</v>
      </c>
      <c r="F22" s="39">
        <f t="shared" si="6"/>
        <v>2.3412151466478903E-2</v>
      </c>
      <c r="G22" s="32">
        <f t="shared" si="3"/>
        <v>55867546.443261862</v>
      </c>
      <c r="H22" s="41">
        <f t="shared" si="7"/>
        <v>30</v>
      </c>
      <c r="I22" s="33">
        <f t="shared" si="8"/>
        <v>1307979.4593901914</v>
      </c>
      <c r="J22" s="42"/>
      <c r="K22" s="43"/>
      <c r="L22" s="36">
        <f t="shared" si="4"/>
        <v>68324936.084568053</v>
      </c>
    </row>
    <row r="23" spans="1:12" ht="12.75" customHeight="1" x14ac:dyDescent="0.25">
      <c r="A23" s="37">
        <v>42614</v>
      </c>
      <c r="B23" s="37">
        <v>42643</v>
      </c>
      <c r="C23" s="38">
        <v>0.21340000000000001</v>
      </c>
      <c r="D23" s="39">
        <f t="shared" si="5"/>
        <v>0.3201</v>
      </c>
      <c r="E23" s="40">
        <f t="shared" si="2"/>
        <v>2.3412151466478903E-2</v>
      </c>
      <c r="F23" s="39">
        <f t="shared" si="6"/>
        <v>2.3412151466478903E-2</v>
      </c>
      <c r="G23" s="32">
        <f t="shared" si="3"/>
        <v>55867546.443261862</v>
      </c>
      <c r="H23" s="41">
        <f t="shared" si="7"/>
        <v>30</v>
      </c>
      <c r="I23" s="33">
        <f t="shared" si="8"/>
        <v>1307979.4593901914</v>
      </c>
      <c r="J23" s="42"/>
      <c r="K23" s="43"/>
      <c r="L23" s="36">
        <f t="shared" si="4"/>
        <v>69632915.543958247</v>
      </c>
    </row>
    <row r="24" spans="1:12" ht="12.75" customHeight="1" x14ac:dyDescent="0.25">
      <c r="A24" s="37">
        <v>42644</v>
      </c>
      <c r="B24" s="37">
        <v>42674</v>
      </c>
      <c r="C24" s="38">
        <v>0.21990000000000001</v>
      </c>
      <c r="D24" s="39">
        <f t="shared" si="5"/>
        <v>0.32985000000000003</v>
      </c>
      <c r="E24" s="40">
        <f t="shared" si="2"/>
        <v>2.4039922656450941E-2</v>
      </c>
      <c r="F24" s="39">
        <f t="shared" si="6"/>
        <v>2.4039922656450941E-2</v>
      </c>
      <c r="G24" s="32">
        <f t="shared" si="3"/>
        <v>55867546.443261862</v>
      </c>
      <c r="H24" s="41">
        <f t="shared" si="7"/>
        <v>30</v>
      </c>
      <c r="I24" s="33">
        <f t="shared" si="8"/>
        <v>1343051.4955016959</v>
      </c>
      <c r="J24" s="42"/>
      <c r="K24" s="43"/>
      <c r="L24" s="36">
        <f t="shared" si="4"/>
        <v>70975967.039459944</v>
      </c>
    </row>
    <row r="25" spans="1:12" ht="12.75" customHeight="1" x14ac:dyDescent="0.25">
      <c r="A25" s="37">
        <v>42675</v>
      </c>
      <c r="B25" s="37">
        <v>42704</v>
      </c>
      <c r="C25" s="38">
        <v>0.21990000000000001</v>
      </c>
      <c r="D25" s="39">
        <f t="shared" si="5"/>
        <v>0.32985000000000003</v>
      </c>
      <c r="E25" s="40">
        <f t="shared" si="2"/>
        <v>2.4039922656450941E-2</v>
      </c>
      <c r="F25" s="39">
        <f t="shared" si="6"/>
        <v>2.4039922656450941E-2</v>
      </c>
      <c r="G25" s="32">
        <f t="shared" si="3"/>
        <v>55867546.443261862</v>
      </c>
      <c r="H25" s="41">
        <f t="shared" si="7"/>
        <v>30</v>
      </c>
      <c r="I25" s="33">
        <f t="shared" si="8"/>
        <v>1343051.4955016959</v>
      </c>
      <c r="J25" s="42"/>
      <c r="K25" s="43"/>
      <c r="L25" s="36">
        <f t="shared" si="4"/>
        <v>72319018.534961641</v>
      </c>
    </row>
    <row r="26" spans="1:12" ht="12.75" customHeight="1" x14ac:dyDescent="0.25">
      <c r="A26" s="37">
        <v>42705</v>
      </c>
      <c r="B26" s="37">
        <v>42735</v>
      </c>
      <c r="C26" s="38">
        <v>0.21990000000000001</v>
      </c>
      <c r="D26" s="39">
        <f t="shared" si="5"/>
        <v>0.32985000000000003</v>
      </c>
      <c r="E26" s="40">
        <f t="shared" si="2"/>
        <v>2.4039922656450941E-2</v>
      </c>
      <c r="F26" s="39">
        <f t="shared" si="6"/>
        <v>2.4039922656450941E-2</v>
      </c>
      <c r="G26" s="32">
        <f t="shared" si="3"/>
        <v>55867546.443261862</v>
      </c>
      <c r="H26" s="41">
        <f t="shared" si="7"/>
        <v>30</v>
      </c>
      <c r="I26" s="33">
        <f t="shared" si="8"/>
        <v>1343051.4955016959</v>
      </c>
      <c r="J26" s="42"/>
      <c r="K26" s="43"/>
      <c r="L26" s="36">
        <f t="shared" si="4"/>
        <v>73662070.030463338</v>
      </c>
    </row>
    <row r="27" spans="1:12" ht="12.75" customHeight="1" x14ac:dyDescent="0.25">
      <c r="A27" s="37">
        <v>42736</v>
      </c>
      <c r="B27" s="37">
        <v>42766</v>
      </c>
      <c r="C27" s="38">
        <v>0.22339999999999999</v>
      </c>
      <c r="D27" s="39">
        <f t="shared" si="5"/>
        <v>0.33509999999999995</v>
      </c>
      <c r="E27" s="40">
        <f t="shared" si="2"/>
        <v>2.4376207843189057E-2</v>
      </c>
      <c r="F27" s="39">
        <f t="shared" si="6"/>
        <v>2.4376207843189057E-2</v>
      </c>
      <c r="G27" s="32">
        <f t="shared" si="3"/>
        <v>55867546.443261862</v>
      </c>
      <c r="H27" s="41">
        <f t="shared" si="7"/>
        <v>30</v>
      </c>
      <c r="I27" s="33">
        <f t="shared" si="8"/>
        <v>1361838.9237899687</v>
      </c>
      <c r="J27" s="42"/>
      <c r="K27" s="43"/>
      <c r="L27" s="36">
        <f t="shared" si="4"/>
        <v>75023908.954253301</v>
      </c>
    </row>
    <row r="28" spans="1:12" ht="12.75" customHeight="1" x14ac:dyDescent="0.25">
      <c r="A28" s="37">
        <v>42767</v>
      </c>
      <c r="B28" s="37">
        <v>42794</v>
      </c>
      <c r="C28" s="38">
        <v>0.22339999999999999</v>
      </c>
      <c r="D28" s="39">
        <f t="shared" si="5"/>
        <v>0.33509999999999995</v>
      </c>
      <c r="E28" s="40">
        <f t="shared" si="2"/>
        <v>2.4376207843189057E-2</v>
      </c>
      <c r="F28" s="39">
        <f t="shared" si="6"/>
        <v>2.4376207843189057E-2</v>
      </c>
      <c r="G28" s="32">
        <f t="shared" si="3"/>
        <v>55867546.443261862</v>
      </c>
      <c r="H28" s="41">
        <f t="shared" si="7"/>
        <v>30</v>
      </c>
      <c r="I28" s="33">
        <f t="shared" si="8"/>
        <v>1361838.9237899687</v>
      </c>
      <c r="J28" s="42"/>
      <c r="K28" s="43"/>
      <c r="L28" s="36">
        <f t="shared" si="4"/>
        <v>76385747.878043264</v>
      </c>
    </row>
    <row r="29" spans="1:12" ht="12.75" customHeight="1" x14ac:dyDescent="0.25">
      <c r="A29" s="37">
        <v>42795</v>
      </c>
      <c r="B29" s="37">
        <v>42825</v>
      </c>
      <c r="C29" s="38">
        <v>0.22339999999999999</v>
      </c>
      <c r="D29" s="39">
        <f t="shared" si="5"/>
        <v>0.33509999999999995</v>
      </c>
      <c r="E29" s="40">
        <f t="shared" si="2"/>
        <v>2.4376207843189057E-2</v>
      </c>
      <c r="F29" s="39">
        <f t="shared" si="6"/>
        <v>2.4376207843189057E-2</v>
      </c>
      <c r="G29" s="32">
        <f t="shared" si="3"/>
        <v>55867546.443261862</v>
      </c>
      <c r="H29" s="41">
        <f t="shared" si="7"/>
        <v>30</v>
      </c>
      <c r="I29" s="33">
        <f t="shared" si="8"/>
        <v>1361838.9237899687</v>
      </c>
      <c r="J29" s="42"/>
      <c r="K29" s="43"/>
      <c r="L29" s="36">
        <f t="shared" si="4"/>
        <v>77747586.801833227</v>
      </c>
    </row>
    <row r="30" spans="1:12" ht="12.75" customHeight="1" x14ac:dyDescent="0.25">
      <c r="A30" s="37">
        <v>42826</v>
      </c>
      <c r="B30" s="37">
        <v>42855</v>
      </c>
      <c r="C30" s="38">
        <v>0.2233</v>
      </c>
      <c r="D30" s="39">
        <f t="shared" si="5"/>
        <v>0.33494999999999997</v>
      </c>
      <c r="E30" s="40">
        <f t="shared" si="2"/>
        <v>2.4366616530168139E-2</v>
      </c>
      <c r="F30" s="39">
        <f t="shared" si="6"/>
        <v>2.4366616530168139E-2</v>
      </c>
      <c r="G30" s="32">
        <f t="shared" si="3"/>
        <v>55867546.443261862</v>
      </c>
      <c r="H30" s="41">
        <f t="shared" si="7"/>
        <v>30</v>
      </c>
      <c r="I30" s="33">
        <f t="shared" si="8"/>
        <v>1361303.0806643206</v>
      </c>
      <c r="J30" s="42"/>
      <c r="K30" s="43"/>
      <c r="L30" s="36">
        <f t="shared" si="4"/>
        <v>79108889.882497549</v>
      </c>
    </row>
    <row r="31" spans="1:12" ht="12.75" customHeight="1" x14ac:dyDescent="0.25">
      <c r="A31" s="37">
        <v>42856</v>
      </c>
      <c r="B31" s="37">
        <v>42886</v>
      </c>
      <c r="C31" s="38">
        <v>0.2233</v>
      </c>
      <c r="D31" s="39">
        <f t="shared" si="5"/>
        <v>0.33494999999999997</v>
      </c>
      <c r="E31" s="40">
        <f t="shared" si="2"/>
        <v>2.4366616530168139E-2</v>
      </c>
      <c r="F31" s="39">
        <f t="shared" si="6"/>
        <v>2.4366616530168139E-2</v>
      </c>
      <c r="G31" s="32">
        <f t="shared" si="3"/>
        <v>55867546.443261862</v>
      </c>
      <c r="H31" s="41">
        <f t="shared" si="7"/>
        <v>30</v>
      </c>
      <c r="I31" s="33">
        <f t="shared" si="8"/>
        <v>1361303.0806643206</v>
      </c>
      <c r="J31" s="42"/>
      <c r="K31" s="43"/>
      <c r="L31" s="36">
        <f t="shared" si="4"/>
        <v>80470192.963161871</v>
      </c>
    </row>
    <row r="32" spans="1:12" ht="12.75" customHeight="1" x14ac:dyDescent="0.25">
      <c r="A32" s="37">
        <v>42887</v>
      </c>
      <c r="B32" s="37">
        <v>42916</v>
      </c>
      <c r="C32" s="38">
        <v>0.2233</v>
      </c>
      <c r="D32" s="39">
        <f>IF(A32="","",C32*1.5)</f>
        <v>0.33494999999999997</v>
      </c>
      <c r="E32" s="40">
        <f>IF(D32="","", (POWER((1+D32),(1/12)))-1)</f>
        <v>2.4366616530168139E-2</v>
      </c>
      <c r="F32" s="39">
        <f>IF(A32="","",IF(D$1=0,E32,MIN(E32,D$1)))</f>
        <v>2.4366616530168139E-2</v>
      </c>
      <c r="G32" s="32">
        <f t="shared" si="3"/>
        <v>55867546.443261862</v>
      </c>
      <c r="H32" s="41">
        <f t="shared" si="7"/>
        <v>30</v>
      </c>
      <c r="I32" s="33">
        <f t="shared" si="8"/>
        <v>1361303.0806643206</v>
      </c>
      <c r="J32" s="42"/>
      <c r="K32" s="43"/>
      <c r="L32" s="36">
        <f t="shared" si="4"/>
        <v>81831496.043826193</v>
      </c>
    </row>
    <row r="33" spans="1:12" ht="12.75" customHeight="1" x14ac:dyDescent="0.25">
      <c r="A33" s="37">
        <v>42917</v>
      </c>
      <c r="B33" s="37">
        <v>42947</v>
      </c>
      <c r="C33" s="38">
        <v>0.2198</v>
      </c>
      <c r="D33" s="39">
        <f>IF(A33="","",C33*1.5)</f>
        <v>0.32969999999999999</v>
      </c>
      <c r="E33" s="40">
        <f>IF(D33="","", (POWER((1+D33),(1/12)))-1)</f>
        <v>2.4030296637850723E-2</v>
      </c>
      <c r="F33" s="39">
        <f>IF(A33="","",IF(D$1=0,E33,MIN(E33,D$1)))</f>
        <v>2.4030296637850723E-2</v>
      </c>
      <c r="G33" s="32">
        <f t="shared" si="3"/>
        <v>55867546.443261862</v>
      </c>
      <c r="H33" s="41">
        <f t="shared" si="7"/>
        <v>30</v>
      </c>
      <c r="I33" s="33">
        <f t="shared" si="8"/>
        <v>1342513.7134604848</v>
      </c>
      <c r="J33" s="42"/>
      <c r="K33" s="43"/>
      <c r="L33" s="36">
        <f t="shared" si="4"/>
        <v>83174009.757286683</v>
      </c>
    </row>
    <row r="34" spans="1:12" ht="12.75" customHeight="1" x14ac:dyDescent="0.25">
      <c r="A34" s="37">
        <v>42948</v>
      </c>
      <c r="B34" s="37">
        <v>42978</v>
      </c>
      <c r="C34" s="38">
        <v>0.2198</v>
      </c>
      <c r="D34" s="39">
        <f t="shared" ref="D34:D48" si="9">IF(A34="","",C34*1.5)</f>
        <v>0.32969999999999999</v>
      </c>
      <c r="E34" s="40">
        <f t="shared" ref="E34:E48" si="10">IF(D34="","", (POWER((1+D34),(1/12)))-1)</f>
        <v>2.4030296637850723E-2</v>
      </c>
      <c r="F34" s="39">
        <f t="shared" ref="F34:F48" si="11">IF(A34="","",IF(D$1=0,E34,MIN(E34,D$1)))</f>
        <v>2.4030296637850723E-2</v>
      </c>
      <c r="G34" s="32">
        <f t="shared" si="3"/>
        <v>55867546.443261862</v>
      </c>
      <c r="H34" s="41">
        <f t="shared" si="7"/>
        <v>30</v>
      </c>
      <c r="I34" s="33">
        <f t="shared" si="8"/>
        <v>1342513.7134604848</v>
      </c>
      <c r="J34" s="42"/>
      <c r="K34" s="43"/>
      <c r="L34" s="36">
        <f t="shared" si="4"/>
        <v>84516523.470747173</v>
      </c>
    </row>
    <row r="35" spans="1:12" ht="12.75" customHeight="1" x14ac:dyDescent="0.25">
      <c r="A35" s="37">
        <v>42979</v>
      </c>
      <c r="B35" s="37">
        <v>43008</v>
      </c>
      <c r="C35" s="38">
        <v>0.2198</v>
      </c>
      <c r="D35" s="39">
        <f t="shared" si="9"/>
        <v>0.32969999999999999</v>
      </c>
      <c r="E35" s="40">
        <f t="shared" si="10"/>
        <v>2.4030296637850723E-2</v>
      </c>
      <c r="F35" s="39">
        <f t="shared" si="11"/>
        <v>2.4030296637850723E-2</v>
      </c>
      <c r="G35" s="32">
        <f t="shared" si="3"/>
        <v>55867546.443261862</v>
      </c>
      <c r="H35" s="41">
        <f t="shared" si="7"/>
        <v>30</v>
      </c>
      <c r="I35" s="33">
        <f t="shared" si="8"/>
        <v>1342513.7134604848</v>
      </c>
      <c r="J35" s="42"/>
      <c r="K35" s="43"/>
      <c r="L35" s="36">
        <f t="shared" si="4"/>
        <v>85859037.184207663</v>
      </c>
    </row>
    <row r="36" spans="1:12" ht="12.75" customHeight="1" x14ac:dyDescent="0.25">
      <c r="A36" s="37">
        <v>43009</v>
      </c>
      <c r="B36" s="37">
        <v>43039</v>
      </c>
      <c r="C36" s="38">
        <v>0.21149999999999999</v>
      </c>
      <c r="D36" s="39">
        <f t="shared" si="9"/>
        <v>0.31724999999999998</v>
      </c>
      <c r="E36" s="40">
        <f t="shared" si="10"/>
        <v>2.3227846316473233E-2</v>
      </c>
      <c r="F36" s="39">
        <f t="shared" si="11"/>
        <v>2.3227846316473233E-2</v>
      </c>
      <c r="G36" s="32">
        <f t="shared" si="3"/>
        <v>55867546.443261862</v>
      </c>
      <c r="H36" s="41">
        <f t="shared" si="7"/>
        <v>30</v>
      </c>
      <c r="I36" s="33">
        <f t="shared" si="8"/>
        <v>1297682.7828625173</v>
      </c>
      <c r="J36" s="42"/>
      <c r="K36" s="43"/>
      <c r="L36" s="36">
        <f t="shared" si="4"/>
        <v>87156719.967070177</v>
      </c>
    </row>
    <row r="37" spans="1:12" ht="12.75" customHeight="1" x14ac:dyDescent="0.25">
      <c r="A37" s="37">
        <v>43040</v>
      </c>
      <c r="B37" s="37">
        <v>43069</v>
      </c>
      <c r="C37" s="38">
        <v>0.20960000000000001</v>
      </c>
      <c r="D37" s="39">
        <f t="shared" si="9"/>
        <v>0.31440000000000001</v>
      </c>
      <c r="E37" s="40">
        <f t="shared" si="10"/>
        <v>2.3043175271197036E-2</v>
      </c>
      <c r="F37" s="39">
        <f t="shared" si="11"/>
        <v>2.3043175271197036E-2</v>
      </c>
      <c r="G37" s="32">
        <f t="shared" si="3"/>
        <v>55867546.443261862</v>
      </c>
      <c r="H37" s="41">
        <f t="shared" si="7"/>
        <v>30</v>
      </c>
      <c r="I37" s="33">
        <f t="shared" si="8"/>
        <v>1287365.6646638236</v>
      </c>
      <c r="J37" s="42"/>
      <c r="K37" s="43"/>
      <c r="L37" s="36">
        <f t="shared" si="4"/>
        <v>88444085.631733999</v>
      </c>
    </row>
    <row r="38" spans="1:12" ht="12.75" customHeight="1" x14ac:dyDescent="0.25">
      <c r="A38" s="37">
        <v>43070</v>
      </c>
      <c r="B38" s="37">
        <v>43100</v>
      </c>
      <c r="C38" s="38">
        <v>0.2077</v>
      </c>
      <c r="D38" s="39">
        <f t="shared" si="9"/>
        <v>0.31154999999999999</v>
      </c>
      <c r="E38" s="40">
        <f t="shared" si="10"/>
        <v>2.2858136808515228E-2</v>
      </c>
      <c r="F38" s="39">
        <f t="shared" si="11"/>
        <v>2.2858136808515228E-2</v>
      </c>
      <c r="G38" s="32">
        <f t="shared" si="3"/>
        <v>55867546.443261862</v>
      </c>
      <c r="H38" s="41">
        <f>IF(A38="","",DAYS360(A38,B38+(1)))</f>
        <v>30</v>
      </c>
      <c r="I38" s="33">
        <f t="shared" si="8"/>
        <v>1277028.0197561579</v>
      </c>
      <c r="J38" s="42"/>
      <c r="K38" s="43"/>
      <c r="L38" s="36">
        <f t="shared" si="4"/>
        <v>89721113.651490152</v>
      </c>
    </row>
    <row r="39" spans="1:12" ht="12.75" customHeight="1" x14ac:dyDescent="0.25">
      <c r="A39" s="37">
        <v>43101</v>
      </c>
      <c r="B39" s="37">
        <v>43131</v>
      </c>
      <c r="C39" s="38">
        <v>0.2069</v>
      </c>
      <c r="D39" s="39">
        <f t="shared" si="9"/>
        <v>0.31035000000000001</v>
      </c>
      <c r="E39" s="40">
        <f t="shared" si="10"/>
        <v>2.2780115587483163E-2</v>
      </c>
      <c r="F39" s="39">
        <f t="shared" si="11"/>
        <v>2.2780115587483163E-2</v>
      </c>
      <c r="G39" s="32">
        <f t="shared" si="3"/>
        <v>55867546.443261862</v>
      </c>
      <c r="H39" s="41">
        <f>IF(A39="","",DAYS360(A39,B39+(1)))</f>
        <v>30</v>
      </c>
      <c r="I39" s="33">
        <f t="shared" si="8"/>
        <v>1272669.165566589</v>
      </c>
      <c r="J39" s="42"/>
      <c r="K39" s="43"/>
      <c r="L39" s="36">
        <f t="shared" si="4"/>
        <v>90993782.817056745</v>
      </c>
    </row>
    <row r="40" spans="1:12" ht="12.75" customHeight="1" x14ac:dyDescent="0.25">
      <c r="A40" s="37">
        <v>43132</v>
      </c>
      <c r="B40" s="37">
        <v>43159</v>
      </c>
      <c r="C40" s="38">
        <v>0.21010000000000001</v>
      </c>
      <c r="D40" s="39">
        <f t="shared" si="9"/>
        <v>0.31515000000000004</v>
      </c>
      <c r="E40" s="40">
        <f t="shared" si="10"/>
        <v>2.3091808474569486E-2</v>
      </c>
      <c r="F40" s="39">
        <f t="shared" si="11"/>
        <v>2.3091808474569486E-2</v>
      </c>
      <c r="G40" s="32">
        <f t="shared" si="3"/>
        <v>55867546.443261862</v>
      </c>
      <c r="H40" s="41">
        <f t="shared" ref="H40:H57" si="12">IF(A40="","",DAYS360(A40,B40+(1)))</f>
        <v>30</v>
      </c>
      <c r="I40" s="33">
        <f t="shared" si="8"/>
        <v>1290082.6824119186</v>
      </c>
      <c r="J40" s="42"/>
      <c r="K40" s="43"/>
      <c r="L40" s="36">
        <f t="shared" si="4"/>
        <v>92283865.499468669</v>
      </c>
    </row>
    <row r="41" spans="1:12" ht="12.75" customHeight="1" x14ac:dyDescent="0.25">
      <c r="A41" s="37">
        <v>43160</v>
      </c>
      <c r="B41" s="37">
        <v>43190</v>
      </c>
      <c r="C41" s="38">
        <v>0.20680000000000001</v>
      </c>
      <c r="D41" s="39">
        <f t="shared" si="9"/>
        <v>0.31020000000000003</v>
      </c>
      <c r="E41" s="40">
        <f t="shared" si="10"/>
        <v>2.2770358330055807E-2</v>
      </c>
      <c r="F41" s="39">
        <f t="shared" si="11"/>
        <v>2.2770358330055807E-2</v>
      </c>
      <c r="G41" s="32">
        <f t="shared" si="3"/>
        <v>55867546.443261862</v>
      </c>
      <c r="H41" s="41">
        <f t="shared" si="12"/>
        <v>30</v>
      </c>
      <c r="I41" s="33">
        <f t="shared" si="8"/>
        <v>1272124.0515341074</v>
      </c>
      <c r="J41" s="42"/>
      <c r="K41" s="43"/>
      <c r="L41" s="36">
        <f t="shared" si="4"/>
        <v>93555989.551002771</v>
      </c>
    </row>
    <row r="42" spans="1:12" ht="12.75" customHeight="1" x14ac:dyDescent="0.25">
      <c r="A42" s="37">
        <v>43191</v>
      </c>
      <c r="B42" s="37">
        <v>43220</v>
      </c>
      <c r="C42" s="38">
        <v>0.20480000000000001</v>
      </c>
      <c r="D42" s="39">
        <f t="shared" si="9"/>
        <v>0.30720000000000003</v>
      </c>
      <c r="E42" s="40">
        <f t="shared" si="10"/>
        <v>2.2574997834371668E-2</v>
      </c>
      <c r="F42" s="39">
        <f t="shared" si="11"/>
        <v>2.2574997834371668E-2</v>
      </c>
      <c r="G42" s="32">
        <f t="shared" si="3"/>
        <v>55867546.443261862</v>
      </c>
      <c r="H42" s="41">
        <f t="shared" si="12"/>
        <v>30</v>
      </c>
      <c r="I42" s="33">
        <f t="shared" si="8"/>
        <v>1261209.7399682952</v>
      </c>
      <c r="J42" s="42"/>
      <c r="K42" s="43"/>
      <c r="L42" s="36">
        <f t="shared" si="4"/>
        <v>94817199.290971071</v>
      </c>
    </row>
    <row r="43" spans="1:12" ht="12.75" customHeight="1" x14ac:dyDescent="0.25">
      <c r="A43" s="37">
        <v>43221</v>
      </c>
      <c r="B43" s="37">
        <v>43251</v>
      </c>
      <c r="C43" s="38">
        <v>0.2044</v>
      </c>
      <c r="D43" s="39">
        <f t="shared" si="9"/>
        <v>0.30659999999999998</v>
      </c>
      <c r="E43" s="40">
        <f t="shared" si="10"/>
        <v>2.2535876422826506E-2</v>
      </c>
      <c r="F43" s="39">
        <f t="shared" si="11"/>
        <v>2.2535876422826506E-2</v>
      </c>
      <c r="G43" s="32">
        <f t="shared" si="3"/>
        <v>55867546.443261862</v>
      </c>
      <c r="H43" s="41">
        <f t="shared" si="12"/>
        <v>30</v>
      </c>
      <c r="I43" s="33">
        <f t="shared" si="8"/>
        <v>1259024.1226918697</v>
      </c>
      <c r="J43" s="42"/>
      <c r="K43" s="43"/>
      <c r="L43" s="36">
        <f t="shared" si="4"/>
        <v>96076223.41366294</v>
      </c>
    </row>
    <row r="44" spans="1:12" ht="12.75" customHeight="1" x14ac:dyDescent="0.25">
      <c r="A44" s="37">
        <v>43252</v>
      </c>
      <c r="B44" s="37">
        <v>43281</v>
      </c>
      <c r="C44" s="38">
        <v>0.20280000000000001</v>
      </c>
      <c r="D44" s="39">
        <f t="shared" si="9"/>
        <v>0.30420000000000003</v>
      </c>
      <c r="E44" s="40">
        <f t="shared" si="10"/>
        <v>2.2379225919199275E-2</v>
      </c>
      <c r="F44" s="39">
        <f t="shared" si="11"/>
        <v>2.2379225919199275E-2</v>
      </c>
      <c r="G44" s="32">
        <f t="shared" si="3"/>
        <v>55867546.443261862</v>
      </c>
      <c r="H44" s="41">
        <f t="shared" si="12"/>
        <v>30</v>
      </c>
      <c r="I44" s="33">
        <f t="shared" si="8"/>
        <v>1250272.443405115</v>
      </c>
      <c r="J44" s="42"/>
      <c r="K44" s="43"/>
      <c r="L44" s="36">
        <f t="shared" si="4"/>
        <v>97326495.857068062</v>
      </c>
    </row>
    <row r="45" spans="1:12" ht="12.75" customHeight="1" x14ac:dyDescent="0.25">
      <c r="A45" s="37">
        <v>43282</v>
      </c>
      <c r="B45" s="37">
        <v>43312</v>
      </c>
      <c r="C45" s="38">
        <v>0.20030000000000001</v>
      </c>
      <c r="D45" s="39">
        <f t="shared" si="9"/>
        <v>0.30044999999999999</v>
      </c>
      <c r="E45" s="40">
        <f t="shared" si="10"/>
        <v>2.2133929699163168E-2</v>
      </c>
      <c r="F45" s="39">
        <f t="shared" si="11"/>
        <v>2.2133929699163168E-2</v>
      </c>
      <c r="G45" s="32">
        <f t="shared" si="3"/>
        <v>55867546.443261862</v>
      </c>
      <c r="H45" s="41">
        <f t="shared" si="12"/>
        <v>30</v>
      </c>
      <c r="I45" s="33">
        <f t="shared" si="8"/>
        <v>1236568.3454398913</v>
      </c>
      <c r="J45" s="42"/>
      <c r="K45" s="43"/>
      <c r="L45" s="36">
        <f t="shared" si="4"/>
        <v>98563064.202507958</v>
      </c>
    </row>
    <row r="46" spans="1:12" ht="12.75" customHeight="1" x14ac:dyDescent="0.25">
      <c r="A46" s="37">
        <v>43313</v>
      </c>
      <c r="B46" s="37">
        <v>43343</v>
      </c>
      <c r="C46" s="38">
        <v>0.19939999999999999</v>
      </c>
      <c r="D46" s="39">
        <f t="shared" si="9"/>
        <v>0.29909999999999998</v>
      </c>
      <c r="E46" s="40">
        <f t="shared" si="10"/>
        <v>2.2045464310016527E-2</v>
      </c>
      <c r="F46" s="39">
        <f t="shared" si="11"/>
        <v>2.2045464310016527E-2</v>
      </c>
      <c r="G46" s="32">
        <f t="shared" si="3"/>
        <v>55867546.443261862</v>
      </c>
      <c r="H46" s="41">
        <f t="shared" si="12"/>
        <v>30</v>
      </c>
      <c r="I46" s="33">
        <f t="shared" si="8"/>
        <v>1231626.0012031202</v>
      </c>
      <c r="J46" s="42"/>
      <c r="K46" s="43"/>
      <c r="L46" s="36">
        <f t="shared" si="4"/>
        <v>99794690.203711078</v>
      </c>
    </row>
    <row r="47" spans="1:12" ht="12.75" customHeight="1" x14ac:dyDescent="0.25">
      <c r="A47" s="37">
        <v>43344</v>
      </c>
      <c r="B47" s="37">
        <v>43373</v>
      </c>
      <c r="C47" s="38">
        <v>0.1981</v>
      </c>
      <c r="D47" s="39">
        <f t="shared" si="9"/>
        <v>0.29715000000000003</v>
      </c>
      <c r="E47" s="40">
        <f t="shared" si="10"/>
        <v>2.1917532081249247E-2</v>
      </c>
      <c r="F47" s="39">
        <f t="shared" si="11"/>
        <v>2.1917532081249247E-2</v>
      </c>
      <c r="G47" s="32">
        <f t="shared" si="3"/>
        <v>55867546.443261862</v>
      </c>
      <c r="H47" s="41">
        <f t="shared" si="12"/>
        <v>30</v>
      </c>
      <c r="I47" s="33">
        <f t="shared" si="8"/>
        <v>1224478.7414708741</v>
      </c>
      <c r="J47" s="42"/>
      <c r="K47" s="43"/>
      <c r="L47" s="36">
        <f t="shared" si="4"/>
        <v>101019168.94518195</v>
      </c>
    </row>
    <row r="48" spans="1:12" ht="12.75" customHeight="1" x14ac:dyDescent="0.25">
      <c r="A48" s="37">
        <v>43374</v>
      </c>
      <c r="B48" s="37">
        <v>43404</v>
      </c>
      <c r="C48" s="38">
        <v>0.1963</v>
      </c>
      <c r="D48" s="39">
        <f t="shared" si="9"/>
        <v>0.29444999999999999</v>
      </c>
      <c r="E48" s="40">
        <f t="shared" si="10"/>
        <v>2.1740103800155453E-2</v>
      </c>
      <c r="F48" s="39">
        <f t="shared" si="11"/>
        <v>2.1740103800155453E-2</v>
      </c>
      <c r="G48" s="32">
        <f t="shared" si="3"/>
        <v>55867546.443261862</v>
      </c>
      <c r="H48" s="41">
        <f t="shared" si="12"/>
        <v>30</v>
      </c>
      <c r="I48" s="33">
        <f t="shared" si="8"/>
        <v>1214566.2587365184</v>
      </c>
      <c r="J48" s="42"/>
      <c r="K48" s="43"/>
      <c r="L48" s="36">
        <f t="shared" si="4"/>
        <v>102233735.20391847</v>
      </c>
    </row>
    <row r="49" spans="1:12" ht="12.75" customHeight="1" x14ac:dyDescent="0.25">
      <c r="A49" s="37">
        <v>43405</v>
      </c>
      <c r="B49" s="37">
        <v>43434</v>
      </c>
      <c r="C49" s="38">
        <v>0.19489999999999999</v>
      </c>
      <c r="D49" s="39">
        <f>IF(A49="","",C49*1.5)</f>
        <v>0.29235</v>
      </c>
      <c r="E49" s="40">
        <f>IF(D49="","", (POWER((1+D49),(1/12)))-1)</f>
        <v>2.1601869331581591E-2</v>
      </c>
      <c r="F49" s="39">
        <f>IF(A49="","",IF(D$1=0,E49,MIN(E49,D$1)))</f>
        <v>2.1601869331581591E-2</v>
      </c>
      <c r="G49" s="32">
        <f t="shared" si="3"/>
        <v>55867546.443261862</v>
      </c>
      <c r="H49" s="41">
        <f t="shared" si="12"/>
        <v>30</v>
      </c>
      <c r="I49" s="33">
        <f t="shared" si="8"/>
        <v>1206843.4381434086</v>
      </c>
      <c r="J49" s="42"/>
      <c r="K49" s="43"/>
      <c r="L49" s="36">
        <f t="shared" si="4"/>
        <v>103440578.64206187</v>
      </c>
    </row>
    <row r="50" spans="1:12" ht="12.75" customHeight="1" x14ac:dyDescent="0.25">
      <c r="A50" s="37">
        <v>43435</v>
      </c>
      <c r="B50" s="37">
        <v>43465</v>
      </c>
      <c r="C50" s="38">
        <v>0.19400000000000001</v>
      </c>
      <c r="D50" s="39">
        <f t="shared" ref="D50:D60" si="13">IF(A50="","",C50*1.5)</f>
        <v>0.29100000000000004</v>
      </c>
      <c r="E50" s="40">
        <f t="shared" ref="E50:E60" si="14">IF(D50="","", (POWER((1+D50),(1/12)))-1)</f>
        <v>2.1512895544899102E-2</v>
      </c>
      <c r="F50" s="39">
        <f t="shared" ref="F50:F60" si="15">IF(A50="","",IF(D$1=0,E50,MIN(E50,D$1)))</f>
        <v>2.1512895544899102E-2</v>
      </c>
      <c r="G50" s="32">
        <f t="shared" si="3"/>
        <v>55867546.443261862</v>
      </c>
      <c r="H50" s="41">
        <f t="shared" si="12"/>
        <v>30</v>
      </c>
      <c r="I50" s="33">
        <f t="shared" si="8"/>
        <v>1201872.6909836917</v>
      </c>
      <c r="J50" s="42"/>
      <c r="K50" s="43"/>
      <c r="L50" s="36">
        <f t="shared" si="4"/>
        <v>104642451.33304557</v>
      </c>
    </row>
    <row r="51" spans="1:12" ht="12.75" customHeight="1" x14ac:dyDescent="0.25">
      <c r="A51" s="37">
        <v>43466</v>
      </c>
      <c r="B51" s="37">
        <v>43496</v>
      </c>
      <c r="C51" s="38">
        <v>0.19159999999999999</v>
      </c>
      <c r="D51" s="39">
        <f t="shared" si="13"/>
        <v>0.28739999999999999</v>
      </c>
      <c r="E51" s="40">
        <f t="shared" si="14"/>
        <v>2.127521449135017E-2</v>
      </c>
      <c r="F51" s="39">
        <f t="shared" si="15"/>
        <v>2.127521449135017E-2</v>
      </c>
      <c r="G51" s="32">
        <f t="shared" si="3"/>
        <v>55867546.443261862</v>
      </c>
      <c r="H51" s="41">
        <f t="shared" si="12"/>
        <v>30</v>
      </c>
      <c r="I51" s="33">
        <f t="shared" si="8"/>
        <v>1188594.0336858635</v>
      </c>
      <c r="J51" s="42"/>
      <c r="K51" s="43"/>
      <c r="L51" s="36">
        <f t="shared" si="4"/>
        <v>105831045.36673144</v>
      </c>
    </row>
    <row r="52" spans="1:12" ht="12.75" customHeight="1" x14ac:dyDescent="0.25">
      <c r="A52" s="132">
        <v>43497</v>
      </c>
      <c r="B52" s="132">
        <v>43524</v>
      </c>
      <c r="C52" s="133">
        <v>0.19700000000000001</v>
      </c>
      <c r="D52" s="73">
        <f t="shared" si="13"/>
        <v>0.29549999999999998</v>
      </c>
      <c r="E52" s="40">
        <f t="shared" si="14"/>
        <v>2.1809143962671307E-2</v>
      </c>
      <c r="F52" s="73">
        <f t="shared" si="15"/>
        <v>2.1809143962671307E-2</v>
      </c>
      <c r="G52" s="32">
        <f t="shared" si="3"/>
        <v>55867546.443261862</v>
      </c>
      <c r="H52" s="41">
        <f t="shared" si="12"/>
        <v>30</v>
      </c>
      <c r="I52" s="33">
        <f t="shared" si="8"/>
        <v>1218423.3632223234</v>
      </c>
      <c r="J52" s="42"/>
      <c r="K52" s="43"/>
      <c r="L52" s="36">
        <f t="shared" si="4"/>
        <v>107049468.72995377</v>
      </c>
    </row>
    <row r="53" spans="1:12" ht="12.75" customHeight="1" x14ac:dyDescent="0.25">
      <c r="A53" s="132">
        <v>43525</v>
      </c>
      <c r="B53" s="132">
        <v>43555</v>
      </c>
      <c r="C53" s="133">
        <v>0.19370000000000001</v>
      </c>
      <c r="D53" s="73">
        <f t="shared" si="13"/>
        <v>0.29055000000000003</v>
      </c>
      <c r="E53" s="40">
        <f t="shared" si="14"/>
        <v>2.1483218662772696E-2</v>
      </c>
      <c r="F53" s="73">
        <f t="shared" si="15"/>
        <v>2.1483218662772696E-2</v>
      </c>
      <c r="G53" s="32">
        <f t="shared" si="3"/>
        <v>55867546.443261862</v>
      </c>
      <c r="H53" s="41">
        <f t="shared" si="12"/>
        <v>30</v>
      </c>
      <c r="I53" s="33">
        <f t="shared" si="8"/>
        <v>1200214.7163932037</v>
      </c>
      <c r="J53" s="42"/>
      <c r="K53" s="43"/>
      <c r="L53" s="36">
        <f t="shared" si="4"/>
        <v>108249683.44634697</v>
      </c>
    </row>
    <row r="54" spans="1:12" ht="12.75" customHeight="1" x14ac:dyDescent="0.25">
      <c r="A54" s="132">
        <v>43556</v>
      </c>
      <c r="B54" s="132">
        <v>43585</v>
      </c>
      <c r="C54" s="133">
        <v>0.19320000000000001</v>
      </c>
      <c r="D54" s="73">
        <f t="shared" si="13"/>
        <v>0.2898</v>
      </c>
      <c r="E54" s="40">
        <f t="shared" si="14"/>
        <v>2.1433736106823309E-2</v>
      </c>
      <c r="F54" s="73">
        <f t="shared" si="15"/>
        <v>2.1433736106823309E-2</v>
      </c>
      <c r="G54" s="32">
        <f t="shared" si="3"/>
        <v>55867546.443261862</v>
      </c>
      <c r="H54" s="41">
        <f t="shared" si="12"/>
        <v>30</v>
      </c>
      <c r="I54" s="33">
        <f t="shared" si="8"/>
        <v>1197450.24740057</v>
      </c>
      <c r="J54" s="42"/>
      <c r="K54" s="43"/>
      <c r="L54" s="36">
        <f t="shared" si="4"/>
        <v>109447133.69374754</v>
      </c>
    </row>
    <row r="55" spans="1:12" ht="12.75" customHeight="1" x14ac:dyDescent="0.25">
      <c r="A55" s="132">
        <v>43586</v>
      </c>
      <c r="B55" s="132">
        <v>43616</v>
      </c>
      <c r="C55" s="133">
        <v>0.19339999999999999</v>
      </c>
      <c r="D55" s="73">
        <f t="shared" si="13"/>
        <v>0.29009999999999997</v>
      </c>
      <c r="E55" s="40">
        <f t="shared" si="14"/>
        <v>2.1453532293473465E-2</v>
      </c>
      <c r="F55" s="73">
        <f t="shared" si="15"/>
        <v>2.1453532293473465E-2</v>
      </c>
      <c r="G55" s="32">
        <f t="shared" si="3"/>
        <v>55867546.443261862</v>
      </c>
      <c r="H55" s="41">
        <f t="shared" si="12"/>
        <v>30</v>
      </c>
      <c r="I55" s="33">
        <f t="shared" si="8"/>
        <v>1198556.211777647</v>
      </c>
      <c r="J55" s="42"/>
      <c r="K55" s="43"/>
      <c r="L55" s="36">
        <f t="shared" si="4"/>
        <v>110645689.90552518</v>
      </c>
    </row>
    <row r="56" spans="1:12" ht="12.75" customHeight="1" x14ac:dyDescent="0.25">
      <c r="A56" s="132">
        <v>43617</v>
      </c>
      <c r="B56" s="132">
        <v>43646</v>
      </c>
      <c r="C56" s="133">
        <v>0.193</v>
      </c>
      <c r="D56" s="73">
        <f t="shared" si="13"/>
        <v>0.28949999999999998</v>
      </c>
      <c r="E56" s="40">
        <f t="shared" si="14"/>
        <v>2.1413935698951558E-2</v>
      </c>
      <c r="F56" s="73">
        <f t="shared" si="15"/>
        <v>2.1413935698951558E-2</v>
      </c>
      <c r="G56" s="32">
        <f t="shared" si="3"/>
        <v>55867546.443261862</v>
      </c>
      <c r="H56" s="41">
        <f t="shared" si="12"/>
        <v>30</v>
      </c>
      <c r="I56" s="33">
        <f t="shared" si="8"/>
        <v>1196344.0471941994</v>
      </c>
      <c r="J56" s="42"/>
      <c r="K56" s="43"/>
      <c r="L56" s="36">
        <f t="shared" si="4"/>
        <v>111842033.95271938</v>
      </c>
    </row>
    <row r="57" spans="1:12" ht="12.75" customHeight="1" x14ac:dyDescent="0.25">
      <c r="A57" s="132">
        <v>43647</v>
      </c>
      <c r="B57" s="132">
        <v>43677</v>
      </c>
      <c r="C57" s="133">
        <v>0.1928</v>
      </c>
      <c r="D57" s="73">
        <f t="shared" si="13"/>
        <v>0.28920000000000001</v>
      </c>
      <c r="E57" s="40">
        <f t="shared" si="14"/>
        <v>2.1394131067975497E-2</v>
      </c>
      <c r="F57" s="73">
        <f t="shared" si="15"/>
        <v>2.1394131067975497E-2</v>
      </c>
      <c r="G57" s="32">
        <f t="shared" si="3"/>
        <v>55867546.443261862</v>
      </c>
      <c r="H57" s="41">
        <f t="shared" si="12"/>
        <v>30</v>
      </c>
      <c r="I57" s="33">
        <f t="shared" si="8"/>
        <v>1195237.6110533525</v>
      </c>
      <c r="J57" s="42"/>
      <c r="K57" s="43"/>
      <c r="L57" s="36">
        <f t="shared" si="4"/>
        <v>113037271.56377272</v>
      </c>
    </row>
    <row r="58" spans="1:12" ht="12.75" customHeight="1" x14ac:dyDescent="0.25">
      <c r="A58" s="132">
        <v>43678</v>
      </c>
      <c r="B58" s="132">
        <v>43708</v>
      </c>
      <c r="C58" s="133">
        <v>0.19320000000000001</v>
      </c>
      <c r="D58" s="73">
        <f t="shared" si="13"/>
        <v>0.2898</v>
      </c>
      <c r="E58" s="40">
        <f t="shared" si="14"/>
        <v>2.1433736106823309E-2</v>
      </c>
      <c r="F58" s="73">
        <f t="shared" si="15"/>
        <v>2.1433736106823309E-2</v>
      </c>
      <c r="G58" s="32">
        <f t="shared" si="3"/>
        <v>55867546.443261862</v>
      </c>
      <c r="H58" s="41">
        <f>IF(A58="","",DAYS360(A58,B58+(1)))</f>
        <v>30</v>
      </c>
      <c r="I58" s="33">
        <f t="shared" si="8"/>
        <v>1197450.24740057</v>
      </c>
      <c r="J58" s="42"/>
      <c r="K58" s="43"/>
      <c r="L58" s="36">
        <f t="shared" si="4"/>
        <v>114234721.81117329</v>
      </c>
    </row>
    <row r="59" spans="1:12" ht="12.75" customHeight="1" x14ac:dyDescent="0.25">
      <c r="A59" s="132">
        <v>43709</v>
      </c>
      <c r="B59" s="132">
        <v>43738</v>
      </c>
      <c r="C59" s="133">
        <v>0.19320000000000001</v>
      </c>
      <c r="D59" s="73">
        <f t="shared" si="13"/>
        <v>0.2898</v>
      </c>
      <c r="E59" s="40">
        <f t="shared" si="14"/>
        <v>2.1433736106823309E-2</v>
      </c>
      <c r="F59" s="73">
        <f t="shared" si="15"/>
        <v>2.1433736106823309E-2</v>
      </c>
      <c r="G59" s="32">
        <f t="shared" si="3"/>
        <v>55867546.443261862</v>
      </c>
      <c r="H59" s="41">
        <f>IF(A59="","",DAYS360(A59,B59+(1)))</f>
        <v>30</v>
      </c>
      <c r="I59" s="33">
        <f t="shared" si="8"/>
        <v>1197450.24740057</v>
      </c>
      <c r="J59" s="42"/>
      <c r="K59" s="43"/>
      <c r="L59" s="36">
        <f t="shared" si="4"/>
        <v>115432172.05857386</v>
      </c>
    </row>
    <row r="60" spans="1:12" ht="12.75" customHeight="1" x14ac:dyDescent="0.25">
      <c r="A60" s="132">
        <v>43739</v>
      </c>
      <c r="B60" s="132">
        <v>43769</v>
      </c>
      <c r="C60" s="133">
        <v>0.191</v>
      </c>
      <c r="D60" s="73">
        <f t="shared" si="13"/>
        <v>0.28649999999999998</v>
      </c>
      <c r="E60" s="40">
        <f t="shared" si="14"/>
        <v>2.1215699038257929E-2</v>
      </c>
      <c r="F60" s="73">
        <f t="shared" si="15"/>
        <v>2.1215699038257929E-2</v>
      </c>
      <c r="G60" s="32">
        <f t="shared" si="3"/>
        <v>55867546.443261862</v>
      </c>
      <c r="H60" s="41">
        <f>IF(A60="","",DAYS360(A60,B60+(1)))</f>
        <v>30</v>
      </c>
      <c r="I60" s="33">
        <f t="shared" si="8"/>
        <v>1185269.0513461409</v>
      </c>
      <c r="J60" s="42"/>
      <c r="K60" s="43"/>
      <c r="L60" s="36">
        <f t="shared" si="4"/>
        <v>116617441.10992</v>
      </c>
    </row>
    <row r="61" spans="1:12" ht="12.75" customHeight="1" x14ac:dyDescent="0.25">
      <c r="A61" s="132">
        <v>43770</v>
      </c>
      <c r="B61" s="132">
        <v>43799</v>
      </c>
      <c r="C61" s="133">
        <v>0.1903</v>
      </c>
      <c r="D61" s="73">
        <f>IF(A61="","",C61*1.5)</f>
        <v>0.28544999999999998</v>
      </c>
      <c r="E61" s="40">
        <f>IF(D61="","", (POWER((1+D61),(1/12)))-1)</f>
        <v>2.1146216086632474E-2</v>
      </c>
      <c r="F61" s="73">
        <f>IF(A61="","",IF(D$1=0,E61,MIN(E61,D$1)))</f>
        <v>2.1146216086632474E-2</v>
      </c>
      <c r="G61" s="32">
        <f t="shared" si="3"/>
        <v>55867546.443261862</v>
      </c>
      <c r="H61" s="41">
        <f>IF(A61="","",DAYS360(A61,B61+(1)))</f>
        <v>30</v>
      </c>
      <c r="I61" s="33">
        <f t="shared" si="8"/>
        <v>1181387.2093191908</v>
      </c>
      <c r="J61" s="42"/>
      <c r="K61" s="43"/>
      <c r="L61" s="36">
        <f t="shared" si="4"/>
        <v>117798828.31923918</v>
      </c>
    </row>
    <row r="62" spans="1:12" ht="12.75" customHeight="1" x14ac:dyDescent="0.25">
      <c r="A62" s="132">
        <v>43800</v>
      </c>
      <c r="B62" s="132">
        <v>43830</v>
      </c>
      <c r="C62" s="133">
        <v>0.18909999999999999</v>
      </c>
      <c r="D62" s="73">
        <f t="shared" ref="D62:D67" si="16">IF(A62="","",C62*1.5)</f>
        <v>0.28364999999999996</v>
      </c>
      <c r="E62" s="40">
        <f t="shared" ref="E62:E67" si="17">IF(D62="","", (POWER((1+D62),(1/12)))-1)</f>
        <v>2.102698132372427E-2</v>
      </c>
      <c r="F62" s="73">
        <f t="shared" ref="F62:F67" si="18">IF(A62="","",IF(D$1=0,E62,MIN(E62,D$1)))</f>
        <v>2.102698132372427E-2</v>
      </c>
      <c r="G62" s="32">
        <f t="shared" si="3"/>
        <v>55867546.443261862</v>
      </c>
      <c r="H62" s="41">
        <f t="shared" ref="H62:H71" si="19">IF(A62="","",DAYS360(A62,B62+(1)))</f>
        <v>30</v>
      </c>
      <c r="I62" s="33">
        <f t="shared" si="8"/>
        <v>1174725.8556647655</v>
      </c>
      <c r="J62" s="42"/>
      <c r="K62" s="43"/>
      <c r="L62" s="36">
        <f t="shared" si="4"/>
        <v>118973554.17490394</v>
      </c>
    </row>
    <row r="63" spans="1:12" ht="12.75" customHeight="1" x14ac:dyDescent="0.25">
      <c r="A63" s="132">
        <v>43831</v>
      </c>
      <c r="B63" s="132">
        <v>43861</v>
      </c>
      <c r="C63" s="133">
        <v>0.19769999999999999</v>
      </c>
      <c r="D63" s="73">
        <f t="shared" si="16"/>
        <v>0.29654999999999998</v>
      </c>
      <c r="E63" s="40">
        <f t="shared" si="17"/>
        <v>2.1878132850398968E-2</v>
      </c>
      <c r="F63" s="73">
        <f t="shared" si="18"/>
        <v>2.1878132850398968E-2</v>
      </c>
      <c r="G63" s="32">
        <f t="shared" si="3"/>
        <v>55867546.443261862</v>
      </c>
      <c r="H63" s="41">
        <f t="shared" si="19"/>
        <v>30</v>
      </c>
      <c r="I63" s="33">
        <f t="shared" si="8"/>
        <v>1222277.6031115174</v>
      </c>
      <c r="J63" s="42"/>
      <c r="K63" s="43"/>
      <c r="L63" s="36">
        <f t="shared" si="4"/>
        <v>120195831.77801546</v>
      </c>
    </row>
    <row r="64" spans="1:12" ht="12.75" customHeight="1" x14ac:dyDescent="0.25">
      <c r="A64" s="132">
        <v>43862</v>
      </c>
      <c r="B64" s="132">
        <v>43890</v>
      </c>
      <c r="C64" s="133">
        <v>0.19059999999999999</v>
      </c>
      <c r="D64" s="73">
        <f t="shared" si="16"/>
        <v>0.28589999999999999</v>
      </c>
      <c r="E64" s="40">
        <f t="shared" si="17"/>
        <v>2.1176000862688671E-2</v>
      </c>
      <c r="F64" s="73">
        <f t="shared" si="18"/>
        <v>2.1176000862688671E-2</v>
      </c>
      <c r="G64" s="32">
        <f t="shared" si="3"/>
        <v>55867546.443261862</v>
      </c>
      <c r="H64" s="41">
        <f t="shared" si="19"/>
        <v>30</v>
      </c>
      <c r="I64" s="33">
        <f t="shared" si="8"/>
        <v>1183051.2116788125</v>
      </c>
      <c r="J64" s="42"/>
      <c r="K64" s="43"/>
      <c r="L64" s="36">
        <f t="shared" si="4"/>
        <v>121378882.98969428</v>
      </c>
    </row>
    <row r="65" spans="1:12" ht="12.75" customHeight="1" x14ac:dyDescent="0.25">
      <c r="A65" s="132">
        <v>43891</v>
      </c>
      <c r="B65" s="132">
        <v>43921</v>
      </c>
      <c r="C65" s="133">
        <v>0.1895</v>
      </c>
      <c r="D65" s="73">
        <f t="shared" si="16"/>
        <v>0.28425</v>
      </c>
      <c r="E65" s="40">
        <f t="shared" si="17"/>
        <v>2.1066743264638976E-2</v>
      </c>
      <c r="F65" s="73">
        <f t="shared" si="18"/>
        <v>2.1066743264638976E-2</v>
      </c>
      <c r="G65" s="32">
        <f t="shared" si="3"/>
        <v>55867546.443261862</v>
      </c>
      <c r="H65" s="41">
        <f t="shared" si="19"/>
        <v>30</v>
      </c>
      <c r="I65" s="33">
        <f t="shared" si="8"/>
        <v>1176947.257745492</v>
      </c>
      <c r="J65" s="42"/>
      <c r="K65" s="43"/>
      <c r="L65" s="36">
        <f t="shared" si="4"/>
        <v>122555830.24743977</v>
      </c>
    </row>
    <row r="66" spans="1:12" ht="12.75" customHeight="1" x14ac:dyDescent="0.25">
      <c r="A66" s="132">
        <v>43922</v>
      </c>
      <c r="B66" s="132">
        <v>43951</v>
      </c>
      <c r="C66" s="133">
        <v>0.18690000000000001</v>
      </c>
      <c r="D66" s="73">
        <f t="shared" si="16"/>
        <v>0.28034999999999999</v>
      </c>
      <c r="E66" s="40">
        <f t="shared" si="17"/>
        <v>2.0807985643612081E-2</v>
      </c>
      <c r="F66" s="73">
        <f t="shared" si="18"/>
        <v>2.0807985643612081E-2</v>
      </c>
      <c r="G66" s="32">
        <f t="shared" si="3"/>
        <v>55867546.443261862</v>
      </c>
      <c r="H66" s="41">
        <f t="shared" si="19"/>
        <v>30</v>
      </c>
      <c r="I66" s="33">
        <f t="shared" si="8"/>
        <v>1162491.104335224</v>
      </c>
      <c r="J66" s="42"/>
      <c r="K66" s="43"/>
      <c r="L66" s="36">
        <f t="shared" si="4"/>
        <v>123718321.35177499</v>
      </c>
    </row>
    <row r="67" spans="1:12" ht="12.75" customHeight="1" x14ac:dyDescent="0.25">
      <c r="A67" s="132">
        <v>43952</v>
      </c>
      <c r="B67" s="132">
        <v>43982</v>
      </c>
      <c r="C67" s="133">
        <v>0.189</v>
      </c>
      <c r="D67" s="73">
        <f t="shared" si="16"/>
        <v>0.28349999999999997</v>
      </c>
      <c r="E67" s="40">
        <f t="shared" si="17"/>
        <v>2.101703817654843E-2</v>
      </c>
      <c r="F67" s="73">
        <f t="shared" si="18"/>
        <v>2.101703817654843E-2</v>
      </c>
      <c r="G67" s="32">
        <f t="shared" si="3"/>
        <v>55867546.443261862</v>
      </c>
      <c r="H67" s="41">
        <f t="shared" si="19"/>
        <v>30</v>
      </c>
      <c r="I67" s="33">
        <f t="shared" si="8"/>
        <v>1174170.356428127</v>
      </c>
      <c r="J67" s="42"/>
      <c r="K67" s="43"/>
      <c r="L67" s="36">
        <f t="shared" si="4"/>
        <v>124892491.70820312</v>
      </c>
    </row>
    <row r="68" spans="1:12" ht="12.75" customHeight="1" x14ac:dyDescent="0.25">
      <c r="A68" s="132">
        <v>43983</v>
      </c>
      <c r="B68" s="132">
        <v>44012</v>
      </c>
      <c r="C68" s="133">
        <v>0.1812</v>
      </c>
      <c r="D68" s="73">
        <f>IF(A68="","",C68*1.5)</f>
        <v>0.27179999999999999</v>
      </c>
      <c r="E68" s="40">
        <f>IF(D68="","", (POWER((1+D68),(1/12)))-1)</f>
        <v>2.0238171647650516E-2</v>
      </c>
      <c r="F68" s="73">
        <f>IF(A68="","",IF(D$1=0,E68,MIN(E68,D$1)))</f>
        <v>2.0238171647650516E-2</v>
      </c>
      <c r="G68" s="32">
        <f t="shared" si="3"/>
        <v>55867546.443261862</v>
      </c>
      <c r="H68" s="41">
        <f t="shared" si="19"/>
        <v>30</v>
      </c>
      <c r="I68" s="33">
        <f t="shared" si="8"/>
        <v>1130656.9944518206</v>
      </c>
      <c r="J68" s="42"/>
      <c r="K68" s="43"/>
      <c r="L68" s="36">
        <f t="shared" si="4"/>
        <v>126023148.70265494</v>
      </c>
    </row>
    <row r="69" spans="1:12" ht="12.75" customHeight="1" x14ac:dyDescent="0.25">
      <c r="A69" s="132">
        <v>44013</v>
      </c>
      <c r="B69" s="132">
        <v>44043</v>
      </c>
      <c r="C69" s="133">
        <v>0.1812</v>
      </c>
      <c r="D69" s="73">
        <f>IF(A69="","",C69*1.5)</f>
        <v>0.27179999999999999</v>
      </c>
      <c r="E69" s="40">
        <f>IF(D69="","", (POWER((1+D69),(1/12)))-1)</f>
        <v>2.0238171647650516E-2</v>
      </c>
      <c r="F69" s="73">
        <f>IF(A69="","",IF(D$1=0,E69,MIN(E69,D$1)))</f>
        <v>2.0238171647650516E-2</v>
      </c>
      <c r="G69" s="32">
        <f t="shared" si="3"/>
        <v>55867546.443261862</v>
      </c>
      <c r="H69" s="41">
        <f t="shared" si="19"/>
        <v>30</v>
      </c>
      <c r="I69" s="33">
        <f t="shared" si="8"/>
        <v>1130656.9944518206</v>
      </c>
      <c r="J69" s="42"/>
      <c r="K69" s="43"/>
      <c r="L69" s="36">
        <f t="shared" si="4"/>
        <v>127153805.69710676</v>
      </c>
    </row>
    <row r="70" spans="1:12" ht="12.75" customHeight="1" x14ac:dyDescent="0.25">
      <c r="A70" s="132">
        <v>44044</v>
      </c>
      <c r="B70" s="132">
        <v>44074</v>
      </c>
      <c r="C70" s="133">
        <v>0.18290000000000001</v>
      </c>
      <c r="D70" s="73">
        <f t="shared" ref="D70:D79" si="20">IF(A70="","",C70*1.5)</f>
        <v>0.27434999999999998</v>
      </c>
      <c r="E70" s="40">
        <f t="shared" ref="E70:E79" si="21">IF(D70="","", (POWER((1+D70),(1/12)))-1)</f>
        <v>2.040848272831397E-2</v>
      </c>
      <c r="F70" s="73">
        <f t="shared" ref="F70:F79" si="22">IF(A70="","",IF(D$1=0,E70,MIN(E70,D$1)))</f>
        <v>2.040848272831397E-2</v>
      </c>
      <c r="G70" s="32">
        <f t="shared" si="3"/>
        <v>55867546.443261862</v>
      </c>
      <c r="H70" s="41">
        <f t="shared" si="19"/>
        <v>30</v>
      </c>
      <c r="I70" s="33">
        <f t="shared" si="8"/>
        <v>1140171.8566605882</v>
      </c>
      <c r="J70" s="42"/>
      <c r="K70" s="43"/>
      <c r="L70" s="36">
        <f t="shared" si="4"/>
        <v>128293977.55376735</v>
      </c>
    </row>
    <row r="71" spans="1:12" ht="12.75" customHeight="1" x14ac:dyDescent="0.25">
      <c r="A71" s="132">
        <v>44075</v>
      </c>
      <c r="B71" s="132">
        <v>44104</v>
      </c>
      <c r="C71" s="133">
        <v>0.1835</v>
      </c>
      <c r="D71" s="73">
        <f t="shared" si="20"/>
        <v>0.27524999999999999</v>
      </c>
      <c r="E71" s="40">
        <f t="shared" si="21"/>
        <v>2.0468517942215714E-2</v>
      </c>
      <c r="F71" s="73">
        <f t="shared" si="22"/>
        <v>2.0468517942215714E-2</v>
      </c>
      <c r="G71" s="32">
        <f t="shared" si="3"/>
        <v>55867546.443261862</v>
      </c>
      <c r="H71" s="41">
        <f t="shared" si="19"/>
        <v>30</v>
      </c>
      <c r="I71" s="33">
        <f t="shared" si="8"/>
        <v>1143525.8767614751</v>
      </c>
      <c r="J71" s="42"/>
      <c r="K71" s="43"/>
      <c r="L71" s="36">
        <f t="shared" si="4"/>
        <v>129437503.43052883</v>
      </c>
    </row>
    <row r="72" spans="1:12" ht="12.75" customHeight="1" x14ac:dyDescent="0.25">
      <c r="A72" s="132">
        <v>44105</v>
      </c>
      <c r="B72" s="132">
        <v>44135</v>
      </c>
      <c r="C72" s="133">
        <v>0.18090000000000001</v>
      </c>
      <c r="D72" s="73">
        <f t="shared" si="20"/>
        <v>0.27134999999999998</v>
      </c>
      <c r="E72" s="40">
        <f t="shared" si="21"/>
        <v>2.0208084261774895E-2</v>
      </c>
      <c r="F72" s="73">
        <f t="shared" si="22"/>
        <v>2.0208084261774895E-2</v>
      </c>
      <c r="G72" s="32">
        <f t="shared" ref="G72:G79" si="23">MIN(G71,L71)</f>
        <v>55867546.443261862</v>
      </c>
      <c r="H72" s="41">
        <f>IF(A72="","",DAYS360(A72,B72+(1)))</f>
        <v>30</v>
      </c>
      <c r="I72" s="33">
        <f t="shared" si="8"/>
        <v>1128976.0860240581</v>
      </c>
      <c r="J72" s="42"/>
      <c r="K72" s="43"/>
      <c r="L72" s="36">
        <f t="shared" ref="L72:L79" si="24">SUM(L71,I72)-J72</f>
        <v>130566479.5165529</v>
      </c>
    </row>
    <row r="73" spans="1:12" ht="12.75" customHeight="1" x14ac:dyDescent="0.25">
      <c r="A73" s="132">
        <v>44136</v>
      </c>
      <c r="B73" s="132">
        <v>44165</v>
      </c>
      <c r="C73" s="133">
        <v>0.1784</v>
      </c>
      <c r="D73" s="73">
        <f t="shared" si="20"/>
        <v>0.2676</v>
      </c>
      <c r="E73" s="40">
        <f t="shared" si="21"/>
        <v>1.9956975716262315E-2</v>
      </c>
      <c r="F73" s="73">
        <f t="shared" si="22"/>
        <v>1.9956975716262315E-2</v>
      </c>
      <c r="G73" s="32">
        <f t="shared" si="23"/>
        <v>55867546.443261862</v>
      </c>
      <c r="H73" s="41">
        <f>IF(A73="","",DAYS360(A73,B73+(1)))</f>
        <v>30</v>
      </c>
      <c r="I73" s="33">
        <f t="shared" si="8"/>
        <v>1114947.267695334</v>
      </c>
      <c r="J73" s="42"/>
      <c r="K73" s="43"/>
      <c r="L73" s="36">
        <f t="shared" si="24"/>
        <v>131681426.78424823</v>
      </c>
    </row>
    <row r="74" spans="1:12" ht="12.75" customHeight="1" x14ac:dyDescent="0.25">
      <c r="A74" s="132">
        <v>44166</v>
      </c>
      <c r="B74" s="132">
        <v>44196</v>
      </c>
      <c r="C74" s="133">
        <v>0.17460000000000001</v>
      </c>
      <c r="D74" s="73">
        <f t="shared" si="20"/>
        <v>0.26190000000000002</v>
      </c>
      <c r="E74" s="40">
        <f t="shared" si="21"/>
        <v>1.9573983490916769E-2</v>
      </c>
      <c r="F74" s="73">
        <f t="shared" si="22"/>
        <v>1.9573983490916769E-2</v>
      </c>
      <c r="G74" s="32">
        <f t="shared" si="23"/>
        <v>55867546.443261862</v>
      </c>
      <c r="H74" s="41">
        <f>IF(A74="","",DAYS360(A74,B74+(1)))</f>
        <v>30</v>
      </c>
      <c r="I74" s="33">
        <f t="shared" ref="I74:I79" si="25">IF(A74="","",((G74*F74)/30)*H74)</f>
        <v>1093550.4317584336</v>
      </c>
      <c r="J74" s="42"/>
      <c r="K74" s="43"/>
      <c r="L74" s="36">
        <f t="shared" si="24"/>
        <v>132774977.21600667</v>
      </c>
    </row>
    <row r="75" spans="1:12" ht="12.75" customHeight="1" x14ac:dyDescent="0.25">
      <c r="A75" s="132">
        <v>44197</v>
      </c>
      <c r="B75" s="132">
        <v>44212</v>
      </c>
      <c r="C75" s="133">
        <v>0.17319999999999999</v>
      </c>
      <c r="D75" s="73">
        <f t="shared" si="20"/>
        <v>0.25979999999999998</v>
      </c>
      <c r="E75" s="40">
        <f t="shared" si="21"/>
        <v>1.9432481245112987E-2</v>
      </c>
      <c r="F75" s="73">
        <f t="shared" si="22"/>
        <v>1.9432481245112987E-2</v>
      </c>
      <c r="G75" s="32">
        <f t="shared" si="23"/>
        <v>55867546.443261862</v>
      </c>
      <c r="H75" s="41">
        <f>IF(A75="","",DAYS360(A75,B75+(1)))</f>
        <v>16</v>
      </c>
      <c r="I75" s="33">
        <f t="shared" si="25"/>
        <v>579010.69251688791</v>
      </c>
      <c r="J75" s="42"/>
      <c r="K75" s="43"/>
      <c r="L75" s="36">
        <f t="shared" si="24"/>
        <v>133353987.90852356</v>
      </c>
    </row>
    <row r="76" spans="1:12" ht="12.75" customHeight="1" x14ac:dyDescent="0.25">
      <c r="A76" s="132">
        <v>44212</v>
      </c>
      <c r="B76" s="132">
        <v>44227</v>
      </c>
      <c r="C76" s="133">
        <v>0.17319999999999999</v>
      </c>
      <c r="D76" s="73">
        <f t="shared" ref="D76" si="26">IF(A76="","",C76*1.5)</f>
        <v>0.25979999999999998</v>
      </c>
      <c r="E76" s="40">
        <f t="shared" ref="E76" si="27">IF(D76="","", (POWER((1+D76),(1/12)))-1)</f>
        <v>1.9432481245112987E-2</v>
      </c>
      <c r="F76" s="73">
        <f t="shared" ref="F76" si="28">IF(A76="","",IF(D$1=0,E76,MIN(E76,D$1)))</f>
        <v>1.9432481245112987E-2</v>
      </c>
      <c r="G76" s="32">
        <f t="shared" si="23"/>
        <v>55867546.443261862</v>
      </c>
      <c r="H76" s="41">
        <f>IF(A76="","",DAYS360(A76,B76+(1)))</f>
        <v>15</v>
      </c>
      <c r="I76" s="33">
        <f>IF(A76="","",((G76*F76)/30)*H76)</f>
        <v>542822.52423458244</v>
      </c>
      <c r="J76" s="42">
        <v>86045636</v>
      </c>
      <c r="K76" s="43"/>
      <c r="L76" s="36">
        <f>SUM(L75,I76)-J76</f>
        <v>47851174.432758138</v>
      </c>
    </row>
    <row r="77" spans="1:12" ht="12.75" customHeight="1" x14ac:dyDescent="0.25">
      <c r="A77" s="132">
        <v>44228</v>
      </c>
      <c r="B77" s="132">
        <v>44255</v>
      </c>
      <c r="C77" s="133">
        <v>0.17510000000000001</v>
      </c>
      <c r="D77" s="73">
        <f t="shared" si="20"/>
        <v>0.26264999999999999</v>
      </c>
      <c r="E77" s="40">
        <f t="shared" si="21"/>
        <v>1.9624467698764914E-2</v>
      </c>
      <c r="F77" s="73">
        <f t="shared" si="22"/>
        <v>1.9624467698764914E-2</v>
      </c>
      <c r="G77" s="32">
        <f>MIN(G76,L76)</f>
        <v>47851174.432758138</v>
      </c>
      <c r="H77" s="41">
        <f>IF(A77="","",DAYS360(A77,B77+(1)))</f>
        <v>30</v>
      </c>
      <c r="I77" s="33">
        <f>IF(A77="","",((G77*F77)/30)*H77)</f>
        <v>939053.82700362755</v>
      </c>
      <c r="J77" s="42"/>
      <c r="K77" s="43"/>
      <c r="L77" s="36">
        <f t="shared" si="24"/>
        <v>48790228.259761766</v>
      </c>
    </row>
    <row r="78" spans="1:12" ht="12.75" customHeight="1" x14ac:dyDescent="0.25">
      <c r="A78" s="132">
        <v>44256</v>
      </c>
      <c r="B78" s="132">
        <v>44286</v>
      </c>
      <c r="C78" s="133">
        <v>0.1741</v>
      </c>
      <c r="D78" s="73">
        <f t="shared" si="20"/>
        <v>0.26114999999999999</v>
      </c>
      <c r="E78" s="40">
        <f t="shared" si="21"/>
        <v>1.9523471771100809E-2</v>
      </c>
      <c r="F78" s="73">
        <f t="shared" si="22"/>
        <v>1.9523471771100809E-2</v>
      </c>
      <c r="G78" s="32">
        <f t="shared" si="23"/>
        <v>47851174.432758138</v>
      </c>
      <c r="H78" s="41">
        <f t="shared" ref="H78:H79" si="29">IF(A78="","",DAYS360(A78,B78+(1)))</f>
        <v>30</v>
      </c>
      <c r="I78" s="33">
        <f t="shared" si="25"/>
        <v>934221.05325197428</v>
      </c>
      <c r="J78" s="42"/>
      <c r="K78" s="43"/>
      <c r="L78" s="36">
        <f t="shared" si="24"/>
        <v>49724449.31301374</v>
      </c>
    </row>
    <row r="79" spans="1:12" ht="12.75" customHeight="1" x14ac:dyDescent="0.25">
      <c r="A79" s="132">
        <v>44287</v>
      </c>
      <c r="B79" s="132">
        <v>44316</v>
      </c>
      <c r="C79" s="133">
        <v>0.1731</v>
      </c>
      <c r="D79" s="73">
        <f t="shared" si="20"/>
        <v>0.25964999999999999</v>
      </c>
      <c r="E79" s="40">
        <f t="shared" si="21"/>
        <v>1.942236567004052E-2</v>
      </c>
      <c r="F79" s="73">
        <f t="shared" si="22"/>
        <v>1.942236567004052E-2</v>
      </c>
      <c r="G79" s="32">
        <f t="shared" si="23"/>
        <v>47851174.432758138</v>
      </c>
      <c r="H79" s="41">
        <f t="shared" si="29"/>
        <v>30</v>
      </c>
      <c r="I79" s="33">
        <f t="shared" si="25"/>
        <v>929383.00757392228</v>
      </c>
      <c r="J79" s="42"/>
      <c r="K79" s="43"/>
      <c r="L79" s="36">
        <f t="shared" si="24"/>
        <v>50653832.320587665</v>
      </c>
    </row>
    <row r="80" spans="1:12" ht="12.75" customHeight="1" x14ac:dyDescent="0.25">
      <c r="A80" s="44"/>
      <c r="B80" s="45"/>
      <c r="C80" s="45"/>
      <c r="D80" s="116" t="s">
        <v>19</v>
      </c>
      <c r="E80" s="116"/>
      <c r="F80" s="46" t="s">
        <v>20</v>
      </c>
      <c r="G80" s="47">
        <f>G79</f>
        <v>47851174.432758138</v>
      </c>
      <c r="H80" s="48">
        <f>SUM(H9:H79)</f>
        <v>2077</v>
      </c>
      <c r="I80" s="49">
        <f>SUM(I13:I79)</f>
        <v>80831921.877325788</v>
      </c>
      <c r="J80" s="49">
        <f>SUM(J9:J79)</f>
        <v>102733928</v>
      </c>
      <c r="K80" s="50"/>
      <c r="L80" s="108">
        <f>L79</f>
        <v>50653832.320587665</v>
      </c>
    </row>
    <row r="81" spans="1:12" ht="12.75" customHeight="1" x14ac:dyDescent="0.25">
      <c r="A81" s="52"/>
      <c r="B81" s="52"/>
      <c r="C81" s="52"/>
      <c r="D81" s="52"/>
      <c r="E81" s="52"/>
      <c r="F81" s="52"/>
      <c r="G81" s="53"/>
      <c r="H81" s="53"/>
      <c r="I81" s="54"/>
      <c r="J81" s="55"/>
      <c r="K81" s="56"/>
      <c r="L81" s="57"/>
    </row>
    <row r="82" spans="1:12" ht="12.75" customHeight="1" x14ac:dyDescent="0.25">
      <c r="A82" s="52"/>
      <c r="B82" s="52"/>
      <c r="C82" s="52"/>
      <c r="D82" s="58"/>
      <c r="E82" s="58"/>
      <c r="F82" s="58"/>
      <c r="G82" s="59"/>
      <c r="H82" s="111" t="s">
        <v>21</v>
      </c>
      <c r="I82" s="111"/>
      <c r="J82" s="111"/>
      <c r="K82" s="111"/>
      <c r="L82" s="60">
        <f>L80</f>
        <v>50653832.320587665</v>
      </c>
    </row>
    <row r="83" spans="1:12" ht="12.75" customHeight="1" x14ac:dyDescent="0.25">
      <c r="A83" s="52"/>
      <c r="B83" s="52"/>
      <c r="C83" s="52"/>
      <c r="D83" s="52"/>
      <c r="E83" s="52"/>
      <c r="F83" s="52"/>
      <c r="G83" s="53"/>
      <c r="H83" s="53"/>
      <c r="I83" s="54"/>
      <c r="J83" s="55"/>
      <c r="K83" s="56"/>
      <c r="L83" s="57"/>
    </row>
    <row r="84" spans="1:12" ht="12.75" customHeight="1" x14ac:dyDescent="0.25">
      <c r="C84" s="7"/>
      <c r="H84" s="111" t="s">
        <v>22</v>
      </c>
      <c r="I84" s="111"/>
      <c r="J84" s="111"/>
      <c r="K84" s="111"/>
      <c r="L84" s="61">
        <f>I77+I78+I79</f>
        <v>2802657.887829524</v>
      </c>
    </row>
    <row r="87" spans="1:12" ht="12.75" customHeight="1" x14ac:dyDescent="0.25">
      <c r="A87" s="74" t="s">
        <v>0</v>
      </c>
      <c r="B87" s="75">
        <v>4444</v>
      </c>
      <c r="C87" s="1"/>
      <c r="D87" s="2"/>
      <c r="E87" s="2"/>
      <c r="F87" s="3"/>
      <c r="G87" s="4"/>
      <c r="H87" s="3"/>
      <c r="I87" s="3"/>
      <c r="J87" s="3"/>
      <c r="K87" s="5"/>
      <c r="L87" s="6"/>
    </row>
    <row r="88" spans="1:12" ht="12.75" customHeight="1" x14ac:dyDescent="0.25">
      <c r="A88" s="74" t="s">
        <v>1</v>
      </c>
      <c r="B88" s="76">
        <v>86259648</v>
      </c>
      <c r="C88" s="7"/>
      <c r="D88" s="1"/>
      <c r="E88" s="2"/>
      <c r="F88" s="8"/>
      <c r="G88" s="8"/>
      <c r="H88" s="3"/>
      <c r="I88" s="3"/>
      <c r="J88" s="3"/>
      <c r="K88" s="5"/>
      <c r="L88" s="6"/>
    </row>
    <row r="89" spans="1:12" ht="12.75" customHeight="1" x14ac:dyDescent="0.25">
      <c r="A89" s="117"/>
      <c r="B89" s="117"/>
      <c r="C89" s="117"/>
      <c r="D89" s="118"/>
      <c r="E89" s="119"/>
      <c r="F89" s="3"/>
      <c r="G89" s="3"/>
      <c r="H89" s="3"/>
      <c r="I89" s="3"/>
      <c r="J89" s="3"/>
      <c r="K89" s="5"/>
      <c r="L89" s="6"/>
    </row>
    <row r="90" spans="1:12" ht="12.75" customHeight="1" x14ac:dyDescent="0.25">
      <c r="A90" s="110"/>
      <c r="B90" s="110"/>
      <c r="C90" s="10"/>
      <c r="D90" s="11"/>
      <c r="E90" s="11"/>
      <c r="F90" s="3"/>
      <c r="G90" s="3"/>
      <c r="H90" s="3"/>
      <c r="I90" s="3"/>
      <c r="J90" s="3"/>
      <c r="K90" s="5"/>
      <c r="L90" s="6"/>
    </row>
    <row r="91" spans="1:12" ht="12.75" customHeight="1" x14ac:dyDescent="0.25">
      <c r="A91" s="112" t="s">
        <v>2</v>
      </c>
      <c r="B91" s="112"/>
      <c r="C91" s="12" t="s">
        <v>3</v>
      </c>
      <c r="D91" s="113" t="s">
        <v>4</v>
      </c>
      <c r="E91" s="113"/>
      <c r="F91" s="13" t="s">
        <v>5</v>
      </c>
      <c r="G91" s="114" t="s">
        <v>6</v>
      </c>
      <c r="H91" s="114"/>
      <c r="I91" s="114"/>
      <c r="J91" s="114"/>
      <c r="K91" s="114"/>
      <c r="L91" s="114"/>
    </row>
    <row r="92" spans="1:12" ht="12.75" customHeight="1" x14ac:dyDescent="0.25">
      <c r="A92" s="14" t="s">
        <v>7</v>
      </c>
      <c r="B92" s="14" t="s">
        <v>8</v>
      </c>
      <c r="C92" s="15" t="s">
        <v>9</v>
      </c>
      <c r="D92" s="16" t="s">
        <v>10</v>
      </c>
      <c r="E92" s="16" t="s">
        <v>11</v>
      </c>
      <c r="F92" s="12" t="s">
        <v>12</v>
      </c>
      <c r="G92" s="17" t="s">
        <v>13</v>
      </c>
      <c r="H92" s="18" t="s">
        <v>14</v>
      </c>
      <c r="I92" s="19" t="s">
        <v>15</v>
      </c>
      <c r="J92" s="115" t="s">
        <v>16</v>
      </c>
      <c r="K92" s="115"/>
      <c r="L92" s="62" t="s">
        <v>23</v>
      </c>
    </row>
    <row r="93" spans="1:12" ht="12.75" customHeight="1" x14ac:dyDescent="0.25">
      <c r="A93" s="20"/>
      <c r="B93" s="21"/>
      <c r="C93" s="22"/>
      <c r="D93" s="23" t="str">
        <f>IF(C93="","",C93*1.5)</f>
        <v/>
      </c>
      <c r="E93" s="24" t="str">
        <f t="shared" ref="E93:E115" si="30">IF(D93="","", (POWER((1+D93),(1/12)))-1)</f>
        <v/>
      </c>
      <c r="F93" s="25" t="str">
        <f>IF(A93="","",IF(D$9=0,E93,MIN(E93,D$9)))</f>
        <v/>
      </c>
      <c r="G93" s="26">
        <f>B88</f>
        <v>86259648</v>
      </c>
      <c r="H93" s="27" t="str">
        <f>IF(A93="","",DAYS360(A93,B93+(1)))</f>
        <v/>
      </c>
      <c r="I93" s="28">
        <f>D89</f>
        <v>0</v>
      </c>
      <c r="J93" s="29" t="s">
        <v>17</v>
      </c>
      <c r="K93" s="30" t="s">
        <v>18</v>
      </c>
      <c r="L93" s="31">
        <f>G93+I93</f>
        <v>86259648</v>
      </c>
    </row>
    <row r="94" spans="1:12" ht="12.75" customHeight="1" x14ac:dyDescent="0.25">
      <c r="A94" s="20"/>
      <c r="B94" s="20"/>
      <c r="C94" s="22"/>
      <c r="D94" s="23" t="str">
        <f>IF(C94="","",C94*1.5)</f>
        <v/>
      </c>
      <c r="E94" s="24" t="str">
        <f t="shared" si="30"/>
        <v/>
      </c>
      <c r="F94" s="25" t="str">
        <f>IF(A94="","",IF(D$9=0,E94,MIN(E94,D$9)))</f>
        <v/>
      </c>
      <c r="G94" s="32">
        <f t="shared" ref="G94:G157" si="31">MIN(G93,L93)</f>
        <v>86259648</v>
      </c>
      <c r="H94" s="27" t="str">
        <f>IF(A94="","",DAYS360(A94,B94+(1)))</f>
        <v/>
      </c>
      <c r="I94" s="33" t="str">
        <f>IF(A94="","",((G94*F94)/30)*H94)</f>
        <v/>
      </c>
      <c r="J94" s="34"/>
      <c r="K94" s="35"/>
      <c r="L94" s="36">
        <f t="shared" ref="L94:L140" si="32">SUM(L93,I94)-J94</f>
        <v>86259648</v>
      </c>
    </row>
    <row r="95" spans="1:12" ht="12.75" customHeight="1" x14ac:dyDescent="0.25">
      <c r="A95" s="37">
        <v>42257</v>
      </c>
      <c r="B95" s="37">
        <v>42277</v>
      </c>
      <c r="C95" s="38">
        <v>0.19259999999999999</v>
      </c>
      <c r="D95" s="73">
        <f t="shared" ref="D95:D115" si="33">IF(A95="","",C95*1.5)</f>
        <v>0.28889999999999999</v>
      </c>
      <c r="E95" s="40">
        <f t="shared" si="30"/>
        <v>2.1374322212011299E-2</v>
      </c>
      <c r="F95" s="39">
        <f t="shared" ref="F95:F115" si="34">IF(A95="","",IF(D$1=0,E95,MIN(E95,D$1)))</f>
        <v>2.1374322212011299E-2</v>
      </c>
      <c r="G95" s="32">
        <f t="shared" si="31"/>
        <v>86259648</v>
      </c>
      <c r="H95" s="41">
        <f>IF(A95="","",DAYS360(A95,B95+(1)))</f>
        <v>21</v>
      </c>
      <c r="I95" s="33">
        <f>IF(A95="","",((G95*F95)/30)*H95)</f>
        <v>1290619.0571726731</v>
      </c>
      <c r="J95" s="42"/>
      <c r="K95" s="43"/>
      <c r="L95" s="36">
        <f t="shared" si="32"/>
        <v>87550267.057172671</v>
      </c>
    </row>
    <row r="96" spans="1:12" ht="12.75" customHeight="1" x14ac:dyDescent="0.25">
      <c r="A96" s="37">
        <v>42278</v>
      </c>
      <c r="B96" s="37">
        <v>42308</v>
      </c>
      <c r="C96" s="38">
        <v>0.1933</v>
      </c>
      <c r="D96" s="39">
        <f t="shared" si="33"/>
        <v>0.28994999999999999</v>
      </c>
      <c r="E96" s="40">
        <f t="shared" si="30"/>
        <v>2.1443634727683625E-2</v>
      </c>
      <c r="F96" s="39">
        <f t="shared" si="34"/>
        <v>2.1443634727683625E-2</v>
      </c>
      <c r="G96" s="32">
        <f t="shared" si="31"/>
        <v>86259648</v>
      </c>
      <c r="H96" s="41">
        <f t="shared" ref="H96:H123" si="35">IF(A96="","",DAYS360(A96,B96+(1)))</f>
        <v>30</v>
      </c>
      <c r="I96" s="33">
        <f>IF(A96="","",((G96*F96)/30)*H96)</f>
        <v>1849720.3834505654</v>
      </c>
      <c r="J96" s="42">
        <v>66331334</v>
      </c>
      <c r="K96" s="43"/>
      <c r="L96" s="36">
        <f t="shared" si="32"/>
        <v>23068653.440623239</v>
      </c>
    </row>
    <row r="97" spans="1:12" ht="12.75" customHeight="1" x14ac:dyDescent="0.25">
      <c r="A97" s="37">
        <v>42309</v>
      </c>
      <c r="B97" s="37">
        <v>42338</v>
      </c>
      <c r="C97" s="38">
        <v>0.1933</v>
      </c>
      <c r="D97" s="39">
        <f t="shared" si="33"/>
        <v>0.28994999999999999</v>
      </c>
      <c r="E97" s="40">
        <f t="shared" si="30"/>
        <v>2.1443634727683625E-2</v>
      </c>
      <c r="F97" s="39">
        <f t="shared" si="34"/>
        <v>2.1443634727683625E-2</v>
      </c>
      <c r="G97" s="32">
        <f t="shared" si="31"/>
        <v>23068653.440623239</v>
      </c>
      <c r="H97" s="41">
        <f t="shared" si="35"/>
        <v>30</v>
      </c>
      <c r="I97" s="33">
        <f>IF(A97="","",((G97*F97)/30)*H97)</f>
        <v>494675.77804024686</v>
      </c>
      <c r="J97" s="42"/>
      <c r="K97" s="43"/>
      <c r="L97" s="36">
        <f t="shared" si="32"/>
        <v>23563329.218663484</v>
      </c>
    </row>
    <row r="98" spans="1:12" ht="12.75" customHeight="1" x14ac:dyDescent="0.25">
      <c r="A98" s="37">
        <v>42339</v>
      </c>
      <c r="B98" s="37">
        <v>42369</v>
      </c>
      <c r="C98" s="38">
        <v>0.1933</v>
      </c>
      <c r="D98" s="39">
        <f t="shared" si="33"/>
        <v>0.28994999999999999</v>
      </c>
      <c r="E98" s="40">
        <f t="shared" si="30"/>
        <v>2.1443634727683625E-2</v>
      </c>
      <c r="F98" s="39">
        <f t="shared" si="34"/>
        <v>2.1443634727683625E-2</v>
      </c>
      <c r="G98" s="32">
        <f t="shared" si="31"/>
        <v>23068653.440623239</v>
      </c>
      <c r="H98" s="41">
        <f t="shared" si="35"/>
        <v>30</v>
      </c>
      <c r="I98" s="33">
        <f t="shared" ref="I98:I123" si="36">IF(A98="","",((G98*F98)/30)*H98)</f>
        <v>494675.77804024686</v>
      </c>
      <c r="J98" s="42"/>
      <c r="K98" s="43"/>
      <c r="L98" s="36">
        <f t="shared" si="32"/>
        <v>24058004.996703729</v>
      </c>
    </row>
    <row r="99" spans="1:12" ht="12.75" customHeight="1" x14ac:dyDescent="0.25">
      <c r="A99" s="37">
        <v>42370</v>
      </c>
      <c r="B99" s="37">
        <v>42400</v>
      </c>
      <c r="C99" s="38">
        <v>0.1968</v>
      </c>
      <c r="D99" s="39">
        <f t="shared" si="33"/>
        <v>0.29520000000000002</v>
      </c>
      <c r="E99" s="40">
        <f t="shared" si="30"/>
        <v>2.1789423437557742E-2</v>
      </c>
      <c r="F99" s="39">
        <f t="shared" si="34"/>
        <v>2.1789423437557742E-2</v>
      </c>
      <c r="G99" s="32">
        <f t="shared" si="31"/>
        <v>23068653.440623239</v>
      </c>
      <c r="H99" s="41">
        <f t="shared" si="35"/>
        <v>30</v>
      </c>
      <c r="I99" s="33">
        <f t="shared" si="36"/>
        <v>502652.65795201302</v>
      </c>
      <c r="J99" s="42"/>
      <c r="K99" s="43"/>
      <c r="L99" s="36">
        <f t="shared" si="32"/>
        <v>24560657.654655743</v>
      </c>
    </row>
    <row r="100" spans="1:12" ht="12.75" customHeight="1" x14ac:dyDescent="0.25">
      <c r="A100" s="37">
        <v>42401</v>
      </c>
      <c r="B100" s="37">
        <v>42429</v>
      </c>
      <c r="C100" s="38">
        <v>0.1968</v>
      </c>
      <c r="D100" s="39">
        <f t="shared" si="33"/>
        <v>0.29520000000000002</v>
      </c>
      <c r="E100" s="40">
        <f t="shared" si="30"/>
        <v>2.1789423437557742E-2</v>
      </c>
      <c r="F100" s="39">
        <f t="shared" si="34"/>
        <v>2.1789423437557742E-2</v>
      </c>
      <c r="G100" s="32">
        <f t="shared" si="31"/>
        <v>23068653.440623239</v>
      </c>
      <c r="H100" s="41">
        <f t="shared" si="35"/>
        <v>30</v>
      </c>
      <c r="I100" s="33">
        <f t="shared" si="36"/>
        <v>502652.65795201302</v>
      </c>
      <c r="J100" s="42"/>
      <c r="K100" s="43"/>
      <c r="L100" s="36">
        <f t="shared" si="32"/>
        <v>25063310.312607758</v>
      </c>
    </row>
    <row r="101" spans="1:12" ht="12.75" customHeight="1" x14ac:dyDescent="0.25">
      <c r="A101" s="37">
        <v>42430</v>
      </c>
      <c r="B101" s="37">
        <v>42460</v>
      </c>
      <c r="C101" s="38">
        <v>0.1968</v>
      </c>
      <c r="D101" s="39">
        <f t="shared" si="33"/>
        <v>0.29520000000000002</v>
      </c>
      <c r="E101" s="40">
        <f t="shared" si="30"/>
        <v>2.1789423437557742E-2</v>
      </c>
      <c r="F101" s="39">
        <f t="shared" si="34"/>
        <v>2.1789423437557742E-2</v>
      </c>
      <c r="G101" s="32">
        <f t="shared" si="31"/>
        <v>23068653.440623239</v>
      </c>
      <c r="H101" s="41">
        <f t="shared" si="35"/>
        <v>30</v>
      </c>
      <c r="I101" s="33">
        <f t="shared" si="36"/>
        <v>502652.65795201302</v>
      </c>
      <c r="J101" s="42"/>
      <c r="K101" s="43"/>
      <c r="L101" s="36">
        <f t="shared" si="32"/>
        <v>25565962.970559772</v>
      </c>
    </row>
    <row r="102" spans="1:12" ht="12.75" customHeight="1" x14ac:dyDescent="0.25">
      <c r="A102" s="37">
        <v>42461</v>
      </c>
      <c r="B102" s="37">
        <v>42490</v>
      </c>
      <c r="C102" s="38">
        <v>0.2054</v>
      </c>
      <c r="D102" s="39">
        <f t="shared" si="33"/>
        <v>0.30809999999999998</v>
      </c>
      <c r="E102" s="40">
        <f t="shared" si="30"/>
        <v>2.2633649099822239E-2</v>
      </c>
      <c r="F102" s="39">
        <f t="shared" si="34"/>
        <v>2.2633649099822239E-2</v>
      </c>
      <c r="G102" s="32">
        <f t="shared" si="31"/>
        <v>23068653.440623239</v>
      </c>
      <c r="H102" s="41">
        <f t="shared" si="35"/>
        <v>30</v>
      </c>
      <c r="I102" s="33">
        <f t="shared" si="36"/>
        <v>522127.80718047335</v>
      </c>
      <c r="J102" s="42"/>
      <c r="K102" s="43"/>
      <c r="L102" s="36">
        <f t="shared" si="32"/>
        <v>26088090.777740244</v>
      </c>
    </row>
    <row r="103" spans="1:12" ht="12.75" customHeight="1" x14ac:dyDescent="0.25">
      <c r="A103" s="37">
        <v>42491</v>
      </c>
      <c r="B103" s="37">
        <v>42521</v>
      </c>
      <c r="C103" s="38">
        <v>0.2054</v>
      </c>
      <c r="D103" s="39">
        <f t="shared" si="33"/>
        <v>0.30809999999999998</v>
      </c>
      <c r="E103" s="40">
        <f t="shared" si="30"/>
        <v>2.2633649099822239E-2</v>
      </c>
      <c r="F103" s="39">
        <f t="shared" si="34"/>
        <v>2.2633649099822239E-2</v>
      </c>
      <c r="G103" s="32">
        <f t="shared" si="31"/>
        <v>23068653.440623239</v>
      </c>
      <c r="H103" s="41">
        <f t="shared" si="35"/>
        <v>30</v>
      </c>
      <c r="I103" s="33">
        <f t="shared" si="36"/>
        <v>522127.80718047335</v>
      </c>
      <c r="J103" s="42"/>
      <c r="K103" s="43"/>
      <c r="L103" s="36">
        <f t="shared" si="32"/>
        <v>26610218.584920716</v>
      </c>
    </row>
    <row r="104" spans="1:12" ht="12.75" customHeight="1" x14ac:dyDescent="0.25">
      <c r="A104" s="37">
        <v>42522</v>
      </c>
      <c r="B104" s="37">
        <v>42551</v>
      </c>
      <c r="C104" s="38">
        <v>0.2054</v>
      </c>
      <c r="D104" s="39">
        <f t="shared" si="33"/>
        <v>0.30809999999999998</v>
      </c>
      <c r="E104" s="40">
        <f t="shared" si="30"/>
        <v>2.2633649099822239E-2</v>
      </c>
      <c r="F104" s="39">
        <f t="shared" si="34"/>
        <v>2.2633649099822239E-2</v>
      </c>
      <c r="G104" s="32">
        <f t="shared" si="31"/>
        <v>23068653.440623239</v>
      </c>
      <c r="H104" s="41">
        <f t="shared" si="35"/>
        <v>30</v>
      </c>
      <c r="I104" s="33">
        <f t="shared" si="36"/>
        <v>522127.80718047335</v>
      </c>
      <c r="J104" s="42"/>
      <c r="K104" s="43"/>
      <c r="L104" s="36">
        <f t="shared" si="32"/>
        <v>27132346.392101187</v>
      </c>
    </row>
    <row r="105" spans="1:12" ht="12.75" customHeight="1" x14ac:dyDescent="0.25">
      <c r="A105" s="37">
        <v>42552</v>
      </c>
      <c r="B105" s="37">
        <v>42582</v>
      </c>
      <c r="C105" s="38">
        <v>0.21340000000000001</v>
      </c>
      <c r="D105" s="39">
        <f t="shared" si="33"/>
        <v>0.3201</v>
      </c>
      <c r="E105" s="40">
        <f t="shared" si="30"/>
        <v>2.3412151466478903E-2</v>
      </c>
      <c r="F105" s="39">
        <f t="shared" si="34"/>
        <v>2.3412151466478903E-2</v>
      </c>
      <c r="G105" s="32">
        <f t="shared" si="31"/>
        <v>23068653.440623239</v>
      </c>
      <c r="H105" s="41">
        <f t="shared" si="35"/>
        <v>30</v>
      </c>
      <c r="I105" s="33">
        <f t="shared" si="36"/>
        <v>540086.80847958091</v>
      </c>
      <c r="J105" s="42"/>
      <c r="K105" s="43"/>
      <c r="L105" s="36">
        <f t="shared" si="32"/>
        <v>27672433.200580768</v>
      </c>
    </row>
    <row r="106" spans="1:12" ht="12.75" customHeight="1" x14ac:dyDescent="0.25">
      <c r="A106" s="37">
        <v>42583</v>
      </c>
      <c r="B106" s="37">
        <v>42613</v>
      </c>
      <c r="C106" s="38">
        <v>0.21340000000000001</v>
      </c>
      <c r="D106" s="39">
        <f t="shared" si="33"/>
        <v>0.3201</v>
      </c>
      <c r="E106" s="40">
        <f t="shared" si="30"/>
        <v>2.3412151466478903E-2</v>
      </c>
      <c r="F106" s="39">
        <f t="shared" si="34"/>
        <v>2.3412151466478903E-2</v>
      </c>
      <c r="G106" s="32">
        <f t="shared" si="31"/>
        <v>23068653.440623239</v>
      </c>
      <c r="H106" s="41">
        <f t="shared" si="35"/>
        <v>30</v>
      </c>
      <c r="I106" s="33">
        <f t="shared" si="36"/>
        <v>540086.80847958091</v>
      </c>
      <c r="J106" s="42"/>
      <c r="K106" s="43"/>
      <c r="L106" s="36">
        <f t="shared" si="32"/>
        <v>28212520.009060349</v>
      </c>
    </row>
    <row r="107" spans="1:12" ht="12.75" customHeight="1" x14ac:dyDescent="0.25">
      <c r="A107" s="37">
        <v>42614</v>
      </c>
      <c r="B107" s="37">
        <v>42643</v>
      </c>
      <c r="C107" s="38">
        <v>0.21340000000000001</v>
      </c>
      <c r="D107" s="39">
        <f t="shared" si="33"/>
        <v>0.3201</v>
      </c>
      <c r="E107" s="40">
        <f t="shared" si="30"/>
        <v>2.3412151466478903E-2</v>
      </c>
      <c r="F107" s="39">
        <f t="shared" si="34"/>
        <v>2.3412151466478903E-2</v>
      </c>
      <c r="G107" s="32">
        <f t="shared" si="31"/>
        <v>23068653.440623239</v>
      </c>
      <c r="H107" s="41">
        <f t="shared" si="35"/>
        <v>30</v>
      </c>
      <c r="I107" s="33">
        <f t="shared" si="36"/>
        <v>540086.80847958091</v>
      </c>
      <c r="J107" s="42"/>
      <c r="K107" s="43"/>
      <c r="L107" s="36">
        <f t="shared" si="32"/>
        <v>28752606.81753993</v>
      </c>
    </row>
    <row r="108" spans="1:12" ht="12.75" customHeight="1" x14ac:dyDescent="0.25">
      <c r="A108" s="37">
        <v>42644</v>
      </c>
      <c r="B108" s="37">
        <v>42674</v>
      </c>
      <c r="C108" s="38">
        <v>0.21990000000000001</v>
      </c>
      <c r="D108" s="39">
        <f t="shared" si="33"/>
        <v>0.32985000000000003</v>
      </c>
      <c r="E108" s="40">
        <f t="shared" si="30"/>
        <v>2.4039922656450941E-2</v>
      </c>
      <c r="F108" s="39">
        <f t="shared" si="34"/>
        <v>2.4039922656450941E-2</v>
      </c>
      <c r="G108" s="32">
        <f t="shared" si="31"/>
        <v>23068653.440623239</v>
      </c>
      <c r="H108" s="41">
        <f t="shared" si="35"/>
        <v>30</v>
      </c>
      <c r="I108" s="33">
        <f t="shared" si="36"/>
        <v>554568.6445010535</v>
      </c>
      <c r="J108" s="42"/>
      <c r="K108" s="43"/>
      <c r="L108" s="36">
        <f t="shared" si="32"/>
        <v>29307175.462040983</v>
      </c>
    </row>
    <row r="109" spans="1:12" ht="12.75" customHeight="1" x14ac:dyDescent="0.25">
      <c r="A109" s="37">
        <v>42675</v>
      </c>
      <c r="B109" s="37">
        <v>42704</v>
      </c>
      <c r="C109" s="38">
        <v>0.21990000000000001</v>
      </c>
      <c r="D109" s="39">
        <f t="shared" si="33"/>
        <v>0.32985000000000003</v>
      </c>
      <c r="E109" s="40">
        <f t="shared" si="30"/>
        <v>2.4039922656450941E-2</v>
      </c>
      <c r="F109" s="39">
        <f t="shared" si="34"/>
        <v>2.4039922656450941E-2</v>
      </c>
      <c r="G109" s="32">
        <f t="shared" si="31"/>
        <v>23068653.440623239</v>
      </c>
      <c r="H109" s="41">
        <f t="shared" si="35"/>
        <v>30</v>
      </c>
      <c r="I109" s="33">
        <f t="shared" si="36"/>
        <v>554568.6445010535</v>
      </c>
      <c r="J109" s="42"/>
      <c r="K109" s="43"/>
      <c r="L109" s="36">
        <f t="shared" si="32"/>
        <v>29861744.106542036</v>
      </c>
    </row>
    <row r="110" spans="1:12" ht="12.75" customHeight="1" x14ac:dyDescent="0.25">
      <c r="A110" s="37">
        <v>42705</v>
      </c>
      <c r="B110" s="37">
        <v>42735</v>
      </c>
      <c r="C110" s="38">
        <v>0.21990000000000001</v>
      </c>
      <c r="D110" s="39">
        <f t="shared" si="33"/>
        <v>0.32985000000000003</v>
      </c>
      <c r="E110" s="40">
        <f t="shared" si="30"/>
        <v>2.4039922656450941E-2</v>
      </c>
      <c r="F110" s="39">
        <f t="shared" si="34"/>
        <v>2.4039922656450941E-2</v>
      </c>
      <c r="G110" s="32">
        <f t="shared" si="31"/>
        <v>23068653.440623239</v>
      </c>
      <c r="H110" s="41">
        <f t="shared" si="35"/>
        <v>30</v>
      </c>
      <c r="I110" s="33">
        <f t="shared" si="36"/>
        <v>554568.6445010535</v>
      </c>
      <c r="J110" s="42"/>
      <c r="K110" s="43"/>
      <c r="L110" s="36">
        <f t="shared" si="32"/>
        <v>30416312.751043089</v>
      </c>
    </row>
    <row r="111" spans="1:12" ht="12.75" customHeight="1" x14ac:dyDescent="0.25">
      <c r="A111" s="37">
        <v>42736</v>
      </c>
      <c r="B111" s="37">
        <v>42766</v>
      </c>
      <c r="C111" s="38">
        <v>0.22339999999999999</v>
      </c>
      <c r="D111" s="39">
        <f t="shared" si="33"/>
        <v>0.33509999999999995</v>
      </c>
      <c r="E111" s="40">
        <f t="shared" si="30"/>
        <v>2.4376207843189057E-2</v>
      </c>
      <c r="F111" s="39">
        <f t="shared" si="34"/>
        <v>2.4376207843189057E-2</v>
      </c>
      <c r="G111" s="32">
        <f t="shared" si="31"/>
        <v>23068653.440623239</v>
      </c>
      <c r="H111" s="41">
        <f t="shared" si="35"/>
        <v>30</v>
      </c>
      <c r="I111" s="33">
        <f t="shared" si="36"/>
        <v>562326.29093113041</v>
      </c>
      <c r="J111" s="42"/>
      <c r="K111" s="43"/>
      <c r="L111" s="36">
        <f t="shared" si="32"/>
        <v>30978639.04197422</v>
      </c>
    </row>
    <row r="112" spans="1:12" ht="12.75" customHeight="1" x14ac:dyDescent="0.25">
      <c r="A112" s="37">
        <v>42767</v>
      </c>
      <c r="B112" s="37">
        <v>42794</v>
      </c>
      <c r="C112" s="38">
        <v>0.22339999999999999</v>
      </c>
      <c r="D112" s="39">
        <f t="shared" si="33"/>
        <v>0.33509999999999995</v>
      </c>
      <c r="E112" s="40">
        <f t="shared" si="30"/>
        <v>2.4376207843189057E-2</v>
      </c>
      <c r="F112" s="39">
        <f t="shared" si="34"/>
        <v>2.4376207843189057E-2</v>
      </c>
      <c r="G112" s="32">
        <f t="shared" si="31"/>
        <v>23068653.440623239</v>
      </c>
      <c r="H112" s="41">
        <f t="shared" si="35"/>
        <v>30</v>
      </c>
      <c r="I112" s="33">
        <f t="shared" si="36"/>
        <v>562326.29093113041</v>
      </c>
      <c r="J112" s="42"/>
      <c r="K112" s="43"/>
      <c r="L112" s="36">
        <f t="shared" si="32"/>
        <v>31540965.332905352</v>
      </c>
    </row>
    <row r="113" spans="1:12" ht="12.75" customHeight="1" x14ac:dyDescent="0.25">
      <c r="A113" s="37">
        <v>42795</v>
      </c>
      <c r="B113" s="37">
        <v>42825</v>
      </c>
      <c r="C113" s="38">
        <v>0.22339999999999999</v>
      </c>
      <c r="D113" s="39">
        <f t="shared" si="33"/>
        <v>0.33509999999999995</v>
      </c>
      <c r="E113" s="40">
        <f t="shared" si="30"/>
        <v>2.4376207843189057E-2</v>
      </c>
      <c r="F113" s="39">
        <f t="shared" si="34"/>
        <v>2.4376207843189057E-2</v>
      </c>
      <c r="G113" s="32">
        <f t="shared" si="31"/>
        <v>23068653.440623239</v>
      </c>
      <c r="H113" s="41">
        <f t="shared" si="35"/>
        <v>30</v>
      </c>
      <c r="I113" s="33">
        <f t="shared" si="36"/>
        <v>562326.29093113041</v>
      </c>
      <c r="J113" s="42"/>
      <c r="K113" s="43"/>
      <c r="L113" s="36">
        <f t="shared" si="32"/>
        <v>32103291.623836484</v>
      </c>
    </row>
    <row r="114" spans="1:12" ht="12.75" customHeight="1" x14ac:dyDescent="0.25">
      <c r="A114" s="37">
        <v>42826</v>
      </c>
      <c r="B114" s="37">
        <v>42855</v>
      </c>
      <c r="C114" s="38">
        <v>0.2233</v>
      </c>
      <c r="D114" s="39">
        <f t="shared" si="33"/>
        <v>0.33494999999999997</v>
      </c>
      <c r="E114" s="40">
        <f t="shared" si="30"/>
        <v>2.4366616530168139E-2</v>
      </c>
      <c r="F114" s="39">
        <f t="shared" si="34"/>
        <v>2.4366616530168139E-2</v>
      </c>
      <c r="G114" s="32">
        <f t="shared" si="31"/>
        <v>23068653.440623239</v>
      </c>
      <c r="H114" s="41">
        <f t="shared" si="35"/>
        <v>30</v>
      </c>
      <c r="I114" s="33">
        <f t="shared" si="36"/>
        <v>562105.03225501033</v>
      </c>
      <c r="J114" s="42"/>
      <c r="K114" s="43"/>
      <c r="L114" s="36">
        <f t="shared" si="32"/>
        <v>32665396.656091493</v>
      </c>
    </row>
    <row r="115" spans="1:12" ht="12.75" customHeight="1" x14ac:dyDescent="0.25">
      <c r="A115" s="37">
        <v>42856</v>
      </c>
      <c r="B115" s="37">
        <v>42886</v>
      </c>
      <c r="C115" s="38">
        <v>0.2233</v>
      </c>
      <c r="D115" s="39">
        <f t="shared" si="33"/>
        <v>0.33494999999999997</v>
      </c>
      <c r="E115" s="40">
        <f t="shared" si="30"/>
        <v>2.4366616530168139E-2</v>
      </c>
      <c r="F115" s="39">
        <f t="shared" si="34"/>
        <v>2.4366616530168139E-2</v>
      </c>
      <c r="G115" s="32">
        <f t="shared" si="31"/>
        <v>23068653.440623239</v>
      </c>
      <c r="H115" s="41">
        <f t="shared" si="35"/>
        <v>30</v>
      </c>
      <c r="I115" s="33">
        <f t="shared" si="36"/>
        <v>562105.03225501033</v>
      </c>
      <c r="J115" s="42"/>
      <c r="K115" s="43"/>
      <c r="L115" s="36">
        <f t="shared" si="32"/>
        <v>33227501.688346501</v>
      </c>
    </row>
    <row r="116" spans="1:12" ht="12.75" customHeight="1" x14ac:dyDescent="0.25">
      <c r="A116" s="37">
        <v>42887</v>
      </c>
      <c r="B116" s="37">
        <v>42916</v>
      </c>
      <c r="C116" s="38">
        <v>0.2233</v>
      </c>
      <c r="D116" s="39">
        <f>IF(A116="","",C116*1.5)</f>
        <v>0.33494999999999997</v>
      </c>
      <c r="E116" s="40">
        <f>IF(D116="","", (POWER((1+D116),(1/12)))-1)</f>
        <v>2.4366616530168139E-2</v>
      </c>
      <c r="F116" s="39">
        <f>IF(A116="","",IF(D$1=0,E116,MIN(E116,D$1)))</f>
        <v>2.4366616530168139E-2</v>
      </c>
      <c r="G116" s="32">
        <f t="shared" si="31"/>
        <v>23068653.440623239</v>
      </c>
      <c r="H116" s="41">
        <f t="shared" si="35"/>
        <v>30</v>
      </c>
      <c r="I116" s="33">
        <f t="shared" si="36"/>
        <v>562105.03225501033</v>
      </c>
      <c r="J116" s="42"/>
      <c r="K116" s="43"/>
      <c r="L116" s="36">
        <f t="shared" si="32"/>
        <v>33789606.720601514</v>
      </c>
    </row>
    <row r="117" spans="1:12" ht="12.75" customHeight="1" x14ac:dyDescent="0.25">
      <c r="A117" s="37">
        <v>42917</v>
      </c>
      <c r="B117" s="37">
        <v>42947</v>
      </c>
      <c r="C117" s="38">
        <v>0.2198</v>
      </c>
      <c r="D117" s="39">
        <f>IF(A117="","",C117*1.5)</f>
        <v>0.32969999999999999</v>
      </c>
      <c r="E117" s="40">
        <f>IF(D117="","", (POWER((1+D117),(1/12)))-1)</f>
        <v>2.4030296637850723E-2</v>
      </c>
      <c r="F117" s="39">
        <f>IF(A117="","",IF(D$1=0,E117,MIN(E117,D$1)))</f>
        <v>2.4030296637850723E-2</v>
      </c>
      <c r="G117" s="32">
        <f t="shared" si="31"/>
        <v>23068653.440623239</v>
      </c>
      <c r="H117" s="41">
        <f t="shared" si="35"/>
        <v>30</v>
      </c>
      <c r="I117" s="33">
        <f t="shared" si="36"/>
        <v>554346.58521395212</v>
      </c>
      <c r="J117" s="42"/>
      <c r="K117" s="43"/>
      <c r="L117" s="36">
        <f t="shared" si="32"/>
        <v>34343953.305815466</v>
      </c>
    </row>
    <row r="118" spans="1:12" ht="12.75" customHeight="1" x14ac:dyDescent="0.25">
      <c r="A118" s="37">
        <v>42948</v>
      </c>
      <c r="B118" s="37">
        <v>42978</v>
      </c>
      <c r="C118" s="38">
        <v>0.2198</v>
      </c>
      <c r="D118" s="39">
        <f t="shared" ref="D118:D132" si="37">IF(A118="","",C118*1.5)</f>
        <v>0.32969999999999999</v>
      </c>
      <c r="E118" s="40">
        <f t="shared" ref="E118:E132" si="38">IF(D118="","", (POWER((1+D118),(1/12)))-1)</f>
        <v>2.4030296637850723E-2</v>
      </c>
      <c r="F118" s="39">
        <f t="shared" ref="F118:F132" si="39">IF(A118="","",IF(D$1=0,E118,MIN(E118,D$1)))</f>
        <v>2.4030296637850723E-2</v>
      </c>
      <c r="G118" s="32">
        <f t="shared" si="31"/>
        <v>23068653.440623239</v>
      </c>
      <c r="H118" s="41">
        <f t="shared" si="35"/>
        <v>30</v>
      </c>
      <c r="I118" s="33">
        <f t="shared" si="36"/>
        <v>554346.58521395212</v>
      </c>
      <c r="J118" s="42"/>
      <c r="K118" s="43"/>
      <c r="L118" s="36">
        <f t="shared" si="32"/>
        <v>34898299.891029418</v>
      </c>
    </row>
    <row r="119" spans="1:12" ht="12.75" customHeight="1" x14ac:dyDescent="0.25">
      <c r="A119" s="37">
        <v>42979</v>
      </c>
      <c r="B119" s="37">
        <v>43008</v>
      </c>
      <c r="C119" s="38">
        <v>0.2198</v>
      </c>
      <c r="D119" s="39">
        <f t="shared" si="37"/>
        <v>0.32969999999999999</v>
      </c>
      <c r="E119" s="40">
        <f t="shared" si="38"/>
        <v>2.4030296637850723E-2</v>
      </c>
      <c r="F119" s="39">
        <f t="shared" si="39"/>
        <v>2.4030296637850723E-2</v>
      </c>
      <c r="G119" s="32">
        <f t="shared" si="31"/>
        <v>23068653.440623239</v>
      </c>
      <c r="H119" s="41">
        <f t="shared" si="35"/>
        <v>30</v>
      </c>
      <c r="I119" s="33">
        <f t="shared" si="36"/>
        <v>554346.58521395212</v>
      </c>
      <c r="J119" s="42"/>
      <c r="K119" s="43"/>
      <c r="L119" s="36">
        <f t="shared" si="32"/>
        <v>35452646.476243369</v>
      </c>
    </row>
    <row r="120" spans="1:12" ht="12.75" customHeight="1" x14ac:dyDescent="0.25">
      <c r="A120" s="37">
        <v>43009</v>
      </c>
      <c r="B120" s="37">
        <v>43039</v>
      </c>
      <c r="C120" s="38">
        <v>0.21149999999999999</v>
      </c>
      <c r="D120" s="39">
        <f t="shared" si="37"/>
        <v>0.31724999999999998</v>
      </c>
      <c r="E120" s="40">
        <f t="shared" si="38"/>
        <v>2.3227846316473233E-2</v>
      </c>
      <c r="F120" s="39">
        <f t="shared" si="39"/>
        <v>2.3227846316473233E-2</v>
      </c>
      <c r="G120" s="32">
        <f t="shared" si="31"/>
        <v>23068653.440623239</v>
      </c>
      <c r="H120" s="41">
        <f t="shared" si="35"/>
        <v>30</v>
      </c>
      <c r="I120" s="33">
        <f t="shared" si="36"/>
        <v>535835.1368467781</v>
      </c>
      <c r="J120" s="42"/>
      <c r="K120" s="43"/>
      <c r="L120" s="36">
        <f t="shared" si="32"/>
        <v>35988481.61309015</v>
      </c>
    </row>
    <row r="121" spans="1:12" ht="12.75" customHeight="1" x14ac:dyDescent="0.25">
      <c r="A121" s="37">
        <v>43040</v>
      </c>
      <c r="B121" s="37">
        <v>43069</v>
      </c>
      <c r="C121" s="38">
        <v>0.20960000000000001</v>
      </c>
      <c r="D121" s="39">
        <f t="shared" si="37"/>
        <v>0.31440000000000001</v>
      </c>
      <c r="E121" s="40">
        <f t="shared" si="38"/>
        <v>2.3043175271197036E-2</v>
      </c>
      <c r="F121" s="39">
        <f t="shared" si="39"/>
        <v>2.3043175271197036E-2</v>
      </c>
      <c r="G121" s="32">
        <f t="shared" si="31"/>
        <v>23068653.440623239</v>
      </c>
      <c r="H121" s="41">
        <f t="shared" si="35"/>
        <v>30</v>
      </c>
      <c r="I121" s="33">
        <f t="shared" si="36"/>
        <v>531575.02450278378</v>
      </c>
      <c r="J121" s="42"/>
      <c r="K121" s="43"/>
      <c r="L121" s="36">
        <f t="shared" si="32"/>
        <v>36520056.637592934</v>
      </c>
    </row>
    <row r="122" spans="1:12" ht="12.75" customHeight="1" x14ac:dyDescent="0.25">
      <c r="A122" s="37">
        <v>43070</v>
      </c>
      <c r="B122" s="37">
        <v>43100</v>
      </c>
      <c r="C122" s="38">
        <v>0.2077</v>
      </c>
      <c r="D122" s="39">
        <f t="shared" si="37"/>
        <v>0.31154999999999999</v>
      </c>
      <c r="E122" s="40">
        <f t="shared" si="38"/>
        <v>2.2858136808515228E-2</v>
      </c>
      <c r="F122" s="39">
        <f t="shared" si="39"/>
        <v>2.2858136808515228E-2</v>
      </c>
      <c r="G122" s="32">
        <f t="shared" si="31"/>
        <v>23068653.440623239</v>
      </c>
      <c r="H122" s="41">
        <f t="shared" si="35"/>
        <v>30</v>
      </c>
      <c r="I122" s="33">
        <f t="shared" si="36"/>
        <v>527306.43633399147</v>
      </c>
      <c r="J122" s="42"/>
      <c r="K122" s="43"/>
      <c r="L122" s="36">
        <f t="shared" si="32"/>
        <v>37047363.073926926</v>
      </c>
    </row>
    <row r="123" spans="1:12" ht="12.75" customHeight="1" x14ac:dyDescent="0.25">
      <c r="A123" s="37">
        <v>43101</v>
      </c>
      <c r="B123" s="37">
        <v>43131</v>
      </c>
      <c r="C123" s="38">
        <v>0.2069</v>
      </c>
      <c r="D123" s="39">
        <f t="shared" si="37"/>
        <v>0.31035000000000001</v>
      </c>
      <c r="E123" s="40">
        <f t="shared" si="38"/>
        <v>2.2780115587483163E-2</v>
      </c>
      <c r="F123" s="39">
        <f t="shared" si="39"/>
        <v>2.2780115587483163E-2</v>
      </c>
      <c r="G123" s="32">
        <f t="shared" si="31"/>
        <v>23068653.440623239</v>
      </c>
      <c r="H123" s="41">
        <f t="shared" si="35"/>
        <v>30</v>
      </c>
      <c r="I123" s="33">
        <f t="shared" si="36"/>
        <v>525506.59182498849</v>
      </c>
      <c r="J123" s="42"/>
      <c r="K123" s="43"/>
      <c r="L123" s="36">
        <f t="shared" si="32"/>
        <v>37572869.665751912</v>
      </c>
    </row>
    <row r="124" spans="1:12" ht="12.75" customHeight="1" x14ac:dyDescent="0.25">
      <c r="A124" s="37">
        <v>43132</v>
      </c>
      <c r="B124" s="37">
        <v>43159</v>
      </c>
      <c r="C124" s="38">
        <v>0.21010000000000001</v>
      </c>
      <c r="D124" s="39">
        <f t="shared" si="37"/>
        <v>0.31515000000000004</v>
      </c>
      <c r="E124" s="40">
        <f t="shared" si="38"/>
        <v>2.3091808474569486E-2</v>
      </c>
      <c r="F124" s="39">
        <f t="shared" si="39"/>
        <v>2.3091808474569486E-2</v>
      </c>
      <c r="G124" s="32">
        <f t="shared" si="31"/>
        <v>23068653.440623239</v>
      </c>
      <c r="H124" s="41">
        <f>IF(A124="","",DAYS360(A124,B124+(1)))</f>
        <v>30</v>
      </c>
      <c r="I124" s="33">
        <f>IF(A124="","",((G124*F124)/30)*H124)</f>
        <v>532696.92701709026</v>
      </c>
      <c r="J124" s="42"/>
      <c r="K124" s="43"/>
      <c r="L124" s="36">
        <f t="shared" si="32"/>
        <v>38105566.592769004</v>
      </c>
    </row>
    <row r="125" spans="1:12" ht="12.75" customHeight="1" x14ac:dyDescent="0.25">
      <c r="A125" s="37">
        <v>43160</v>
      </c>
      <c r="B125" s="37">
        <v>43190</v>
      </c>
      <c r="C125" s="38">
        <v>0.20680000000000001</v>
      </c>
      <c r="D125" s="39">
        <f t="shared" si="37"/>
        <v>0.31020000000000003</v>
      </c>
      <c r="E125" s="40">
        <f t="shared" si="38"/>
        <v>2.2770358330055807E-2</v>
      </c>
      <c r="F125" s="39">
        <f t="shared" si="39"/>
        <v>2.2770358330055807E-2</v>
      </c>
      <c r="G125" s="32">
        <f t="shared" si="31"/>
        <v>23068653.440623239</v>
      </c>
      <c r="H125" s="41">
        <f>IF(A125="","",DAYS360(A125,B125+(1)))</f>
        <v>30</v>
      </c>
      <c r="I125" s="33">
        <f>IF(A125="","",((G125*F125)/30)*H125)</f>
        <v>525281.50503486593</v>
      </c>
      <c r="J125" s="42"/>
      <c r="K125" s="43"/>
      <c r="L125" s="36">
        <f t="shared" si="32"/>
        <v>38630848.097803868</v>
      </c>
    </row>
    <row r="126" spans="1:12" ht="12.75" customHeight="1" x14ac:dyDescent="0.25">
      <c r="A126" s="37">
        <v>43191</v>
      </c>
      <c r="B126" s="37">
        <v>43220</v>
      </c>
      <c r="C126" s="38">
        <v>0.20480000000000001</v>
      </c>
      <c r="D126" s="39">
        <f t="shared" si="37"/>
        <v>0.30720000000000003</v>
      </c>
      <c r="E126" s="40">
        <f t="shared" si="38"/>
        <v>2.2574997834371668E-2</v>
      </c>
      <c r="F126" s="39">
        <f t="shared" si="39"/>
        <v>2.2574997834371668E-2</v>
      </c>
      <c r="G126" s="32">
        <f t="shared" si="31"/>
        <v>23068653.440623239</v>
      </c>
      <c r="H126" s="41">
        <f t="shared" ref="H126:H141" si="40">IF(A126="","",DAYS360(A126,B126+(1)))</f>
        <v>30</v>
      </c>
      <c r="I126" s="33">
        <f t="shared" ref="I126:I141" si="41">IF(A126="","",((G126*F126)/30)*H126)</f>
        <v>520774.80146394006</v>
      </c>
      <c r="J126" s="42"/>
      <c r="K126" s="43"/>
      <c r="L126" s="36">
        <f t="shared" si="32"/>
        <v>39151622.899267808</v>
      </c>
    </row>
    <row r="127" spans="1:12" ht="12.75" customHeight="1" x14ac:dyDescent="0.25">
      <c r="A127" s="37">
        <v>43221</v>
      </c>
      <c r="B127" s="37">
        <v>43251</v>
      </c>
      <c r="C127" s="38">
        <v>0.2044</v>
      </c>
      <c r="D127" s="39">
        <f t="shared" si="37"/>
        <v>0.30659999999999998</v>
      </c>
      <c r="E127" s="40">
        <f t="shared" si="38"/>
        <v>2.2535876422826506E-2</v>
      </c>
      <c r="F127" s="39">
        <f t="shared" si="39"/>
        <v>2.2535876422826506E-2</v>
      </c>
      <c r="G127" s="32">
        <f t="shared" si="31"/>
        <v>23068653.440623239</v>
      </c>
      <c r="H127" s="41">
        <f t="shared" si="40"/>
        <v>30</v>
      </c>
      <c r="I127" s="33">
        <f t="shared" si="41"/>
        <v>519872.32317889686</v>
      </c>
      <c r="J127" s="42"/>
      <c r="K127" s="43"/>
      <c r="L127" s="36">
        <f t="shared" si="32"/>
        <v>39671495.222446702</v>
      </c>
    </row>
    <row r="128" spans="1:12" ht="12.75" customHeight="1" x14ac:dyDescent="0.25">
      <c r="A128" s="37">
        <v>43252</v>
      </c>
      <c r="B128" s="37">
        <v>43281</v>
      </c>
      <c r="C128" s="38">
        <v>0.20280000000000001</v>
      </c>
      <c r="D128" s="39">
        <f t="shared" si="37"/>
        <v>0.30420000000000003</v>
      </c>
      <c r="E128" s="40">
        <f t="shared" si="38"/>
        <v>2.2379225919199275E-2</v>
      </c>
      <c r="F128" s="39">
        <f t="shared" si="39"/>
        <v>2.2379225919199275E-2</v>
      </c>
      <c r="G128" s="32">
        <f t="shared" si="31"/>
        <v>23068653.440623239</v>
      </c>
      <c r="H128" s="41">
        <f t="shared" si="40"/>
        <v>30</v>
      </c>
      <c r="I128" s="33">
        <f t="shared" si="41"/>
        <v>516258.60699942108</v>
      </c>
      <c r="J128" s="42"/>
      <c r="K128" s="43"/>
      <c r="L128" s="36">
        <f t="shared" si="32"/>
        <v>40187753.829446122</v>
      </c>
    </row>
    <row r="129" spans="1:12" ht="12.75" customHeight="1" x14ac:dyDescent="0.25">
      <c r="A129" s="37">
        <v>43282</v>
      </c>
      <c r="B129" s="37">
        <v>43312</v>
      </c>
      <c r="C129" s="38">
        <v>0.20030000000000001</v>
      </c>
      <c r="D129" s="39">
        <f t="shared" si="37"/>
        <v>0.30044999999999999</v>
      </c>
      <c r="E129" s="40">
        <f t="shared" si="38"/>
        <v>2.2133929699163168E-2</v>
      </c>
      <c r="F129" s="39">
        <f t="shared" si="39"/>
        <v>2.2133929699163168E-2</v>
      </c>
      <c r="G129" s="32">
        <f t="shared" si="31"/>
        <v>23068653.440623239</v>
      </c>
      <c r="H129" s="41">
        <f t="shared" si="40"/>
        <v>30</v>
      </c>
      <c r="I129" s="33">
        <f t="shared" si="41"/>
        <v>510599.95350911334</v>
      </c>
      <c r="J129" s="42"/>
      <c r="K129" s="43"/>
      <c r="L129" s="36">
        <f t="shared" si="32"/>
        <v>40698353.782955237</v>
      </c>
    </row>
    <row r="130" spans="1:12" ht="12.75" customHeight="1" x14ac:dyDescent="0.25">
      <c r="A130" s="37">
        <v>43313</v>
      </c>
      <c r="B130" s="37">
        <v>43343</v>
      </c>
      <c r="C130" s="38">
        <v>0.19939999999999999</v>
      </c>
      <c r="D130" s="39">
        <f t="shared" si="37"/>
        <v>0.29909999999999998</v>
      </c>
      <c r="E130" s="40">
        <f t="shared" si="38"/>
        <v>2.2045464310016527E-2</v>
      </c>
      <c r="F130" s="39">
        <f t="shared" si="39"/>
        <v>2.2045464310016527E-2</v>
      </c>
      <c r="G130" s="32">
        <f t="shared" si="31"/>
        <v>23068653.440623239</v>
      </c>
      <c r="H130" s="41">
        <f t="shared" si="40"/>
        <v>30</v>
      </c>
      <c r="I130" s="33">
        <f t="shared" si="41"/>
        <v>508559.17610539962</v>
      </c>
      <c r="J130" s="42"/>
      <c r="K130" s="43"/>
      <c r="L130" s="36">
        <f t="shared" si="32"/>
        <v>41206912.959060639</v>
      </c>
    </row>
    <row r="131" spans="1:12" ht="12.75" customHeight="1" x14ac:dyDescent="0.25">
      <c r="A131" s="37">
        <v>43344</v>
      </c>
      <c r="B131" s="37">
        <v>43373</v>
      </c>
      <c r="C131" s="38">
        <v>0.1981</v>
      </c>
      <c r="D131" s="39">
        <f t="shared" si="37"/>
        <v>0.29715000000000003</v>
      </c>
      <c r="E131" s="40">
        <f t="shared" si="38"/>
        <v>2.1917532081249247E-2</v>
      </c>
      <c r="F131" s="39">
        <f t="shared" si="39"/>
        <v>2.1917532081249247E-2</v>
      </c>
      <c r="G131" s="32">
        <f t="shared" si="31"/>
        <v>23068653.440623239</v>
      </c>
      <c r="H131" s="41">
        <f t="shared" si="40"/>
        <v>30</v>
      </c>
      <c r="I131" s="33">
        <f t="shared" si="41"/>
        <v>505607.95185608073</v>
      </c>
      <c r="J131" s="42"/>
      <c r="K131" s="43"/>
      <c r="L131" s="36">
        <f t="shared" si="32"/>
        <v>41712520.910916723</v>
      </c>
    </row>
    <row r="132" spans="1:12" ht="12.75" customHeight="1" x14ac:dyDescent="0.25">
      <c r="A132" s="37">
        <v>43374</v>
      </c>
      <c r="B132" s="37">
        <v>43404</v>
      </c>
      <c r="C132" s="38">
        <v>0.1963</v>
      </c>
      <c r="D132" s="39">
        <f t="shared" si="37"/>
        <v>0.29444999999999999</v>
      </c>
      <c r="E132" s="40">
        <f t="shared" si="38"/>
        <v>2.1740103800155453E-2</v>
      </c>
      <c r="F132" s="39">
        <f t="shared" si="39"/>
        <v>2.1740103800155453E-2</v>
      </c>
      <c r="G132" s="32">
        <f t="shared" si="31"/>
        <v>23068653.440623239</v>
      </c>
      <c r="H132" s="41">
        <f t="shared" si="40"/>
        <v>30</v>
      </c>
      <c r="I132" s="33">
        <f t="shared" si="41"/>
        <v>501514.92032896244</v>
      </c>
      <c r="J132" s="42"/>
      <c r="K132" s="43"/>
      <c r="L132" s="36">
        <f t="shared" si="32"/>
        <v>42214035.831245683</v>
      </c>
    </row>
    <row r="133" spans="1:12" ht="12.75" customHeight="1" x14ac:dyDescent="0.25">
      <c r="A133" s="37">
        <v>43405</v>
      </c>
      <c r="B133" s="37">
        <v>43434</v>
      </c>
      <c r="C133" s="38">
        <v>0.19489999999999999</v>
      </c>
      <c r="D133" s="39">
        <f>IF(A133="","",C133*1.5)</f>
        <v>0.29235</v>
      </c>
      <c r="E133" s="40">
        <f>IF(D133="","", (POWER((1+D133),(1/12)))-1)</f>
        <v>2.1601869331581591E-2</v>
      </c>
      <c r="F133" s="39">
        <f>IF(A133="","",IF(D$1=0,E133,MIN(E133,D$1)))</f>
        <v>2.1601869331581591E-2</v>
      </c>
      <c r="G133" s="32">
        <f t="shared" si="31"/>
        <v>23068653.440623239</v>
      </c>
      <c r="H133" s="41">
        <f t="shared" si="40"/>
        <v>30</v>
      </c>
      <c r="I133" s="33">
        <f t="shared" si="41"/>
        <v>498326.03727988322</v>
      </c>
      <c r="J133" s="42"/>
      <c r="K133" s="43"/>
      <c r="L133" s="36">
        <f t="shared" si="32"/>
        <v>42712361.868525565</v>
      </c>
    </row>
    <row r="134" spans="1:12" ht="12.75" customHeight="1" x14ac:dyDescent="0.25">
      <c r="A134" s="37">
        <v>43435</v>
      </c>
      <c r="B134" s="37">
        <v>43465</v>
      </c>
      <c r="C134" s="38">
        <v>0.19400000000000001</v>
      </c>
      <c r="D134" s="39">
        <f t="shared" ref="D134:D144" si="42">IF(A134="","",C134*1.5)</f>
        <v>0.29100000000000004</v>
      </c>
      <c r="E134" s="40">
        <f t="shared" ref="E134:E144" si="43">IF(D134="","", (POWER((1+D134),(1/12)))-1)</f>
        <v>2.1512895544899102E-2</v>
      </c>
      <c r="F134" s="39">
        <f t="shared" ref="F134:F144" si="44">IF(A134="","",IF(D$1=0,E134,MIN(E134,D$1)))</f>
        <v>2.1512895544899102E-2</v>
      </c>
      <c r="G134" s="32">
        <f t="shared" si="31"/>
        <v>23068653.440623239</v>
      </c>
      <c r="H134" s="41">
        <f t="shared" si="40"/>
        <v>30</v>
      </c>
      <c r="I134" s="33">
        <f t="shared" si="41"/>
        <v>496273.531829605</v>
      </c>
      <c r="J134" s="42"/>
      <c r="K134" s="43"/>
      <c r="L134" s="36">
        <f t="shared" si="32"/>
        <v>43208635.400355168</v>
      </c>
    </row>
    <row r="135" spans="1:12" ht="12.75" customHeight="1" x14ac:dyDescent="0.25">
      <c r="A135" s="37">
        <v>43466</v>
      </c>
      <c r="B135" s="37">
        <v>43496</v>
      </c>
      <c r="C135" s="38">
        <v>0.19159999999999999</v>
      </c>
      <c r="D135" s="39">
        <f t="shared" si="42"/>
        <v>0.28739999999999999</v>
      </c>
      <c r="E135" s="40">
        <f t="shared" si="43"/>
        <v>2.127521449135017E-2</v>
      </c>
      <c r="F135" s="39">
        <f t="shared" si="44"/>
        <v>2.127521449135017E-2</v>
      </c>
      <c r="G135" s="32">
        <f t="shared" si="31"/>
        <v>23068653.440623239</v>
      </c>
      <c r="H135" s="41">
        <f t="shared" si="40"/>
        <v>30</v>
      </c>
      <c r="I135" s="33">
        <f t="shared" si="41"/>
        <v>490790.54997588246</v>
      </c>
      <c r="J135" s="42"/>
      <c r="K135" s="43"/>
      <c r="L135" s="36">
        <f t="shared" si="32"/>
        <v>43699425.950331047</v>
      </c>
    </row>
    <row r="136" spans="1:12" ht="12.75" customHeight="1" x14ac:dyDescent="0.25">
      <c r="A136" s="132">
        <v>43497</v>
      </c>
      <c r="B136" s="132">
        <v>43524</v>
      </c>
      <c r="C136" s="133">
        <v>0.19700000000000001</v>
      </c>
      <c r="D136" s="73">
        <f t="shared" si="42"/>
        <v>0.29549999999999998</v>
      </c>
      <c r="E136" s="40">
        <f t="shared" si="43"/>
        <v>2.1809143962671307E-2</v>
      </c>
      <c r="F136" s="73">
        <f t="shared" si="44"/>
        <v>2.1809143962671307E-2</v>
      </c>
      <c r="G136" s="134">
        <f t="shared" si="31"/>
        <v>23068653.440623239</v>
      </c>
      <c r="H136" s="41">
        <f t="shared" si="40"/>
        <v>30</v>
      </c>
      <c r="I136" s="33">
        <f t="shared" si="41"/>
        <v>503107.58391152491</v>
      </c>
      <c r="J136" s="42"/>
      <c r="K136" s="43"/>
      <c r="L136" s="36">
        <f t="shared" si="32"/>
        <v>44202533.53424257</v>
      </c>
    </row>
    <row r="137" spans="1:12" ht="12.75" customHeight="1" x14ac:dyDescent="0.25">
      <c r="A137" s="132">
        <v>43525</v>
      </c>
      <c r="B137" s="132">
        <v>43555</v>
      </c>
      <c r="C137" s="133">
        <v>0.19370000000000001</v>
      </c>
      <c r="D137" s="73">
        <f t="shared" si="42"/>
        <v>0.29055000000000003</v>
      </c>
      <c r="E137" s="40">
        <f t="shared" si="43"/>
        <v>2.1483218662772696E-2</v>
      </c>
      <c r="F137" s="73">
        <f t="shared" si="44"/>
        <v>2.1483218662772696E-2</v>
      </c>
      <c r="G137" s="134">
        <f t="shared" si="31"/>
        <v>23068653.440623239</v>
      </c>
      <c r="H137" s="41">
        <f t="shared" si="40"/>
        <v>30</v>
      </c>
      <c r="I137" s="33">
        <f t="shared" si="41"/>
        <v>495588.92612063274</v>
      </c>
      <c r="J137" s="42"/>
      <c r="K137" s="43"/>
      <c r="L137" s="36">
        <f t="shared" si="32"/>
        <v>44698122.460363202</v>
      </c>
    </row>
    <row r="138" spans="1:12" ht="12.75" customHeight="1" x14ac:dyDescent="0.25">
      <c r="A138" s="132">
        <v>43556</v>
      </c>
      <c r="B138" s="132">
        <v>43585</v>
      </c>
      <c r="C138" s="133">
        <v>0.19320000000000001</v>
      </c>
      <c r="D138" s="73">
        <f t="shared" si="42"/>
        <v>0.2898</v>
      </c>
      <c r="E138" s="40">
        <f t="shared" si="43"/>
        <v>2.1433736106823309E-2</v>
      </c>
      <c r="F138" s="73">
        <f t="shared" si="44"/>
        <v>2.1433736106823309E-2</v>
      </c>
      <c r="G138" s="134">
        <f t="shared" si="31"/>
        <v>23068653.440623239</v>
      </c>
      <c r="H138" s="41">
        <f t="shared" si="40"/>
        <v>30</v>
      </c>
      <c r="I138" s="33">
        <f t="shared" si="41"/>
        <v>494447.43018608005</v>
      </c>
      <c r="J138" s="42"/>
      <c r="K138" s="43"/>
      <c r="L138" s="36">
        <f t="shared" si="32"/>
        <v>45192569.89054928</v>
      </c>
    </row>
    <row r="139" spans="1:12" ht="12.75" customHeight="1" x14ac:dyDescent="0.25">
      <c r="A139" s="132">
        <v>43586</v>
      </c>
      <c r="B139" s="132">
        <v>43616</v>
      </c>
      <c r="C139" s="133">
        <v>0.19339999999999999</v>
      </c>
      <c r="D139" s="73">
        <f t="shared" si="42"/>
        <v>0.29009999999999997</v>
      </c>
      <c r="E139" s="40">
        <f t="shared" si="43"/>
        <v>2.1453532293473465E-2</v>
      </c>
      <c r="F139" s="73">
        <f t="shared" si="44"/>
        <v>2.1453532293473465E-2</v>
      </c>
      <c r="G139" s="134">
        <f t="shared" si="31"/>
        <v>23068653.440623239</v>
      </c>
      <c r="H139" s="41">
        <f t="shared" si="40"/>
        <v>30</v>
      </c>
      <c r="I139" s="33">
        <f t="shared" si="41"/>
        <v>494904.10155535839</v>
      </c>
      <c r="J139" s="42"/>
      <c r="K139" s="43"/>
      <c r="L139" s="36">
        <f t="shared" si="32"/>
        <v>45687473.992104635</v>
      </c>
    </row>
    <row r="140" spans="1:12" ht="12.75" customHeight="1" x14ac:dyDescent="0.25">
      <c r="A140" s="132">
        <v>43617</v>
      </c>
      <c r="B140" s="132">
        <v>43646</v>
      </c>
      <c r="C140" s="133">
        <v>0.193</v>
      </c>
      <c r="D140" s="73">
        <f t="shared" si="42"/>
        <v>0.28949999999999998</v>
      </c>
      <c r="E140" s="40">
        <f t="shared" si="43"/>
        <v>2.1413935698951558E-2</v>
      </c>
      <c r="F140" s="73">
        <f t="shared" si="44"/>
        <v>2.1413935698951558E-2</v>
      </c>
      <c r="G140" s="134">
        <f t="shared" si="31"/>
        <v>23068653.440623239</v>
      </c>
      <c r="H140" s="41">
        <f t="shared" si="40"/>
        <v>30</v>
      </c>
      <c r="I140" s="33">
        <f t="shared" si="41"/>
        <v>493990.66143890365</v>
      </c>
      <c r="J140" s="42"/>
      <c r="K140" s="43"/>
      <c r="L140" s="36">
        <f t="shared" si="32"/>
        <v>46181464.653543539</v>
      </c>
    </row>
    <row r="141" spans="1:12" ht="12.75" customHeight="1" x14ac:dyDescent="0.25">
      <c r="A141" s="132">
        <v>43647</v>
      </c>
      <c r="B141" s="132">
        <v>43677</v>
      </c>
      <c r="C141" s="133">
        <v>0.1928</v>
      </c>
      <c r="D141" s="73">
        <f t="shared" si="42"/>
        <v>0.28920000000000001</v>
      </c>
      <c r="E141" s="40">
        <f t="shared" si="43"/>
        <v>2.1394131067975497E-2</v>
      </c>
      <c r="F141" s="73">
        <f t="shared" si="44"/>
        <v>2.1394131067975497E-2</v>
      </c>
      <c r="G141" s="134">
        <f t="shared" si="31"/>
        <v>23068653.440623239</v>
      </c>
      <c r="H141" s="41">
        <f t="shared" si="40"/>
        <v>30</v>
      </c>
      <c r="I141" s="33">
        <f t="shared" si="41"/>
        <v>493533.79527039744</v>
      </c>
      <c r="J141" s="42"/>
      <c r="K141" s="43"/>
      <c r="L141" s="36">
        <f>SUM(L140,I141)-J141</f>
        <v>46674998.448813938</v>
      </c>
    </row>
    <row r="142" spans="1:12" ht="12.75" customHeight="1" x14ac:dyDescent="0.25">
      <c r="A142" s="132">
        <v>43678</v>
      </c>
      <c r="B142" s="132">
        <v>43708</v>
      </c>
      <c r="C142" s="133">
        <v>0.19320000000000001</v>
      </c>
      <c r="D142" s="73">
        <f t="shared" si="42"/>
        <v>0.2898</v>
      </c>
      <c r="E142" s="40">
        <f t="shared" si="43"/>
        <v>2.1433736106823309E-2</v>
      </c>
      <c r="F142" s="73">
        <f t="shared" si="44"/>
        <v>2.1433736106823309E-2</v>
      </c>
      <c r="G142" s="134">
        <f t="shared" si="31"/>
        <v>23068653.440623239</v>
      </c>
      <c r="H142" s="41">
        <f>IF(A142="","",DAYS360(A142,B142+(1)))</f>
        <v>30</v>
      </c>
      <c r="I142" s="33">
        <f>IF(A142="","",((G142*F142)/30)*H142)</f>
        <v>494447.43018608005</v>
      </c>
      <c r="J142" s="42"/>
      <c r="K142" s="43"/>
      <c r="L142" s="36">
        <f t="shared" ref="L142:L162" si="45">SUM(L141,I142)-J142</f>
        <v>47169445.879000016</v>
      </c>
    </row>
    <row r="143" spans="1:12" ht="12.75" customHeight="1" x14ac:dyDescent="0.25">
      <c r="A143" s="132">
        <v>43709</v>
      </c>
      <c r="B143" s="132">
        <v>43738</v>
      </c>
      <c r="C143" s="133">
        <v>0.19320000000000001</v>
      </c>
      <c r="D143" s="73">
        <f t="shared" si="42"/>
        <v>0.2898</v>
      </c>
      <c r="E143" s="40">
        <f t="shared" si="43"/>
        <v>2.1433736106823309E-2</v>
      </c>
      <c r="F143" s="73">
        <f t="shared" si="44"/>
        <v>2.1433736106823309E-2</v>
      </c>
      <c r="G143" s="134">
        <f t="shared" si="31"/>
        <v>23068653.440623239</v>
      </c>
      <c r="H143" s="41">
        <f>IF(A143="","",DAYS360(A143,B143+(1)))</f>
        <v>30</v>
      </c>
      <c r="I143" s="33">
        <f>IF(A143="","",((G143*F143)/30)*H143)</f>
        <v>494447.43018608005</v>
      </c>
      <c r="J143" s="42"/>
      <c r="K143" s="43"/>
      <c r="L143" s="36">
        <f t="shared" si="45"/>
        <v>47663893.309186094</v>
      </c>
    </row>
    <row r="144" spans="1:12" ht="12.75" customHeight="1" x14ac:dyDescent="0.25">
      <c r="A144" s="132">
        <v>43739</v>
      </c>
      <c r="B144" s="132">
        <v>43769</v>
      </c>
      <c r="C144" s="133">
        <v>0.191</v>
      </c>
      <c r="D144" s="73">
        <f t="shared" si="42"/>
        <v>0.28649999999999998</v>
      </c>
      <c r="E144" s="40">
        <f t="shared" si="43"/>
        <v>2.1215699038257929E-2</v>
      </c>
      <c r="F144" s="73">
        <f t="shared" si="44"/>
        <v>2.1215699038257929E-2</v>
      </c>
      <c r="G144" s="134">
        <f t="shared" si="31"/>
        <v>23068653.440623239</v>
      </c>
      <c r="H144" s="41">
        <f>IF(A144="","",DAYS360(A144,B144+(1)))</f>
        <v>30</v>
      </c>
      <c r="I144" s="33">
        <f>IF(A144="","",((G144*F144)/30)*H144)</f>
        <v>489417.60861413594</v>
      </c>
      <c r="J144" s="42"/>
      <c r="K144" s="43"/>
      <c r="L144" s="36">
        <f t="shared" si="45"/>
        <v>48153310.917800233</v>
      </c>
    </row>
    <row r="145" spans="1:12" ht="12.75" customHeight="1" x14ac:dyDescent="0.25">
      <c r="A145" s="132">
        <v>43770</v>
      </c>
      <c r="B145" s="132">
        <v>43799</v>
      </c>
      <c r="C145" s="133">
        <v>0.1903</v>
      </c>
      <c r="D145" s="73">
        <f>IF(A145="","",C145*1.5)</f>
        <v>0.28544999999999998</v>
      </c>
      <c r="E145" s="40">
        <f>IF(D145="","", (POWER((1+D145),(1/12)))-1)</f>
        <v>2.1146216086632474E-2</v>
      </c>
      <c r="F145" s="73">
        <f>IF(A145="","",IF(D$1=0,E145,MIN(E145,D$1)))</f>
        <v>2.1146216086632474E-2</v>
      </c>
      <c r="G145" s="134">
        <f t="shared" si="31"/>
        <v>23068653.440623239</v>
      </c>
      <c r="H145" s="41">
        <f>IF(A145="","",DAYS360(A145,B145+(1)))</f>
        <v>30</v>
      </c>
      <c r="I145" s="33">
        <f>IF(A145="","",((G145*F145)/30)*H145)</f>
        <v>487814.73048305669</v>
      </c>
      <c r="J145" s="42"/>
      <c r="K145" s="43"/>
      <c r="L145" s="36">
        <f t="shared" si="45"/>
        <v>48641125.648283288</v>
      </c>
    </row>
    <row r="146" spans="1:12" ht="12.75" customHeight="1" x14ac:dyDescent="0.25">
      <c r="A146" s="132">
        <v>43800</v>
      </c>
      <c r="B146" s="132">
        <v>43830</v>
      </c>
      <c r="C146" s="133">
        <v>0.18909999999999999</v>
      </c>
      <c r="D146" s="73">
        <f t="shared" ref="D146:D151" si="46">IF(A146="","",C146*1.5)</f>
        <v>0.28364999999999996</v>
      </c>
      <c r="E146" s="40">
        <f t="shared" ref="E146:E151" si="47">IF(D146="","", (POWER((1+D146),(1/12)))-1)</f>
        <v>2.102698132372427E-2</v>
      </c>
      <c r="F146" s="73">
        <f t="shared" ref="F146:F151" si="48">IF(A146="","",IF(D$1=0,E146,MIN(E146,D$1)))</f>
        <v>2.102698132372427E-2</v>
      </c>
      <c r="G146" s="134">
        <f t="shared" si="31"/>
        <v>23068653.440623239</v>
      </c>
      <c r="H146" s="41">
        <f t="shared" ref="H146:H155" si="49">IF(A146="","",DAYS360(A146,B146+(1)))</f>
        <v>30</v>
      </c>
      <c r="I146" s="33">
        <f t="shared" ref="I146:I155" si="50">IF(A146="","",((G146*F146)/30)*H146)</f>
        <v>485064.14505945245</v>
      </c>
      <c r="J146" s="42"/>
      <c r="K146" s="43"/>
      <c r="L146" s="36">
        <f t="shared" si="45"/>
        <v>49126189.793342739</v>
      </c>
    </row>
    <row r="147" spans="1:12" ht="12.75" customHeight="1" x14ac:dyDescent="0.25">
      <c r="A147" s="132">
        <v>43831</v>
      </c>
      <c r="B147" s="132">
        <v>43861</v>
      </c>
      <c r="C147" s="133">
        <v>0.19769999999999999</v>
      </c>
      <c r="D147" s="73">
        <f t="shared" si="46"/>
        <v>0.29654999999999998</v>
      </c>
      <c r="E147" s="40">
        <f t="shared" si="47"/>
        <v>2.1878132850398968E-2</v>
      </c>
      <c r="F147" s="73">
        <f t="shared" si="48"/>
        <v>2.1878132850398968E-2</v>
      </c>
      <c r="G147" s="134">
        <f t="shared" si="31"/>
        <v>23068653.440623239</v>
      </c>
      <c r="H147" s="41">
        <f t="shared" si="49"/>
        <v>30</v>
      </c>
      <c r="I147" s="33">
        <f t="shared" si="50"/>
        <v>504699.06465376838</v>
      </c>
      <c r="J147" s="42"/>
      <c r="K147" s="43"/>
      <c r="L147" s="36">
        <f t="shared" si="45"/>
        <v>49630888.857996508</v>
      </c>
    </row>
    <row r="148" spans="1:12" ht="12.75" customHeight="1" x14ac:dyDescent="0.25">
      <c r="A148" s="132">
        <v>43862</v>
      </c>
      <c r="B148" s="132">
        <v>43890</v>
      </c>
      <c r="C148" s="133">
        <v>0.19059999999999999</v>
      </c>
      <c r="D148" s="73">
        <f t="shared" si="46"/>
        <v>0.28589999999999999</v>
      </c>
      <c r="E148" s="40">
        <f t="shared" si="47"/>
        <v>2.1176000862688671E-2</v>
      </c>
      <c r="F148" s="73">
        <f t="shared" si="48"/>
        <v>2.1176000862688671E-2</v>
      </c>
      <c r="G148" s="134">
        <f t="shared" si="31"/>
        <v>23068653.440623239</v>
      </c>
      <c r="H148" s="41">
        <f t="shared" si="49"/>
        <v>30</v>
      </c>
      <c r="I148" s="33">
        <f t="shared" si="50"/>
        <v>488501.82515970367</v>
      </c>
      <c r="J148" s="42"/>
      <c r="K148" s="43"/>
      <c r="L148" s="36">
        <f t="shared" si="45"/>
        <v>50119390.683156215</v>
      </c>
    </row>
    <row r="149" spans="1:12" ht="12.75" customHeight="1" x14ac:dyDescent="0.25">
      <c r="A149" s="132">
        <v>43891</v>
      </c>
      <c r="B149" s="132">
        <v>43921</v>
      </c>
      <c r="C149" s="133">
        <v>0.1895</v>
      </c>
      <c r="D149" s="73">
        <f t="shared" si="46"/>
        <v>0.28425</v>
      </c>
      <c r="E149" s="40">
        <f t="shared" si="47"/>
        <v>2.1066743264638976E-2</v>
      </c>
      <c r="F149" s="73">
        <f t="shared" si="48"/>
        <v>2.1066743264638976E-2</v>
      </c>
      <c r="G149" s="134">
        <f t="shared" si="31"/>
        <v>23068653.440623239</v>
      </c>
      <c r="H149" s="41">
        <f t="shared" si="49"/>
        <v>30</v>
      </c>
      <c r="I149" s="33">
        <f t="shared" si="50"/>
        <v>485981.39949454035</v>
      </c>
      <c r="J149" s="42"/>
      <c r="K149" s="43"/>
      <c r="L149" s="36">
        <f t="shared" si="45"/>
        <v>50605372.082650758</v>
      </c>
    </row>
    <row r="150" spans="1:12" ht="12.75" customHeight="1" x14ac:dyDescent="0.25">
      <c r="A150" s="132">
        <v>43922</v>
      </c>
      <c r="B150" s="132">
        <v>43951</v>
      </c>
      <c r="C150" s="133">
        <v>0.18690000000000001</v>
      </c>
      <c r="D150" s="73">
        <f t="shared" si="46"/>
        <v>0.28034999999999999</v>
      </c>
      <c r="E150" s="40">
        <f t="shared" si="47"/>
        <v>2.0807985643612081E-2</v>
      </c>
      <c r="F150" s="73">
        <f t="shared" si="48"/>
        <v>2.0807985643612081E-2</v>
      </c>
      <c r="G150" s="134">
        <f t="shared" si="31"/>
        <v>23068653.440623239</v>
      </c>
      <c r="H150" s="41">
        <f t="shared" si="49"/>
        <v>30</v>
      </c>
      <c r="I150" s="33">
        <f t="shared" si="50"/>
        <v>480012.20960995078</v>
      </c>
      <c r="J150" s="42"/>
      <c r="K150" s="43"/>
      <c r="L150" s="36">
        <f t="shared" si="45"/>
        <v>51085384.292260706</v>
      </c>
    </row>
    <row r="151" spans="1:12" ht="12.75" customHeight="1" x14ac:dyDescent="0.25">
      <c r="A151" s="132">
        <v>43952</v>
      </c>
      <c r="B151" s="132">
        <v>43982</v>
      </c>
      <c r="C151" s="133">
        <v>0.189</v>
      </c>
      <c r="D151" s="73">
        <f t="shared" si="46"/>
        <v>0.28349999999999997</v>
      </c>
      <c r="E151" s="40">
        <f t="shared" si="47"/>
        <v>2.101703817654843E-2</v>
      </c>
      <c r="F151" s="73">
        <f t="shared" si="48"/>
        <v>2.101703817654843E-2</v>
      </c>
      <c r="G151" s="134">
        <f t="shared" si="31"/>
        <v>23068653.440623239</v>
      </c>
      <c r="H151" s="41">
        <f t="shared" si="49"/>
        <v>30</v>
      </c>
      <c r="I151" s="33">
        <f t="shared" si="50"/>
        <v>484834.77004314389</v>
      </c>
      <c r="J151" s="42"/>
      <c r="K151" s="43"/>
      <c r="L151" s="36">
        <f t="shared" si="45"/>
        <v>51570219.062303849</v>
      </c>
    </row>
    <row r="152" spans="1:12" ht="12.75" customHeight="1" x14ac:dyDescent="0.25">
      <c r="A152" s="132">
        <v>43983</v>
      </c>
      <c r="B152" s="132">
        <v>44012</v>
      </c>
      <c r="C152" s="133">
        <v>0.1812</v>
      </c>
      <c r="D152" s="73">
        <f>IF(A152="","",C152*1.5)</f>
        <v>0.27179999999999999</v>
      </c>
      <c r="E152" s="40">
        <f>IF(D152="","", (POWER((1+D152),(1/12)))-1)</f>
        <v>2.0238171647650516E-2</v>
      </c>
      <c r="F152" s="73">
        <f>IF(A152="","",IF(D$1=0,E152,MIN(E152,D$1)))</f>
        <v>2.0238171647650516E-2</v>
      </c>
      <c r="G152" s="134">
        <f t="shared" si="31"/>
        <v>23068653.440623239</v>
      </c>
      <c r="H152" s="41">
        <f t="shared" si="49"/>
        <v>30</v>
      </c>
      <c r="I152" s="33">
        <f t="shared" si="50"/>
        <v>466867.36801149673</v>
      </c>
      <c r="J152" s="42"/>
      <c r="K152" s="43"/>
      <c r="L152" s="36">
        <f t="shared" si="45"/>
        <v>52037086.430315346</v>
      </c>
    </row>
    <row r="153" spans="1:12" ht="12.75" customHeight="1" x14ac:dyDescent="0.25">
      <c r="A153" s="132">
        <v>44013</v>
      </c>
      <c r="B153" s="132">
        <v>44043</v>
      </c>
      <c r="C153" s="133">
        <v>0.1812</v>
      </c>
      <c r="D153" s="73">
        <f>IF(A153="","",C153*1.5)</f>
        <v>0.27179999999999999</v>
      </c>
      <c r="E153" s="40">
        <f>IF(D153="","", (POWER((1+D153),(1/12)))-1)</f>
        <v>2.0238171647650516E-2</v>
      </c>
      <c r="F153" s="73">
        <f>IF(A153="","",IF(D$1=0,E153,MIN(E153,D$1)))</f>
        <v>2.0238171647650516E-2</v>
      </c>
      <c r="G153" s="134">
        <f t="shared" si="31"/>
        <v>23068653.440623239</v>
      </c>
      <c r="H153" s="41">
        <f t="shared" si="49"/>
        <v>30</v>
      </c>
      <c r="I153" s="33">
        <f t="shared" si="50"/>
        <v>466867.36801149673</v>
      </c>
      <c r="J153" s="42"/>
      <c r="K153" s="43"/>
      <c r="L153" s="36">
        <f t="shared" si="45"/>
        <v>52503953.798326842</v>
      </c>
    </row>
    <row r="154" spans="1:12" ht="12.75" customHeight="1" x14ac:dyDescent="0.25">
      <c r="A154" s="132">
        <v>44044</v>
      </c>
      <c r="B154" s="132">
        <v>44074</v>
      </c>
      <c r="C154" s="133">
        <v>0.18290000000000001</v>
      </c>
      <c r="D154" s="73">
        <f t="shared" ref="D154:D162" si="51">IF(A154="","",C154*1.5)</f>
        <v>0.27434999999999998</v>
      </c>
      <c r="E154" s="40">
        <f t="shared" ref="E154:E162" si="52">IF(D154="","", (POWER((1+D154),(1/12)))-1)</f>
        <v>2.040848272831397E-2</v>
      </c>
      <c r="F154" s="73">
        <f t="shared" ref="F154:F162" si="53">IF(A154="","",IF(D$1=0,E154,MIN(E154,D$1)))</f>
        <v>2.040848272831397E-2</v>
      </c>
      <c r="G154" s="134">
        <f t="shared" si="31"/>
        <v>23068653.440623239</v>
      </c>
      <c r="H154" s="41">
        <f t="shared" si="49"/>
        <v>30</v>
      </c>
      <c r="I154" s="33">
        <f t="shared" si="50"/>
        <v>470796.21530842001</v>
      </c>
      <c r="J154" s="42"/>
      <c r="K154" s="43"/>
      <c r="L154" s="36">
        <f t="shared" si="45"/>
        <v>52974750.013635263</v>
      </c>
    </row>
    <row r="155" spans="1:12" ht="12.75" customHeight="1" x14ac:dyDescent="0.25">
      <c r="A155" s="132">
        <v>44075</v>
      </c>
      <c r="B155" s="132">
        <v>44104</v>
      </c>
      <c r="C155" s="133">
        <v>0.1835</v>
      </c>
      <c r="D155" s="73">
        <f t="shared" si="51"/>
        <v>0.27524999999999999</v>
      </c>
      <c r="E155" s="40">
        <f t="shared" si="52"/>
        <v>2.0468517942215714E-2</v>
      </c>
      <c r="F155" s="73">
        <f t="shared" si="53"/>
        <v>2.0468517942215714E-2</v>
      </c>
      <c r="G155" s="134">
        <f t="shared" si="31"/>
        <v>23068653.440623239</v>
      </c>
      <c r="H155" s="41">
        <f t="shared" si="49"/>
        <v>30</v>
      </c>
      <c r="I155" s="33">
        <f t="shared" si="50"/>
        <v>472181.146852153</v>
      </c>
      <c r="J155" s="42"/>
      <c r="K155" s="43"/>
      <c r="L155" s="36">
        <f t="shared" si="45"/>
        <v>53446931.160487413</v>
      </c>
    </row>
    <row r="156" spans="1:12" ht="12.75" customHeight="1" x14ac:dyDescent="0.25">
      <c r="A156" s="132">
        <v>44105</v>
      </c>
      <c r="B156" s="132">
        <v>44135</v>
      </c>
      <c r="C156" s="133">
        <v>0.18090000000000001</v>
      </c>
      <c r="D156" s="73">
        <f t="shared" si="51"/>
        <v>0.27134999999999998</v>
      </c>
      <c r="E156" s="40">
        <f t="shared" si="52"/>
        <v>2.0208084261774895E-2</v>
      </c>
      <c r="F156" s="73">
        <f t="shared" si="53"/>
        <v>2.0208084261774895E-2</v>
      </c>
      <c r="G156" s="134">
        <f t="shared" si="31"/>
        <v>23068653.440623239</v>
      </c>
      <c r="H156" s="41">
        <f>IF(A156="","",DAYS360(A156,B156+(1)))</f>
        <v>30</v>
      </c>
      <c r="I156" s="33">
        <f>IF(A156="","",((G156*F156)/30)*H156)</f>
        <v>466173.29253379774</v>
      </c>
      <c r="J156" s="42"/>
      <c r="K156" s="43"/>
      <c r="L156" s="36">
        <f t="shared" si="45"/>
        <v>53913104.453021213</v>
      </c>
    </row>
    <row r="157" spans="1:12" ht="12.75" customHeight="1" x14ac:dyDescent="0.25">
      <c r="A157" s="132">
        <v>44136</v>
      </c>
      <c r="B157" s="132">
        <v>44165</v>
      </c>
      <c r="C157" s="133">
        <v>0.1784</v>
      </c>
      <c r="D157" s="73">
        <f t="shared" si="51"/>
        <v>0.2676</v>
      </c>
      <c r="E157" s="40">
        <f t="shared" si="52"/>
        <v>1.9956975716262315E-2</v>
      </c>
      <c r="F157" s="73">
        <f t="shared" si="53"/>
        <v>1.9956975716262315E-2</v>
      </c>
      <c r="G157" s="134">
        <f t="shared" si="31"/>
        <v>23068653.440623239</v>
      </c>
      <c r="H157" s="41">
        <f>IF(A157="","",DAYS360(A157,B157+(1)))</f>
        <v>30</v>
      </c>
      <c r="I157" s="33">
        <f>IF(A157="","",((G157*F157)/30)*H157)</f>
        <v>460380.55652138905</v>
      </c>
      <c r="J157" s="42"/>
      <c r="K157" s="43"/>
      <c r="L157" s="36">
        <f t="shared" si="45"/>
        <v>54373485.009542599</v>
      </c>
    </row>
    <row r="158" spans="1:12" ht="12.75" customHeight="1" x14ac:dyDescent="0.25">
      <c r="A158" s="132">
        <v>44166</v>
      </c>
      <c r="B158" s="132">
        <v>44196</v>
      </c>
      <c r="C158" s="133">
        <v>0.17460000000000001</v>
      </c>
      <c r="D158" s="73">
        <f t="shared" si="51"/>
        <v>0.26190000000000002</v>
      </c>
      <c r="E158" s="40">
        <f t="shared" si="52"/>
        <v>1.9573983490916769E-2</v>
      </c>
      <c r="F158" s="73">
        <f t="shared" si="53"/>
        <v>1.9573983490916769E-2</v>
      </c>
      <c r="G158" s="134">
        <f t="shared" ref="G158:G162" si="54">MIN(G157,L157)</f>
        <v>23068653.440623239</v>
      </c>
      <c r="H158" s="41">
        <f>IF(A158="","",DAYS360(A158,B158+(1)))</f>
        <v>30</v>
      </c>
      <c r="I158" s="33">
        <f>IF(A158="","",((G158*F158)/30)*H158)</f>
        <v>451545.44160443958</v>
      </c>
      <c r="J158" s="42"/>
      <c r="K158" s="43"/>
      <c r="L158" s="36">
        <f t="shared" si="45"/>
        <v>54825030.451147042</v>
      </c>
    </row>
    <row r="159" spans="1:12" ht="12.75" customHeight="1" x14ac:dyDescent="0.25">
      <c r="A159" s="132">
        <v>44197</v>
      </c>
      <c r="B159" s="132">
        <v>44227</v>
      </c>
      <c r="C159" s="133">
        <v>0.17319999999999999</v>
      </c>
      <c r="D159" s="73">
        <f t="shared" si="51"/>
        <v>0.25979999999999998</v>
      </c>
      <c r="E159" s="40">
        <f t="shared" si="52"/>
        <v>1.9432481245112987E-2</v>
      </c>
      <c r="F159" s="73">
        <f t="shared" si="53"/>
        <v>1.9432481245112987E-2</v>
      </c>
      <c r="G159" s="134">
        <f t="shared" si="54"/>
        <v>23068653.440623239</v>
      </c>
      <c r="H159" s="41">
        <f>IF(A159="","",DAYS360(A159,B159+(1)))</f>
        <v>30</v>
      </c>
      <c r="I159" s="33">
        <f>IF(A159="","",((G159*F159)/30)*H159)</f>
        <v>448281.17533492227</v>
      </c>
      <c r="J159" s="42"/>
      <c r="K159" s="43"/>
      <c r="L159" s="36">
        <f t="shared" si="45"/>
        <v>55273311.626481965</v>
      </c>
    </row>
    <row r="160" spans="1:12" ht="12.75" customHeight="1" x14ac:dyDescent="0.25">
      <c r="A160" s="132">
        <v>44228</v>
      </c>
      <c r="B160" s="132">
        <v>44255</v>
      </c>
      <c r="C160" s="133">
        <v>0.17510000000000001</v>
      </c>
      <c r="D160" s="73">
        <f t="shared" si="51"/>
        <v>0.26264999999999999</v>
      </c>
      <c r="E160" s="40">
        <f t="shared" si="52"/>
        <v>1.9624467698764914E-2</v>
      </c>
      <c r="F160" s="73">
        <f t="shared" si="53"/>
        <v>1.9624467698764914E-2</v>
      </c>
      <c r="G160" s="134">
        <f t="shared" si="54"/>
        <v>23068653.440623239</v>
      </c>
      <c r="H160" s="41">
        <f>IF(A160="","",DAYS360(A160,B160+(1)))</f>
        <v>30</v>
      </c>
      <c r="I160" s="33">
        <f>IF(A160="","",((G160*F160)/30)*H160)</f>
        <v>452710.04429951281</v>
      </c>
      <c r="J160" s="42"/>
      <c r="K160" s="43"/>
      <c r="L160" s="36">
        <f t="shared" si="45"/>
        <v>55726021.670781478</v>
      </c>
    </row>
    <row r="161" spans="1:12" ht="12.75" customHeight="1" x14ac:dyDescent="0.25">
      <c r="A161" s="132">
        <v>44256</v>
      </c>
      <c r="B161" s="132">
        <v>44286</v>
      </c>
      <c r="C161" s="133">
        <v>0.1741</v>
      </c>
      <c r="D161" s="73">
        <f t="shared" si="51"/>
        <v>0.26114999999999999</v>
      </c>
      <c r="E161" s="40">
        <f t="shared" si="52"/>
        <v>1.9523471771100809E-2</v>
      </c>
      <c r="F161" s="73">
        <f t="shared" si="53"/>
        <v>1.9523471771100809E-2</v>
      </c>
      <c r="G161" s="134">
        <f t="shared" si="54"/>
        <v>23068653.440623239</v>
      </c>
      <c r="H161" s="41">
        <f t="shared" ref="H161:H162" si="55">IF(A161="","",DAYS360(A161,B161+(1)))</f>
        <v>30</v>
      </c>
      <c r="I161" s="33">
        <f t="shared" ref="I161:I162" si="56">IF(A161="","",((G161*F161)/30)*H161)</f>
        <v>450380.20424531534</v>
      </c>
      <c r="J161" s="42"/>
      <c r="K161" s="43"/>
      <c r="L161" s="36">
        <f t="shared" si="45"/>
        <v>56176401.875026792</v>
      </c>
    </row>
    <row r="162" spans="1:12" ht="12.75" customHeight="1" x14ac:dyDescent="0.25">
      <c r="A162" s="132">
        <v>44287</v>
      </c>
      <c r="B162" s="132">
        <v>44316</v>
      </c>
      <c r="C162" s="133">
        <v>0.1731</v>
      </c>
      <c r="D162" s="73">
        <f t="shared" si="51"/>
        <v>0.25964999999999999</v>
      </c>
      <c r="E162" s="40">
        <f t="shared" si="52"/>
        <v>1.942236567004052E-2</v>
      </c>
      <c r="F162" s="73">
        <f t="shared" si="53"/>
        <v>1.942236567004052E-2</v>
      </c>
      <c r="G162" s="134">
        <f t="shared" si="54"/>
        <v>23068653.440623239</v>
      </c>
      <c r="H162" s="41">
        <f t="shared" si="55"/>
        <v>30</v>
      </c>
      <c r="I162" s="33">
        <f t="shared" si="56"/>
        <v>448047.8226392229</v>
      </c>
      <c r="J162" s="42"/>
      <c r="K162" s="43"/>
      <c r="L162" s="36">
        <f t="shared" si="45"/>
        <v>56624449.697666012</v>
      </c>
    </row>
    <row r="163" spans="1:12" ht="12.75" customHeight="1" x14ac:dyDescent="0.25">
      <c r="A163" s="44"/>
      <c r="B163" s="45"/>
      <c r="C163" s="45"/>
      <c r="D163" s="116" t="s">
        <v>19</v>
      </c>
      <c r="E163" s="116"/>
      <c r="F163" s="46" t="s">
        <v>20</v>
      </c>
      <c r="G163" s="47">
        <f>G162</f>
        <v>23068653.440623239</v>
      </c>
      <c r="H163" s="48">
        <f>SUM(H95:H162)</f>
        <v>2031</v>
      </c>
      <c r="I163" s="49">
        <f>SUM(I97:I162)</f>
        <v>33555796.257042795</v>
      </c>
      <c r="J163" s="49"/>
      <c r="K163" s="50"/>
      <c r="L163" s="51">
        <f>L162</f>
        <v>56624449.697666012</v>
      </c>
    </row>
    <row r="164" spans="1:12" ht="12.75" customHeight="1" x14ac:dyDescent="0.25">
      <c r="A164" s="52"/>
      <c r="B164" s="52"/>
      <c r="C164" s="52"/>
      <c r="D164" s="52"/>
      <c r="E164" s="52"/>
      <c r="F164" s="52"/>
      <c r="G164" s="53"/>
      <c r="H164" s="53"/>
      <c r="I164" s="54"/>
      <c r="J164" s="55"/>
      <c r="K164" s="56"/>
      <c r="L164" s="57"/>
    </row>
    <row r="165" spans="1:12" ht="12.75" customHeight="1" x14ac:dyDescent="0.25">
      <c r="A165" s="52"/>
      <c r="B165" s="52"/>
      <c r="C165" s="52"/>
      <c r="D165" s="58"/>
      <c r="E165" s="58"/>
      <c r="F165" s="58"/>
      <c r="G165" s="59"/>
      <c r="H165" s="111" t="s">
        <v>21</v>
      </c>
      <c r="I165" s="111"/>
      <c r="J165" s="111"/>
      <c r="K165" s="111"/>
      <c r="L165" s="60">
        <f>SUM(G163,I163)</f>
        <v>56624449.697666034</v>
      </c>
    </row>
    <row r="166" spans="1:12" ht="12.75" customHeight="1" x14ac:dyDescent="0.25">
      <c r="A166" s="52"/>
      <c r="B166" s="52"/>
      <c r="C166" s="52"/>
      <c r="D166" s="52"/>
      <c r="E166" s="52"/>
      <c r="F166" s="52"/>
      <c r="G166" s="53"/>
      <c r="H166" s="53"/>
      <c r="I166" s="54"/>
      <c r="J166" s="55"/>
      <c r="K166" s="56"/>
      <c r="L166" s="57"/>
    </row>
    <row r="167" spans="1:12" ht="12.75" customHeight="1" x14ac:dyDescent="0.25">
      <c r="C167" s="7"/>
      <c r="H167" s="111" t="s">
        <v>22</v>
      </c>
      <c r="I167" s="111"/>
      <c r="J167" s="111"/>
      <c r="K167" s="111"/>
      <c r="L167" s="61">
        <f>I163</f>
        <v>33555796.257042795</v>
      </c>
    </row>
    <row r="170" spans="1:12" ht="12.75" customHeight="1" x14ac:dyDescent="0.25">
      <c r="A170" s="77" t="s">
        <v>0</v>
      </c>
      <c r="B170" s="78">
        <v>4545</v>
      </c>
      <c r="C170" s="1"/>
      <c r="D170" s="2"/>
      <c r="E170" s="2"/>
      <c r="F170" s="3"/>
      <c r="G170" s="4"/>
      <c r="H170" s="3"/>
      <c r="I170" s="3"/>
      <c r="J170" s="3"/>
      <c r="K170" s="5"/>
      <c r="L170" s="6"/>
    </row>
    <row r="171" spans="1:12" ht="12.75" customHeight="1" x14ac:dyDescent="0.25">
      <c r="A171" s="77" t="s">
        <v>1</v>
      </c>
      <c r="B171" s="79">
        <v>77339152</v>
      </c>
      <c r="C171" s="7"/>
      <c r="D171" s="1"/>
      <c r="E171" s="2"/>
      <c r="F171" s="8"/>
      <c r="G171" s="8"/>
      <c r="H171" s="3"/>
      <c r="I171" s="3"/>
      <c r="J171" s="3"/>
      <c r="K171" s="5"/>
      <c r="L171" s="6"/>
    </row>
    <row r="172" spans="1:12" ht="12.75" customHeight="1" x14ac:dyDescent="0.25">
      <c r="A172" s="117"/>
      <c r="B172" s="117"/>
      <c r="C172" s="117"/>
      <c r="D172" s="118"/>
      <c r="E172" s="119"/>
      <c r="F172" s="3"/>
      <c r="G172" s="3"/>
      <c r="H172" s="3"/>
      <c r="I172" s="3"/>
      <c r="J172" s="3"/>
      <c r="K172" s="5"/>
      <c r="L172" s="6"/>
    </row>
    <row r="173" spans="1:12" ht="12.75" customHeight="1" x14ac:dyDescent="0.25">
      <c r="A173" s="110"/>
      <c r="B173" s="110"/>
      <c r="C173" s="10"/>
      <c r="D173" s="11"/>
      <c r="E173" s="11"/>
      <c r="F173" s="3"/>
      <c r="G173" s="3"/>
      <c r="H173" s="3"/>
      <c r="I173" s="3"/>
      <c r="J173" s="3"/>
      <c r="K173" s="5"/>
      <c r="L173" s="6"/>
    </row>
    <row r="174" spans="1:12" ht="12.75" customHeight="1" x14ac:dyDescent="0.25">
      <c r="A174" s="112" t="s">
        <v>2</v>
      </c>
      <c r="B174" s="112"/>
      <c r="C174" s="12" t="s">
        <v>3</v>
      </c>
      <c r="D174" s="113" t="s">
        <v>4</v>
      </c>
      <c r="E174" s="113"/>
      <c r="F174" s="13" t="s">
        <v>5</v>
      </c>
      <c r="G174" s="114" t="s">
        <v>6</v>
      </c>
      <c r="H174" s="114"/>
      <c r="I174" s="114"/>
      <c r="J174" s="114"/>
      <c r="K174" s="114"/>
      <c r="L174" s="114"/>
    </row>
    <row r="175" spans="1:12" ht="12.75" customHeight="1" x14ac:dyDescent="0.25">
      <c r="A175" s="14" t="s">
        <v>7</v>
      </c>
      <c r="B175" s="14" t="s">
        <v>8</v>
      </c>
      <c r="C175" s="15" t="s">
        <v>9</v>
      </c>
      <c r="D175" s="16" t="s">
        <v>10</v>
      </c>
      <c r="E175" s="16" t="s">
        <v>11</v>
      </c>
      <c r="F175" s="12" t="s">
        <v>12</v>
      </c>
      <c r="G175" s="17" t="s">
        <v>13</v>
      </c>
      <c r="H175" s="18" t="s">
        <v>14</v>
      </c>
      <c r="I175" s="19" t="s">
        <v>15</v>
      </c>
      <c r="J175" s="115" t="s">
        <v>16</v>
      </c>
      <c r="K175" s="115"/>
      <c r="L175" s="62" t="s">
        <v>23</v>
      </c>
    </row>
    <row r="176" spans="1:12" ht="12.75" customHeight="1" x14ac:dyDescent="0.25">
      <c r="A176" s="20"/>
      <c r="B176" s="21"/>
      <c r="C176" s="22"/>
      <c r="D176" s="23" t="str">
        <f>IF(C176="","",C176*1.5)</f>
        <v/>
      </c>
      <c r="E176" s="24" t="str">
        <f t="shared" ref="E176:E197" si="57">IF(D176="","", (POWER((1+D176),(1/12)))-1)</f>
        <v/>
      </c>
      <c r="F176" s="25" t="str">
        <f>IF(A176="","",IF(D$9=0,E176,MIN(E176,D$9)))</f>
        <v/>
      </c>
      <c r="G176" s="26">
        <f>B171</f>
        <v>77339152</v>
      </c>
      <c r="H176" s="27" t="str">
        <f>IF(A176="","",DAYS360(A176,B176+(1)))</f>
        <v/>
      </c>
      <c r="I176" s="28">
        <f>D172</f>
        <v>0</v>
      </c>
      <c r="J176" s="29" t="s">
        <v>17</v>
      </c>
      <c r="K176" s="30" t="s">
        <v>18</v>
      </c>
      <c r="L176" s="31">
        <f>G176+I176</f>
        <v>77339152</v>
      </c>
    </row>
    <row r="177" spans="1:12" ht="12.75" customHeight="1" x14ac:dyDescent="0.25">
      <c r="A177" s="20"/>
      <c r="B177" s="20"/>
      <c r="C177" s="22"/>
      <c r="D177" s="23" t="str">
        <f>IF(C177="","",C177*1.5)</f>
        <v/>
      </c>
      <c r="E177" s="24" t="str">
        <f t="shared" si="57"/>
        <v/>
      </c>
      <c r="F177" s="25" t="str">
        <f>IF(A177="","",IF(D$9=0,E177,MIN(E177,D$9)))</f>
        <v/>
      </c>
      <c r="G177" s="32">
        <f t="shared" ref="G177:G240" si="58">MIN(G176,L176)</f>
        <v>77339152</v>
      </c>
      <c r="H177" s="27" t="str">
        <f>IF(A177="","",DAYS360(A177,B177+(1)))</f>
        <v/>
      </c>
      <c r="I177" s="33" t="str">
        <f>IF(A177="","",((G177*F177)/30)*H177)</f>
        <v/>
      </c>
      <c r="J177" s="34"/>
      <c r="K177" s="35"/>
      <c r="L177" s="36">
        <f t="shared" ref="L177:L216" si="59">SUM(L176,I177)-J177</f>
        <v>77339152</v>
      </c>
    </row>
    <row r="178" spans="1:12" ht="12.75" customHeight="1" x14ac:dyDescent="0.25">
      <c r="A178" s="37">
        <v>42285</v>
      </c>
      <c r="B178" s="37">
        <v>42308</v>
      </c>
      <c r="C178" s="38">
        <v>0.1933</v>
      </c>
      <c r="D178" s="39">
        <f t="shared" ref="D178:D197" si="60">IF(A178="","",C178*1.5)</f>
        <v>0.28994999999999999</v>
      </c>
      <c r="E178" s="40">
        <f t="shared" si="57"/>
        <v>2.1443634727683625E-2</v>
      </c>
      <c r="F178" s="39">
        <f t="shared" ref="F178:F197" si="61">IF(A178="","",IF(D$1=0,E178,MIN(E178,D$1)))</f>
        <v>2.1443634727683625E-2</v>
      </c>
      <c r="G178" s="32">
        <f t="shared" si="58"/>
        <v>77339152</v>
      </c>
      <c r="H178" s="41">
        <f>IF(A178="","",DAYS360(A178,B178+(1)))</f>
        <v>23</v>
      </c>
      <c r="I178" s="33">
        <f>IF(A178="","",((G178*F178)/30)*H178)</f>
        <v>1271464.9363215487</v>
      </c>
      <c r="J178" s="42"/>
      <c r="K178" s="43"/>
      <c r="L178" s="36">
        <f t="shared" si="59"/>
        <v>78610616.936321542</v>
      </c>
    </row>
    <row r="179" spans="1:12" ht="12.75" customHeight="1" x14ac:dyDescent="0.25">
      <c r="A179" s="37">
        <v>42309</v>
      </c>
      <c r="B179" s="37">
        <v>42338</v>
      </c>
      <c r="C179" s="38">
        <v>0.1933</v>
      </c>
      <c r="D179" s="39">
        <f t="shared" si="60"/>
        <v>0.28994999999999999</v>
      </c>
      <c r="E179" s="40">
        <f t="shared" si="57"/>
        <v>2.1443634727683625E-2</v>
      </c>
      <c r="F179" s="39">
        <f t="shared" si="61"/>
        <v>2.1443634727683625E-2</v>
      </c>
      <c r="G179" s="32">
        <f t="shared" si="58"/>
        <v>77339152</v>
      </c>
      <c r="H179" s="41">
        <f t="shared" ref="H179:H206" si="62">IF(A179="","",DAYS360(A179,B179+(1)))</f>
        <v>30</v>
      </c>
      <c r="I179" s="33">
        <f>IF(A179="","",((G179*F179)/30)*H179)</f>
        <v>1658432.5256368024</v>
      </c>
      <c r="J179" s="42"/>
      <c r="K179" s="43"/>
      <c r="L179" s="36">
        <f t="shared" si="59"/>
        <v>80269049.461958349</v>
      </c>
    </row>
    <row r="180" spans="1:12" ht="12.75" customHeight="1" x14ac:dyDescent="0.25">
      <c r="A180" s="37">
        <v>42339</v>
      </c>
      <c r="B180" s="37">
        <v>42369</v>
      </c>
      <c r="C180" s="38">
        <v>0.1933</v>
      </c>
      <c r="D180" s="39">
        <f t="shared" si="60"/>
        <v>0.28994999999999999</v>
      </c>
      <c r="E180" s="40">
        <f t="shared" si="57"/>
        <v>2.1443634727683625E-2</v>
      </c>
      <c r="F180" s="39">
        <f t="shared" si="61"/>
        <v>2.1443634727683625E-2</v>
      </c>
      <c r="G180" s="32">
        <f t="shared" si="58"/>
        <v>77339152</v>
      </c>
      <c r="H180" s="41">
        <f t="shared" si="62"/>
        <v>30</v>
      </c>
      <c r="I180" s="33">
        <f>IF(A180="","",((G180*F180)/30)*H180)</f>
        <v>1658432.5256368024</v>
      </c>
      <c r="J180" s="42"/>
      <c r="K180" s="43"/>
      <c r="L180" s="36">
        <f t="shared" si="59"/>
        <v>81927481.987595156</v>
      </c>
    </row>
    <row r="181" spans="1:12" ht="12.75" customHeight="1" x14ac:dyDescent="0.25">
      <c r="A181" s="37">
        <v>42370</v>
      </c>
      <c r="B181" s="37">
        <v>42400</v>
      </c>
      <c r="C181" s="38">
        <v>0.1968</v>
      </c>
      <c r="D181" s="39">
        <f t="shared" si="60"/>
        <v>0.29520000000000002</v>
      </c>
      <c r="E181" s="40">
        <f t="shared" si="57"/>
        <v>2.1789423437557742E-2</v>
      </c>
      <c r="F181" s="39">
        <f t="shared" si="61"/>
        <v>2.1789423437557742E-2</v>
      </c>
      <c r="G181" s="32">
        <f t="shared" si="58"/>
        <v>77339152</v>
      </c>
      <c r="H181" s="41">
        <f t="shared" si="62"/>
        <v>30</v>
      </c>
      <c r="I181" s="33">
        <f t="shared" ref="I181:I206" si="63">IF(A181="","",((G181*F181)/30)*H181)</f>
        <v>1685175.5312296408</v>
      </c>
      <c r="J181" s="42"/>
      <c r="K181" s="43"/>
      <c r="L181" s="36">
        <f t="shared" si="59"/>
        <v>83612657.518824801</v>
      </c>
    </row>
    <row r="182" spans="1:12" ht="12.75" customHeight="1" x14ac:dyDescent="0.25">
      <c r="A182" s="37">
        <v>42401</v>
      </c>
      <c r="B182" s="37">
        <v>42429</v>
      </c>
      <c r="C182" s="38">
        <v>0.1968</v>
      </c>
      <c r="D182" s="39">
        <f t="shared" si="60"/>
        <v>0.29520000000000002</v>
      </c>
      <c r="E182" s="40">
        <f t="shared" si="57"/>
        <v>2.1789423437557742E-2</v>
      </c>
      <c r="F182" s="39">
        <f t="shared" si="61"/>
        <v>2.1789423437557742E-2</v>
      </c>
      <c r="G182" s="32">
        <f t="shared" si="58"/>
        <v>77339152</v>
      </c>
      <c r="H182" s="41">
        <f t="shared" si="62"/>
        <v>30</v>
      </c>
      <c r="I182" s="33">
        <f t="shared" si="63"/>
        <v>1685175.5312296408</v>
      </c>
      <c r="J182" s="42"/>
      <c r="K182" s="43"/>
      <c r="L182" s="36">
        <f t="shared" si="59"/>
        <v>85297833.050054446</v>
      </c>
    </row>
    <row r="183" spans="1:12" ht="12.75" customHeight="1" x14ac:dyDescent="0.25">
      <c r="A183" s="37">
        <v>42430</v>
      </c>
      <c r="B183" s="37">
        <v>42460</v>
      </c>
      <c r="C183" s="38">
        <v>0.1968</v>
      </c>
      <c r="D183" s="39">
        <f t="shared" si="60"/>
        <v>0.29520000000000002</v>
      </c>
      <c r="E183" s="40">
        <f t="shared" si="57"/>
        <v>2.1789423437557742E-2</v>
      </c>
      <c r="F183" s="39">
        <f t="shared" si="61"/>
        <v>2.1789423437557742E-2</v>
      </c>
      <c r="G183" s="32">
        <f t="shared" si="58"/>
        <v>77339152</v>
      </c>
      <c r="H183" s="41">
        <f t="shared" si="62"/>
        <v>30</v>
      </c>
      <c r="I183" s="33">
        <f t="shared" si="63"/>
        <v>1685175.5312296408</v>
      </c>
      <c r="J183" s="42"/>
      <c r="K183" s="43"/>
      <c r="L183" s="36">
        <f t="shared" si="59"/>
        <v>86983008.581284091</v>
      </c>
    </row>
    <row r="184" spans="1:12" ht="12.75" customHeight="1" x14ac:dyDescent="0.25">
      <c r="A184" s="37">
        <v>42461</v>
      </c>
      <c r="B184" s="37">
        <v>42490</v>
      </c>
      <c r="C184" s="38">
        <v>0.2054</v>
      </c>
      <c r="D184" s="39">
        <f t="shared" si="60"/>
        <v>0.30809999999999998</v>
      </c>
      <c r="E184" s="40">
        <f t="shared" si="57"/>
        <v>2.2633649099822239E-2</v>
      </c>
      <c r="F184" s="39">
        <f t="shared" si="61"/>
        <v>2.2633649099822239E-2</v>
      </c>
      <c r="G184" s="32">
        <f t="shared" si="58"/>
        <v>77339152</v>
      </c>
      <c r="H184" s="41">
        <f t="shared" si="62"/>
        <v>30</v>
      </c>
      <c r="I184" s="33">
        <f t="shared" si="63"/>
        <v>1750467.2280458154</v>
      </c>
      <c r="J184" s="42">
        <v>60928874</v>
      </c>
      <c r="K184" s="43"/>
      <c r="L184" s="36">
        <f t="shared" si="59"/>
        <v>27804601.809329912</v>
      </c>
    </row>
    <row r="185" spans="1:12" ht="12.75" customHeight="1" x14ac:dyDescent="0.25">
      <c r="A185" s="37">
        <v>42491</v>
      </c>
      <c r="B185" s="37">
        <v>42521</v>
      </c>
      <c r="C185" s="38">
        <v>0.2054</v>
      </c>
      <c r="D185" s="39">
        <f t="shared" si="60"/>
        <v>0.30809999999999998</v>
      </c>
      <c r="E185" s="40">
        <f t="shared" si="57"/>
        <v>2.2633649099822239E-2</v>
      </c>
      <c r="F185" s="39">
        <f t="shared" si="61"/>
        <v>2.2633649099822239E-2</v>
      </c>
      <c r="G185" s="32">
        <f t="shared" si="58"/>
        <v>27804601.809329912</v>
      </c>
      <c r="H185" s="41">
        <f t="shared" si="62"/>
        <v>30</v>
      </c>
      <c r="I185" s="33">
        <f t="shared" si="63"/>
        <v>629319.60071265581</v>
      </c>
      <c r="J185" s="42"/>
      <c r="K185" s="43"/>
      <c r="L185" s="36">
        <f t="shared" si="59"/>
        <v>28433921.410042569</v>
      </c>
    </row>
    <row r="186" spans="1:12" ht="12.75" customHeight="1" x14ac:dyDescent="0.25">
      <c r="A186" s="37">
        <v>42522</v>
      </c>
      <c r="B186" s="37">
        <v>42551</v>
      </c>
      <c r="C186" s="38">
        <v>0.2054</v>
      </c>
      <c r="D186" s="39">
        <f t="shared" si="60"/>
        <v>0.30809999999999998</v>
      </c>
      <c r="E186" s="40">
        <f t="shared" si="57"/>
        <v>2.2633649099822239E-2</v>
      </c>
      <c r="F186" s="39">
        <f t="shared" si="61"/>
        <v>2.2633649099822239E-2</v>
      </c>
      <c r="G186" s="32">
        <f t="shared" si="58"/>
        <v>27804601.809329912</v>
      </c>
      <c r="H186" s="41">
        <f t="shared" si="62"/>
        <v>30</v>
      </c>
      <c r="I186" s="33">
        <f t="shared" si="63"/>
        <v>629319.60071265581</v>
      </c>
      <c r="J186" s="42"/>
      <c r="K186" s="43"/>
      <c r="L186" s="36">
        <f t="shared" si="59"/>
        <v>29063241.010755226</v>
      </c>
    </row>
    <row r="187" spans="1:12" ht="12.75" customHeight="1" x14ac:dyDescent="0.25">
      <c r="A187" s="37">
        <v>42552</v>
      </c>
      <c r="B187" s="37">
        <v>42582</v>
      </c>
      <c r="C187" s="38">
        <v>0.21340000000000001</v>
      </c>
      <c r="D187" s="39">
        <f t="shared" si="60"/>
        <v>0.3201</v>
      </c>
      <c r="E187" s="40">
        <f t="shared" si="57"/>
        <v>2.3412151466478903E-2</v>
      </c>
      <c r="F187" s="39">
        <f t="shared" si="61"/>
        <v>2.3412151466478903E-2</v>
      </c>
      <c r="G187" s="32">
        <f t="shared" si="58"/>
        <v>27804601.809329912</v>
      </c>
      <c r="H187" s="41">
        <f t="shared" si="62"/>
        <v>30</v>
      </c>
      <c r="I187" s="33">
        <f t="shared" si="63"/>
        <v>650965.54902516527</v>
      </c>
      <c r="J187" s="42"/>
      <c r="K187" s="43"/>
      <c r="L187" s="36">
        <f t="shared" si="59"/>
        <v>29714206.559780393</v>
      </c>
    </row>
    <row r="188" spans="1:12" ht="12.75" customHeight="1" x14ac:dyDescent="0.25">
      <c r="A188" s="37">
        <v>42583</v>
      </c>
      <c r="B188" s="37">
        <v>42613</v>
      </c>
      <c r="C188" s="38">
        <v>0.21340000000000001</v>
      </c>
      <c r="D188" s="39">
        <f t="shared" si="60"/>
        <v>0.3201</v>
      </c>
      <c r="E188" s="40">
        <f t="shared" si="57"/>
        <v>2.3412151466478903E-2</v>
      </c>
      <c r="F188" s="39">
        <f t="shared" si="61"/>
        <v>2.3412151466478903E-2</v>
      </c>
      <c r="G188" s="32">
        <f t="shared" si="58"/>
        <v>27804601.809329912</v>
      </c>
      <c r="H188" s="41">
        <f t="shared" si="62"/>
        <v>30</v>
      </c>
      <c r="I188" s="33">
        <f t="shared" si="63"/>
        <v>650965.54902516527</v>
      </c>
      <c r="J188" s="42"/>
      <c r="K188" s="43"/>
      <c r="L188" s="36">
        <f t="shared" si="59"/>
        <v>30365172.10880556</v>
      </c>
    </row>
    <row r="189" spans="1:12" ht="12.75" customHeight="1" x14ac:dyDescent="0.25">
      <c r="A189" s="37">
        <v>42614</v>
      </c>
      <c r="B189" s="37">
        <v>42643</v>
      </c>
      <c r="C189" s="38">
        <v>0.21340000000000001</v>
      </c>
      <c r="D189" s="39">
        <f t="shared" si="60"/>
        <v>0.3201</v>
      </c>
      <c r="E189" s="40">
        <f t="shared" si="57"/>
        <v>2.3412151466478903E-2</v>
      </c>
      <c r="F189" s="39">
        <f t="shared" si="61"/>
        <v>2.3412151466478903E-2</v>
      </c>
      <c r="G189" s="32">
        <f t="shared" si="58"/>
        <v>27804601.809329912</v>
      </c>
      <c r="H189" s="41">
        <f t="shared" si="62"/>
        <v>30</v>
      </c>
      <c r="I189" s="33">
        <f t="shared" si="63"/>
        <v>650965.54902516527</v>
      </c>
      <c r="J189" s="42"/>
      <c r="K189" s="43"/>
      <c r="L189" s="36">
        <f t="shared" si="59"/>
        <v>31016137.657830726</v>
      </c>
    </row>
    <row r="190" spans="1:12" ht="12.75" customHeight="1" x14ac:dyDescent="0.25">
      <c r="A190" s="37">
        <v>42644</v>
      </c>
      <c r="B190" s="37">
        <v>42674</v>
      </c>
      <c r="C190" s="38">
        <v>0.21990000000000001</v>
      </c>
      <c r="D190" s="39">
        <f t="shared" si="60"/>
        <v>0.32985000000000003</v>
      </c>
      <c r="E190" s="40">
        <f t="shared" si="57"/>
        <v>2.4039922656450941E-2</v>
      </c>
      <c r="F190" s="39">
        <f t="shared" si="61"/>
        <v>2.4039922656450941E-2</v>
      </c>
      <c r="G190" s="32">
        <f t="shared" si="58"/>
        <v>27804601.809329912</v>
      </c>
      <c r="H190" s="41">
        <f t="shared" si="62"/>
        <v>30</v>
      </c>
      <c r="I190" s="33">
        <f t="shared" si="63"/>
        <v>668420.47698970698</v>
      </c>
      <c r="J190" s="42"/>
      <c r="K190" s="43"/>
      <c r="L190" s="36">
        <f t="shared" si="59"/>
        <v>31684558.134820431</v>
      </c>
    </row>
    <row r="191" spans="1:12" ht="12.75" customHeight="1" x14ac:dyDescent="0.25">
      <c r="A191" s="37">
        <v>42675</v>
      </c>
      <c r="B191" s="37">
        <v>42704</v>
      </c>
      <c r="C191" s="38">
        <v>0.21990000000000001</v>
      </c>
      <c r="D191" s="39">
        <f t="shared" si="60"/>
        <v>0.32985000000000003</v>
      </c>
      <c r="E191" s="40">
        <f t="shared" si="57"/>
        <v>2.4039922656450941E-2</v>
      </c>
      <c r="F191" s="39">
        <f t="shared" si="61"/>
        <v>2.4039922656450941E-2</v>
      </c>
      <c r="G191" s="32">
        <f t="shared" si="58"/>
        <v>27804601.809329912</v>
      </c>
      <c r="H191" s="41">
        <f t="shared" si="62"/>
        <v>30</v>
      </c>
      <c r="I191" s="33">
        <f t="shared" si="63"/>
        <v>668420.47698970698</v>
      </c>
      <c r="J191" s="42"/>
      <c r="K191" s="43"/>
      <c r="L191" s="36">
        <f t="shared" si="59"/>
        <v>32352978.61181014</v>
      </c>
    </row>
    <row r="192" spans="1:12" ht="12.75" customHeight="1" x14ac:dyDescent="0.25">
      <c r="A192" s="37">
        <v>42705</v>
      </c>
      <c r="B192" s="37">
        <v>42735</v>
      </c>
      <c r="C192" s="38">
        <v>0.21990000000000001</v>
      </c>
      <c r="D192" s="39">
        <f t="shared" si="60"/>
        <v>0.32985000000000003</v>
      </c>
      <c r="E192" s="40">
        <f t="shared" si="57"/>
        <v>2.4039922656450941E-2</v>
      </c>
      <c r="F192" s="39">
        <f t="shared" si="61"/>
        <v>2.4039922656450941E-2</v>
      </c>
      <c r="G192" s="32">
        <f t="shared" si="58"/>
        <v>27804601.809329912</v>
      </c>
      <c r="H192" s="41">
        <f t="shared" si="62"/>
        <v>30</v>
      </c>
      <c r="I192" s="33">
        <f t="shared" si="63"/>
        <v>668420.47698970698</v>
      </c>
      <c r="J192" s="42"/>
      <c r="K192" s="43"/>
      <c r="L192" s="36">
        <f t="shared" si="59"/>
        <v>33021399.088799849</v>
      </c>
    </row>
    <row r="193" spans="1:12" ht="12.75" customHeight="1" x14ac:dyDescent="0.25">
      <c r="A193" s="37">
        <v>42736</v>
      </c>
      <c r="B193" s="37">
        <v>42766</v>
      </c>
      <c r="C193" s="38">
        <v>0.22339999999999999</v>
      </c>
      <c r="D193" s="39">
        <f t="shared" si="60"/>
        <v>0.33509999999999995</v>
      </c>
      <c r="E193" s="40">
        <f t="shared" si="57"/>
        <v>2.4376207843189057E-2</v>
      </c>
      <c r="F193" s="39">
        <f t="shared" si="61"/>
        <v>2.4376207843189057E-2</v>
      </c>
      <c r="G193" s="32">
        <f t="shared" si="58"/>
        <v>27804601.809329912</v>
      </c>
      <c r="H193" s="41">
        <f t="shared" si="62"/>
        <v>30</v>
      </c>
      <c r="I193" s="33">
        <f t="shared" si="63"/>
        <v>677770.7527013364</v>
      </c>
      <c r="J193" s="42"/>
      <c r="K193" s="43"/>
      <c r="L193" s="36">
        <f t="shared" si="59"/>
        <v>33699169.841501184</v>
      </c>
    </row>
    <row r="194" spans="1:12" ht="12.75" customHeight="1" x14ac:dyDescent="0.25">
      <c r="A194" s="37">
        <v>42767</v>
      </c>
      <c r="B194" s="37">
        <v>42794</v>
      </c>
      <c r="C194" s="38">
        <v>0.22339999999999999</v>
      </c>
      <c r="D194" s="39">
        <f t="shared" si="60"/>
        <v>0.33509999999999995</v>
      </c>
      <c r="E194" s="40">
        <f t="shared" si="57"/>
        <v>2.4376207843189057E-2</v>
      </c>
      <c r="F194" s="39">
        <f t="shared" si="61"/>
        <v>2.4376207843189057E-2</v>
      </c>
      <c r="G194" s="32">
        <f t="shared" si="58"/>
        <v>27804601.809329912</v>
      </c>
      <c r="H194" s="41">
        <f t="shared" si="62"/>
        <v>30</v>
      </c>
      <c r="I194" s="33">
        <f t="shared" si="63"/>
        <v>677770.7527013364</v>
      </c>
      <c r="J194" s="42"/>
      <c r="K194" s="43"/>
      <c r="L194" s="36">
        <f t="shared" si="59"/>
        <v>34376940.594202518</v>
      </c>
    </row>
    <row r="195" spans="1:12" ht="12.75" customHeight="1" x14ac:dyDescent="0.25">
      <c r="A195" s="37">
        <v>42795</v>
      </c>
      <c r="B195" s="37">
        <v>42825</v>
      </c>
      <c r="C195" s="38">
        <v>0.22339999999999999</v>
      </c>
      <c r="D195" s="39">
        <f t="shared" si="60"/>
        <v>0.33509999999999995</v>
      </c>
      <c r="E195" s="40">
        <f t="shared" si="57"/>
        <v>2.4376207843189057E-2</v>
      </c>
      <c r="F195" s="39">
        <f t="shared" si="61"/>
        <v>2.4376207843189057E-2</v>
      </c>
      <c r="G195" s="32">
        <f t="shared" si="58"/>
        <v>27804601.809329912</v>
      </c>
      <c r="H195" s="41">
        <f t="shared" si="62"/>
        <v>30</v>
      </c>
      <c r="I195" s="33">
        <f t="shared" si="63"/>
        <v>677770.7527013364</v>
      </c>
      <c r="J195" s="42"/>
      <c r="K195" s="43"/>
      <c r="L195" s="36">
        <f t="shared" si="59"/>
        <v>35054711.346903853</v>
      </c>
    </row>
    <row r="196" spans="1:12" ht="12.75" customHeight="1" x14ac:dyDescent="0.25">
      <c r="A196" s="37">
        <v>42826</v>
      </c>
      <c r="B196" s="37">
        <v>42855</v>
      </c>
      <c r="C196" s="38">
        <v>0.2233</v>
      </c>
      <c r="D196" s="39">
        <f t="shared" si="60"/>
        <v>0.33494999999999997</v>
      </c>
      <c r="E196" s="40">
        <f t="shared" si="57"/>
        <v>2.4366616530168139E-2</v>
      </c>
      <c r="F196" s="39">
        <f t="shared" si="61"/>
        <v>2.4366616530168139E-2</v>
      </c>
      <c r="G196" s="32">
        <f t="shared" si="58"/>
        <v>27804601.809329912</v>
      </c>
      <c r="H196" s="41">
        <f t="shared" si="62"/>
        <v>30</v>
      </c>
      <c r="I196" s="33">
        <f t="shared" si="63"/>
        <v>677504.07006196119</v>
      </c>
      <c r="J196" s="42"/>
      <c r="K196" s="43"/>
      <c r="L196" s="36">
        <f t="shared" si="59"/>
        <v>35732215.416965812</v>
      </c>
    </row>
    <row r="197" spans="1:12" ht="12.75" customHeight="1" x14ac:dyDescent="0.25">
      <c r="A197" s="37">
        <v>42856</v>
      </c>
      <c r="B197" s="37">
        <v>42886</v>
      </c>
      <c r="C197" s="38">
        <v>0.2233</v>
      </c>
      <c r="D197" s="39">
        <f t="shared" si="60"/>
        <v>0.33494999999999997</v>
      </c>
      <c r="E197" s="40">
        <f t="shared" si="57"/>
        <v>2.4366616530168139E-2</v>
      </c>
      <c r="F197" s="39">
        <f t="shared" si="61"/>
        <v>2.4366616530168139E-2</v>
      </c>
      <c r="G197" s="32">
        <f t="shared" si="58"/>
        <v>27804601.809329912</v>
      </c>
      <c r="H197" s="41">
        <f t="shared" si="62"/>
        <v>30</v>
      </c>
      <c r="I197" s="33">
        <f t="shared" si="63"/>
        <v>677504.07006196119</v>
      </c>
      <c r="J197" s="42"/>
      <c r="K197" s="43"/>
      <c r="L197" s="36">
        <f t="shared" si="59"/>
        <v>36409719.487027772</v>
      </c>
    </row>
    <row r="198" spans="1:12" ht="12.75" customHeight="1" x14ac:dyDescent="0.25">
      <c r="A198" s="37">
        <v>42887</v>
      </c>
      <c r="B198" s="37">
        <v>42916</v>
      </c>
      <c r="C198" s="38">
        <v>0.2233</v>
      </c>
      <c r="D198" s="39">
        <f>IF(A198="","",C198*1.5)</f>
        <v>0.33494999999999997</v>
      </c>
      <c r="E198" s="40">
        <f>IF(D198="","", (POWER((1+D198),(1/12)))-1)</f>
        <v>2.4366616530168139E-2</v>
      </c>
      <c r="F198" s="39">
        <f>IF(A198="","",IF(D$1=0,E198,MIN(E198,D$1)))</f>
        <v>2.4366616530168139E-2</v>
      </c>
      <c r="G198" s="32">
        <f t="shared" si="58"/>
        <v>27804601.809329912</v>
      </c>
      <c r="H198" s="41">
        <f t="shared" si="62"/>
        <v>30</v>
      </c>
      <c r="I198" s="33">
        <f t="shared" si="63"/>
        <v>677504.07006196119</v>
      </c>
      <c r="J198" s="42"/>
      <c r="K198" s="43"/>
      <c r="L198" s="36">
        <f t="shared" si="59"/>
        <v>37087223.557089731</v>
      </c>
    </row>
    <row r="199" spans="1:12" ht="12.75" customHeight="1" x14ac:dyDescent="0.25">
      <c r="A199" s="37">
        <v>42917</v>
      </c>
      <c r="B199" s="37">
        <v>42947</v>
      </c>
      <c r="C199" s="38">
        <v>0.2198</v>
      </c>
      <c r="D199" s="39">
        <f>IF(A199="","",C199*1.5)</f>
        <v>0.32969999999999999</v>
      </c>
      <c r="E199" s="40">
        <f>IF(D199="","", (POWER((1+D199),(1/12)))-1)</f>
        <v>2.4030296637850723E-2</v>
      </c>
      <c r="F199" s="39">
        <f>IF(A199="","",IF(D$1=0,E199,MIN(E199,D$1)))</f>
        <v>2.4030296637850723E-2</v>
      </c>
      <c r="G199" s="32">
        <f t="shared" si="58"/>
        <v>27804601.809329912</v>
      </c>
      <c r="H199" s="41">
        <f t="shared" si="62"/>
        <v>30</v>
      </c>
      <c r="I199" s="33">
        <f t="shared" si="63"/>
        <v>668152.82937551872</v>
      </c>
      <c r="J199" s="42"/>
      <c r="K199" s="43"/>
      <c r="L199" s="36">
        <f t="shared" si="59"/>
        <v>37755376.386465251</v>
      </c>
    </row>
    <row r="200" spans="1:12" ht="12.75" customHeight="1" x14ac:dyDescent="0.25">
      <c r="A200" s="37">
        <v>42948</v>
      </c>
      <c r="B200" s="37">
        <v>42978</v>
      </c>
      <c r="C200" s="38">
        <v>0.2198</v>
      </c>
      <c r="D200" s="39">
        <f t="shared" ref="D200:D214" si="64">IF(A200="","",C200*1.5)</f>
        <v>0.32969999999999999</v>
      </c>
      <c r="E200" s="40">
        <f t="shared" ref="E200:E214" si="65">IF(D200="","", (POWER((1+D200),(1/12)))-1)</f>
        <v>2.4030296637850723E-2</v>
      </c>
      <c r="F200" s="39">
        <f t="shared" ref="F200:F214" si="66">IF(A200="","",IF(D$1=0,E200,MIN(E200,D$1)))</f>
        <v>2.4030296637850723E-2</v>
      </c>
      <c r="G200" s="32">
        <f t="shared" si="58"/>
        <v>27804601.809329912</v>
      </c>
      <c r="H200" s="41">
        <f t="shared" si="62"/>
        <v>30</v>
      </c>
      <c r="I200" s="33">
        <f t="shared" si="63"/>
        <v>668152.82937551872</v>
      </c>
      <c r="J200" s="42"/>
      <c r="K200" s="43"/>
      <c r="L200" s="36">
        <f t="shared" si="59"/>
        <v>38423529.215840772</v>
      </c>
    </row>
    <row r="201" spans="1:12" ht="12.75" customHeight="1" x14ac:dyDescent="0.25">
      <c r="A201" s="37">
        <v>42979</v>
      </c>
      <c r="B201" s="37">
        <v>43008</v>
      </c>
      <c r="C201" s="38">
        <v>0.2198</v>
      </c>
      <c r="D201" s="39">
        <f t="shared" si="64"/>
        <v>0.32969999999999999</v>
      </c>
      <c r="E201" s="40">
        <f t="shared" si="65"/>
        <v>2.4030296637850723E-2</v>
      </c>
      <c r="F201" s="39">
        <f t="shared" si="66"/>
        <v>2.4030296637850723E-2</v>
      </c>
      <c r="G201" s="32">
        <f t="shared" si="58"/>
        <v>27804601.809329912</v>
      </c>
      <c r="H201" s="41">
        <f t="shared" si="62"/>
        <v>30</v>
      </c>
      <c r="I201" s="33">
        <f t="shared" si="63"/>
        <v>668152.82937551872</v>
      </c>
      <c r="J201" s="42"/>
      <c r="K201" s="43"/>
      <c r="L201" s="36">
        <f t="shared" si="59"/>
        <v>39091682.045216292</v>
      </c>
    </row>
    <row r="202" spans="1:12" ht="12.75" customHeight="1" x14ac:dyDescent="0.25">
      <c r="A202" s="37">
        <v>43009</v>
      </c>
      <c r="B202" s="37">
        <v>43039</v>
      </c>
      <c r="C202" s="38">
        <v>0.21149999999999999</v>
      </c>
      <c r="D202" s="39">
        <f t="shared" si="64"/>
        <v>0.31724999999999998</v>
      </c>
      <c r="E202" s="40">
        <f t="shared" si="65"/>
        <v>2.3227846316473233E-2</v>
      </c>
      <c r="F202" s="39">
        <f t="shared" si="66"/>
        <v>2.3227846316473233E-2</v>
      </c>
      <c r="G202" s="32">
        <f t="shared" si="58"/>
        <v>27804601.809329912</v>
      </c>
      <c r="H202" s="41">
        <f t="shared" si="62"/>
        <v>30</v>
      </c>
      <c r="I202" s="33">
        <f t="shared" si="63"/>
        <v>645841.01771784876</v>
      </c>
      <c r="J202" s="42"/>
      <c r="K202" s="43"/>
      <c r="L202" s="36">
        <f t="shared" si="59"/>
        <v>39737523.062934138</v>
      </c>
    </row>
    <row r="203" spans="1:12" ht="12.75" customHeight="1" x14ac:dyDescent="0.25">
      <c r="A203" s="37">
        <v>43040</v>
      </c>
      <c r="B203" s="37">
        <v>43069</v>
      </c>
      <c r="C203" s="38">
        <v>0.20960000000000001</v>
      </c>
      <c r="D203" s="39">
        <f t="shared" si="64"/>
        <v>0.31440000000000001</v>
      </c>
      <c r="E203" s="40">
        <f t="shared" si="65"/>
        <v>2.3043175271197036E-2</v>
      </c>
      <c r="F203" s="39">
        <f t="shared" si="66"/>
        <v>2.3043175271197036E-2</v>
      </c>
      <c r="G203" s="32">
        <f t="shared" si="58"/>
        <v>27804601.809329912</v>
      </c>
      <c r="H203" s="41">
        <f t="shared" si="62"/>
        <v>30</v>
      </c>
      <c r="I203" s="33">
        <f t="shared" si="63"/>
        <v>640706.31283823145</v>
      </c>
      <c r="J203" s="42"/>
      <c r="K203" s="43"/>
      <c r="L203" s="36">
        <f t="shared" si="59"/>
        <v>40378229.375772372</v>
      </c>
    </row>
    <row r="204" spans="1:12" ht="12.75" customHeight="1" x14ac:dyDescent="0.25">
      <c r="A204" s="37">
        <v>43070</v>
      </c>
      <c r="B204" s="37">
        <v>43100</v>
      </c>
      <c r="C204" s="38">
        <v>0.2077</v>
      </c>
      <c r="D204" s="39">
        <f t="shared" si="64"/>
        <v>0.31154999999999999</v>
      </c>
      <c r="E204" s="40">
        <f t="shared" si="65"/>
        <v>2.2858136808515228E-2</v>
      </c>
      <c r="F204" s="39">
        <f t="shared" si="66"/>
        <v>2.2858136808515228E-2</v>
      </c>
      <c r="G204" s="32">
        <f t="shared" si="58"/>
        <v>27804601.809329912</v>
      </c>
      <c r="H204" s="41">
        <f t="shared" si="62"/>
        <v>30</v>
      </c>
      <c r="I204" s="33">
        <f t="shared" si="63"/>
        <v>635561.39206395322</v>
      </c>
      <c r="J204" s="42"/>
      <c r="K204" s="43"/>
      <c r="L204" s="36">
        <f t="shared" si="59"/>
        <v>41013790.767836325</v>
      </c>
    </row>
    <row r="205" spans="1:12" ht="12.75" customHeight="1" x14ac:dyDescent="0.25">
      <c r="A205" s="37">
        <v>43101</v>
      </c>
      <c r="B205" s="37">
        <v>43131</v>
      </c>
      <c r="C205" s="38">
        <v>0.2069</v>
      </c>
      <c r="D205" s="39">
        <f t="shared" si="64"/>
        <v>0.31035000000000001</v>
      </c>
      <c r="E205" s="40">
        <f t="shared" si="65"/>
        <v>2.2780115587483163E-2</v>
      </c>
      <c r="F205" s="39">
        <f t="shared" si="66"/>
        <v>2.2780115587483163E-2</v>
      </c>
      <c r="G205" s="32">
        <f t="shared" si="58"/>
        <v>27804601.809329912</v>
      </c>
      <c r="H205" s="41">
        <f t="shared" si="62"/>
        <v>30</v>
      </c>
      <c r="I205" s="33">
        <f t="shared" si="63"/>
        <v>633392.04308047891</v>
      </c>
      <c r="J205" s="42"/>
      <c r="K205" s="43"/>
      <c r="L205" s="36">
        <f t="shared" si="59"/>
        <v>41647182.810916804</v>
      </c>
    </row>
    <row r="206" spans="1:12" ht="12.75" customHeight="1" x14ac:dyDescent="0.25">
      <c r="A206" s="37">
        <v>43132</v>
      </c>
      <c r="B206" s="37">
        <v>43159</v>
      </c>
      <c r="C206" s="38">
        <v>0.21010000000000001</v>
      </c>
      <c r="D206" s="39">
        <f t="shared" si="64"/>
        <v>0.31515000000000004</v>
      </c>
      <c r="E206" s="40">
        <f t="shared" si="65"/>
        <v>2.3091808474569486E-2</v>
      </c>
      <c r="F206" s="39">
        <f t="shared" si="66"/>
        <v>2.3091808474569486E-2</v>
      </c>
      <c r="G206" s="32">
        <f t="shared" si="58"/>
        <v>27804601.809329912</v>
      </c>
      <c r="H206" s="41">
        <f t="shared" si="62"/>
        <v>30</v>
      </c>
      <c r="I206" s="33">
        <f t="shared" si="63"/>
        <v>642058.53969271458</v>
      </c>
      <c r="J206" s="42"/>
      <c r="K206" s="43"/>
      <c r="L206" s="36">
        <f t="shared" si="59"/>
        <v>42289241.350609519</v>
      </c>
    </row>
    <row r="207" spans="1:12" ht="12.75" customHeight="1" x14ac:dyDescent="0.25">
      <c r="A207" s="37">
        <v>43160</v>
      </c>
      <c r="B207" s="37">
        <v>43190</v>
      </c>
      <c r="C207" s="38">
        <v>0.20680000000000001</v>
      </c>
      <c r="D207" s="39">
        <f t="shared" si="64"/>
        <v>0.31020000000000003</v>
      </c>
      <c r="E207" s="40">
        <f t="shared" si="65"/>
        <v>2.2770358330055807E-2</v>
      </c>
      <c r="F207" s="39">
        <f t="shared" si="66"/>
        <v>2.2770358330055807E-2</v>
      </c>
      <c r="G207" s="32">
        <f t="shared" si="58"/>
        <v>27804601.809329912</v>
      </c>
      <c r="H207" s="41">
        <f>IF(A207="","",DAYS360(A207,B207+(1)))</f>
        <v>30</v>
      </c>
      <c r="I207" s="33">
        <f>IF(A207="","",((G207*F207)/30)*H207)</f>
        <v>633120.74642296007</v>
      </c>
      <c r="J207" s="42"/>
      <c r="K207" s="43"/>
      <c r="L207" s="36">
        <f t="shared" si="59"/>
        <v>42922362.09703248</v>
      </c>
    </row>
    <row r="208" spans="1:12" ht="12.75" customHeight="1" x14ac:dyDescent="0.25">
      <c r="A208" s="37">
        <v>43191</v>
      </c>
      <c r="B208" s="37">
        <v>43220</v>
      </c>
      <c r="C208" s="38">
        <v>0.20480000000000001</v>
      </c>
      <c r="D208" s="39">
        <f t="shared" si="64"/>
        <v>0.30720000000000003</v>
      </c>
      <c r="E208" s="40">
        <f t="shared" si="65"/>
        <v>2.2574997834371668E-2</v>
      </c>
      <c r="F208" s="39">
        <f t="shared" si="66"/>
        <v>2.2574997834371668E-2</v>
      </c>
      <c r="G208" s="32">
        <f t="shared" si="58"/>
        <v>27804601.809329912</v>
      </c>
      <c r="H208" s="41">
        <f>IF(A208="","",DAYS360(A208,B208+(1)))</f>
        <v>30</v>
      </c>
      <c r="I208" s="33">
        <f>IF(A208="","",((G208*F208)/30)*H208)</f>
        <v>627688.82563118939</v>
      </c>
      <c r="J208" s="42"/>
      <c r="K208" s="43"/>
      <c r="L208" s="36">
        <f t="shared" si="59"/>
        <v>43550050.922663666</v>
      </c>
    </row>
    <row r="209" spans="1:12" ht="12.75" customHeight="1" x14ac:dyDescent="0.25">
      <c r="A209" s="37">
        <v>43221</v>
      </c>
      <c r="B209" s="37">
        <v>43251</v>
      </c>
      <c r="C209" s="38">
        <v>0.2044</v>
      </c>
      <c r="D209" s="39">
        <f t="shared" si="64"/>
        <v>0.30659999999999998</v>
      </c>
      <c r="E209" s="40">
        <f t="shared" si="65"/>
        <v>2.2535876422826506E-2</v>
      </c>
      <c r="F209" s="39">
        <f t="shared" si="66"/>
        <v>2.2535876422826506E-2</v>
      </c>
      <c r="G209" s="32">
        <f t="shared" si="58"/>
        <v>27804601.809329912</v>
      </c>
      <c r="H209" s="41">
        <f t="shared" ref="H209:H223" si="67">IF(A209="","",DAYS360(A209,B209+(1)))</f>
        <v>30</v>
      </c>
      <c r="I209" s="33">
        <f t="shared" ref="I209:I223" si="68">IF(A209="","",((G209*F209)/30)*H209)</f>
        <v>626601.07036095718</v>
      </c>
      <c r="J209" s="42"/>
      <c r="K209" s="43"/>
      <c r="L209" s="36">
        <f t="shared" si="59"/>
        <v>44176651.993024625</v>
      </c>
    </row>
    <row r="210" spans="1:12" ht="12.75" customHeight="1" x14ac:dyDescent="0.25">
      <c r="A210" s="37">
        <v>43252</v>
      </c>
      <c r="B210" s="37">
        <v>43281</v>
      </c>
      <c r="C210" s="38">
        <v>0.20280000000000001</v>
      </c>
      <c r="D210" s="39">
        <f t="shared" si="64"/>
        <v>0.30420000000000003</v>
      </c>
      <c r="E210" s="40">
        <f t="shared" si="65"/>
        <v>2.2379225919199275E-2</v>
      </c>
      <c r="F210" s="39">
        <f t="shared" si="66"/>
        <v>2.2379225919199275E-2</v>
      </c>
      <c r="G210" s="32">
        <f t="shared" si="58"/>
        <v>27804601.809329912</v>
      </c>
      <c r="H210" s="41">
        <f t="shared" si="67"/>
        <v>30</v>
      </c>
      <c r="I210" s="33">
        <f t="shared" si="68"/>
        <v>622245.46548437106</v>
      </c>
      <c r="J210" s="42"/>
      <c r="K210" s="43"/>
      <c r="L210" s="36">
        <f t="shared" si="59"/>
        <v>44798897.458508998</v>
      </c>
    </row>
    <row r="211" spans="1:12" ht="12.75" customHeight="1" x14ac:dyDescent="0.25">
      <c r="A211" s="37">
        <v>43282</v>
      </c>
      <c r="B211" s="37">
        <v>43312</v>
      </c>
      <c r="C211" s="38">
        <v>0.20030000000000001</v>
      </c>
      <c r="D211" s="39">
        <f t="shared" si="64"/>
        <v>0.30044999999999999</v>
      </c>
      <c r="E211" s="40">
        <f t="shared" si="65"/>
        <v>2.2133929699163168E-2</v>
      </c>
      <c r="F211" s="39">
        <f t="shared" si="66"/>
        <v>2.2133929699163168E-2</v>
      </c>
      <c r="G211" s="32">
        <f t="shared" si="58"/>
        <v>27804601.809329912</v>
      </c>
      <c r="H211" s="41">
        <f t="shared" si="67"/>
        <v>30</v>
      </c>
      <c r="I211" s="33">
        <f t="shared" si="68"/>
        <v>615425.10176093329</v>
      </c>
      <c r="J211" s="42"/>
      <c r="K211" s="43"/>
      <c r="L211" s="36">
        <f t="shared" si="59"/>
        <v>45414322.560269929</v>
      </c>
    </row>
    <row r="212" spans="1:12" ht="12.75" customHeight="1" x14ac:dyDescent="0.25">
      <c r="A212" s="37">
        <v>43313</v>
      </c>
      <c r="B212" s="37">
        <v>43343</v>
      </c>
      <c r="C212" s="38">
        <v>0.19939999999999999</v>
      </c>
      <c r="D212" s="39">
        <f t="shared" si="64"/>
        <v>0.29909999999999998</v>
      </c>
      <c r="E212" s="40">
        <f t="shared" si="65"/>
        <v>2.2045464310016527E-2</v>
      </c>
      <c r="F212" s="39">
        <f t="shared" si="66"/>
        <v>2.2045464310016527E-2</v>
      </c>
      <c r="G212" s="32">
        <f t="shared" si="58"/>
        <v>27804601.809329912</v>
      </c>
      <c r="H212" s="41">
        <f t="shared" si="67"/>
        <v>30</v>
      </c>
      <c r="I212" s="33">
        <f t="shared" si="68"/>
        <v>612965.35684180353</v>
      </c>
      <c r="J212" s="42"/>
      <c r="K212" s="43"/>
      <c r="L212" s="36">
        <f t="shared" si="59"/>
        <v>46027287.917111732</v>
      </c>
    </row>
    <row r="213" spans="1:12" ht="12.75" customHeight="1" x14ac:dyDescent="0.25">
      <c r="A213" s="37">
        <v>43344</v>
      </c>
      <c r="B213" s="37">
        <v>43373</v>
      </c>
      <c r="C213" s="38">
        <v>0.1981</v>
      </c>
      <c r="D213" s="39">
        <f t="shared" si="64"/>
        <v>0.29715000000000003</v>
      </c>
      <c r="E213" s="40">
        <f t="shared" si="65"/>
        <v>2.1917532081249247E-2</v>
      </c>
      <c r="F213" s="39">
        <f t="shared" si="66"/>
        <v>2.1917532081249247E-2</v>
      </c>
      <c r="G213" s="32">
        <f t="shared" si="58"/>
        <v>27804601.809329912</v>
      </c>
      <c r="H213" s="41">
        <f t="shared" si="67"/>
        <v>30</v>
      </c>
      <c r="I213" s="33">
        <f t="shared" si="68"/>
        <v>609408.25216234918</v>
      </c>
      <c r="J213" s="42"/>
      <c r="K213" s="43"/>
      <c r="L213" s="36">
        <f>SUM(L212,I213)-J213</f>
        <v>46636696.169274084</v>
      </c>
    </row>
    <row r="214" spans="1:12" ht="12.75" customHeight="1" x14ac:dyDescent="0.25">
      <c r="A214" s="37">
        <v>43374</v>
      </c>
      <c r="B214" s="37">
        <v>43404</v>
      </c>
      <c r="C214" s="38">
        <v>0.1963</v>
      </c>
      <c r="D214" s="39">
        <f t="shared" si="64"/>
        <v>0.29444999999999999</v>
      </c>
      <c r="E214" s="40">
        <f t="shared" si="65"/>
        <v>2.1740103800155453E-2</v>
      </c>
      <c r="F214" s="39">
        <f t="shared" si="66"/>
        <v>2.1740103800155453E-2</v>
      </c>
      <c r="G214" s="32">
        <f t="shared" si="58"/>
        <v>27804601.809329912</v>
      </c>
      <c r="H214" s="41">
        <f t="shared" si="67"/>
        <v>30</v>
      </c>
      <c r="I214" s="33">
        <f t="shared" si="68"/>
        <v>604474.92945682234</v>
      </c>
      <c r="J214" s="42"/>
      <c r="K214" s="43"/>
      <c r="L214" s="36">
        <f t="shared" si="59"/>
        <v>47241171.098730907</v>
      </c>
    </row>
    <row r="215" spans="1:12" ht="12.75" customHeight="1" x14ac:dyDescent="0.25">
      <c r="A215" s="37">
        <v>43405</v>
      </c>
      <c r="B215" s="37">
        <v>43434</v>
      </c>
      <c r="C215" s="38">
        <v>0.19489999999999999</v>
      </c>
      <c r="D215" s="39">
        <f>IF(A215="","",C215*1.5)</f>
        <v>0.29235</v>
      </c>
      <c r="E215" s="40">
        <f>IF(D215="","", (POWER((1+D215),(1/12)))-1)</f>
        <v>2.1601869331581591E-2</v>
      </c>
      <c r="F215" s="39">
        <f>IF(A215="","",IF(D$1=0,E215,MIN(E215,D$1)))</f>
        <v>2.1601869331581591E-2</v>
      </c>
      <c r="G215" s="32">
        <f t="shared" si="58"/>
        <v>27804601.809329912</v>
      </c>
      <c r="H215" s="41">
        <f t="shared" si="67"/>
        <v>30</v>
      </c>
      <c r="I215" s="33">
        <f t="shared" si="68"/>
        <v>600631.37510180182</v>
      </c>
      <c r="J215" s="42"/>
      <c r="K215" s="43"/>
      <c r="L215" s="36">
        <f t="shared" si="59"/>
        <v>47841802.473832712</v>
      </c>
    </row>
    <row r="216" spans="1:12" ht="12.75" customHeight="1" x14ac:dyDescent="0.25">
      <c r="A216" s="37">
        <v>43435</v>
      </c>
      <c r="B216" s="37">
        <v>43465</v>
      </c>
      <c r="C216" s="38">
        <v>0.19400000000000001</v>
      </c>
      <c r="D216" s="39">
        <f t="shared" ref="D216:D226" si="69">IF(A216="","",C216*1.5)</f>
        <v>0.29100000000000004</v>
      </c>
      <c r="E216" s="40">
        <f t="shared" ref="E216:E226" si="70">IF(D216="","", (POWER((1+D216),(1/12)))-1)</f>
        <v>2.1512895544899102E-2</v>
      </c>
      <c r="F216" s="39">
        <f t="shared" ref="F216:F226" si="71">IF(A216="","",IF(D$1=0,E216,MIN(E216,D$1)))</f>
        <v>2.1512895544899102E-2</v>
      </c>
      <c r="G216" s="32">
        <f t="shared" si="58"/>
        <v>27804601.809329912</v>
      </c>
      <c r="H216" s="41">
        <f t="shared" si="67"/>
        <v>30</v>
      </c>
      <c r="I216" s="33">
        <f t="shared" si="68"/>
        <v>598157.49439162703</v>
      </c>
      <c r="J216" s="42"/>
      <c r="K216" s="43"/>
      <c r="L216" s="36">
        <f t="shared" si="59"/>
        <v>48439959.968224339</v>
      </c>
    </row>
    <row r="217" spans="1:12" ht="12.75" customHeight="1" x14ac:dyDescent="0.25">
      <c r="A217" s="37">
        <v>43466</v>
      </c>
      <c r="B217" s="37">
        <v>43496</v>
      </c>
      <c r="C217" s="38">
        <v>0.19159999999999999</v>
      </c>
      <c r="D217" s="39">
        <f t="shared" si="69"/>
        <v>0.28739999999999999</v>
      </c>
      <c r="E217" s="40">
        <f t="shared" si="70"/>
        <v>2.127521449135017E-2</v>
      </c>
      <c r="F217" s="39">
        <f t="shared" si="71"/>
        <v>2.127521449135017E-2</v>
      </c>
      <c r="G217" s="32">
        <f t="shared" si="58"/>
        <v>27804601.809329912</v>
      </c>
      <c r="H217" s="41">
        <f t="shared" si="67"/>
        <v>30</v>
      </c>
      <c r="I217" s="33">
        <f t="shared" si="68"/>
        <v>591548.86734007683</v>
      </c>
      <c r="J217" s="42"/>
      <c r="K217" s="43"/>
      <c r="L217" s="36">
        <f>SUM(L216,I217)-J217</f>
        <v>49031508.83556442</v>
      </c>
    </row>
    <row r="218" spans="1:12" ht="12.75" customHeight="1" x14ac:dyDescent="0.25">
      <c r="A218" s="132">
        <v>43497</v>
      </c>
      <c r="B218" s="132">
        <v>43524</v>
      </c>
      <c r="C218" s="133">
        <v>0.19700000000000001</v>
      </c>
      <c r="D218" s="73">
        <f t="shared" si="69"/>
        <v>0.29549999999999998</v>
      </c>
      <c r="E218" s="40">
        <f t="shared" si="70"/>
        <v>2.1809143962671307E-2</v>
      </c>
      <c r="F218" s="73">
        <f t="shared" si="71"/>
        <v>2.1809143962671307E-2</v>
      </c>
      <c r="G218" s="134">
        <f t="shared" si="58"/>
        <v>27804601.809329912</v>
      </c>
      <c r="H218" s="41">
        <f t="shared" si="67"/>
        <v>30</v>
      </c>
      <c r="I218" s="33">
        <f t="shared" si="68"/>
        <v>606394.56368442718</v>
      </c>
      <c r="J218" s="42"/>
      <c r="K218" s="43"/>
      <c r="L218" s="36">
        <f t="shared" ref="L218:L222" si="72">SUM(L217,I218)-J218</f>
        <v>49637903.399248846</v>
      </c>
    </row>
    <row r="219" spans="1:12" ht="12.75" customHeight="1" x14ac:dyDescent="0.25">
      <c r="A219" s="132">
        <v>43525</v>
      </c>
      <c r="B219" s="132">
        <v>43555</v>
      </c>
      <c r="C219" s="133">
        <v>0.19370000000000001</v>
      </c>
      <c r="D219" s="73">
        <f t="shared" si="69"/>
        <v>0.29055000000000003</v>
      </c>
      <c r="E219" s="40">
        <f t="shared" si="70"/>
        <v>2.1483218662772696E-2</v>
      </c>
      <c r="F219" s="73">
        <f t="shared" si="71"/>
        <v>2.1483218662772696E-2</v>
      </c>
      <c r="G219" s="134">
        <f t="shared" si="58"/>
        <v>27804601.809329912</v>
      </c>
      <c r="H219" s="41">
        <f t="shared" si="67"/>
        <v>30</v>
      </c>
      <c r="I219" s="33">
        <f t="shared" si="68"/>
        <v>597332.3405011599</v>
      </c>
      <c r="J219" s="42"/>
      <c r="K219" s="43"/>
      <c r="L219" s="36">
        <f t="shared" si="72"/>
        <v>50235235.739750005</v>
      </c>
    </row>
    <row r="220" spans="1:12" ht="12.75" customHeight="1" x14ac:dyDescent="0.25">
      <c r="A220" s="132">
        <v>43556</v>
      </c>
      <c r="B220" s="132">
        <v>43585</v>
      </c>
      <c r="C220" s="133">
        <v>0.19320000000000001</v>
      </c>
      <c r="D220" s="73">
        <f t="shared" si="69"/>
        <v>0.2898</v>
      </c>
      <c r="E220" s="40">
        <f t="shared" si="70"/>
        <v>2.1433736106823309E-2</v>
      </c>
      <c r="F220" s="73">
        <f t="shared" si="71"/>
        <v>2.1433736106823309E-2</v>
      </c>
      <c r="G220" s="134">
        <f t="shared" si="58"/>
        <v>27804601.809329912</v>
      </c>
      <c r="H220" s="41">
        <f t="shared" si="67"/>
        <v>30</v>
      </c>
      <c r="I220" s="33">
        <f t="shared" si="68"/>
        <v>595956.49773647927</v>
      </c>
      <c r="J220" s="42"/>
      <c r="K220" s="43"/>
      <c r="L220" s="36">
        <f t="shared" si="72"/>
        <v>50831192.237486482</v>
      </c>
    </row>
    <row r="221" spans="1:12" ht="12.75" customHeight="1" x14ac:dyDescent="0.25">
      <c r="A221" s="132">
        <v>43586</v>
      </c>
      <c r="B221" s="132">
        <v>43616</v>
      </c>
      <c r="C221" s="133">
        <v>0.19339999999999999</v>
      </c>
      <c r="D221" s="73">
        <f t="shared" si="69"/>
        <v>0.29009999999999997</v>
      </c>
      <c r="E221" s="40">
        <f t="shared" si="70"/>
        <v>2.1453532293473465E-2</v>
      </c>
      <c r="F221" s="73">
        <f t="shared" si="71"/>
        <v>2.1453532293473465E-2</v>
      </c>
      <c r="G221" s="134">
        <f t="shared" si="58"/>
        <v>27804601.809329912</v>
      </c>
      <c r="H221" s="41">
        <f t="shared" si="67"/>
        <v>30</v>
      </c>
      <c r="I221" s="33">
        <f t="shared" si="68"/>
        <v>596506.92282363004</v>
      </c>
      <c r="J221" s="42"/>
      <c r="K221" s="43"/>
      <c r="L221" s="36">
        <f t="shared" si="72"/>
        <v>51427699.160310112</v>
      </c>
    </row>
    <row r="222" spans="1:12" ht="12.75" customHeight="1" x14ac:dyDescent="0.25">
      <c r="A222" s="132">
        <v>43617</v>
      </c>
      <c r="B222" s="132">
        <v>43646</v>
      </c>
      <c r="C222" s="133">
        <v>0.193</v>
      </c>
      <c r="D222" s="73">
        <f t="shared" si="69"/>
        <v>0.28949999999999998</v>
      </c>
      <c r="E222" s="40">
        <f t="shared" si="70"/>
        <v>2.1413935698951558E-2</v>
      </c>
      <c r="F222" s="73">
        <f t="shared" si="71"/>
        <v>2.1413935698951558E-2</v>
      </c>
      <c r="G222" s="134">
        <f t="shared" si="58"/>
        <v>27804601.809329912</v>
      </c>
      <c r="H222" s="41">
        <f t="shared" si="67"/>
        <v>30</v>
      </c>
      <c r="I222" s="33">
        <f t="shared" si="68"/>
        <v>595405.95527994295</v>
      </c>
      <c r="J222" s="42"/>
      <c r="K222" s="43"/>
      <c r="L222" s="36">
        <f t="shared" si="72"/>
        <v>52023105.115590058</v>
      </c>
    </row>
    <row r="223" spans="1:12" ht="12.75" customHeight="1" x14ac:dyDescent="0.25">
      <c r="A223" s="132">
        <v>43647</v>
      </c>
      <c r="B223" s="132">
        <v>43677</v>
      </c>
      <c r="C223" s="133">
        <v>0.1928</v>
      </c>
      <c r="D223" s="73">
        <f t="shared" si="69"/>
        <v>0.28920000000000001</v>
      </c>
      <c r="E223" s="40">
        <f t="shared" si="70"/>
        <v>2.1394131067975497E-2</v>
      </c>
      <c r="F223" s="73">
        <f t="shared" si="71"/>
        <v>2.1394131067975497E-2</v>
      </c>
      <c r="G223" s="134">
        <f t="shared" si="58"/>
        <v>27804601.809329912</v>
      </c>
      <c r="H223" s="41">
        <f t="shared" si="67"/>
        <v>30</v>
      </c>
      <c r="I223" s="33">
        <f t="shared" si="68"/>
        <v>594855.29540167283</v>
      </c>
      <c r="J223" s="42"/>
      <c r="K223" s="43"/>
      <c r="L223" s="36">
        <f>SUM(L222,I223)-J223</f>
        <v>52617960.410991728</v>
      </c>
    </row>
    <row r="224" spans="1:12" ht="12.75" customHeight="1" x14ac:dyDescent="0.25">
      <c r="A224" s="132">
        <v>43678</v>
      </c>
      <c r="B224" s="132">
        <v>43708</v>
      </c>
      <c r="C224" s="133">
        <v>0.19320000000000001</v>
      </c>
      <c r="D224" s="73">
        <f t="shared" si="69"/>
        <v>0.2898</v>
      </c>
      <c r="E224" s="40">
        <f t="shared" si="70"/>
        <v>2.1433736106823309E-2</v>
      </c>
      <c r="F224" s="73">
        <f t="shared" si="71"/>
        <v>2.1433736106823309E-2</v>
      </c>
      <c r="G224" s="134">
        <f t="shared" si="58"/>
        <v>27804601.809329912</v>
      </c>
      <c r="H224" s="41">
        <f>IF(A224="","",DAYS360(A224,B224+(1)))</f>
        <v>30</v>
      </c>
      <c r="I224" s="33">
        <f>IF(A224="","",((G224*F224)/30)*H224)</f>
        <v>595956.49773647927</v>
      </c>
      <c r="J224" s="42"/>
      <c r="K224" s="43"/>
      <c r="L224" s="36">
        <f t="shared" ref="L224:L244" si="73">SUM(L223,I224)-J224</f>
        <v>53213916.908728205</v>
      </c>
    </row>
    <row r="225" spans="1:12" ht="12.75" customHeight="1" x14ac:dyDescent="0.25">
      <c r="A225" s="132">
        <v>43709</v>
      </c>
      <c r="B225" s="132">
        <v>43738</v>
      </c>
      <c r="C225" s="133">
        <v>0.19320000000000001</v>
      </c>
      <c r="D225" s="73">
        <f t="shared" si="69"/>
        <v>0.2898</v>
      </c>
      <c r="E225" s="40">
        <f t="shared" si="70"/>
        <v>2.1433736106823309E-2</v>
      </c>
      <c r="F225" s="73">
        <f t="shared" si="71"/>
        <v>2.1433736106823309E-2</v>
      </c>
      <c r="G225" s="134">
        <f t="shared" si="58"/>
        <v>27804601.809329912</v>
      </c>
      <c r="H225" s="41">
        <f>IF(A225="","",DAYS360(A225,B225+(1)))</f>
        <v>30</v>
      </c>
      <c r="I225" s="33">
        <f>IF(A225="","",((G225*F225)/30)*H225)</f>
        <v>595956.49773647927</v>
      </c>
      <c r="J225" s="42"/>
      <c r="K225" s="43"/>
      <c r="L225" s="36">
        <f t="shared" si="73"/>
        <v>53809873.406464681</v>
      </c>
    </row>
    <row r="226" spans="1:12" ht="12.75" customHeight="1" x14ac:dyDescent="0.25">
      <c r="A226" s="132">
        <v>43739</v>
      </c>
      <c r="B226" s="132">
        <v>43769</v>
      </c>
      <c r="C226" s="133">
        <v>0.191</v>
      </c>
      <c r="D226" s="73">
        <f t="shared" si="69"/>
        <v>0.28649999999999998</v>
      </c>
      <c r="E226" s="40">
        <f t="shared" si="70"/>
        <v>2.1215699038257929E-2</v>
      </c>
      <c r="F226" s="73">
        <f t="shared" si="71"/>
        <v>2.1215699038257929E-2</v>
      </c>
      <c r="G226" s="134">
        <f t="shared" si="58"/>
        <v>27804601.809329912</v>
      </c>
      <c r="H226" s="41">
        <f>IF(A226="","",DAYS360(A226,B226+(1)))</f>
        <v>30</v>
      </c>
      <c r="I226" s="33">
        <f>IF(A226="","",((G226*F226)/30)*H226)</f>
        <v>589894.06386534532</v>
      </c>
      <c r="J226" s="42"/>
      <c r="K226" s="43"/>
      <c r="L226" s="36">
        <f t="shared" si="73"/>
        <v>54399767.47033003</v>
      </c>
    </row>
    <row r="227" spans="1:12" ht="12.75" customHeight="1" x14ac:dyDescent="0.25">
      <c r="A227" s="132">
        <v>43770</v>
      </c>
      <c r="B227" s="132">
        <v>43799</v>
      </c>
      <c r="C227" s="133">
        <v>0.1903</v>
      </c>
      <c r="D227" s="73">
        <f>IF(A227="","",C227*1.5)</f>
        <v>0.28544999999999998</v>
      </c>
      <c r="E227" s="40">
        <f>IF(D227="","", (POWER((1+D227),(1/12)))-1)</f>
        <v>2.1146216086632474E-2</v>
      </c>
      <c r="F227" s="73">
        <f>IF(A227="","",IF(D$1=0,E227,MIN(E227,D$1)))</f>
        <v>2.1146216086632474E-2</v>
      </c>
      <c r="G227" s="134">
        <f t="shared" si="58"/>
        <v>27804601.809329912</v>
      </c>
      <c r="H227" s="41">
        <f>IF(A227="","",DAYS360(A227,B227+(1)))</f>
        <v>30</v>
      </c>
      <c r="I227" s="33">
        <f>IF(A227="","",((G227*F227)/30)*H227)</f>
        <v>587962.11806286254</v>
      </c>
      <c r="J227" s="42"/>
      <c r="K227" s="43"/>
      <c r="L227" s="36">
        <f t="shared" si="73"/>
        <v>54987729.588392891</v>
      </c>
    </row>
    <row r="228" spans="1:12" ht="12.75" customHeight="1" x14ac:dyDescent="0.25">
      <c r="A228" s="132">
        <v>43800</v>
      </c>
      <c r="B228" s="132">
        <v>43830</v>
      </c>
      <c r="C228" s="133">
        <v>0.18909999999999999</v>
      </c>
      <c r="D228" s="73">
        <f t="shared" ref="D228:D233" si="74">IF(A228="","",C228*1.5)</f>
        <v>0.28364999999999996</v>
      </c>
      <c r="E228" s="40">
        <f t="shared" ref="E228:E233" si="75">IF(D228="","", (POWER((1+D228),(1/12)))-1)</f>
        <v>2.102698132372427E-2</v>
      </c>
      <c r="F228" s="73">
        <f t="shared" ref="F228:F233" si="76">IF(A228="","",IF(D$1=0,E228,MIN(E228,D$1)))</f>
        <v>2.102698132372427E-2</v>
      </c>
      <c r="G228" s="134">
        <f t="shared" si="58"/>
        <v>27804601.809329912</v>
      </c>
      <c r="H228" s="41">
        <f t="shared" ref="H228:H237" si="77">IF(A228="","",DAYS360(A228,B228+(1)))</f>
        <v>30</v>
      </c>
      <c r="I228" s="33">
        <f t="shared" ref="I228:I237" si="78">IF(A228="","",((G228*F228)/30)*H228)</f>
        <v>584646.84295837011</v>
      </c>
      <c r="J228" s="42"/>
      <c r="K228" s="43"/>
      <c r="L228" s="36">
        <f t="shared" si="73"/>
        <v>55572376.431351259</v>
      </c>
    </row>
    <row r="229" spans="1:12" ht="12.75" customHeight="1" x14ac:dyDescent="0.25">
      <c r="A229" s="132">
        <v>43831</v>
      </c>
      <c r="B229" s="132">
        <v>43861</v>
      </c>
      <c r="C229" s="133">
        <v>0.19769999999999999</v>
      </c>
      <c r="D229" s="73">
        <f t="shared" si="74"/>
        <v>0.29654999999999998</v>
      </c>
      <c r="E229" s="40">
        <f t="shared" si="75"/>
        <v>2.1878132850398968E-2</v>
      </c>
      <c r="F229" s="73">
        <f t="shared" si="76"/>
        <v>2.1878132850398968E-2</v>
      </c>
      <c r="G229" s="134">
        <f t="shared" si="58"/>
        <v>27804601.809329912</v>
      </c>
      <c r="H229" s="41">
        <f t="shared" si="77"/>
        <v>30</v>
      </c>
      <c r="I229" s="33">
        <f t="shared" si="78"/>
        <v>608312.77223696338</v>
      </c>
      <c r="J229" s="42"/>
      <c r="K229" s="43"/>
      <c r="L229" s="36">
        <f t="shared" si="73"/>
        <v>56180689.203588225</v>
      </c>
    </row>
    <row r="230" spans="1:12" ht="12.75" customHeight="1" x14ac:dyDescent="0.25">
      <c r="A230" s="132">
        <v>43862</v>
      </c>
      <c r="B230" s="132">
        <v>43890</v>
      </c>
      <c r="C230" s="133">
        <v>0.19059999999999999</v>
      </c>
      <c r="D230" s="73">
        <f t="shared" si="74"/>
        <v>0.28589999999999999</v>
      </c>
      <c r="E230" s="40">
        <f t="shared" si="75"/>
        <v>2.1176000862688671E-2</v>
      </c>
      <c r="F230" s="73">
        <f t="shared" si="76"/>
        <v>2.1176000862688671E-2</v>
      </c>
      <c r="G230" s="134">
        <f t="shared" si="58"/>
        <v>27804601.809329912</v>
      </c>
      <c r="H230" s="41">
        <f t="shared" si="77"/>
        <v>30</v>
      </c>
      <c r="I230" s="33">
        <f t="shared" si="78"/>
        <v>588790.27190108516</v>
      </c>
      <c r="J230" s="42"/>
      <c r="K230" s="43"/>
      <c r="L230" s="36">
        <f t="shared" si="73"/>
        <v>56769479.475489311</v>
      </c>
    </row>
    <row r="231" spans="1:12" ht="12.75" customHeight="1" x14ac:dyDescent="0.25">
      <c r="A231" s="132">
        <v>43891</v>
      </c>
      <c r="B231" s="132">
        <v>43921</v>
      </c>
      <c r="C231" s="133">
        <v>0.1895</v>
      </c>
      <c r="D231" s="73">
        <f t="shared" si="74"/>
        <v>0.28425</v>
      </c>
      <c r="E231" s="40">
        <f t="shared" si="75"/>
        <v>2.1066743264638976E-2</v>
      </c>
      <c r="F231" s="73">
        <f t="shared" si="76"/>
        <v>2.1066743264638976E-2</v>
      </c>
      <c r="G231" s="134">
        <f t="shared" si="58"/>
        <v>27804601.809329912</v>
      </c>
      <c r="H231" s="41">
        <f t="shared" si="77"/>
        <v>30</v>
      </c>
      <c r="I231" s="33">
        <f t="shared" si="78"/>
        <v>585752.40789266967</v>
      </c>
      <c r="J231" s="42"/>
      <c r="K231" s="43"/>
      <c r="L231" s="36">
        <f t="shared" si="73"/>
        <v>57355231.883381978</v>
      </c>
    </row>
    <row r="232" spans="1:12" ht="12.75" customHeight="1" x14ac:dyDescent="0.25">
      <c r="A232" s="132">
        <v>43922</v>
      </c>
      <c r="B232" s="132">
        <v>43951</v>
      </c>
      <c r="C232" s="133">
        <v>0.18690000000000001</v>
      </c>
      <c r="D232" s="73">
        <f t="shared" si="74"/>
        <v>0.28034999999999999</v>
      </c>
      <c r="E232" s="40">
        <f t="shared" si="75"/>
        <v>2.0807985643612081E-2</v>
      </c>
      <c r="F232" s="73">
        <f t="shared" si="76"/>
        <v>2.0807985643612081E-2</v>
      </c>
      <c r="G232" s="134">
        <f t="shared" si="58"/>
        <v>27804601.809329912</v>
      </c>
      <c r="H232" s="41">
        <f t="shared" si="77"/>
        <v>30</v>
      </c>
      <c r="I232" s="33">
        <f t="shared" si="78"/>
        <v>578557.75527488731</v>
      </c>
      <c r="J232" s="42"/>
      <c r="K232" s="43"/>
      <c r="L232" s="36">
        <f t="shared" si="73"/>
        <v>57933789.638656862</v>
      </c>
    </row>
    <row r="233" spans="1:12" ht="12.75" customHeight="1" x14ac:dyDescent="0.25">
      <c r="A233" s="132">
        <v>43952</v>
      </c>
      <c r="B233" s="132">
        <v>43982</v>
      </c>
      <c r="C233" s="133">
        <v>0.189</v>
      </c>
      <c r="D233" s="73">
        <f t="shared" si="74"/>
        <v>0.28349999999999997</v>
      </c>
      <c r="E233" s="40">
        <f t="shared" si="75"/>
        <v>2.101703817654843E-2</v>
      </c>
      <c r="F233" s="73">
        <f t="shared" si="76"/>
        <v>2.101703817654843E-2</v>
      </c>
      <c r="G233" s="134">
        <f t="shared" si="58"/>
        <v>27804601.809329912</v>
      </c>
      <c r="H233" s="41">
        <f t="shared" si="77"/>
        <v>30</v>
      </c>
      <c r="I233" s="33">
        <f t="shared" si="78"/>
        <v>584370.37771041435</v>
      </c>
      <c r="J233" s="42"/>
      <c r="K233" s="43"/>
      <c r="L233" s="36">
        <f t="shared" si="73"/>
        <v>58518160.016367279</v>
      </c>
    </row>
    <row r="234" spans="1:12" ht="12.75" customHeight="1" x14ac:dyDescent="0.25">
      <c r="A234" s="132">
        <v>43983</v>
      </c>
      <c r="B234" s="132">
        <v>44012</v>
      </c>
      <c r="C234" s="133">
        <v>0.1812</v>
      </c>
      <c r="D234" s="73">
        <f>IF(A234="","",C234*1.5)</f>
        <v>0.27179999999999999</v>
      </c>
      <c r="E234" s="40">
        <f>IF(D234="","", (POWER((1+D234),(1/12)))-1)</f>
        <v>2.0238171647650516E-2</v>
      </c>
      <c r="F234" s="73">
        <f>IF(A234="","",IF(D$1=0,E234,MIN(E234,D$1)))</f>
        <v>2.0238171647650516E-2</v>
      </c>
      <c r="G234" s="134">
        <f t="shared" si="58"/>
        <v>27804601.809329912</v>
      </c>
      <c r="H234" s="41">
        <f t="shared" si="77"/>
        <v>30</v>
      </c>
      <c r="I234" s="33">
        <f t="shared" si="78"/>
        <v>562714.30401179288</v>
      </c>
      <c r="J234" s="42"/>
      <c r="K234" s="43"/>
      <c r="L234" s="36">
        <f t="shared" si="73"/>
        <v>59080874.320379071</v>
      </c>
    </row>
    <row r="235" spans="1:12" ht="12.75" customHeight="1" x14ac:dyDescent="0.25">
      <c r="A235" s="132">
        <v>44013</v>
      </c>
      <c r="B235" s="132">
        <v>44043</v>
      </c>
      <c r="C235" s="133">
        <v>0.1812</v>
      </c>
      <c r="D235" s="73">
        <f>IF(A235="","",C235*1.5)</f>
        <v>0.27179999999999999</v>
      </c>
      <c r="E235" s="40">
        <f>IF(D235="","", (POWER((1+D235),(1/12)))-1)</f>
        <v>2.0238171647650516E-2</v>
      </c>
      <c r="F235" s="73">
        <f>IF(A235="","",IF(D$1=0,E235,MIN(E235,D$1)))</f>
        <v>2.0238171647650516E-2</v>
      </c>
      <c r="G235" s="134">
        <f t="shared" si="58"/>
        <v>27804601.809329912</v>
      </c>
      <c r="H235" s="41">
        <f t="shared" si="77"/>
        <v>30</v>
      </c>
      <c r="I235" s="33">
        <f t="shared" si="78"/>
        <v>562714.30401179288</v>
      </c>
      <c r="J235" s="42"/>
      <c r="K235" s="43"/>
      <c r="L235" s="36">
        <f t="shared" si="73"/>
        <v>59643588.624390863</v>
      </c>
    </row>
    <row r="236" spans="1:12" ht="12.75" customHeight="1" x14ac:dyDescent="0.25">
      <c r="A236" s="132">
        <v>44044</v>
      </c>
      <c r="B236" s="132">
        <v>44074</v>
      </c>
      <c r="C236" s="133">
        <v>0.18290000000000001</v>
      </c>
      <c r="D236" s="73">
        <f t="shared" ref="D236:D244" si="79">IF(A236="","",C236*1.5)</f>
        <v>0.27434999999999998</v>
      </c>
      <c r="E236" s="40">
        <f t="shared" ref="E236:E244" si="80">IF(D236="","", (POWER((1+D236),(1/12)))-1)</f>
        <v>2.040848272831397E-2</v>
      </c>
      <c r="F236" s="73">
        <f t="shared" ref="F236:F244" si="81">IF(A236="","",IF(D$1=0,E236,MIN(E236,D$1)))</f>
        <v>2.040848272831397E-2</v>
      </c>
      <c r="G236" s="134">
        <f t="shared" si="58"/>
        <v>27804601.809329912</v>
      </c>
      <c r="H236" s="41">
        <f t="shared" si="77"/>
        <v>30</v>
      </c>
      <c r="I236" s="33">
        <f t="shared" si="78"/>
        <v>567449.7357933569</v>
      </c>
      <c r="J236" s="42"/>
      <c r="K236" s="43"/>
      <c r="L236" s="36">
        <f t="shared" si="73"/>
        <v>60211038.360184222</v>
      </c>
    </row>
    <row r="237" spans="1:12" ht="12.75" customHeight="1" x14ac:dyDescent="0.25">
      <c r="A237" s="132">
        <v>44075</v>
      </c>
      <c r="B237" s="132">
        <v>44104</v>
      </c>
      <c r="C237" s="133">
        <v>0.1835</v>
      </c>
      <c r="D237" s="73">
        <f t="shared" si="79"/>
        <v>0.27524999999999999</v>
      </c>
      <c r="E237" s="40">
        <f t="shared" si="80"/>
        <v>2.0468517942215714E-2</v>
      </c>
      <c r="F237" s="73">
        <f t="shared" si="81"/>
        <v>2.0468517942215714E-2</v>
      </c>
      <c r="G237" s="134">
        <f t="shared" si="58"/>
        <v>27804601.809329912</v>
      </c>
      <c r="H237" s="41">
        <f t="shared" si="77"/>
        <v>30</v>
      </c>
      <c r="I237" s="33">
        <f t="shared" si="78"/>
        <v>569118.99101043283</v>
      </c>
      <c r="J237" s="42"/>
      <c r="K237" s="43"/>
      <c r="L237" s="36">
        <f t="shared" si="73"/>
        <v>60780157.351194657</v>
      </c>
    </row>
    <row r="238" spans="1:12" ht="12.75" customHeight="1" x14ac:dyDescent="0.25">
      <c r="A238" s="132">
        <v>44105</v>
      </c>
      <c r="B238" s="132">
        <v>44135</v>
      </c>
      <c r="C238" s="133">
        <v>0.18090000000000001</v>
      </c>
      <c r="D238" s="73">
        <f t="shared" si="79"/>
        <v>0.27134999999999998</v>
      </c>
      <c r="E238" s="40">
        <f t="shared" si="80"/>
        <v>2.0208084261774895E-2</v>
      </c>
      <c r="F238" s="73">
        <f t="shared" si="81"/>
        <v>2.0208084261774895E-2</v>
      </c>
      <c r="G238" s="134">
        <f t="shared" si="58"/>
        <v>27804601.809329912</v>
      </c>
      <c r="H238" s="41">
        <f>IF(A238="","",DAYS360(A238,B238+(1)))</f>
        <v>30</v>
      </c>
      <c r="I238" s="33">
        <f>IF(A238="","",((G238*F238)/30)*H238)</f>
        <v>561877.73622803751</v>
      </c>
      <c r="J238" s="42"/>
      <c r="K238" s="43"/>
      <c r="L238" s="36">
        <f t="shared" si="73"/>
        <v>61342035.087422691</v>
      </c>
    </row>
    <row r="239" spans="1:12" ht="12.75" customHeight="1" x14ac:dyDescent="0.25">
      <c r="A239" s="132">
        <v>44136</v>
      </c>
      <c r="B239" s="132">
        <v>44165</v>
      </c>
      <c r="C239" s="133">
        <v>0.1784</v>
      </c>
      <c r="D239" s="73">
        <f t="shared" si="79"/>
        <v>0.2676</v>
      </c>
      <c r="E239" s="40">
        <f t="shared" si="80"/>
        <v>1.9956975716262315E-2</v>
      </c>
      <c r="F239" s="73">
        <f t="shared" si="81"/>
        <v>1.9956975716262315E-2</v>
      </c>
      <c r="G239" s="134">
        <f t="shared" si="58"/>
        <v>27804601.809329912</v>
      </c>
      <c r="H239" s="41">
        <f>IF(A239="","",DAYS360(A239,B239+(1)))</f>
        <v>30</v>
      </c>
      <c r="I239" s="33">
        <f>IF(A239="","",((G239*F239)/30)*H239)</f>
        <v>554895.76310914033</v>
      </c>
      <c r="J239" s="42"/>
      <c r="K239" s="43"/>
      <c r="L239" s="36">
        <f t="shared" si="73"/>
        <v>61896930.850531831</v>
      </c>
    </row>
    <row r="240" spans="1:12" ht="12.75" customHeight="1" x14ac:dyDescent="0.25">
      <c r="A240" s="132">
        <v>44166</v>
      </c>
      <c r="B240" s="132">
        <v>44196</v>
      </c>
      <c r="C240" s="133">
        <v>0.17460000000000001</v>
      </c>
      <c r="D240" s="73">
        <f t="shared" si="79"/>
        <v>0.26190000000000002</v>
      </c>
      <c r="E240" s="40">
        <f t="shared" si="80"/>
        <v>1.9573983490916769E-2</v>
      </c>
      <c r="F240" s="73">
        <f t="shared" si="81"/>
        <v>1.9573983490916769E-2</v>
      </c>
      <c r="G240" s="134">
        <f t="shared" si="58"/>
        <v>27804601.809329912</v>
      </c>
      <c r="H240" s="41">
        <f>IF(A240="","",DAYS360(A240,B240+(1)))</f>
        <v>30</v>
      </c>
      <c r="I240" s="33">
        <f>IF(A240="","",((G240*F240)/30)*H240)</f>
        <v>544246.81678733823</v>
      </c>
      <c r="J240" s="42"/>
      <c r="K240" s="43"/>
      <c r="L240" s="36">
        <f t="shared" si="73"/>
        <v>62441177.667319171</v>
      </c>
    </row>
    <row r="241" spans="1:12" ht="12.75" customHeight="1" x14ac:dyDescent="0.25">
      <c r="A241" s="132">
        <v>44197</v>
      </c>
      <c r="B241" s="132">
        <v>44227</v>
      </c>
      <c r="C241" s="133">
        <v>0.17319999999999999</v>
      </c>
      <c r="D241" s="73">
        <f t="shared" si="79"/>
        <v>0.25979999999999998</v>
      </c>
      <c r="E241" s="40">
        <f t="shared" si="80"/>
        <v>1.9432481245112987E-2</v>
      </c>
      <c r="F241" s="73">
        <f t="shared" si="81"/>
        <v>1.9432481245112987E-2</v>
      </c>
      <c r="G241" s="134">
        <f t="shared" ref="G241:G244" si="82">MIN(G240,L240)</f>
        <v>27804601.809329912</v>
      </c>
      <c r="H241" s="41">
        <f>IF(A241="","",DAYS360(A241,B241+(1)))</f>
        <v>30</v>
      </c>
      <c r="I241" s="33">
        <f>IF(A241="","",((G241*F241)/30)*H241)</f>
        <v>540312.40318763815</v>
      </c>
      <c r="J241" s="42"/>
      <c r="K241" s="43"/>
      <c r="L241" s="36">
        <f t="shared" si="73"/>
        <v>62981490.070506811</v>
      </c>
    </row>
    <row r="242" spans="1:12" ht="12.75" customHeight="1" x14ac:dyDescent="0.25">
      <c r="A242" s="132">
        <v>44228</v>
      </c>
      <c r="B242" s="132">
        <v>44255</v>
      </c>
      <c r="C242" s="133">
        <v>0.17510000000000001</v>
      </c>
      <c r="D242" s="73">
        <f t="shared" si="79"/>
        <v>0.26264999999999999</v>
      </c>
      <c r="E242" s="40">
        <f t="shared" si="80"/>
        <v>1.9624467698764914E-2</v>
      </c>
      <c r="F242" s="73">
        <f t="shared" si="81"/>
        <v>1.9624467698764914E-2</v>
      </c>
      <c r="G242" s="134">
        <f t="shared" si="82"/>
        <v>27804601.809329912</v>
      </c>
      <c r="H242" s="41">
        <f>IF(A242="","",DAYS360(A242,B242+(1)))</f>
        <v>30</v>
      </c>
      <c r="I242" s="33">
        <f>IF(A242="","",((G242*F242)/30)*H242)</f>
        <v>545650.51008421532</v>
      </c>
      <c r="J242" s="42"/>
      <c r="K242" s="43"/>
      <c r="L242" s="36">
        <f t="shared" si="73"/>
        <v>63527140.580591023</v>
      </c>
    </row>
    <row r="243" spans="1:12" ht="12.75" customHeight="1" x14ac:dyDescent="0.25">
      <c r="A243" s="132">
        <v>44256</v>
      </c>
      <c r="B243" s="132">
        <v>44286</v>
      </c>
      <c r="C243" s="133">
        <v>0.1741</v>
      </c>
      <c r="D243" s="73">
        <f t="shared" si="79"/>
        <v>0.26114999999999999</v>
      </c>
      <c r="E243" s="40">
        <f t="shared" si="80"/>
        <v>1.9523471771100809E-2</v>
      </c>
      <c r="F243" s="73">
        <f t="shared" si="81"/>
        <v>1.9523471771100809E-2</v>
      </c>
      <c r="G243" s="134">
        <f t="shared" si="82"/>
        <v>27804601.809329912</v>
      </c>
      <c r="H243" s="41">
        <f t="shared" ref="H243:H244" si="83">IF(A243="","",DAYS360(A243,B243+(1)))</f>
        <v>30</v>
      </c>
      <c r="I243" s="33">
        <f t="shared" ref="I243:I244" si="84">IF(A243="","",((G243*F243)/30)*H243)</f>
        <v>542842.35853115097</v>
      </c>
      <c r="J243" s="42"/>
      <c r="K243" s="43"/>
      <c r="L243" s="36">
        <f t="shared" si="73"/>
        <v>64069982.93912217</v>
      </c>
    </row>
    <row r="244" spans="1:12" ht="12.75" customHeight="1" x14ac:dyDescent="0.25">
      <c r="A244" s="132">
        <v>44287</v>
      </c>
      <c r="B244" s="132">
        <v>44316</v>
      </c>
      <c r="C244" s="133">
        <v>0.1731</v>
      </c>
      <c r="D244" s="73">
        <f t="shared" si="79"/>
        <v>0.25964999999999999</v>
      </c>
      <c r="E244" s="40">
        <f t="shared" si="80"/>
        <v>1.942236567004052E-2</v>
      </c>
      <c r="F244" s="73">
        <f t="shared" si="81"/>
        <v>1.942236567004052E-2</v>
      </c>
      <c r="G244" s="134">
        <f t="shared" si="82"/>
        <v>27804601.809329912</v>
      </c>
      <c r="H244" s="41">
        <f t="shared" si="83"/>
        <v>30</v>
      </c>
      <c r="I244" s="33">
        <f t="shared" si="84"/>
        <v>540031.14365067577</v>
      </c>
      <c r="J244" s="42"/>
      <c r="K244" s="43"/>
      <c r="L244" s="36">
        <f t="shared" si="73"/>
        <v>64610014.082772844</v>
      </c>
    </row>
    <row r="245" spans="1:12" ht="12.75" customHeight="1" x14ac:dyDescent="0.25">
      <c r="A245" s="44"/>
      <c r="B245" s="45"/>
      <c r="C245" s="45"/>
      <c r="D245" s="116" t="s">
        <v>19</v>
      </c>
      <c r="E245" s="116"/>
      <c r="F245" s="46" t="s">
        <v>20</v>
      </c>
      <c r="G245" s="47">
        <f>G244</f>
        <v>27804601.809329912</v>
      </c>
      <c r="H245" s="48">
        <f>SUM(H178:H244)</f>
        <v>2003</v>
      </c>
      <c r="I245" s="49">
        <f>SUM(I185:I244)</f>
        <v>36805412.273442931</v>
      </c>
      <c r="J245" s="49"/>
      <c r="K245" s="50"/>
      <c r="L245" s="51">
        <f>L244</f>
        <v>64610014.082772844</v>
      </c>
    </row>
    <row r="246" spans="1:12" ht="12.75" customHeight="1" x14ac:dyDescent="0.25">
      <c r="A246" s="52"/>
      <c r="B246" s="52"/>
      <c r="C246" s="52"/>
      <c r="D246" s="52"/>
      <c r="E246" s="52"/>
      <c r="F246" s="52"/>
      <c r="G246" s="53"/>
      <c r="H246" s="53"/>
      <c r="I246" s="54"/>
      <c r="J246" s="55"/>
      <c r="K246" s="56"/>
      <c r="L246" s="57"/>
    </row>
    <row r="247" spans="1:12" ht="12.75" customHeight="1" x14ac:dyDescent="0.25">
      <c r="A247" s="52"/>
      <c r="B247" s="52"/>
      <c r="C247" s="52"/>
      <c r="D247" s="58"/>
      <c r="E247" s="58"/>
      <c r="F247" s="58"/>
      <c r="G247" s="59"/>
      <c r="H247" s="111" t="s">
        <v>21</v>
      </c>
      <c r="I247" s="111"/>
      <c r="J247" s="111"/>
      <c r="K247" s="111"/>
      <c r="L247" s="60">
        <f>SUM(G245,I245)</f>
        <v>64610014.082772844</v>
      </c>
    </row>
    <row r="248" spans="1:12" ht="12.75" customHeight="1" x14ac:dyDescent="0.25">
      <c r="A248" s="52"/>
      <c r="B248" s="52"/>
      <c r="C248" s="52"/>
      <c r="D248" s="52"/>
      <c r="E248" s="52"/>
      <c r="F248" s="52"/>
      <c r="G248" s="53"/>
      <c r="H248" s="53"/>
      <c r="I248" s="54"/>
      <c r="J248" s="55"/>
      <c r="K248" s="56"/>
      <c r="L248" s="57"/>
    </row>
    <row r="249" spans="1:12" ht="12.75" customHeight="1" x14ac:dyDescent="0.25">
      <c r="C249" s="7"/>
      <c r="H249" s="111" t="s">
        <v>22</v>
      </c>
      <c r="I249" s="111"/>
      <c r="J249" s="111"/>
      <c r="K249" s="111"/>
      <c r="L249" s="61">
        <f>I245</f>
        <v>36805412.273442931</v>
      </c>
    </row>
    <row r="252" spans="1:12" ht="12.75" customHeight="1" x14ac:dyDescent="0.25">
      <c r="A252" s="80" t="s">
        <v>0</v>
      </c>
      <c r="B252" s="81">
        <v>4668</v>
      </c>
      <c r="C252" s="1"/>
      <c r="D252" s="2"/>
      <c r="E252" s="2"/>
      <c r="F252" s="3"/>
      <c r="G252" s="4"/>
      <c r="H252" s="3"/>
      <c r="I252" s="3"/>
      <c r="J252" s="3"/>
      <c r="K252" s="5"/>
      <c r="L252" s="6"/>
    </row>
    <row r="253" spans="1:12" ht="12.75" customHeight="1" x14ac:dyDescent="0.25">
      <c r="A253" s="80" t="s">
        <v>1</v>
      </c>
      <c r="B253" s="82">
        <v>84002722</v>
      </c>
      <c r="C253" s="7"/>
      <c r="D253" s="1"/>
      <c r="E253" s="2"/>
      <c r="F253" s="8"/>
      <c r="G253" s="8"/>
      <c r="H253" s="3"/>
      <c r="I253" s="3"/>
      <c r="J253" s="3"/>
      <c r="K253" s="5"/>
      <c r="L253" s="6"/>
    </row>
    <row r="254" spans="1:12" ht="12.75" customHeight="1" x14ac:dyDescent="0.25">
      <c r="A254" s="117"/>
      <c r="B254" s="117"/>
      <c r="C254" s="117"/>
      <c r="D254" s="118"/>
      <c r="E254" s="119"/>
      <c r="F254" s="3"/>
      <c r="G254" s="3"/>
      <c r="H254" s="3"/>
      <c r="I254" s="3"/>
      <c r="J254" s="3"/>
      <c r="K254" s="5"/>
      <c r="L254" s="6"/>
    </row>
    <row r="255" spans="1:12" ht="12.75" customHeight="1" x14ac:dyDescent="0.25">
      <c r="A255" s="110"/>
      <c r="B255" s="110"/>
      <c r="C255" s="10"/>
      <c r="D255" s="11"/>
      <c r="E255" s="11"/>
      <c r="F255" s="3"/>
      <c r="G255" s="3"/>
      <c r="H255" s="3"/>
      <c r="I255" s="3"/>
      <c r="J255" s="3"/>
      <c r="K255" s="5"/>
      <c r="L255" s="6"/>
    </row>
    <row r="256" spans="1:12" ht="12.75" customHeight="1" x14ac:dyDescent="0.25">
      <c r="A256" s="112" t="s">
        <v>2</v>
      </c>
      <c r="B256" s="112"/>
      <c r="C256" s="12" t="s">
        <v>3</v>
      </c>
      <c r="D256" s="113" t="s">
        <v>4</v>
      </c>
      <c r="E256" s="113"/>
      <c r="F256" s="13" t="s">
        <v>5</v>
      </c>
      <c r="G256" s="114" t="s">
        <v>6</v>
      </c>
      <c r="H256" s="114"/>
      <c r="I256" s="114"/>
      <c r="J256" s="114"/>
      <c r="K256" s="114"/>
      <c r="L256" s="114"/>
    </row>
    <row r="257" spans="1:12" ht="12.75" customHeight="1" x14ac:dyDescent="0.25">
      <c r="A257" s="14" t="s">
        <v>7</v>
      </c>
      <c r="B257" s="14" t="s">
        <v>8</v>
      </c>
      <c r="C257" s="15" t="s">
        <v>9</v>
      </c>
      <c r="D257" s="16" t="s">
        <v>10</v>
      </c>
      <c r="E257" s="16" t="s">
        <v>11</v>
      </c>
      <c r="F257" s="12" t="s">
        <v>12</v>
      </c>
      <c r="G257" s="17" t="s">
        <v>13</v>
      </c>
      <c r="H257" s="18" t="s">
        <v>14</v>
      </c>
      <c r="I257" s="19" t="s">
        <v>15</v>
      </c>
      <c r="J257" s="115" t="s">
        <v>16</v>
      </c>
      <c r="K257" s="115"/>
      <c r="L257" s="62" t="s">
        <v>23</v>
      </c>
    </row>
    <row r="258" spans="1:12" ht="12.75" customHeight="1" x14ac:dyDescent="0.25">
      <c r="A258" s="20"/>
      <c r="B258" s="21"/>
      <c r="C258" s="22"/>
      <c r="D258" s="23" t="str">
        <f>IF(C258="","",C258*1.5)</f>
        <v/>
      </c>
      <c r="E258" s="24" t="str">
        <f t="shared" ref="E258:E278" si="85">IF(D258="","", (POWER((1+D258),(1/12)))-1)</f>
        <v/>
      </c>
      <c r="F258" s="25" t="str">
        <f>IF(A258="","",IF(D$9=0,E258,MIN(E258,D$9)))</f>
        <v/>
      </c>
      <c r="G258" s="26">
        <f>B253</f>
        <v>84002722</v>
      </c>
      <c r="H258" s="27" t="str">
        <f>IF(A258="","",DAYS360(A258,B258+(1)))</f>
        <v/>
      </c>
      <c r="I258" s="28">
        <f>D254</f>
        <v>0</v>
      </c>
      <c r="J258" s="29" t="s">
        <v>17</v>
      </c>
      <c r="K258" s="30" t="s">
        <v>18</v>
      </c>
      <c r="L258" s="31">
        <f>G258+I258</f>
        <v>84002722</v>
      </c>
    </row>
    <row r="259" spans="1:12" ht="12.75" customHeight="1" x14ac:dyDescent="0.25">
      <c r="A259" s="20"/>
      <c r="B259" s="20"/>
      <c r="C259" s="22"/>
      <c r="D259" s="23" t="str">
        <f>IF(C259="","",C259*1.5)</f>
        <v/>
      </c>
      <c r="E259" s="24" t="str">
        <f t="shared" si="85"/>
        <v/>
      </c>
      <c r="F259" s="25" t="str">
        <f>IF(A259="","",IF(D$9=0,E259,MIN(E259,D$9)))</f>
        <v/>
      </c>
      <c r="G259" s="32">
        <f t="shared" ref="G259:G322" si="86">MIN(G258,L258)</f>
        <v>84002722</v>
      </c>
      <c r="H259" s="27" t="str">
        <f>IF(A259="","",DAYS360(A259,B259+(1)))</f>
        <v/>
      </c>
      <c r="I259" s="33" t="str">
        <f>IF(A259="","",((G259*F259)/30)*H259)</f>
        <v/>
      </c>
      <c r="J259" s="34"/>
      <c r="K259" s="35"/>
      <c r="L259" s="36">
        <f t="shared" ref="L259:L303" si="87">SUM(L258,I259)-J259</f>
        <v>84002722</v>
      </c>
    </row>
    <row r="260" spans="1:12" ht="12.75" customHeight="1" x14ac:dyDescent="0.25">
      <c r="A260" s="37">
        <v>42318</v>
      </c>
      <c r="B260" s="37">
        <v>42338</v>
      </c>
      <c r="C260" s="38">
        <v>0.1933</v>
      </c>
      <c r="D260" s="39">
        <f t="shared" ref="D260:D278" si="88">IF(A260="","",C260*1.5)</f>
        <v>0.28994999999999999</v>
      </c>
      <c r="E260" s="40">
        <f t="shared" si="85"/>
        <v>2.1443634727683625E-2</v>
      </c>
      <c r="F260" s="39">
        <f t="shared" ref="F260:F278" si="89">IF(A260="","",IF(D$1=0,E260,MIN(E260,D$1)))</f>
        <v>2.1443634727683625E-2</v>
      </c>
      <c r="G260" s="32">
        <f t="shared" si="86"/>
        <v>84002722</v>
      </c>
      <c r="H260" s="41">
        <f>IF(A260="","",DAYS360(A260,B260+(1)))</f>
        <v>21</v>
      </c>
      <c r="I260" s="33">
        <f>IF(A260="","",((G260*F260)/30)*H260)</f>
        <v>1260926.5806894072</v>
      </c>
      <c r="J260" s="42"/>
      <c r="K260" s="43"/>
      <c r="L260" s="36">
        <f t="shared" si="87"/>
        <v>85263648.5806894</v>
      </c>
    </row>
    <row r="261" spans="1:12" ht="12.75" customHeight="1" x14ac:dyDescent="0.25">
      <c r="A261" s="37">
        <v>42339</v>
      </c>
      <c r="B261" s="37">
        <v>42369</v>
      </c>
      <c r="C261" s="38">
        <v>0.1933</v>
      </c>
      <c r="D261" s="39">
        <f t="shared" si="88"/>
        <v>0.28994999999999999</v>
      </c>
      <c r="E261" s="40">
        <f t="shared" si="85"/>
        <v>2.1443634727683625E-2</v>
      </c>
      <c r="F261" s="39">
        <f t="shared" si="89"/>
        <v>2.1443634727683625E-2</v>
      </c>
      <c r="G261" s="32">
        <f t="shared" si="86"/>
        <v>84002722</v>
      </c>
      <c r="H261" s="41">
        <f t="shared" ref="H261:H288" si="90">IF(A261="","",DAYS360(A261,B261+(1)))</f>
        <v>30</v>
      </c>
      <c r="I261" s="33">
        <f>IF(A261="","",((G261*F261)/30)*H261)</f>
        <v>1801323.6866991532</v>
      </c>
      <c r="J261" s="42"/>
      <c r="K261" s="43"/>
      <c r="L261" s="36">
        <f t="shared" si="87"/>
        <v>87064972.267388552</v>
      </c>
    </row>
    <row r="262" spans="1:12" ht="12.75" customHeight="1" x14ac:dyDescent="0.25">
      <c r="A262" s="37">
        <v>42370</v>
      </c>
      <c r="B262" s="37">
        <v>42400</v>
      </c>
      <c r="C262" s="38">
        <v>0.1968</v>
      </c>
      <c r="D262" s="39">
        <f t="shared" si="88"/>
        <v>0.29520000000000002</v>
      </c>
      <c r="E262" s="40">
        <f t="shared" si="85"/>
        <v>2.1789423437557742E-2</v>
      </c>
      <c r="F262" s="39">
        <f t="shared" si="89"/>
        <v>2.1789423437557742E-2</v>
      </c>
      <c r="G262" s="32">
        <f t="shared" si="86"/>
        <v>84002722</v>
      </c>
      <c r="H262" s="41">
        <f t="shared" si="90"/>
        <v>30</v>
      </c>
      <c r="I262" s="33">
        <f>IF(A262="","",((G262*F262)/30)*H262)</f>
        <v>1830370.8795654473</v>
      </c>
      <c r="J262" s="42"/>
      <c r="K262" s="43"/>
      <c r="L262" s="36">
        <f t="shared" si="87"/>
        <v>88895343.146954</v>
      </c>
    </row>
    <row r="263" spans="1:12" ht="12.75" customHeight="1" x14ac:dyDescent="0.25">
      <c r="A263" s="37">
        <v>42401</v>
      </c>
      <c r="B263" s="37">
        <v>42429</v>
      </c>
      <c r="C263" s="38">
        <v>0.1968</v>
      </c>
      <c r="D263" s="39">
        <f t="shared" si="88"/>
        <v>0.29520000000000002</v>
      </c>
      <c r="E263" s="40">
        <f t="shared" si="85"/>
        <v>2.1789423437557742E-2</v>
      </c>
      <c r="F263" s="39">
        <f t="shared" si="89"/>
        <v>2.1789423437557742E-2</v>
      </c>
      <c r="G263" s="32">
        <f t="shared" si="86"/>
        <v>84002722</v>
      </c>
      <c r="H263" s="41">
        <f t="shared" si="90"/>
        <v>30</v>
      </c>
      <c r="I263" s="33">
        <f t="shared" ref="I263:I288" si="91">IF(A263="","",((G263*F263)/30)*H263)</f>
        <v>1830370.8795654473</v>
      </c>
      <c r="J263" s="42"/>
      <c r="K263" s="43"/>
      <c r="L263" s="36">
        <f t="shared" si="87"/>
        <v>90725714.026519448</v>
      </c>
    </row>
    <row r="264" spans="1:12" ht="12.75" customHeight="1" x14ac:dyDescent="0.25">
      <c r="A264" s="37">
        <v>42430</v>
      </c>
      <c r="B264" s="37">
        <v>42460</v>
      </c>
      <c r="C264" s="38">
        <v>0.1968</v>
      </c>
      <c r="D264" s="39">
        <f t="shared" si="88"/>
        <v>0.29520000000000002</v>
      </c>
      <c r="E264" s="40">
        <f t="shared" si="85"/>
        <v>2.1789423437557742E-2</v>
      </c>
      <c r="F264" s="39">
        <f t="shared" si="89"/>
        <v>2.1789423437557742E-2</v>
      </c>
      <c r="G264" s="32">
        <f t="shared" si="86"/>
        <v>84002722</v>
      </c>
      <c r="H264" s="41">
        <f t="shared" si="90"/>
        <v>30</v>
      </c>
      <c r="I264" s="33">
        <f t="shared" si="91"/>
        <v>1830370.8795654473</v>
      </c>
      <c r="J264" s="42"/>
      <c r="K264" s="43"/>
      <c r="L264" s="36">
        <f t="shared" si="87"/>
        <v>92556084.906084895</v>
      </c>
    </row>
    <row r="265" spans="1:12" ht="12.75" customHeight="1" x14ac:dyDescent="0.25">
      <c r="A265" s="37">
        <v>42461</v>
      </c>
      <c r="B265" s="37">
        <v>42490</v>
      </c>
      <c r="C265" s="38">
        <v>0.2054</v>
      </c>
      <c r="D265" s="39">
        <f t="shared" si="88"/>
        <v>0.30809999999999998</v>
      </c>
      <c r="E265" s="40">
        <f t="shared" si="85"/>
        <v>2.2633649099822239E-2</v>
      </c>
      <c r="F265" s="39">
        <f t="shared" si="89"/>
        <v>2.2633649099822239E-2</v>
      </c>
      <c r="G265" s="32">
        <f t="shared" si="86"/>
        <v>84002722</v>
      </c>
      <c r="H265" s="41">
        <f t="shared" si="90"/>
        <v>30</v>
      </c>
      <c r="I265" s="33">
        <f t="shared" si="91"/>
        <v>1901288.1331779179</v>
      </c>
      <c r="J265" s="42">
        <v>22798535</v>
      </c>
      <c r="K265" s="43"/>
      <c r="L265" s="36">
        <f t="shared" si="87"/>
        <v>71658838.039262816</v>
      </c>
    </row>
    <row r="266" spans="1:12" ht="12.75" customHeight="1" x14ac:dyDescent="0.25">
      <c r="A266" s="37">
        <v>42491</v>
      </c>
      <c r="B266" s="37">
        <v>42521</v>
      </c>
      <c r="C266" s="38">
        <v>0.2054</v>
      </c>
      <c r="D266" s="39">
        <f t="shared" si="88"/>
        <v>0.30809999999999998</v>
      </c>
      <c r="E266" s="40">
        <f t="shared" si="85"/>
        <v>2.2633649099822239E-2</v>
      </c>
      <c r="F266" s="39">
        <f t="shared" si="89"/>
        <v>2.2633649099822239E-2</v>
      </c>
      <c r="G266" s="32">
        <f t="shared" si="86"/>
        <v>71658838.039262816</v>
      </c>
      <c r="H266" s="41">
        <f t="shared" si="90"/>
        <v>30</v>
      </c>
      <c r="I266" s="33">
        <f t="shared" si="91"/>
        <v>1621900.9950816685</v>
      </c>
      <c r="J266" s="42"/>
      <c r="K266" s="43"/>
      <c r="L266" s="36">
        <f t="shared" si="87"/>
        <v>73280739.034344479</v>
      </c>
    </row>
    <row r="267" spans="1:12" ht="12.75" customHeight="1" x14ac:dyDescent="0.25">
      <c r="A267" s="37">
        <v>42522</v>
      </c>
      <c r="B267" s="37">
        <v>42551</v>
      </c>
      <c r="C267" s="38">
        <v>0.2054</v>
      </c>
      <c r="D267" s="39">
        <f t="shared" si="88"/>
        <v>0.30809999999999998</v>
      </c>
      <c r="E267" s="40">
        <f t="shared" si="85"/>
        <v>2.2633649099822239E-2</v>
      </c>
      <c r="F267" s="39">
        <f t="shared" si="89"/>
        <v>2.2633649099822239E-2</v>
      </c>
      <c r="G267" s="32">
        <f t="shared" si="86"/>
        <v>71658838.039262816</v>
      </c>
      <c r="H267" s="41">
        <f t="shared" si="90"/>
        <v>30</v>
      </c>
      <c r="I267" s="33">
        <f t="shared" si="91"/>
        <v>1621900.9950816685</v>
      </c>
      <c r="J267" s="42"/>
      <c r="K267" s="43"/>
      <c r="L267" s="36">
        <f t="shared" si="87"/>
        <v>74902640.029426143</v>
      </c>
    </row>
    <row r="268" spans="1:12" ht="12.75" customHeight="1" x14ac:dyDescent="0.25">
      <c r="A268" s="37">
        <v>42552</v>
      </c>
      <c r="B268" s="37">
        <v>42582</v>
      </c>
      <c r="C268" s="38">
        <v>0.21340000000000001</v>
      </c>
      <c r="D268" s="39">
        <f t="shared" si="88"/>
        <v>0.3201</v>
      </c>
      <c r="E268" s="40">
        <f t="shared" si="85"/>
        <v>2.3412151466478903E-2</v>
      </c>
      <c r="F268" s="39">
        <f t="shared" si="89"/>
        <v>2.3412151466478903E-2</v>
      </c>
      <c r="G268" s="32">
        <f t="shared" si="86"/>
        <v>71658838.039262816</v>
      </c>
      <c r="H268" s="41">
        <f t="shared" si="90"/>
        <v>30</v>
      </c>
      <c r="I268" s="33">
        <f t="shared" si="91"/>
        <v>1677687.5700871011</v>
      </c>
      <c r="J268" s="42"/>
      <c r="K268" s="43"/>
      <c r="L268" s="36">
        <f t="shared" si="87"/>
        <v>76580327.599513248</v>
      </c>
    </row>
    <row r="269" spans="1:12" ht="12.75" customHeight="1" x14ac:dyDescent="0.25">
      <c r="A269" s="37">
        <v>42583</v>
      </c>
      <c r="B269" s="37">
        <v>42613</v>
      </c>
      <c r="C269" s="38">
        <v>0.21340000000000001</v>
      </c>
      <c r="D269" s="39">
        <f t="shared" si="88"/>
        <v>0.3201</v>
      </c>
      <c r="E269" s="40">
        <f t="shared" si="85"/>
        <v>2.3412151466478903E-2</v>
      </c>
      <c r="F269" s="39">
        <f t="shared" si="89"/>
        <v>2.3412151466478903E-2</v>
      </c>
      <c r="G269" s="32">
        <f t="shared" si="86"/>
        <v>71658838.039262816</v>
      </c>
      <c r="H269" s="41">
        <f t="shared" si="90"/>
        <v>30</v>
      </c>
      <c r="I269" s="33">
        <f t="shared" si="91"/>
        <v>1677687.5700871011</v>
      </c>
      <c r="J269" s="42"/>
      <c r="K269" s="43"/>
      <c r="L269" s="36">
        <f t="shared" si="87"/>
        <v>78258015.169600353</v>
      </c>
    </row>
    <row r="270" spans="1:12" ht="12.75" customHeight="1" x14ac:dyDescent="0.25">
      <c r="A270" s="37">
        <v>42614</v>
      </c>
      <c r="B270" s="37">
        <v>42643</v>
      </c>
      <c r="C270" s="38">
        <v>0.21340000000000001</v>
      </c>
      <c r="D270" s="39">
        <f t="shared" si="88"/>
        <v>0.3201</v>
      </c>
      <c r="E270" s="40">
        <f t="shared" si="85"/>
        <v>2.3412151466478903E-2</v>
      </c>
      <c r="F270" s="39">
        <f t="shared" si="89"/>
        <v>2.3412151466478903E-2</v>
      </c>
      <c r="G270" s="32">
        <f t="shared" si="86"/>
        <v>71658838.039262816</v>
      </c>
      <c r="H270" s="41">
        <f t="shared" si="90"/>
        <v>30</v>
      </c>
      <c r="I270" s="33">
        <f t="shared" si="91"/>
        <v>1677687.5700871011</v>
      </c>
      <c r="J270" s="42"/>
      <c r="K270" s="43"/>
      <c r="L270" s="36">
        <f t="shared" si="87"/>
        <v>79935702.739687458</v>
      </c>
    </row>
    <row r="271" spans="1:12" ht="12.75" customHeight="1" x14ac:dyDescent="0.25">
      <c r="A271" s="37">
        <v>42644</v>
      </c>
      <c r="B271" s="37">
        <v>42674</v>
      </c>
      <c r="C271" s="38">
        <v>0.21990000000000001</v>
      </c>
      <c r="D271" s="39">
        <f t="shared" si="88"/>
        <v>0.32985000000000003</v>
      </c>
      <c r="E271" s="40">
        <f t="shared" si="85"/>
        <v>2.4039922656450941E-2</v>
      </c>
      <c r="F271" s="39">
        <f t="shared" si="89"/>
        <v>2.4039922656450941E-2</v>
      </c>
      <c r="G271" s="32">
        <f t="shared" si="86"/>
        <v>71658838.039262816</v>
      </c>
      <c r="H271" s="41">
        <f t="shared" si="90"/>
        <v>30</v>
      </c>
      <c r="I271" s="33">
        <f t="shared" si="91"/>
        <v>1722672.9241150226</v>
      </c>
      <c r="J271" s="42"/>
      <c r="K271" s="43"/>
      <c r="L271" s="36">
        <f t="shared" si="87"/>
        <v>81658375.663802475</v>
      </c>
    </row>
    <row r="272" spans="1:12" ht="12.75" customHeight="1" x14ac:dyDescent="0.25">
      <c r="A272" s="37">
        <v>42675</v>
      </c>
      <c r="B272" s="37">
        <v>42704</v>
      </c>
      <c r="C272" s="38">
        <v>0.21990000000000001</v>
      </c>
      <c r="D272" s="39">
        <f t="shared" si="88"/>
        <v>0.32985000000000003</v>
      </c>
      <c r="E272" s="40">
        <f t="shared" si="85"/>
        <v>2.4039922656450941E-2</v>
      </c>
      <c r="F272" s="39">
        <f t="shared" si="89"/>
        <v>2.4039922656450941E-2</v>
      </c>
      <c r="G272" s="32">
        <f t="shared" si="86"/>
        <v>71658838.039262816</v>
      </c>
      <c r="H272" s="41">
        <f t="shared" si="90"/>
        <v>30</v>
      </c>
      <c r="I272" s="33">
        <f t="shared" si="91"/>
        <v>1722672.9241150226</v>
      </c>
      <c r="J272" s="42"/>
      <c r="K272" s="43"/>
      <c r="L272" s="36">
        <f t="shared" si="87"/>
        <v>83381048.587917492</v>
      </c>
    </row>
    <row r="273" spans="1:12" ht="12.75" customHeight="1" x14ac:dyDescent="0.25">
      <c r="A273" s="37">
        <v>42705</v>
      </c>
      <c r="B273" s="37">
        <v>42735</v>
      </c>
      <c r="C273" s="38">
        <v>0.21990000000000001</v>
      </c>
      <c r="D273" s="39">
        <f t="shared" si="88"/>
        <v>0.32985000000000003</v>
      </c>
      <c r="E273" s="40">
        <f t="shared" si="85"/>
        <v>2.4039922656450941E-2</v>
      </c>
      <c r="F273" s="39">
        <f t="shared" si="89"/>
        <v>2.4039922656450941E-2</v>
      </c>
      <c r="G273" s="32">
        <f t="shared" si="86"/>
        <v>71658838.039262816</v>
      </c>
      <c r="H273" s="41">
        <f t="shared" si="90"/>
        <v>30</v>
      </c>
      <c r="I273" s="33">
        <f t="shared" si="91"/>
        <v>1722672.9241150226</v>
      </c>
      <c r="J273" s="42"/>
      <c r="K273" s="43"/>
      <c r="L273" s="36">
        <f t="shared" si="87"/>
        <v>85103721.512032509</v>
      </c>
    </row>
    <row r="274" spans="1:12" ht="12.75" customHeight="1" x14ac:dyDescent="0.25">
      <c r="A274" s="37">
        <v>42736</v>
      </c>
      <c r="B274" s="37">
        <v>42766</v>
      </c>
      <c r="C274" s="38">
        <v>0.22339999999999999</v>
      </c>
      <c r="D274" s="39">
        <f t="shared" si="88"/>
        <v>0.33509999999999995</v>
      </c>
      <c r="E274" s="40">
        <f t="shared" si="85"/>
        <v>2.4376207843189057E-2</v>
      </c>
      <c r="F274" s="39">
        <f t="shared" si="89"/>
        <v>2.4376207843189057E-2</v>
      </c>
      <c r="G274" s="32">
        <f t="shared" si="86"/>
        <v>71658838.039262816</v>
      </c>
      <c r="H274" s="41">
        <f t="shared" si="90"/>
        <v>30</v>
      </c>
      <c r="I274" s="33">
        <f t="shared" si="91"/>
        <v>1746770.7298464926</v>
      </c>
      <c r="J274" s="42"/>
      <c r="K274" s="43"/>
      <c r="L274" s="36">
        <f t="shared" si="87"/>
        <v>86850492.241879001</v>
      </c>
    </row>
    <row r="275" spans="1:12" ht="12.75" customHeight="1" x14ac:dyDescent="0.25">
      <c r="A275" s="37">
        <v>42767</v>
      </c>
      <c r="B275" s="37">
        <v>42794</v>
      </c>
      <c r="C275" s="38">
        <v>0.22339999999999999</v>
      </c>
      <c r="D275" s="39">
        <f t="shared" si="88"/>
        <v>0.33509999999999995</v>
      </c>
      <c r="E275" s="40">
        <f t="shared" si="85"/>
        <v>2.4376207843189057E-2</v>
      </c>
      <c r="F275" s="39">
        <f t="shared" si="89"/>
        <v>2.4376207843189057E-2</v>
      </c>
      <c r="G275" s="32">
        <f t="shared" si="86"/>
        <v>71658838.039262816</v>
      </c>
      <c r="H275" s="41">
        <f t="shared" si="90"/>
        <v>30</v>
      </c>
      <c r="I275" s="33">
        <f t="shared" si="91"/>
        <v>1746770.7298464926</v>
      </c>
      <c r="J275" s="42"/>
      <c r="K275" s="43"/>
      <c r="L275" s="36">
        <f t="shared" si="87"/>
        <v>88597262.971725494</v>
      </c>
    </row>
    <row r="276" spans="1:12" ht="12.75" customHeight="1" x14ac:dyDescent="0.25">
      <c r="A276" s="37">
        <v>42795</v>
      </c>
      <c r="B276" s="37">
        <v>42825</v>
      </c>
      <c r="C276" s="38">
        <v>0.22339999999999999</v>
      </c>
      <c r="D276" s="39">
        <f t="shared" si="88"/>
        <v>0.33509999999999995</v>
      </c>
      <c r="E276" s="40">
        <f t="shared" si="85"/>
        <v>2.4376207843189057E-2</v>
      </c>
      <c r="F276" s="39">
        <f t="shared" si="89"/>
        <v>2.4376207843189057E-2</v>
      </c>
      <c r="G276" s="32">
        <f t="shared" si="86"/>
        <v>71658838.039262816</v>
      </c>
      <c r="H276" s="41">
        <f t="shared" si="90"/>
        <v>30</v>
      </c>
      <c r="I276" s="33">
        <f t="shared" si="91"/>
        <v>1746770.7298464926</v>
      </c>
      <c r="J276" s="42"/>
      <c r="K276" s="43"/>
      <c r="L276" s="36">
        <f t="shared" si="87"/>
        <v>90344033.701571986</v>
      </c>
    </row>
    <row r="277" spans="1:12" ht="12.75" customHeight="1" x14ac:dyDescent="0.25">
      <c r="A277" s="37">
        <v>42826</v>
      </c>
      <c r="B277" s="37">
        <v>42855</v>
      </c>
      <c r="C277" s="38">
        <v>0.2233</v>
      </c>
      <c r="D277" s="39">
        <f t="shared" si="88"/>
        <v>0.33494999999999997</v>
      </c>
      <c r="E277" s="40">
        <f t="shared" si="85"/>
        <v>2.4366616530168139E-2</v>
      </c>
      <c r="F277" s="39">
        <f t="shared" si="89"/>
        <v>2.4366616530168139E-2</v>
      </c>
      <c r="G277" s="32">
        <f t="shared" si="86"/>
        <v>71658838.039262816</v>
      </c>
      <c r="H277" s="41">
        <f t="shared" si="90"/>
        <v>30</v>
      </c>
      <c r="I277" s="33">
        <f t="shared" si="91"/>
        <v>1746083.4275001427</v>
      </c>
      <c r="J277" s="42"/>
      <c r="K277" s="43"/>
      <c r="L277" s="36">
        <f t="shared" si="87"/>
        <v>92090117.12907213</v>
      </c>
    </row>
    <row r="278" spans="1:12" ht="12.75" customHeight="1" x14ac:dyDescent="0.25">
      <c r="A278" s="37">
        <v>42856</v>
      </c>
      <c r="B278" s="37">
        <v>42886</v>
      </c>
      <c r="C278" s="38">
        <v>0.2233</v>
      </c>
      <c r="D278" s="39">
        <f t="shared" si="88"/>
        <v>0.33494999999999997</v>
      </c>
      <c r="E278" s="40">
        <f t="shared" si="85"/>
        <v>2.4366616530168139E-2</v>
      </c>
      <c r="F278" s="39">
        <f t="shared" si="89"/>
        <v>2.4366616530168139E-2</v>
      </c>
      <c r="G278" s="32">
        <f t="shared" si="86"/>
        <v>71658838.039262816</v>
      </c>
      <c r="H278" s="41">
        <f t="shared" si="90"/>
        <v>30</v>
      </c>
      <c r="I278" s="33">
        <f t="shared" si="91"/>
        <v>1746083.4275001427</v>
      </c>
      <c r="J278" s="42"/>
      <c r="K278" s="43"/>
      <c r="L278" s="36">
        <f t="shared" si="87"/>
        <v>93836200.556572273</v>
      </c>
    </row>
    <row r="279" spans="1:12" ht="12.75" customHeight="1" x14ac:dyDescent="0.25">
      <c r="A279" s="37">
        <v>42887</v>
      </c>
      <c r="B279" s="37">
        <v>42916</v>
      </c>
      <c r="C279" s="38">
        <v>0.2233</v>
      </c>
      <c r="D279" s="39">
        <f>IF(A279="","",C279*1.5)</f>
        <v>0.33494999999999997</v>
      </c>
      <c r="E279" s="40">
        <f>IF(D279="","", (POWER((1+D279),(1/12)))-1)</f>
        <v>2.4366616530168139E-2</v>
      </c>
      <c r="F279" s="39">
        <f>IF(A279="","",IF(D$1=0,E279,MIN(E279,D$1)))</f>
        <v>2.4366616530168139E-2</v>
      </c>
      <c r="G279" s="32">
        <f t="shared" si="86"/>
        <v>71658838.039262816</v>
      </c>
      <c r="H279" s="41">
        <f t="shared" si="90"/>
        <v>30</v>
      </c>
      <c r="I279" s="33">
        <f t="shared" si="91"/>
        <v>1746083.4275001427</v>
      </c>
      <c r="J279" s="42"/>
      <c r="K279" s="43"/>
      <c r="L279" s="36">
        <f t="shared" si="87"/>
        <v>95582283.984072417</v>
      </c>
    </row>
    <row r="280" spans="1:12" ht="12.75" customHeight="1" x14ac:dyDescent="0.25">
      <c r="A280" s="37">
        <v>42917</v>
      </c>
      <c r="B280" s="37">
        <v>42947</v>
      </c>
      <c r="C280" s="38">
        <v>0.2198</v>
      </c>
      <c r="D280" s="39">
        <f>IF(A280="","",C280*1.5)</f>
        <v>0.32969999999999999</v>
      </c>
      <c r="E280" s="40">
        <f>IF(D280="","", (POWER((1+D280),(1/12)))-1)</f>
        <v>2.4030296637850723E-2</v>
      </c>
      <c r="F280" s="39">
        <f>IF(A280="","",IF(D$1=0,E280,MIN(E280,D$1)))</f>
        <v>2.4030296637850723E-2</v>
      </c>
      <c r="G280" s="32">
        <f t="shared" si="86"/>
        <v>71658838.039262816</v>
      </c>
      <c r="H280" s="41">
        <f t="shared" si="90"/>
        <v>30</v>
      </c>
      <c r="I280" s="33">
        <f t="shared" si="91"/>
        <v>1721983.1348071867</v>
      </c>
      <c r="J280" s="42"/>
      <c r="K280" s="43"/>
      <c r="L280" s="36">
        <f t="shared" si="87"/>
        <v>97304267.118879601</v>
      </c>
    </row>
    <row r="281" spans="1:12" ht="12.75" customHeight="1" x14ac:dyDescent="0.25">
      <c r="A281" s="37">
        <v>42948</v>
      </c>
      <c r="B281" s="37">
        <v>42978</v>
      </c>
      <c r="C281" s="38">
        <v>0.2198</v>
      </c>
      <c r="D281" s="39">
        <f t="shared" ref="D281:D295" si="92">IF(A281="","",C281*1.5)</f>
        <v>0.32969999999999999</v>
      </c>
      <c r="E281" s="40">
        <f t="shared" ref="E281:E295" si="93">IF(D281="","", (POWER((1+D281),(1/12)))-1)</f>
        <v>2.4030296637850723E-2</v>
      </c>
      <c r="F281" s="39">
        <f t="shared" ref="F281:F295" si="94">IF(A281="","",IF(D$1=0,E281,MIN(E281,D$1)))</f>
        <v>2.4030296637850723E-2</v>
      </c>
      <c r="G281" s="32">
        <f t="shared" si="86"/>
        <v>71658838.039262816</v>
      </c>
      <c r="H281" s="41">
        <f t="shared" si="90"/>
        <v>30</v>
      </c>
      <c r="I281" s="33">
        <f t="shared" si="91"/>
        <v>1721983.1348071867</v>
      </c>
      <c r="J281" s="42"/>
      <c r="K281" s="43"/>
      <c r="L281" s="36">
        <f t="shared" si="87"/>
        <v>99026250.253686786</v>
      </c>
    </row>
    <row r="282" spans="1:12" ht="12.75" customHeight="1" x14ac:dyDescent="0.25">
      <c r="A282" s="37">
        <v>42979</v>
      </c>
      <c r="B282" s="37">
        <v>43008</v>
      </c>
      <c r="C282" s="38">
        <v>0.2198</v>
      </c>
      <c r="D282" s="39">
        <f t="shared" si="92"/>
        <v>0.32969999999999999</v>
      </c>
      <c r="E282" s="40">
        <f t="shared" si="93"/>
        <v>2.4030296637850723E-2</v>
      </c>
      <c r="F282" s="39">
        <f t="shared" si="94"/>
        <v>2.4030296637850723E-2</v>
      </c>
      <c r="G282" s="32">
        <f t="shared" si="86"/>
        <v>71658838.039262816</v>
      </c>
      <c r="H282" s="41">
        <f t="shared" si="90"/>
        <v>30</v>
      </c>
      <c r="I282" s="33">
        <f t="shared" si="91"/>
        <v>1721983.1348071867</v>
      </c>
      <c r="J282" s="42"/>
      <c r="K282" s="43"/>
      <c r="L282" s="36">
        <f t="shared" si="87"/>
        <v>100748233.38849397</v>
      </c>
    </row>
    <row r="283" spans="1:12" ht="12.75" customHeight="1" x14ac:dyDescent="0.25">
      <c r="A283" s="37">
        <v>43009</v>
      </c>
      <c r="B283" s="37">
        <v>43039</v>
      </c>
      <c r="C283" s="38">
        <v>0.21149999999999999</v>
      </c>
      <c r="D283" s="39">
        <f t="shared" si="92"/>
        <v>0.31724999999999998</v>
      </c>
      <c r="E283" s="40">
        <f t="shared" si="93"/>
        <v>2.3227846316473233E-2</v>
      </c>
      <c r="F283" s="39">
        <f t="shared" si="94"/>
        <v>2.3227846316473233E-2</v>
      </c>
      <c r="G283" s="32">
        <f t="shared" si="86"/>
        <v>71658838.039262816</v>
      </c>
      <c r="H283" s="41">
        <f t="shared" si="90"/>
        <v>30</v>
      </c>
      <c r="I283" s="33">
        <f t="shared" si="91"/>
        <v>1664480.4771930429</v>
      </c>
      <c r="J283" s="42"/>
      <c r="K283" s="43"/>
      <c r="L283" s="36">
        <f t="shared" si="87"/>
        <v>102412713.86568701</v>
      </c>
    </row>
    <row r="284" spans="1:12" ht="12.75" customHeight="1" x14ac:dyDescent="0.25">
      <c r="A284" s="37">
        <v>43040</v>
      </c>
      <c r="B284" s="37">
        <v>43069</v>
      </c>
      <c r="C284" s="38">
        <v>0.20960000000000001</v>
      </c>
      <c r="D284" s="39">
        <f t="shared" si="92"/>
        <v>0.31440000000000001</v>
      </c>
      <c r="E284" s="40">
        <f t="shared" si="93"/>
        <v>2.3043175271197036E-2</v>
      </c>
      <c r="F284" s="39">
        <f t="shared" si="94"/>
        <v>2.3043175271197036E-2</v>
      </c>
      <c r="G284" s="32">
        <f t="shared" si="86"/>
        <v>71658838.039262816</v>
      </c>
      <c r="H284" s="41">
        <f t="shared" si="90"/>
        <v>30</v>
      </c>
      <c r="I284" s="33">
        <f t="shared" si="91"/>
        <v>1651247.1646690543</v>
      </c>
      <c r="J284" s="42"/>
      <c r="K284" s="43"/>
      <c r="L284" s="36">
        <f t="shared" si="87"/>
        <v>104063961.03035606</v>
      </c>
    </row>
    <row r="285" spans="1:12" ht="12.75" customHeight="1" x14ac:dyDescent="0.25">
      <c r="A285" s="37">
        <v>43070</v>
      </c>
      <c r="B285" s="37">
        <v>43100</v>
      </c>
      <c r="C285" s="38">
        <v>0.2077</v>
      </c>
      <c r="D285" s="39">
        <f t="shared" si="92"/>
        <v>0.31154999999999999</v>
      </c>
      <c r="E285" s="40">
        <f t="shared" si="93"/>
        <v>2.2858136808515228E-2</v>
      </c>
      <c r="F285" s="39">
        <f t="shared" si="94"/>
        <v>2.2858136808515228E-2</v>
      </c>
      <c r="G285" s="32">
        <f t="shared" si="86"/>
        <v>71658838.039262816</v>
      </c>
      <c r="H285" s="41">
        <f t="shared" si="90"/>
        <v>30</v>
      </c>
      <c r="I285" s="33">
        <f t="shared" si="91"/>
        <v>1637987.5234407047</v>
      </c>
      <c r="J285" s="42"/>
      <c r="K285" s="43"/>
      <c r="L285" s="36">
        <f t="shared" si="87"/>
        <v>105701948.55379677</v>
      </c>
    </row>
    <row r="286" spans="1:12" ht="12.75" customHeight="1" x14ac:dyDescent="0.25">
      <c r="A286" s="37">
        <v>43101</v>
      </c>
      <c r="B286" s="37">
        <v>43131</v>
      </c>
      <c r="C286" s="38">
        <v>0.2069</v>
      </c>
      <c r="D286" s="39">
        <f t="shared" si="92"/>
        <v>0.31035000000000001</v>
      </c>
      <c r="E286" s="40">
        <f t="shared" si="93"/>
        <v>2.2780115587483163E-2</v>
      </c>
      <c r="F286" s="39">
        <f t="shared" si="94"/>
        <v>2.2780115587483163E-2</v>
      </c>
      <c r="G286" s="32">
        <f t="shared" si="86"/>
        <v>71658838.039262816</v>
      </c>
      <c r="H286" s="41">
        <f t="shared" si="90"/>
        <v>30</v>
      </c>
      <c r="I286" s="33">
        <f t="shared" si="91"/>
        <v>1632396.6133991424</v>
      </c>
      <c r="J286" s="42"/>
      <c r="K286" s="43"/>
      <c r="L286" s="36">
        <f t="shared" si="87"/>
        <v>107334345.16719592</v>
      </c>
    </row>
    <row r="287" spans="1:12" ht="12.75" customHeight="1" x14ac:dyDescent="0.25">
      <c r="A287" s="37">
        <v>43132</v>
      </c>
      <c r="B287" s="37">
        <v>43159</v>
      </c>
      <c r="C287" s="38">
        <v>0.21010000000000001</v>
      </c>
      <c r="D287" s="39">
        <f t="shared" si="92"/>
        <v>0.31515000000000004</v>
      </c>
      <c r="E287" s="40">
        <f t="shared" si="93"/>
        <v>2.3091808474569486E-2</v>
      </c>
      <c r="F287" s="39">
        <f t="shared" si="94"/>
        <v>2.3091808474569486E-2</v>
      </c>
      <c r="G287" s="32">
        <f t="shared" si="86"/>
        <v>71658838.039262816</v>
      </c>
      <c r="H287" s="41">
        <f t="shared" si="90"/>
        <v>30</v>
      </c>
      <c r="I287" s="33">
        <f t="shared" si="91"/>
        <v>1654732.1635128513</v>
      </c>
      <c r="J287" s="42"/>
      <c r="K287" s="43"/>
      <c r="L287" s="36">
        <f t="shared" si="87"/>
        <v>108989077.33070877</v>
      </c>
    </row>
    <row r="288" spans="1:12" ht="12.75" customHeight="1" x14ac:dyDescent="0.25">
      <c r="A288" s="37">
        <v>43160</v>
      </c>
      <c r="B288" s="37">
        <v>43190</v>
      </c>
      <c r="C288" s="38">
        <v>0.20680000000000001</v>
      </c>
      <c r="D288" s="39">
        <f t="shared" si="92"/>
        <v>0.31020000000000003</v>
      </c>
      <c r="E288" s="40">
        <f t="shared" si="93"/>
        <v>2.2770358330055807E-2</v>
      </c>
      <c r="F288" s="39">
        <f t="shared" si="94"/>
        <v>2.2770358330055807E-2</v>
      </c>
      <c r="G288" s="32">
        <f t="shared" si="86"/>
        <v>71658838.039262816</v>
      </c>
      <c r="H288" s="41">
        <f t="shared" si="90"/>
        <v>30</v>
      </c>
      <c r="I288" s="33">
        <f t="shared" si="91"/>
        <v>1631697.4196694479</v>
      </c>
      <c r="J288" s="42"/>
      <c r="K288" s="43"/>
      <c r="L288" s="36">
        <f t="shared" si="87"/>
        <v>110620774.75037822</v>
      </c>
    </row>
    <row r="289" spans="1:12" ht="12.75" customHeight="1" x14ac:dyDescent="0.25">
      <c r="A289" s="37">
        <v>43191</v>
      </c>
      <c r="B289" s="37">
        <v>43220</v>
      </c>
      <c r="C289" s="38">
        <v>0.20480000000000001</v>
      </c>
      <c r="D289" s="39">
        <f t="shared" si="92"/>
        <v>0.30720000000000003</v>
      </c>
      <c r="E289" s="40">
        <f t="shared" si="93"/>
        <v>2.2574997834371668E-2</v>
      </c>
      <c r="F289" s="39">
        <f t="shared" si="94"/>
        <v>2.2574997834371668E-2</v>
      </c>
      <c r="G289" s="32">
        <f t="shared" si="86"/>
        <v>71658838.039262816</v>
      </c>
      <c r="H289" s="41">
        <f>IF(A289="","",DAYS360(A289,B289+(1)))</f>
        <v>30</v>
      </c>
      <c r="I289" s="33">
        <f>IF(A289="","",((G289*F289)/30)*H289)</f>
        <v>1617698.1135499482</v>
      </c>
      <c r="J289" s="42"/>
      <c r="K289" s="43"/>
      <c r="L289" s="36">
        <f t="shared" si="87"/>
        <v>112238472.86392817</v>
      </c>
    </row>
    <row r="290" spans="1:12" ht="12.75" customHeight="1" x14ac:dyDescent="0.25">
      <c r="A290" s="37">
        <v>43221</v>
      </c>
      <c r="B290" s="37">
        <v>43251</v>
      </c>
      <c r="C290" s="38">
        <v>0.2044</v>
      </c>
      <c r="D290" s="39">
        <f t="shared" si="92"/>
        <v>0.30659999999999998</v>
      </c>
      <c r="E290" s="40">
        <f t="shared" si="93"/>
        <v>2.2535876422826506E-2</v>
      </c>
      <c r="F290" s="39">
        <f t="shared" si="94"/>
        <v>2.2535876422826506E-2</v>
      </c>
      <c r="G290" s="32">
        <f t="shared" si="86"/>
        <v>71658838.039262816</v>
      </c>
      <c r="H290" s="41">
        <f>IF(A290="","",DAYS360(A290,B290+(1)))</f>
        <v>30</v>
      </c>
      <c r="I290" s="33">
        <f>IF(A290="","",((G290*F290)/30)*H290)</f>
        <v>1614894.718656166</v>
      </c>
      <c r="J290" s="42"/>
      <c r="K290" s="43"/>
      <c r="L290" s="36">
        <f t="shared" si="87"/>
        <v>113853367.58258434</v>
      </c>
    </row>
    <row r="291" spans="1:12" ht="12.75" customHeight="1" x14ac:dyDescent="0.25">
      <c r="A291" s="37">
        <v>43252</v>
      </c>
      <c r="B291" s="37">
        <v>43281</v>
      </c>
      <c r="C291" s="38">
        <v>0.20280000000000001</v>
      </c>
      <c r="D291" s="39">
        <f t="shared" si="92"/>
        <v>0.30420000000000003</v>
      </c>
      <c r="E291" s="40">
        <f t="shared" si="93"/>
        <v>2.2379225919199275E-2</v>
      </c>
      <c r="F291" s="39">
        <f t="shared" si="94"/>
        <v>2.2379225919199275E-2</v>
      </c>
      <c r="G291" s="32">
        <f t="shared" si="86"/>
        <v>71658838.039262816</v>
      </c>
      <c r="H291" s="41">
        <f t="shared" ref="H291:H304" si="95">IF(A291="","",DAYS360(A291,B291+(1)))</f>
        <v>30</v>
      </c>
      <c r="I291" s="33">
        <f t="shared" ref="I291:I304" si="96">IF(A291="","",((G291*F291)/30)*H291)</f>
        <v>1603669.3255879735</v>
      </c>
      <c r="J291" s="42"/>
      <c r="K291" s="43"/>
      <c r="L291" s="36">
        <f t="shared" si="87"/>
        <v>115457036.90817231</v>
      </c>
    </row>
    <row r="292" spans="1:12" ht="12.75" customHeight="1" x14ac:dyDescent="0.25">
      <c r="A292" s="37">
        <v>43282</v>
      </c>
      <c r="B292" s="37">
        <v>43312</v>
      </c>
      <c r="C292" s="38">
        <v>0.20030000000000001</v>
      </c>
      <c r="D292" s="39">
        <f t="shared" si="92"/>
        <v>0.30044999999999999</v>
      </c>
      <c r="E292" s="40">
        <f t="shared" si="93"/>
        <v>2.2133929699163168E-2</v>
      </c>
      <c r="F292" s="39">
        <f t="shared" si="94"/>
        <v>2.2133929699163168E-2</v>
      </c>
      <c r="G292" s="32">
        <f t="shared" si="86"/>
        <v>71658838.039262816</v>
      </c>
      <c r="H292" s="41">
        <f t="shared" si="95"/>
        <v>30</v>
      </c>
      <c r="I292" s="33">
        <f t="shared" si="96"/>
        <v>1586091.6834847627</v>
      </c>
      <c r="J292" s="42"/>
      <c r="K292" s="43"/>
      <c r="L292" s="36">
        <f t="shared" si="87"/>
        <v>117043128.59165707</v>
      </c>
    </row>
    <row r="293" spans="1:12" ht="12.75" customHeight="1" x14ac:dyDescent="0.25">
      <c r="A293" s="37">
        <v>43313</v>
      </c>
      <c r="B293" s="37">
        <v>43343</v>
      </c>
      <c r="C293" s="38">
        <v>0.19939999999999999</v>
      </c>
      <c r="D293" s="39">
        <f t="shared" si="92"/>
        <v>0.29909999999999998</v>
      </c>
      <c r="E293" s="40">
        <f t="shared" si="93"/>
        <v>2.2045464310016527E-2</v>
      </c>
      <c r="F293" s="39">
        <f t="shared" si="94"/>
        <v>2.2045464310016527E-2</v>
      </c>
      <c r="G293" s="32">
        <f t="shared" si="86"/>
        <v>71658838.039262816</v>
      </c>
      <c r="H293" s="41">
        <f t="shared" si="95"/>
        <v>30</v>
      </c>
      <c r="I293" s="33">
        <f t="shared" si="96"/>
        <v>1579752.3564918232</v>
      </c>
      <c r="J293" s="42"/>
      <c r="K293" s="43"/>
      <c r="L293" s="36">
        <f t="shared" si="87"/>
        <v>118622880.94814889</v>
      </c>
    </row>
    <row r="294" spans="1:12" ht="12.75" customHeight="1" x14ac:dyDescent="0.25">
      <c r="A294" s="37">
        <v>43344</v>
      </c>
      <c r="B294" s="37">
        <v>43373</v>
      </c>
      <c r="C294" s="38">
        <v>0.1981</v>
      </c>
      <c r="D294" s="39">
        <f t="shared" si="92"/>
        <v>0.29715000000000003</v>
      </c>
      <c r="E294" s="40">
        <f t="shared" si="93"/>
        <v>2.1917532081249247E-2</v>
      </c>
      <c r="F294" s="39">
        <f t="shared" si="94"/>
        <v>2.1917532081249247E-2</v>
      </c>
      <c r="G294" s="32">
        <f t="shared" si="86"/>
        <v>71658838.039262816</v>
      </c>
      <c r="H294" s="41">
        <f t="shared" si="95"/>
        <v>30</v>
      </c>
      <c r="I294" s="33">
        <f t="shared" si="96"/>
        <v>1570584.8816305867</v>
      </c>
      <c r="J294" s="42"/>
      <c r="K294" s="43"/>
      <c r="L294" s="36">
        <f t="shared" si="87"/>
        <v>120193465.82977948</v>
      </c>
    </row>
    <row r="295" spans="1:12" ht="12.75" customHeight="1" x14ac:dyDescent="0.25">
      <c r="A295" s="37">
        <v>43374</v>
      </c>
      <c r="B295" s="37">
        <v>43404</v>
      </c>
      <c r="C295" s="38">
        <v>0.1963</v>
      </c>
      <c r="D295" s="39">
        <f t="shared" si="92"/>
        <v>0.29444999999999999</v>
      </c>
      <c r="E295" s="40">
        <f t="shared" si="93"/>
        <v>2.1740103800155453E-2</v>
      </c>
      <c r="F295" s="39">
        <f t="shared" si="94"/>
        <v>2.1740103800155453E-2</v>
      </c>
      <c r="G295" s="32">
        <f t="shared" si="86"/>
        <v>71658838.039262816</v>
      </c>
      <c r="H295" s="41">
        <f t="shared" si="95"/>
        <v>30</v>
      </c>
      <c r="I295" s="33">
        <f t="shared" si="96"/>
        <v>1557870.5771721017</v>
      </c>
      <c r="J295" s="42"/>
      <c r="K295" s="43"/>
      <c r="L295" s="36">
        <f t="shared" si="87"/>
        <v>121751336.40695158</v>
      </c>
    </row>
    <row r="296" spans="1:12" ht="12.75" customHeight="1" x14ac:dyDescent="0.25">
      <c r="A296" s="37">
        <v>43405</v>
      </c>
      <c r="B296" s="37">
        <v>43434</v>
      </c>
      <c r="C296" s="38">
        <v>0.19489999999999999</v>
      </c>
      <c r="D296" s="39">
        <f>IF(A296="","",C296*1.5)</f>
        <v>0.29235</v>
      </c>
      <c r="E296" s="40">
        <f>IF(D296="","", (POWER((1+D296),(1/12)))-1)</f>
        <v>2.1601869331581591E-2</v>
      </c>
      <c r="F296" s="39">
        <f>IF(A296="","",IF(D$1=0,E296,MIN(E296,D$1)))</f>
        <v>2.1601869331581591E-2</v>
      </c>
      <c r="G296" s="32">
        <f t="shared" si="86"/>
        <v>71658838.039262816</v>
      </c>
      <c r="H296" s="41">
        <f t="shared" si="95"/>
        <v>30</v>
      </c>
      <c r="I296" s="33">
        <f t="shared" si="96"/>
        <v>1547964.8557771237</v>
      </c>
      <c r="J296" s="42"/>
      <c r="K296" s="43"/>
      <c r="L296" s="36">
        <f t="shared" si="87"/>
        <v>123299301.26272871</v>
      </c>
    </row>
    <row r="297" spans="1:12" ht="12.75" customHeight="1" x14ac:dyDescent="0.25">
      <c r="A297" s="37">
        <v>43435</v>
      </c>
      <c r="B297" s="37">
        <v>43465</v>
      </c>
      <c r="C297" s="38">
        <v>0.19400000000000001</v>
      </c>
      <c r="D297" s="39">
        <f t="shared" ref="D297:D307" si="97">IF(A297="","",C297*1.5)</f>
        <v>0.29100000000000004</v>
      </c>
      <c r="E297" s="40">
        <f t="shared" ref="E297:E307" si="98">IF(D297="","", (POWER((1+D297),(1/12)))-1)</f>
        <v>2.1512895544899102E-2</v>
      </c>
      <c r="F297" s="39">
        <f t="shared" ref="F297:F307" si="99">IF(A297="","",IF(D$1=0,E297,MIN(E297,D$1)))</f>
        <v>2.1512895544899102E-2</v>
      </c>
      <c r="G297" s="32">
        <f t="shared" si="86"/>
        <v>71658838.039262816</v>
      </c>
      <c r="H297" s="41">
        <f t="shared" si="95"/>
        <v>30</v>
      </c>
      <c r="I297" s="33">
        <f t="shared" si="96"/>
        <v>1541589.0976075034</v>
      </c>
      <c r="J297" s="42"/>
      <c r="K297" s="43"/>
      <c r="L297" s="36">
        <f t="shared" si="87"/>
        <v>124840890.36033621</v>
      </c>
    </row>
    <row r="298" spans="1:12" ht="12.75" customHeight="1" x14ac:dyDescent="0.25">
      <c r="A298" s="37">
        <v>43466</v>
      </c>
      <c r="B298" s="37">
        <v>43496</v>
      </c>
      <c r="C298" s="38">
        <v>0.19159999999999999</v>
      </c>
      <c r="D298" s="39">
        <f t="shared" si="97"/>
        <v>0.28739999999999999</v>
      </c>
      <c r="E298" s="40">
        <f t="shared" si="98"/>
        <v>2.127521449135017E-2</v>
      </c>
      <c r="F298" s="39">
        <f t="shared" si="99"/>
        <v>2.127521449135017E-2</v>
      </c>
      <c r="G298" s="32">
        <f t="shared" si="86"/>
        <v>71658838.039262816</v>
      </c>
      <c r="H298" s="41">
        <f t="shared" si="95"/>
        <v>30</v>
      </c>
      <c r="I298" s="33">
        <f t="shared" si="96"/>
        <v>1524557.1494862391</v>
      </c>
      <c r="J298" s="42"/>
      <c r="K298" s="43"/>
      <c r="L298" s="36">
        <f t="shared" si="87"/>
        <v>126365447.50982246</v>
      </c>
    </row>
    <row r="299" spans="1:12" ht="12.75" customHeight="1" x14ac:dyDescent="0.25">
      <c r="A299" s="132">
        <v>43497</v>
      </c>
      <c r="B299" s="132">
        <v>43524</v>
      </c>
      <c r="C299" s="133">
        <v>0.19700000000000001</v>
      </c>
      <c r="D299" s="73">
        <f t="shared" si="97"/>
        <v>0.29549999999999998</v>
      </c>
      <c r="E299" s="40">
        <f t="shared" si="98"/>
        <v>2.1809143962671307E-2</v>
      </c>
      <c r="F299" s="73">
        <f t="shared" si="99"/>
        <v>2.1809143962671307E-2</v>
      </c>
      <c r="G299" s="134">
        <f t="shared" si="86"/>
        <v>71658838.039262816</v>
      </c>
      <c r="H299" s="41">
        <f t="shared" si="95"/>
        <v>30</v>
      </c>
      <c r="I299" s="33">
        <f t="shared" si="96"/>
        <v>1562817.9149960296</v>
      </c>
      <c r="J299" s="42"/>
      <c r="K299" s="43"/>
      <c r="L299" s="36">
        <f t="shared" si="87"/>
        <v>127928265.42481849</v>
      </c>
    </row>
    <row r="300" spans="1:12" ht="12.75" customHeight="1" x14ac:dyDescent="0.25">
      <c r="A300" s="132">
        <v>43525</v>
      </c>
      <c r="B300" s="132">
        <v>43555</v>
      </c>
      <c r="C300" s="133">
        <v>0.19370000000000001</v>
      </c>
      <c r="D300" s="73">
        <f t="shared" si="97"/>
        <v>0.29055000000000003</v>
      </c>
      <c r="E300" s="40">
        <f t="shared" si="98"/>
        <v>2.1483218662772696E-2</v>
      </c>
      <c r="F300" s="73">
        <f t="shared" si="99"/>
        <v>2.1483218662772696E-2</v>
      </c>
      <c r="G300" s="134">
        <f t="shared" si="86"/>
        <v>71658838.039262816</v>
      </c>
      <c r="H300" s="41">
        <f t="shared" si="95"/>
        <v>30</v>
      </c>
      <c r="I300" s="33">
        <f t="shared" si="96"/>
        <v>1539462.486717697</v>
      </c>
      <c r="J300" s="42"/>
      <c r="K300" s="43"/>
      <c r="L300" s="36">
        <f t="shared" si="87"/>
        <v>129467727.91153619</v>
      </c>
    </row>
    <row r="301" spans="1:12" ht="12.75" customHeight="1" x14ac:dyDescent="0.25">
      <c r="A301" s="132">
        <v>43556</v>
      </c>
      <c r="B301" s="132">
        <v>43585</v>
      </c>
      <c r="C301" s="133">
        <v>0.19320000000000001</v>
      </c>
      <c r="D301" s="73">
        <f t="shared" si="97"/>
        <v>0.2898</v>
      </c>
      <c r="E301" s="40">
        <f t="shared" si="98"/>
        <v>2.1433736106823309E-2</v>
      </c>
      <c r="F301" s="73">
        <f t="shared" si="99"/>
        <v>2.1433736106823309E-2</v>
      </c>
      <c r="G301" s="134">
        <f t="shared" si="86"/>
        <v>71658838.039262816</v>
      </c>
      <c r="H301" s="41">
        <f t="shared" si="95"/>
        <v>30</v>
      </c>
      <c r="I301" s="33">
        <f t="shared" si="96"/>
        <v>1535916.624255151</v>
      </c>
      <c r="J301" s="42"/>
      <c r="K301" s="43"/>
      <c r="L301" s="36">
        <f t="shared" si="87"/>
        <v>131003644.53579134</v>
      </c>
    </row>
    <row r="302" spans="1:12" ht="12.75" customHeight="1" x14ac:dyDescent="0.25">
      <c r="A302" s="132">
        <v>43586</v>
      </c>
      <c r="B302" s="132">
        <v>43616</v>
      </c>
      <c r="C302" s="133">
        <v>0.19339999999999999</v>
      </c>
      <c r="D302" s="73">
        <f t="shared" si="97"/>
        <v>0.29009999999999997</v>
      </c>
      <c r="E302" s="40">
        <f t="shared" si="98"/>
        <v>2.1453532293473465E-2</v>
      </c>
      <c r="F302" s="73">
        <f t="shared" si="99"/>
        <v>2.1453532293473465E-2</v>
      </c>
      <c r="G302" s="134">
        <f t="shared" si="86"/>
        <v>71658838.039262816</v>
      </c>
      <c r="H302" s="41">
        <f t="shared" si="95"/>
        <v>30</v>
      </c>
      <c r="I302" s="33">
        <f t="shared" si="96"/>
        <v>1537335.1959881096</v>
      </c>
      <c r="J302" s="42"/>
      <c r="K302" s="43"/>
      <c r="L302" s="36">
        <f t="shared" si="87"/>
        <v>132540979.73177944</v>
      </c>
    </row>
    <row r="303" spans="1:12" ht="12.75" customHeight="1" x14ac:dyDescent="0.25">
      <c r="A303" s="132">
        <v>43617</v>
      </c>
      <c r="B303" s="132">
        <v>43646</v>
      </c>
      <c r="C303" s="133">
        <v>0.193</v>
      </c>
      <c r="D303" s="73">
        <f t="shared" si="97"/>
        <v>0.28949999999999998</v>
      </c>
      <c r="E303" s="40">
        <f t="shared" si="98"/>
        <v>2.1413935698951558E-2</v>
      </c>
      <c r="F303" s="73">
        <f t="shared" si="99"/>
        <v>2.1413935698951558E-2</v>
      </c>
      <c r="G303" s="134">
        <f t="shared" si="86"/>
        <v>71658838.039262816</v>
      </c>
      <c r="H303" s="41">
        <f t="shared" si="95"/>
        <v>30</v>
      </c>
      <c r="I303" s="33">
        <f t="shared" si="96"/>
        <v>1534497.7500343579</v>
      </c>
      <c r="J303" s="42"/>
      <c r="K303" s="43"/>
      <c r="L303" s="36">
        <f t="shared" si="87"/>
        <v>134075477.4818138</v>
      </c>
    </row>
    <row r="304" spans="1:12" ht="12.75" customHeight="1" x14ac:dyDescent="0.25">
      <c r="A304" s="132">
        <v>43647</v>
      </c>
      <c r="B304" s="132">
        <v>43677</v>
      </c>
      <c r="C304" s="133">
        <v>0.1928</v>
      </c>
      <c r="D304" s="73">
        <f t="shared" si="97"/>
        <v>0.28920000000000001</v>
      </c>
      <c r="E304" s="40">
        <f t="shared" si="98"/>
        <v>2.1394131067975497E-2</v>
      </c>
      <c r="F304" s="73">
        <f t="shared" si="99"/>
        <v>2.1394131067975497E-2</v>
      </c>
      <c r="G304" s="134">
        <f t="shared" si="86"/>
        <v>71658838.039262816</v>
      </c>
      <c r="H304" s="41">
        <f t="shared" si="95"/>
        <v>30</v>
      </c>
      <c r="I304" s="33">
        <f t="shared" si="96"/>
        <v>1533078.5731908169</v>
      </c>
      <c r="J304" s="42"/>
      <c r="K304" s="43"/>
      <c r="L304" s="36">
        <f>SUM(L303,I304)-J304</f>
        <v>135608556.05500463</v>
      </c>
    </row>
    <row r="305" spans="1:12" ht="12.75" customHeight="1" x14ac:dyDescent="0.25">
      <c r="A305" s="132">
        <v>43678</v>
      </c>
      <c r="B305" s="132">
        <v>43708</v>
      </c>
      <c r="C305" s="133">
        <v>0.19320000000000001</v>
      </c>
      <c r="D305" s="73">
        <f t="shared" si="97"/>
        <v>0.2898</v>
      </c>
      <c r="E305" s="40">
        <f t="shared" si="98"/>
        <v>2.1433736106823309E-2</v>
      </c>
      <c r="F305" s="73">
        <f t="shared" si="99"/>
        <v>2.1433736106823309E-2</v>
      </c>
      <c r="G305" s="134">
        <f t="shared" si="86"/>
        <v>71658838.039262816</v>
      </c>
      <c r="H305" s="41">
        <f>IF(A305="","",DAYS360(A305,B305+(1)))</f>
        <v>30</v>
      </c>
      <c r="I305" s="33">
        <f>IF(A305="","",((G305*F305)/30)*H305)</f>
        <v>1535916.624255151</v>
      </c>
      <c r="J305" s="42"/>
      <c r="K305" s="43"/>
      <c r="L305" s="36">
        <f t="shared" ref="L305:L325" si="100">SUM(L304,I305)-J305</f>
        <v>137144472.67925978</v>
      </c>
    </row>
    <row r="306" spans="1:12" ht="12.75" customHeight="1" x14ac:dyDescent="0.25">
      <c r="A306" s="132">
        <v>43709</v>
      </c>
      <c r="B306" s="132">
        <v>43738</v>
      </c>
      <c r="C306" s="133">
        <v>0.19320000000000001</v>
      </c>
      <c r="D306" s="73">
        <f t="shared" si="97"/>
        <v>0.2898</v>
      </c>
      <c r="E306" s="40">
        <f t="shared" si="98"/>
        <v>2.1433736106823309E-2</v>
      </c>
      <c r="F306" s="73">
        <f t="shared" si="99"/>
        <v>2.1433736106823309E-2</v>
      </c>
      <c r="G306" s="134">
        <f t="shared" si="86"/>
        <v>71658838.039262816</v>
      </c>
      <c r="H306" s="41">
        <f>IF(A306="","",DAYS360(A306,B306+(1)))</f>
        <v>30</v>
      </c>
      <c r="I306" s="33">
        <f>IF(A306="","",((G306*F306)/30)*H306)</f>
        <v>1535916.624255151</v>
      </c>
      <c r="J306" s="42"/>
      <c r="K306" s="43"/>
      <c r="L306" s="36">
        <f t="shared" si="100"/>
        <v>138680389.30351493</v>
      </c>
    </row>
    <row r="307" spans="1:12" ht="12.75" customHeight="1" x14ac:dyDescent="0.25">
      <c r="A307" s="132">
        <v>43739</v>
      </c>
      <c r="B307" s="132">
        <v>43769</v>
      </c>
      <c r="C307" s="133">
        <v>0.191</v>
      </c>
      <c r="D307" s="73">
        <f t="shared" si="97"/>
        <v>0.28649999999999998</v>
      </c>
      <c r="E307" s="40">
        <f t="shared" si="98"/>
        <v>2.1215699038257929E-2</v>
      </c>
      <c r="F307" s="73">
        <f t="shared" si="99"/>
        <v>2.1215699038257929E-2</v>
      </c>
      <c r="G307" s="134">
        <f t="shared" si="86"/>
        <v>71658838.039262816</v>
      </c>
      <c r="H307" s="41">
        <f>IF(A307="","",DAYS360(A307,B307+(1)))</f>
        <v>30</v>
      </c>
      <c r="I307" s="33">
        <f>IF(A307="","",((G307*F307)/30)*H307)</f>
        <v>1520292.3412722689</v>
      </c>
      <c r="J307" s="42"/>
      <c r="K307" s="43"/>
      <c r="L307" s="36">
        <f t="shared" si="100"/>
        <v>140200681.64478719</v>
      </c>
    </row>
    <row r="308" spans="1:12" ht="12.75" customHeight="1" x14ac:dyDescent="0.25">
      <c r="A308" s="132">
        <v>43770</v>
      </c>
      <c r="B308" s="132">
        <v>43799</v>
      </c>
      <c r="C308" s="133">
        <v>0.1903</v>
      </c>
      <c r="D308" s="73">
        <f>IF(A308="","",C308*1.5)</f>
        <v>0.28544999999999998</v>
      </c>
      <c r="E308" s="40">
        <f>IF(D308="","", (POWER((1+D308),(1/12)))-1)</f>
        <v>2.1146216086632474E-2</v>
      </c>
      <c r="F308" s="73">
        <f>IF(A308="","",IF(D$1=0,E308,MIN(E308,D$1)))</f>
        <v>2.1146216086632474E-2</v>
      </c>
      <c r="G308" s="134">
        <f t="shared" si="86"/>
        <v>71658838.039262816</v>
      </c>
      <c r="H308" s="41">
        <f>IF(A308="","",DAYS360(A308,B308+(1)))</f>
        <v>30</v>
      </c>
      <c r="I308" s="33">
        <f>IF(A308="","",((G308*F308)/30)*H308)</f>
        <v>1515313.2736952505</v>
      </c>
      <c r="J308" s="42"/>
      <c r="K308" s="43"/>
      <c r="L308" s="36">
        <f t="shared" si="100"/>
        <v>141715994.91848245</v>
      </c>
    </row>
    <row r="309" spans="1:12" ht="12.75" customHeight="1" x14ac:dyDescent="0.25">
      <c r="A309" s="132">
        <v>43800</v>
      </c>
      <c r="B309" s="132">
        <v>43830</v>
      </c>
      <c r="C309" s="133">
        <v>0.18909999999999999</v>
      </c>
      <c r="D309" s="73">
        <f t="shared" ref="D309:D314" si="101">IF(A309="","",C309*1.5)</f>
        <v>0.28364999999999996</v>
      </c>
      <c r="E309" s="40">
        <f t="shared" ref="E309:E314" si="102">IF(D309="","", (POWER((1+D309),(1/12)))-1)</f>
        <v>2.102698132372427E-2</v>
      </c>
      <c r="F309" s="73">
        <f t="shared" ref="F309:F314" si="103">IF(A309="","",IF(D$1=0,E309,MIN(E309,D$1)))</f>
        <v>2.102698132372427E-2</v>
      </c>
      <c r="G309" s="134">
        <f t="shared" si="86"/>
        <v>71658838.039262816</v>
      </c>
      <c r="H309" s="41">
        <f t="shared" ref="H309:H318" si="104">IF(A309="","",DAYS360(A309,B309+(1)))</f>
        <v>30</v>
      </c>
      <c r="I309" s="33">
        <f t="shared" ref="I309:I318" si="105">IF(A309="","",((G309*F309)/30)*H309)</f>
        <v>1506769.0491313615</v>
      </c>
      <c r="J309" s="42"/>
      <c r="K309" s="43"/>
      <c r="L309" s="36">
        <f t="shared" si="100"/>
        <v>143222763.96761382</v>
      </c>
    </row>
    <row r="310" spans="1:12" ht="12.75" customHeight="1" x14ac:dyDescent="0.25">
      <c r="A310" s="132">
        <v>43831</v>
      </c>
      <c r="B310" s="132">
        <v>43861</v>
      </c>
      <c r="C310" s="133">
        <v>0.19769999999999999</v>
      </c>
      <c r="D310" s="73">
        <f t="shared" si="101"/>
        <v>0.29654999999999998</v>
      </c>
      <c r="E310" s="40">
        <f t="shared" si="102"/>
        <v>2.1878132850398968E-2</v>
      </c>
      <c r="F310" s="73">
        <f t="shared" si="103"/>
        <v>2.1878132850398968E-2</v>
      </c>
      <c r="G310" s="134">
        <f t="shared" si="86"/>
        <v>71658838.039262816</v>
      </c>
      <c r="H310" s="41">
        <f t="shared" si="104"/>
        <v>30</v>
      </c>
      <c r="I310" s="33">
        <f t="shared" si="105"/>
        <v>1567761.5785282149</v>
      </c>
      <c r="J310" s="42"/>
      <c r="K310" s="43"/>
      <c r="L310" s="36">
        <f t="shared" si="100"/>
        <v>144790525.54614204</v>
      </c>
    </row>
    <row r="311" spans="1:12" ht="12.75" customHeight="1" x14ac:dyDescent="0.25">
      <c r="A311" s="132">
        <v>43862</v>
      </c>
      <c r="B311" s="132">
        <v>43890</v>
      </c>
      <c r="C311" s="133">
        <v>0.19059999999999999</v>
      </c>
      <c r="D311" s="73">
        <f t="shared" si="101"/>
        <v>0.28589999999999999</v>
      </c>
      <c r="E311" s="40">
        <f t="shared" si="102"/>
        <v>2.1176000862688671E-2</v>
      </c>
      <c r="F311" s="73">
        <f t="shared" si="103"/>
        <v>2.1176000862688671E-2</v>
      </c>
      <c r="G311" s="134">
        <f t="shared" si="86"/>
        <v>71658838.039262816</v>
      </c>
      <c r="H311" s="41">
        <f t="shared" si="104"/>
        <v>30</v>
      </c>
      <c r="I311" s="33">
        <f t="shared" si="105"/>
        <v>1517447.6161386971</v>
      </c>
      <c r="J311" s="42"/>
      <c r="K311" s="43"/>
      <c r="L311" s="36">
        <f t="shared" si="100"/>
        <v>146307973.16228074</v>
      </c>
    </row>
    <row r="312" spans="1:12" ht="12.75" customHeight="1" x14ac:dyDescent="0.25">
      <c r="A312" s="132">
        <v>43891</v>
      </c>
      <c r="B312" s="132">
        <v>43921</v>
      </c>
      <c r="C312" s="133">
        <v>0.1895</v>
      </c>
      <c r="D312" s="73">
        <f t="shared" si="101"/>
        <v>0.28425</v>
      </c>
      <c r="E312" s="40">
        <f t="shared" si="102"/>
        <v>2.1066743264638976E-2</v>
      </c>
      <c r="F312" s="73">
        <f t="shared" si="103"/>
        <v>2.1066743264638976E-2</v>
      </c>
      <c r="G312" s="134">
        <f t="shared" si="86"/>
        <v>71658838.039262816</v>
      </c>
      <c r="H312" s="41">
        <f t="shared" si="104"/>
        <v>30</v>
      </c>
      <c r="I312" s="33">
        <f t="shared" si="105"/>
        <v>1509618.3436154951</v>
      </c>
      <c r="J312" s="42"/>
      <c r="K312" s="43"/>
      <c r="L312" s="36">
        <f t="shared" si="100"/>
        <v>147817591.50589624</v>
      </c>
    </row>
    <row r="313" spans="1:12" ht="12.75" customHeight="1" x14ac:dyDescent="0.25">
      <c r="A313" s="132">
        <v>43922</v>
      </c>
      <c r="B313" s="132">
        <v>43951</v>
      </c>
      <c r="C313" s="133">
        <v>0.18690000000000001</v>
      </c>
      <c r="D313" s="73">
        <f t="shared" si="101"/>
        <v>0.28034999999999999</v>
      </c>
      <c r="E313" s="40">
        <f t="shared" si="102"/>
        <v>2.0807985643612081E-2</v>
      </c>
      <c r="F313" s="73">
        <f t="shared" si="103"/>
        <v>2.0807985643612081E-2</v>
      </c>
      <c r="G313" s="134">
        <f t="shared" si="86"/>
        <v>71658838.039262816</v>
      </c>
      <c r="H313" s="41">
        <f t="shared" si="104"/>
        <v>30</v>
      </c>
      <c r="I313" s="33">
        <f t="shared" si="105"/>
        <v>1491076.073158904</v>
      </c>
      <c r="J313" s="42"/>
      <c r="K313" s="43"/>
      <c r="L313" s="36">
        <f t="shared" si="100"/>
        <v>149308667.57905513</v>
      </c>
    </row>
    <row r="314" spans="1:12" ht="12.75" customHeight="1" x14ac:dyDescent="0.25">
      <c r="A314" s="132">
        <v>43952</v>
      </c>
      <c r="B314" s="132">
        <v>43982</v>
      </c>
      <c r="C314" s="133">
        <v>0.189</v>
      </c>
      <c r="D314" s="73">
        <f t="shared" si="101"/>
        <v>0.28349999999999997</v>
      </c>
      <c r="E314" s="40">
        <f t="shared" si="102"/>
        <v>2.101703817654843E-2</v>
      </c>
      <c r="F314" s="73">
        <f t="shared" si="103"/>
        <v>2.101703817654843E-2</v>
      </c>
      <c r="G314" s="134">
        <f t="shared" si="86"/>
        <v>71658838.039262816</v>
      </c>
      <c r="H314" s="41">
        <f t="shared" si="104"/>
        <v>30</v>
      </c>
      <c r="I314" s="33">
        <f t="shared" si="105"/>
        <v>1506056.5347582875</v>
      </c>
      <c r="J314" s="42"/>
      <c r="K314" s="43"/>
      <c r="L314" s="36">
        <f t="shared" si="100"/>
        <v>150814724.11381343</v>
      </c>
    </row>
    <row r="315" spans="1:12" ht="12.75" customHeight="1" x14ac:dyDescent="0.25">
      <c r="A315" s="132">
        <v>43983</v>
      </c>
      <c r="B315" s="132">
        <v>44012</v>
      </c>
      <c r="C315" s="133">
        <v>0.1812</v>
      </c>
      <c r="D315" s="73">
        <f>IF(A315="","",C315*1.5)</f>
        <v>0.27179999999999999</v>
      </c>
      <c r="E315" s="40">
        <f>IF(D315="","", (POWER((1+D315),(1/12)))-1)</f>
        <v>2.0238171647650516E-2</v>
      </c>
      <c r="F315" s="73">
        <f>IF(A315="","",IF(D$1=0,E315,MIN(E315,D$1)))</f>
        <v>2.0238171647650516E-2</v>
      </c>
      <c r="G315" s="134">
        <f t="shared" si="86"/>
        <v>71658838.039262816</v>
      </c>
      <c r="H315" s="41">
        <f t="shared" si="104"/>
        <v>30</v>
      </c>
      <c r="I315" s="33">
        <f t="shared" si="105"/>
        <v>1450243.8643097889</v>
      </c>
      <c r="J315" s="42"/>
      <c r="K315" s="43"/>
      <c r="L315" s="36">
        <f t="shared" si="100"/>
        <v>152264967.97812322</v>
      </c>
    </row>
    <row r="316" spans="1:12" ht="12.75" customHeight="1" x14ac:dyDescent="0.25">
      <c r="A316" s="132">
        <v>44013</v>
      </c>
      <c r="B316" s="132">
        <v>44043</v>
      </c>
      <c r="C316" s="133">
        <v>0.1812</v>
      </c>
      <c r="D316" s="73">
        <f>IF(A316="","",C316*1.5)</f>
        <v>0.27179999999999999</v>
      </c>
      <c r="E316" s="40">
        <f>IF(D316="","", (POWER((1+D316),(1/12)))-1)</f>
        <v>2.0238171647650516E-2</v>
      </c>
      <c r="F316" s="73">
        <f>IF(A316="","",IF(D$1=0,E316,MIN(E316,D$1)))</f>
        <v>2.0238171647650516E-2</v>
      </c>
      <c r="G316" s="134">
        <f t="shared" si="86"/>
        <v>71658838.039262816</v>
      </c>
      <c r="H316" s="41">
        <f t="shared" si="104"/>
        <v>30</v>
      </c>
      <c r="I316" s="33">
        <f t="shared" si="105"/>
        <v>1450243.8643097889</v>
      </c>
      <c r="J316" s="42"/>
      <c r="K316" s="43"/>
      <c r="L316" s="36">
        <f t="shared" si="100"/>
        <v>153715211.84243301</v>
      </c>
    </row>
    <row r="317" spans="1:12" ht="12.75" customHeight="1" x14ac:dyDescent="0.25">
      <c r="A317" s="132">
        <v>44044</v>
      </c>
      <c r="B317" s="132">
        <v>44074</v>
      </c>
      <c r="C317" s="133">
        <v>0.18290000000000001</v>
      </c>
      <c r="D317" s="73">
        <f t="shared" ref="D317:D325" si="106">IF(A317="","",C317*1.5)</f>
        <v>0.27434999999999998</v>
      </c>
      <c r="E317" s="40">
        <f t="shared" ref="E317:E325" si="107">IF(D317="","", (POWER((1+D317),(1/12)))-1)</f>
        <v>2.040848272831397E-2</v>
      </c>
      <c r="F317" s="73">
        <f t="shared" ref="F317:F325" si="108">IF(A317="","",IF(D$1=0,E317,MIN(E317,D$1)))</f>
        <v>2.040848272831397E-2</v>
      </c>
      <c r="G317" s="134">
        <f t="shared" si="86"/>
        <v>71658838.039262816</v>
      </c>
      <c r="H317" s="41">
        <f t="shared" si="104"/>
        <v>30</v>
      </c>
      <c r="I317" s="33">
        <f t="shared" si="105"/>
        <v>1462448.1584553432</v>
      </c>
      <c r="J317" s="42"/>
      <c r="K317" s="43"/>
      <c r="L317" s="36">
        <f t="shared" si="100"/>
        <v>155177660.00088835</v>
      </c>
    </row>
    <row r="318" spans="1:12" ht="12.75" customHeight="1" x14ac:dyDescent="0.25">
      <c r="A318" s="132">
        <v>44075</v>
      </c>
      <c r="B318" s="132">
        <v>44104</v>
      </c>
      <c r="C318" s="133">
        <v>0.1835</v>
      </c>
      <c r="D318" s="73">
        <f t="shared" si="106"/>
        <v>0.27524999999999999</v>
      </c>
      <c r="E318" s="40">
        <f t="shared" si="107"/>
        <v>2.0468517942215714E-2</v>
      </c>
      <c r="F318" s="73">
        <f t="shared" si="108"/>
        <v>2.0468517942215714E-2</v>
      </c>
      <c r="G318" s="134">
        <f t="shared" si="86"/>
        <v>71658838.039262816</v>
      </c>
      <c r="H318" s="41">
        <f t="shared" si="104"/>
        <v>30</v>
      </c>
      <c r="I318" s="33">
        <f t="shared" si="105"/>
        <v>1466750.2121249808</v>
      </c>
      <c r="J318" s="42"/>
      <c r="K318" s="43"/>
      <c r="L318" s="36">
        <f t="shared" si="100"/>
        <v>156644410.21301332</v>
      </c>
    </row>
    <row r="319" spans="1:12" ht="12.75" customHeight="1" x14ac:dyDescent="0.25">
      <c r="A319" s="132">
        <v>44105</v>
      </c>
      <c r="B319" s="132">
        <v>44135</v>
      </c>
      <c r="C319" s="133">
        <v>0.18090000000000001</v>
      </c>
      <c r="D319" s="73">
        <f t="shared" si="106"/>
        <v>0.27134999999999998</v>
      </c>
      <c r="E319" s="40">
        <f t="shared" si="107"/>
        <v>2.0208084261774895E-2</v>
      </c>
      <c r="F319" s="73">
        <f t="shared" si="108"/>
        <v>2.0208084261774895E-2</v>
      </c>
      <c r="G319" s="134">
        <f t="shared" si="86"/>
        <v>71658838.039262816</v>
      </c>
      <c r="H319" s="41">
        <f>IF(A319="","",DAYS360(A319,B319+(1)))</f>
        <v>30</v>
      </c>
      <c r="I319" s="33">
        <f>IF(A319="","",((G319*F319)/30)*H319)</f>
        <v>1448087.8371983031</v>
      </c>
      <c r="J319" s="42"/>
      <c r="K319" s="43"/>
      <c r="L319" s="36">
        <f t="shared" si="100"/>
        <v>158092498.05021164</v>
      </c>
    </row>
    <row r="320" spans="1:12" ht="12.75" customHeight="1" x14ac:dyDescent="0.25">
      <c r="A320" s="132">
        <v>44136</v>
      </c>
      <c r="B320" s="132">
        <v>44165</v>
      </c>
      <c r="C320" s="133">
        <v>0.1784</v>
      </c>
      <c r="D320" s="73">
        <f t="shared" si="106"/>
        <v>0.2676</v>
      </c>
      <c r="E320" s="40">
        <f t="shared" si="107"/>
        <v>1.9956975716262315E-2</v>
      </c>
      <c r="F320" s="73">
        <f t="shared" si="108"/>
        <v>1.9956975716262315E-2</v>
      </c>
      <c r="G320" s="134">
        <f t="shared" si="86"/>
        <v>71658838.039262816</v>
      </c>
      <c r="H320" s="41">
        <f>IF(A320="","",DAYS360(A320,B320+(1)))</f>
        <v>30</v>
      </c>
      <c r="I320" s="33">
        <f>IF(A320="","",((G320*F320)/30)*H320)</f>
        <v>1430093.6906051424</v>
      </c>
      <c r="J320" s="42"/>
      <c r="K320" s="43"/>
      <c r="L320" s="36">
        <f t="shared" si="100"/>
        <v>159522591.74081677</v>
      </c>
    </row>
    <row r="321" spans="1:12" ht="12.75" customHeight="1" x14ac:dyDescent="0.25">
      <c r="A321" s="132">
        <v>44166</v>
      </c>
      <c r="B321" s="132">
        <v>44196</v>
      </c>
      <c r="C321" s="133">
        <v>0.17460000000000001</v>
      </c>
      <c r="D321" s="73">
        <f t="shared" si="106"/>
        <v>0.26190000000000002</v>
      </c>
      <c r="E321" s="40">
        <f t="shared" si="107"/>
        <v>1.9573983490916769E-2</v>
      </c>
      <c r="F321" s="73">
        <f t="shared" si="108"/>
        <v>1.9573983490916769E-2</v>
      </c>
      <c r="G321" s="134">
        <f t="shared" si="86"/>
        <v>71658838.039262816</v>
      </c>
      <c r="H321" s="41">
        <f>IF(A321="","",DAYS360(A321,B321+(1)))</f>
        <v>30</v>
      </c>
      <c r="I321" s="33">
        <f>IF(A321="","",((G321*F321)/30)*H321)</f>
        <v>1402648.9127588088</v>
      </c>
      <c r="J321" s="42"/>
      <c r="K321" s="43"/>
      <c r="L321" s="36">
        <f t="shared" si="100"/>
        <v>160925240.65357557</v>
      </c>
    </row>
    <row r="322" spans="1:12" ht="12.75" customHeight="1" x14ac:dyDescent="0.25">
      <c r="A322" s="132">
        <v>44197</v>
      </c>
      <c r="B322" s="132">
        <v>44227</v>
      </c>
      <c r="C322" s="133">
        <v>0.17319999999999999</v>
      </c>
      <c r="D322" s="73">
        <f t="shared" si="106"/>
        <v>0.25979999999999998</v>
      </c>
      <c r="E322" s="40">
        <f t="shared" si="107"/>
        <v>1.9432481245112987E-2</v>
      </c>
      <c r="F322" s="73">
        <f t="shared" si="108"/>
        <v>1.9432481245112987E-2</v>
      </c>
      <c r="G322" s="134">
        <f t="shared" si="86"/>
        <v>71658838.039262816</v>
      </c>
      <c r="H322" s="41">
        <f>IF(A322="","",DAYS360(A322,B322+(1)))</f>
        <v>30</v>
      </c>
      <c r="I322" s="33">
        <f>IF(A322="","",((G322*F322)/30)*H322)</f>
        <v>1392509.0262445637</v>
      </c>
      <c r="J322" s="42"/>
      <c r="K322" s="43"/>
      <c r="L322" s="36">
        <f t="shared" si="100"/>
        <v>162317749.67982012</v>
      </c>
    </row>
    <row r="323" spans="1:12" ht="12.75" customHeight="1" x14ac:dyDescent="0.25">
      <c r="A323" s="132">
        <v>44228</v>
      </c>
      <c r="B323" s="132">
        <v>44255</v>
      </c>
      <c r="C323" s="133">
        <v>0.17510000000000001</v>
      </c>
      <c r="D323" s="73">
        <f t="shared" si="106"/>
        <v>0.26264999999999999</v>
      </c>
      <c r="E323" s="40">
        <f t="shared" si="107"/>
        <v>1.9624467698764914E-2</v>
      </c>
      <c r="F323" s="73">
        <f t="shared" si="108"/>
        <v>1.9624467698764914E-2</v>
      </c>
      <c r="G323" s="134">
        <f t="shared" ref="G323:G325" si="109">MIN(G322,L322)</f>
        <v>71658838.039262816</v>
      </c>
      <c r="H323" s="41">
        <f>IF(A323="","",DAYS360(A323,B323+(1)))</f>
        <v>30</v>
      </c>
      <c r="I323" s="33">
        <f>IF(A323="","",((G323*F323)/30)*H323)</f>
        <v>1406266.5524325396</v>
      </c>
      <c r="J323" s="42"/>
      <c r="K323" s="43"/>
      <c r="L323" s="36">
        <f t="shared" si="100"/>
        <v>163724016.23225266</v>
      </c>
    </row>
    <row r="324" spans="1:12" ht="12.75" customHeight="1" x14ac:dyDescent="0.25">
      <c r="A324" s="132">
        <v>44256</v>
      </c>
      <c r="B324" s="132">
        <v>44286</v>
      </c>
      <c r="C324" s="133">
        <v>0.1741</v>
      </c>
      <c r="D324" s="73">
        <f t="shared" si="106"/>
        <v>0.26114999999999999</v>
      </c>
      <c r="E324" s="40">
        <f t="shared" si="107"/>
        <v>1.9523471771100809E-2</v>
      </c>
      <c r="F324" s="73">
        <f t="shared" si="108"/>
        <v>1.9523471771100809E-2</v>
      </c>
      <c r="G324" s="134">
        <f t="shared" si="109"/>
        <v>71658838.039262816</v>
      </c>
      <c r="H324" s="41">
        <f t="shared" ref="H324:H325" si="110">IF(A324="","",DAYS360(A324,B324+(1)))</f>
        <v>30</v>
      </c>
      <c r="I324" s="33">
        <f t="shared" ref="I324:I325" si="111">IF(A324="","",((G324*F324)/30)*H324)</f>
        <v>1399029.3016094323</v>
      </c>
      <c r="J324" s="42"/>
      <c r="K324" s="43"/>
      <c r="L324" s="36">
        <f t="shared" si="100"/>
        <v>165123045.53386208</v>
      </c>
    </row>
    <row r="325" spans="1:12" ht="12.75" customHeight="1" x14ac:dyDescent="0.25">
      <c r="A325" s="132">
        <v>44287</v>
      </c>
      <c r="B325" s="132">
        <v>44316</v>
      </c>
      <c r="C325" s="133">
        <v>0.1731</v>
      </c>
      <c r="D325" s="73">
        <f t="shared" si="106"/>
        <v>0.25964999999999999</v>
      </c>
      <c r="E325" s="40">
        <f t="shared" si="107"/>
        <v>1.942236567004052E-2</v>
      </c>
      <c r="F325" s="73">
        <f t="shared" si="108"/>
        <v>1.942236567004052E-2</v>
      </c>
      <c r="G325" s="134">
        <f t="shared" si="109"/>
        <v>71658838.039262816</v>
      </c>
      <c r="H325" s="41">
        <f t="shared" si="110"/>
        <v>30</v>
      </c>
      <c r="I325" s="33">
        <f t="shared" si="111"/>
        <v>1391784.1558887719</v>
      </c>
      <c r="J325" s="42"/>
      <c r="K325" s="43"/>
      <c r="L325" s="36">
        <f t="shared" si="100"/>
        <v>166514829.68975085</v>
      </c>
    </row>
    <row r="326" spans="1:12" ht="12.75" customHeight="1" x14ac:dyDescent="0.25">
      <c r="A326" s="44"/>
      <c r="B326" s="45"/>
      <c r="C326" s="45"/>
      <c r="D326" s="116" t="s">
        <v>19</v>
      </c>
      <c r="E326" s="116"/>
      <c r="F326" s="46" t="s">
        <v>20</v>
      </c>
      <c r="G326" s="47">
        <f>G325</f>
        <v>71658838.039262816</v>
      </c>
      <c r="H326" s="48">
        <f>SUM(H260:H325)</f>
        <v>1971</v>
      </c>
      <c r="I326" s="49">
        <f>SUM(I266:I325)</f>
        <v>94855991.650488019</v>
      </c>
      <c r="J326" s="49"/>
      <c r="K326" s="50"/>
      <c r="L326" s="108">
        <f>L325</f>
        <v>166514829.68975085</v>
      </c>
    </row>
    <row r="327" spans="1:12" ht="12.75" customHeight="1" x14ac:dyDescent="0.25">
      <c r="A327" s="52"/>
      <c r="B327" s="52"/>
      <c r="C327" s="52"/>
      <c r="D327" s="52"/>
      <c r="E327" s="52"/>
      <c r="F327" s="52"/>
      <c r="G327" s="53"/>
      <c r="H327" s="53"/>
      <c r="I327" s="54"/>
      <c r="J327" s="55"/>
      <c r="K327" s="56"/>
      <c r="L327" s="57"/>
    </row>
    <row r="328" spans="1:12" ht="12.75" customHeight="1" x14ac:dyDescent="0.25">
      <c r="A328" s="52"/>
      <c r="B328" s="52"/>
      <c r="C328" s="52"/>
      <c r="D328" s="58"/>
      <c r="E328" s="58"/>
      <c r="F328" s="58"/>
      <c r="G328" s="59"/>
      <c r="H328" s="111" t="s">
        <v>21</v>
      </c>
      <c r="I328" s="111"/>
      <c r="J328" s="111"/>
      <c r="K328" s="111"/>
      <c r="L328" s="60">
        <f>SUM(G326,I326)</f>
        <v>166514829.68975085</v>
      </c>
    </row>
    <row r="329" spans="1:12" ht="12.75" customHeight="1" x14ac:dyDescent="0.25">
      <c r="A329" s="52"/>
      <c r="B329" s="52"/>
      <c r="C329" s="52"/>
      <c r="D329" s="52"/>
      <c r="E329" s="52"/>
      <c r="F329" s="52"/>
      <c r="G329" s="53"/>
      <c r="H329" s="53"/>
      <c r="I329" s="54"/>
      <c r="J329" s="55"/>
      <c r="K329" s="56"/>
      <c r="L329" s="57"/>
    </row>
    <row r="330" spans="1:12" ht="12.75" customHeight="1" x14ac:dyDescent="0.25">
      <c r="C330" s="7"/>
      <c r="H330" s="111" t="s">
        <v>22</v>
      </c>
      <c r="I330" s="111"/>
      <c r="J330" s="111"/>
      <c r="K330" s="111"/>
      <c r="L330" s="61">
        <f>I326</f>
        <v>94855991.650488019</v>
      </c>
    </row>
    <row r="333" spans="1:12" ht="12.75" customHeight="1" x14ac:dyDescent="0.25">
      <c r="A333" s="63" t="s">
        <v>0</v>
      </c>
      <c r="B333" s="64">
        <v>4778</v>
      </c>
      <c r="C333" s="1"/>
      <c r="D333" s="2"/>
      <c r="E333" s="2"/>
      <c r="F333" s="3"/>
      <c r="G333" s="4"/>
      <c r="H333" s="3"/>
      <c r="I333" s="3"/>
      <c r="J333" s="3"/>
      <c r="K333" s="5"/>
      <c r="L333" s="6"/>
    </row>
    <row r="334" spans="1:12" ht="12.75" customHeight="1" x14ac:dyDescent="0.25">
      <c r="A334" s="63" t="s">
        <v>1</v>
      </c>
      <c r="B334" s="65">
        <v>31931591</v>
      </c>
      <c r="C334" s="7"/>
      <c r="D334" s="1"/>
      <c r="E334" s="2"/>
      <c r="F334" s="8"/>
      <c r="G334" s="8"/>
      <c r="H334" s="3"/>
      <c r="I334" s="3"/>
      <c r="J334" s="3"/>
      <c r="K334" s="5"/>
      <c r="L334" s="6"/>
    </row>
    <row r="335" spans="1:12" ht="12.75" customHeight="1" x14ac:dyDescent="0.25">
      <c r="A335" s="117"/>
      <c r="B335" s="117"/>
      <c r="C335" s="131"/>
      <c r="D335" s="118"/>
      <c r="E335" s="119"/>
      <c r="F335" s="3"/>
      <c r="G335" s="3"/>
      <c r="H335" s="3"/>
      <c r="I335" s="3"/>
      <c r="J335" s="3"/>
      <c r="K335" s="5"/>
      <c r="L335" s="6"/>
    </row>
    <row r="336" spans="1:12" ht="12.75" customHeight="1" x14ac:dyDescent="0.25">
      <c r="A336" s="110"/>
      <c r="B336" s="110"/>
      <c r="C336" s="10"/>
      <c r="D336" s="11"/>
      <c r="E336" s="11"/>
      <c r="F336" s="3"/>
      <c r="G336" s="3"/>
      <c r="H336" s="3"/>
      <c r="I336" s="3"/>
      <c r="J336" s="3"/>
      <c r="K336" s="5"/>
      <c r="L336" s="6"/>
    </row>
    <row r="337" spans="1:12" ht="12.75" customHeight="1" x14ac:dyDescent="0.25">
      <c r="A337" s="120" t="s">
        <v>2</v>
      </c>
      <c r="B337" s="121"/>
      <c r="C337" s="12" t="s">
        <v>3</v>
      </c>
      <c r="D337" s="122" t="s">
        <v>4</v>
      </c>
      <c r="E337" s="123"/>
      <c r="F337" s="13" t="s">
        <v>5</v>
      </c>
      <c r="G337" s="124" t="s">
        <v>6</v>
      </c>
      <c r="H337" s="125"/>
      <c r="I337" s="125"/>
      <c r="J337" s="125"/>
      <c r="K337" s="125"/>
      <c r="L337" s="126"/>
    </row>
    <row r="338" spans="1:12" ht="12.75" customHeight="1" x14ac:dyDescent="0.25">
      <c r="A338" s="14" t="s">
        <v>7</v>
      </c>
      <c r="B338" s="14" t="s">
        <v>8</v>
      </c>
      <c r="C338" s="15" t="s">
        <v>9</v>
      </c>
      <c r="D338" s="16" t="s">
        <v>10</v>
      </c>
      <c r="E338" s="16" t="s">
        <v>11</v>
      </c>
      <c r="F338" s="12" t="s">
        <v>12</v>
      </c>
      <c r="G338" s="17" t="s">
        <v>13</v>
      </c>
      <c r="H338" s="18" t="s">
        <v>14</v>
      </c>
      <c r="I338" s="19" t="s">
        <v>15</v>
      </c>
      <c r="J338" s="127" t="s">
        <v>16</v>
      </c>
      <c r="K338" s="128"/>
      <c r="L338" s="62" t="s">
        <v>23</v>
      </c>
    </row>
    <row r="339" spans="1:12" ht="12.75" customHeight="1" x14ac:dyDescent="0.25">
      <c r="A339" s="20"/>
      <c r="B339" s="21"/>
      <c r="C339" s="22"/>
      <c r="D339" s="23" t="str">
        <f>IF(C339="","",C339*1.5)</f>
        <v/>
      </c>
      <c r="E339" s="24" t="str">
        <f t="shared" ref="E339:E357" si="112">IF(D339="","", (POWER((1+D339),(1/12)))-1)</f>
        <v/>
      </c>
      <c r="F339" s="25" t="str">
        <f>IF(A339="","",IF(D$337=0,E339,MIN(E339,D$337)))</f>
        <v/>
      </c>
      <c r="G339" s="26">
        <f>B334</f>
        <v>31931591</v>
      </c>
      <c r="H339" s="27" t="str">
        <f t="shared" ref="H339:H383" si="113">IF(A339="","",DAYS360(A339,B339+(1)))</f>
        <v/>
      </c>
      <c r="I339" s="28">
        <f>D335</f>
        <v>0</v>
      </c>
      <c r="J339" s="29" t="s">
        <v>17</v>
      </c>
      <c r="K339" s="30" t="s">
        <v>18</v>
      </c>
      <c r="L339" s="31">
        <f>G339+I339</f>
        <v>31931591</v>
      </c>
    </row>
    <row r="340" spans="1:12" ht="12.75" customHeight="1" x14ac:dyDescent="0.25">
      <c r="A340" s="20"/>
      <c r="B340" s="20"/>
      <c r="C340" s="22"/>
      <c r="D340" s="23" t="str">
        <f>IF(C340="","",C340*1.5)</f>
        <v/>
      </c>
      <c r="E340" s="24" t="str">
        <f t="shared" si="112"/>
        <v/>
      </c>
      <c r="F340" s="25" t="str">
        <f>IF(A340="","",IF(D$337=0,E340,MIN(E340,D$337)))</f>
        <v/>
      </c>
      <c r="G340" s="32">
        <f t="shared" ref="G340:G403" si="114">MIN(G339,L339)</f>
        <v>31931591</v>
      </c>
      <c r="H340" s="27" t="str">
        <f t="shared" si="113"/>
        <v/>
      </c>
      <c r="I340" s="33" t="str">
        <f t="shared" ref="I340:I383" si="115">IF(A340="","",((G340*F340)/30)*H340)</f>
        <v/>
      </c>
      <c r="J340" s="34"/>
      <c r="K340" s="35"/>
      <c r="L340" s="36">
        <f t="shared" ref="L340:L382" si="116">SUM(L339,I340)-J340</f>
        <v>31931591</v>
      </c>
    </row>
    <row r="341" spans="1:12" ht="12.75" customHeight="1" x14ac:dyDescent="0.25">
      <c r="A341" s="37">
        <v>42393</v>
      </c>
      <c r="B341" s="37">
        <v>42400</v>
      </c>
      <c r="C341" s="38">
        <v>0.1968</v>
      </c>
      <c r="D341" s="39">
        <f t="shared" ref="D341:D357" si="117">IF(A341="","",C341*1.5)</f>
        <v>0.29520000000000002</v>
      </c>
      <c r="E341" s="40">
        <f t="shared" si="112"/>
        <v>2.1789423437557742E-2</v>
      </c>
      <c r="F341" s="39">
        <f t="shared" ref="F341:F357" si="118">IF(A341="","",IF(D$1=0,E341,MIN(E341,D$1)))</f>
        <v>2.1789423437557742E-2</v>
      </c>
      <c r="G341" s="32">
        <f t="shared" si="114"/>
        <v>31931591</v>
      </c>
      <c r="H341" s="41">
        <f t="shared" si="113"/>
        <v>7</v>
      </c>
      <c r="I341" s="33">
        <f t="shared" si="115"/>
        <v>162346.55671124515</v>
      </c>
      <c r="J341" s="42"/>
      <c r="K341" s="43"/>
      <c r="L341" s="36">
        <f t="shared" si="116"/>
        <v>32093937.556711245</v>
      </c>
    </row>
    <row r="342" spans="1:12" ht="12.75" customHeight="1" x14ac:dyDescent="0.25">
      <c r="A342" s="37">
        <v>42401</v>
      </c>
      <c r="B342" s="37">
        <v>42429</v>
      </c>
      <c r="C342" s="38">
        <v>0.1968</v>
      </c>
      <c r="D342" s="39">
        <f t="shared" si="117"/>
        <v>0.29520000000000002</v>
      </c>
      <c r="E342" s="40">
        <f t="shared" si="112"/>
        <v>2.1789423437557742E-2</v>
      </c>
      <c r="F342" s="39">
        <f t="shared" si="118"/>
        <v>2.1789423437557742E-2</v>
      </c>
      <c r="G342" s="32">
        <f t="shared" si="114"/>
        <v>31931591</v>
      </c>
      <c r="H342" s="41">
        <f t="shared" si="113"/>
        <v>30</v>
      </c>
      <c r="I342" s="33">
        <f t="shared" si="115"/>
        <v>695770.95733390783</v>
      </c>
      <c r="J342" s="42"/>
      <c r="K342" s="43"/>
      <c r="L342" s="36">
        <f t="shared" si="116"/>
        <v>32789708.514045153</v>
      </c>
    </row>
    <row r="343" spans="1:12" ht="12.75" customHeight="1" x14ac:dyDescent="0.25">
      <c r="A343" s="37">
        <v>42430</v>
      </c>
      <c r="B343" s="37">
        <v>42460</v>
      </c>
      <c r="C343" s="38">
        <v>0.1968</v>
      </c>
      <c r="D343" s="39">
        <f t="shared" si="117"/>
        <v>0.29520000000000002</v>
      </c>
      <c r="E343" s="40">
        <f t="shared" si="112"/>
        <v>2.1789423437557742E-2</v>
      </c>
      <c r="F343" s="39">
        <f t="shared" si="118"/>
        <v>2.1789423437557742E-2</v>
      </c>
      <c r="G343" s="32">
        <f t="shared" si="114"/>
        <v>31931591</v>
      </c>
      <c r="H343" s="41">
        <f t="shared" si="113"/>
        <v>30</v>
      </c>
      <c r="I343" s="33">
        <f t="shared" si="115"/>
        <v>695770.95733390783</v>
      </c>
      <c r="J343" s="42"/>
      <c r="K343" s="43"/>
      <c r="L343" s="36">
        <f t="shared" si="116"/>
        <v>33485479.47137906</v>
      </c>
    </row>
    <row r="344" spans="1:12" ht="12.75" customHeight="1" x14ac:dyDescent="0.25">
      <c r="A344" s="37">
        <v>42461</v>
      </c>
      <c r="B344" s="37">
        <v>42490</v>
      </c>
      <c r="C344" s="38">
        <v>0.2054</v>
      </c>
      <c r="D344" s="39">
        <f t="shared" si="117"/>
        <v>0.30809999999999998</v>
      </c>
      <c r="E344" s="40">
        <f t="shared" si="112"/>
        <v>2.2633649099822239E-2</v>
      </c>
      <c r="F344" s="39">
        <f t="shared" si="118"/>
        <v>2.2633649099822239E-2</v>
      </c>
      <c r="G344" s="32">
        <f t="shared" si="114"/>
        <v>31931591</v>
      </c>
      <c r="H344" s="41">
        <f t="shared" si="113"/>
        <v>30</v>
      </c>
      <c r="I344" s="33">
        <f t="shared" si="115"/>
        <v>722728.42589304189</v>
      </c>
      <c r="J344" s="42">
        <v>18440795</v>
      </c>
      <c r="K344" s="43"/>
      <c r="L344" s="36">
        <f t="shared" si="116"/>
        <v>15767412.897272103</v>
      </c>
    </row>
    <row r="345" spans="1:12" ht="12.75" customHeight="1" x14ac:dyDescent="0.25">
      <c r="A345" s="37">
        <v>42491</v>
      </c>
      <c r="B345" s="37">
        <v>42521</v>
      </c>
      <c r="C345" s="38">
        <v>0.2054</v>
      </c>
      <c r="D345" s="39">
        <f t="shared" si="117"/>
        <v>0.30809999999999998</v>
      </c>
      <c r="E345" s="40">
        <f t="shared" si="112"/>
        <v>2.2633649099822239E-2</v>
      </c>
      <c r="F345" s="39">
        <f t="shared" si="118"/>
        <v>2.2633649099822239E-2</v>
      </c>
      <c r="G345" s="32">
        <f t="shared" si="114"/>
        <v>15767412.897272103</v>
      </c>
      <c r="H345" s="41">
        <f t="shared" si="113"/>
        <v>30</v>
      </c>
      <c r="I345" s="33">
        <f t="shared" si="115"/>
        <v>356874.09072886826</v>
      </c>
      <c r="J345" s="42"/>
      <c r="K345" s="43"/>
      <c r="L345" s="36">
        <f t="shared" si="116"/>
        <v>16124286.98800097</v>
      </c>
    </row>
    <row r="346" spans="1:12" ht="12.75" customHeight="1" x14ac:dyDescent="0.25">
      <c r="A346" s="37">
        <v>42522</v>
      </c>
      <c r="B346" s="37">
        <v>42551</v>
      </c>
      <c r="C346" s="38">
        <v>0.2054</v>
      </c>
      <c r="D346" s="39">
        <f t="shared" si="117"/>
        <v>0.30809999999999998</v>
      </c>
      <c r="E346" s="40">
        <f t="shared" si="112"/>
        <v>2.2633649099822239E-2</v>
      </c>
      <c r="F346" s="39">
        <f t="shared" si="118"/>
        <v>2.2633649099822239E-2</v>
      </c>
      <c r="G346" s="32">
        <f t="shared" si="114"/>
        <v>15767412.897272103</v>
      </c>
      <c r="H346" s="41">
        <f t="shared" si="113"/>
        <v>30</v>
      </c>
      <c r="I346" s="33">
        <f t="shared" si="115"/>
        <v>356874.09072886826</v>
      </c>
      <c r="J346" s="42"/>
      <c r="K346" s="43"/>
      <c r="L346" s="36">
        <f t="shared" si="116"/>
        <v>16481161.078729838</v>
      </c>
    </row>
    <row r="347" spans="1:12" ht="12.75" customHeight="1" x14ac:dyDescent="0.25">
      <c r="A347" s="37">
        <v>42552</v>
      </c>
      <c r="B347" s="37">
        <v>42582</v>
      </c>
      <c r="C347" s="38">
        <v>0.21340000000000001</v>
      </c>
      <c r="D347" s="39">
        <f t="shared" si="117"/>
        <v>0.3201</v>
      </c>
      <c r="E347" s="40">
        <f t="shared" si="112"/>
        <v>2.3412151466478903E-2</v>
      </c>
      <c r="F347" s="39">
        <f t="shared" si="118"/>
        <v>2.3412151466478903E-2</v>
      </c>
      <c r="G347" s="32">
        <f t="shared" si="114"/>
        <v>15767412.897272103</v>
      </c>
      <c r="H347" s="41">
        <f t="shared" si="113"/>
        <v>30</v>
      </c>
      <c r="I347" s="33">
        <f t="shared" si="115"/>
        <v>369149.05898544745</v>
      </c>
      <c r="J347" s="42"/>
      <c r="K347" s="43"/>
      <c r="L347" s="36">
        <f t="shared" si="116"/>
        <v>16850310.137715284</v>
      </c>
    </row>
    <row r="348" spans="1:12" ht="12.75" customHeight="1" x14ac:dyDescent="0.25">
      <c r="A348" s="37">
        <v>42583</v>
      </c>
      <c r="B348" s="37">
        <v>42613</v>
      </c>
      <c r="C348" s="38">
        <v>0.21340000000000001</v>
      </c>
      <c r="D348" s="39">
        <f t="shared" si="117"/>
        <v>0.3201</v>
      </c>
      <c r="E348" s="40">
        <f t="shared" si="112"/>
        <v>2.3412151466478903E-2</v>
      </c>
      <c r="F348" s="39">
        <f t="shared" si="118"/>
        <v>2.3412151466478903E-2</v>
      </c>
      <c r="G348" s="32">
        <f t="shared" si="114"/>
        <v>15767412.897272103</v>
      </c>
      <c r="H348" s="41">
        <f t="shared" si="113"/>
        <v>30</v>
      </c>
      <c r="I348" s="33">
        <f t="shared" si="115"/>
        <v>369149.05898544745</v>
      </c>
      <c r="J348" s="42"/>
      <c r="K348" s="43"/>
      <c r="L348" s="36">
        <f t="shared" si="116"/>
        <v>17219459.196700729</v>
      </c>
    </row>
    <row r="349" spans="1:12" ht="12.75" customHeight="1" x14ac:dyDescent="0.25">
      <c r="A349" s="37">
        <v>42614</v>
      </c>
      <c r="B349" s="37">
        <v>42643</v>
      </c>
      <c r="C349" s="38">
        <v>0.21340000000000001</v>
      </c>
      <c r="D349" s="39">
        <f t="shared" si="117"/>
        <v>0.3201</v>
      </c>
      <c r="E349" s="40">
        <f t="shared" si="112"/>
        <v>2.3412151466478903E-2</v>
      </c>
      <c r="F349" s="39">
        <f t="shared" si="118"/>
        <v>2.3412151466478903E-2</v>
      </c>
      <c r="G349" s="32">
        <f t="shared" si="114"/>
        <v>15767412.897272103</v>
      </c>
      <c r="H349" s="41">
        <f t="shared" si="113"/>
        <v>30</v>
      </c>
      <c r="I349" s="33">
        <f t="shared" si="115"/>
        <v>369149.05898544745</v>
      </c>
      <c r="J349" s="42"/>
      <c r="K349" s="43"/>
      <c r="L349" s="36">
        <f t="shared" si="116"/>
        <v>17588608.255686175</v>
      </c>
    </row>
    <row r="350" spans="1:12" ht="12.75" customHeight="1" x14ac:dyDescent="0.25">
      <c r="A350" s="37">
        <v>42644</v>
      </c>
      <c r="B350" s="37">
        <v>42674</v>
      </c>
      <c r="C350" s="38">
        <v>0.21990000000000001</v>
      </c>
      <c r="D350" s="39">
        <f t="shared" si="117"/>
        <v>0.32985000000000003</v>
      </c>
      <c r="E350" s="40">
        <f t="shared" si="112"/>
        <v>2.4039922656450941E-2</v>
      </c>
      <c r="F350" s="39">
        <f t="shared" si="118"/>
        <v>2.4039922656450941E-2</v>
      </c>
      <c r="G350" s="32">
        <f t="shared" si="114"/>
        <v>15767412.897272103</v>
      </c>
      <c r="H350" s="41">
        <f t="shared" si="113"/>
        <v>30</v>
      </c>
      <c r="I350" s="33">
        <f t="shared" si="115"/>
        <v>379047.38654274837</v>
      </c>
      <c r="J350" s="42"/>
      <c r="K350" s="43"/>
      <c r="L350" s="36">
        <f t="shared" si="116"/>
        <v>17967655.642228924</v>
      </c>
    </row>
    <row r="351" spans="1:12" ht="12.75" customHeight="1" x14ac:dyDescent="0.25">
      <c r="A351" s="37">
        <v>42675</v>
      </c>
      <c r="B351" s="37">
        <v>42704</v>
      </c>
      <c r="C351" s="38">
        <v>0.21990000000000001</v>
      </c>
      <c r="D351" s="39">
        <f t="shared" si="117"/>
        <v>0.32985000000000003</v>
      </c>
      <c r="E351" s="40">
        <f t="shared" si="112"/>
        <v>2.4039922656450941E-2</v>
      </c>
      <c r="F351" s="39">
        <f t="shared" si="118"/>
        <v>2.4039922656450941E-2</v>
      </c>
      <c r="G351" s="32">
        <f t="shared" si="114"/>
        <v>15767412.897272103</v>
      </c>
      <c r="H351" s="41">
        <f t="shared" si="113"/>
        <v>30</v>
      </c>
      <c r="I351" s="33">
        <f t="shared" si="115"/>
        <v>379047.38654274837</v>
      </c>
      <c r="J351" s="42"/>
      <c r="K351" s="43"/>
      <c r="L351" s="36">
        <f t="shared" si="116"/>
        <v>18346703.028771672</v>
      </c>
    </row>
    <row r="352" spans="1:12" ht="12.75" customHeight="1" x14ac:dyDescent="0.25">
      <c r="A352" s="37">
        <v>42705</v>
      </c>
      <c r="B352" s="37">
        <v>42735</v>
      </c>
      <c r="C352" s="38">
        <v>0.21990000000000001</v>
      </c>
      <c r="D352" s="39">
        <f t="shared" si="117"/>
        <v>0.32985000000000003</v>
      </c>
      <c r="E352" s="40">
        <f t="shared" si="112"/>
        <v>2.4039922656450941E-2</v>
      </c>
      <c r="F352" s="39">
        <f t="shared" si="118"/>
        <v>2.4039922656450941E-2</v>
      </c>
      <c r="G352" s="32">
        <f t="shared" si="114"/>
        <v>15767412.897272103</v>
      </c>
      <c r="H352" s="41">
        <f t="shared" si="113"/>
        <v>30</v>
      </c>
      <c r="I352" s="33">
        <f t="shared" si="115"/>
        <v>379047.38654274837</v>
      </c>
      <c r="J352" s="42"/>
      <c r="K352" s="43"/>
      <c r="L352" s="36">
        <f t="shared" si="116"/>
        <v>18725750.415314421</v>
      </c>
    </row>
    <row r="353" spans="1:12" ht="12.75" customHeight="1" x14ac:dyDescent="0.25">
      <c r="A353" s="37">
        <v>42736</v>
      </c>
      <c r="B353" s="37">
        <v>42766</v>
      </c>
      <c r="C353" s="38">
        <v>0.22339999999999999</v>
      </c>
      <c r="D353" s="39">
        <f t="shared" si="117"/>
        <v>0.33509999999999995</v>
      </c>
      <c r="E353" s="40">
        <f t="shared" si="112"/>
        <v>2.4376207843189057E-2</v>
      </c>
      <c r="F353" s="39">
        <f t="shared" si="118"/>
        <v>2.4376207843189057E-2</v>
      </c>
      <c r="G353" s="32">
        <f t="shared" si="114"/>
        <v>15767412.897272103</v>
      </c>
      <c r="H353" s="41">
        <f t="shared" si="113"/>
        <v>30</v>
      </c>
      <c r="I353" s="33">
        <f t="shared" si="115"/>
        <v>384349.73393328453</v>
      </c>
      <c r="J353" s="42"/>
      <c r="K353" s="43"/>
      <c r="L353" s="36">
        <f t="shared" si="116"/>
        <v>19110100.149247706</v>
      </c>
    </row>
    <row r="354" spans="1:12" ht="12.75" customHeight="1" x14ac:dyDescent="0.25">
      <c r="A354" s="37">
        <v>42767</v>
      </c>
      <c r="B354" s="37">
        <v>42794</v>
      </c>
      <c r="C354" s="38">
        <v>0.22339999999999999</v>
      </c>
      <c r="D354" s="39">
        <f t="shared" si="117"/>
        <v>0.33509999999999995</v>
      </c>
      <c r="E354" s="40">
        <f t="shared" si="112"/>
        <v>2.4376207843189057E-2</v>
      </c>
      <c r="F354" s="39">
        <f t="shared" si="118"/>
        <v>2.4376207843189057E-2</v>
      </c>
      <c r="G354" s="32">
        <f t="shared" si="114"/>
        <v>15767412.897272103</v>
      </c>
      <c r="H354" s="41">
        <f t="shared" si="113"/>
        <v>30</v>
      </c>
      <c r="I354" s="33">
        <f t="shared" si="115"/>
        <v>384349.73393328453</v>
      </c>
      <c r="J354" s="42"/>
      <c r="K354" s="43"/>
      <c r="L354" s="36">
        <f t="shared" si="116"/>
        <v>19494449.883180991</v>
      </c>
    </row>
    <row r="355" spans="1:12" ht="12.75" customHeight="1" x14ac:dyDescent="0.25">
      <c r="A355" s="37">
        <v>42795</v>
      </c>
      <c r="B355" s="37">
        <v>42825</v>
      </c>
      <c r="C355" s="38">
        <v>0.22339999999999999</v>
      </c>
      <c r="D355" s="39">
        <f t="shared" si="117"/>
        <v>0.33509999999999995</v>
      </c>
      <c r="E355" s="40">
        <f t="shared" si="112"/>
        <v>2.4376207843189057E-2</v>
      </c>
      <c r="F355" s="39">
        <f t="shared" si="118"/>
        <v>2.4376207843189057E-2</v>
      </c>
      <c r="G355" s="32">
        <f t="shared" si="114"/>
        <v>15767412.897272103</v>
      </c>
      <c r="H355" s="41">
        <f t="shared" si="113"/>
        <v>30</v>
      </c>
      <c r="I355" s="33">
        <f t="shared" si="115"/>
        <v>384349.73393328453</v>
      </c>
      <c r="J355" s="42"/>
      <c r="K355" s="43"/>
      <c r="L355" s="36">
        <f t="shared" si="116"/>
        <v>19878799.617114276</v>
      </c>
    </row>
    <row r="356" spans="1:12" ht="12.75" customHeight="1" x14ac:dyDescent="0.25">
      <c r="A356" s="37">
        <v>42826</v>
      </c>
      <c r="B356" s="37">
        <v>42855</v>
      </c>
      <c r="C356" s="38">
        <v>0.2233</v>
      </c>
      <c r="D356" s="39">
        <f t="shared" si="117"/>
        <v>0.33494999999999997</v>
      </c>
      <c r="E356" s="40">
        <f t="shared" si="112"/>
        <v>2.4366616530168139E-2</v>
      </c>
      <c r="F356" s="39">
        <f t="shared" si="118"/>
        <v>2.4366616530168139E-2</v>
      </c>
      <c r="G356" s="32">
        <f t="shared" si="114"/>
        <v>15767412.897272103</v>
      </c>
      <c r="H356" s="41">
        <f t="shared" si="113"/>
        <v>30</v>
      </c>
      <c r="I356" s="33">
        <f t="shared" si="115"/>
        <v>384198.50374065671</v>
      </c>
      <c r="J356" s="42"/>
      <c r="K356" s="43"/>
      <c r="L356" s="36">
        <f t="shared" si="116"/>
        <v>20262998.120854933</v>
      </c>
    </row>
    <row r="357" spans="1:12" ht="12.75" customHeight="1" x14ac:dyDescent="0.25">
      <c r="A357" s="37">
        <v>42856</v>
      </c>
      <c r="B357" s="37">
        <v>42886</v>
      </c>
      <c r="C357" s="38">
        <v>0.2233</v>
      </c>
      <c r="D357" s="39">
        <f t="shared" si="117"/>
        <v>0.33494999999999997</v>
      </c>
      <c r="E357" s="40">
        <f t="shared" si="112"/>
        <v>2.4366616530168139E-2</v>
      </c>
      <c r="F357" s="39">
        <f t="shared" si="118"/>
        <v>2.4366616530168139E-2</v>
      </c>
      <c r="G357" s="32">
        <f t="shared" si="114"/>
        <v>15767412.897272103</v>
      </c>
      <c r="H357" s="41">
        <f t="shared" si="113"/>
        <v>30</v>
      </c>
      <c r="I357" s="33">
        <f t="shared" si="115"/>
        <v>384198.50374065671</v>
      </c>
      <c r="J357" s="42"/>
      <c r="K357" s="43"/>
      <c r="L357" s="36">
        <f t="shared" si="116"/>
        <v>20647196.62459559</v>
      </c>
    </row>
    <row r="358" spans="1:12" ht="12.75" customHeight="1" x14ac:dyDescent="0.25">
      <c r="A358" s="37">
        <v>42887</v>
      </c>
      <c r="B358" s="37">
        <v>42916</v>
      </c>
      <c r="C358" s="38">
        <v>0.2233</v>
      </c>
      <c r="D358" s="39">
        <f>IF(A358="","",C358*1.5)</f>
        <v>0.33494999999999997</v>
      </c>
      <c r="E358" s="40">
        <f>IF(D358="","", (POWER((1+D358),(1/12)))-1)</f>
        <v>2.4366616530168139E-2</v>
      </c>
      <c r="F358" s="39">
        <f>IF(A358="","",IF(D$1=0,E358,MIN(E358,D$1)))</f>
        <v>2.4366616530168139E-2</v>
      </c>
      <c r="G358" s="32">
        <f t="shared" si="114"/>
        <v>15767412.897272103</v>
      </c>
      <c r="H358" s="41">
        <f t="shared" si="113"/>
        <v>30</v>
      </c>
      <c r="I358" s="33">
        <f t="shared" si="115"/>
        <v>384198.50374065671</v>
      </c>
      <c r="J358" s="42"/>
      <c r="K358" s="43"/>
      <c r="L358" s="36">
        <f t="shared" si="116"/>
        <v>21031395.128336247</v>
      </c>
    </row>
    <row r="359" spans="1:12" ht="12.75" customHeight="1" x14ac:dyDescent="0.25">
      <c r="A359" s="37">
        <v>42917</v>
      </c>
      <c r="B359" s="37">
        <v>42947</v>
      </c>
      <c r="C359" s="38">
        <v>0.2198</v>
      </c>
      <c r="D359" s="39">
        <f>IF(A359="","",C359*1.5)</f>
        <v>0.32969999999999999</v>
      </c>
      <c r="E359" s="40">
        <f>IF(D359="","", (POWER((1+D359),(1/12)))-1)</f>
        <v>2.4030296637850723E-2</v>
      </c>
      <c r="F359" s="39">
        <f>IF(A359="","",IF(D$1=0,E359,MIN(E359,D$1)))</f>
        <v>2.4030296637850723E-2</v>
      </c>
      <c r="G359" s="32">
        <f t="shared" si="114"/>
        <v>15767412.897272103</v>
      </c>
      <c r="H359" s="41">
        <f t="shared" si="113"/>
        <v>30</v>
      </c>
      <c r="I359" s="33">
        <f t="shared" si="115"/>
        <v>378895.60913292196</v>
      </c>
      <c r="J359" s="42"/>
      <c r="K359" s="43"/>
      <c r="L359" s="36">
        <f t="shared" si="116"/>
        <v>21410290.73746917</v>
      </c>
    </row>
    <row r="360" spans="1:12" ht="12.75" customHeight="1" x14ac:dyDescent="0.25">
      <c r="A360" s="37">
        <v>42948</v>
      </c>
      <c r="B360" s="37">
        <v>42978</v>
      </c>
      <c r="C360" s="38">
        <v>0.2198</v>
      </c>
      <c r="D360" s="39">
        <f t="shared" ref="D360:D374" si="119">IF(A360="","",C360*1.5)</f>
        <v>0.32969999999999999</v>
      </c>
      <c r="E360" s="40">
        <f t="shared" ref="E360:E374" si="120">IF(D360="","", (POWER((1+D360),(1/12)))-1)</f>
        <v>2.4030296637850723E-2</v>
      </c>
      <c r="F360" s="39">
        <f t="shared" ref="F360:F374" si="121">IF(A360="","",IF(D$1=0,E360,MIN(E360,D$1)))</f>
        <v>2.4030296637850723E-2</v>
      </c>
      <c r="G360" s="32">
        <f t="shared" si="114"/>
        <v>15767412.897272103</v>
      </c>
      <c r="H360" s="41">
        <f t="shared" si="113"/>
        <v>30</v>
      </c>
      <c r="I360" s="33">
        <f t="shared" si="115"/>
        <v>378895.60913292196</v>
      </c>
      <c r="J360" s="42"/>
      <c r="K360" s="43"/>
      <c r="L360" s="36">
        <f t="shared" si="116"/>
        <v>21789186.346602093</v>
      </c>
    </row>
    <row r="361" spans="1:12" ht="12.75" customHeight="1" x14ac:dyDescent="0.25">
      <c r="A361" s="37">
        <v>42979</v>
      </c>
      <c r="B361" s="37">
        <v>43008</v>
      </c>
      <c r="C361" s="38">
        <v>0.2198</v>
      </c>
      <c r="D361" s="39">
        <f t="shared" si="119"/>
        <v>0.32969999999999999</v>
      </c>
      <c r="E361" s="40">
        <f t="shared" si="120"/>
        <v>2.4030296637850723E-2</v>
      </c>
      <c r="F361" s="39">
        <f t="shared" si="121"/>
        <v>2.4030296637850723E-2</v>
      </c>
      <c r="G361" s="32">
        <f t="shared" si="114"/>
        <v>15767412.897272103</v>
      </c>
      <c r="H361" s="41">
        <f t="shared" si="113"/>
        <v>30</v>
      </c>
      <c r="I361" s="33">
        <f t="shared" si="115"/>
        <v>378895.60913292196</v>
      </c>
      <c r="J361" s="42"/>
      <c r="K361" s="43"/>
      <c r="L361" s="36">
        <f t="shared" si="116"/>
        <v>22168081.955735017</v>
      </c>
    </row>
    <row r="362" spans="1:12" ht="12.75" customHeight="1" x14ac:dyDescent="0.25">
      <c r="A362" s="37">
        <v>43009</v>
      </c>
      <c r="B362" s="37">
        <v>43039</v>
      </c>
      <c r="C362" s="38">
        <v>0.21149999999999999</v>
      </c>
      <c r="D362" s="39">
        <f t="shared" si="119"/>
        <v>0.31724999999999998</v>
      </c>
      <c r="E362" s="40">
        <f t="shared" si="120"/>
        <v>2.3227846316473233E-2</v>
      </c>
      <c r="F362" s="39">
        <f t="shared" si="121"/>
        <v>2.3227846316473233E-2</v>
      </c>
      <c r="G362" s="32">
        <f t="shared" si="114"/>
        <v>15767412.897272103</v>
      </c>
      <c r="H362" s="41">
        <f t="shared" si="113"/>
        <v>30</v>
      </c>
      <c r="I362" s="33">
        <f t="shared" si="115"/>
        <v>366243.04358621436</v>
      </c>
      <c r="J362" s="42"/>
      <c r="K362" s="43"/>
      <c r="L362" s="36">
        <f t="shared" si="116"/>
        <v>22534324.99932123</v>
      </c>
    </row>
    <row r="363" spans="1:12" ht="12.75" customHeight="1" x14ac:dyDescent="0.25">
      <c r="A363" s="37">
        <v>43040</v>
      </c>
      <c r="B363" s="37">
        <v>43069</v>
      </c>
      <c r="C363" s="38">
        <v>0.20960000000000001</v>
      </c>
      <c r="D363" s="39">
        <f t="shared" si="119"/>
        <v>0.31440000000000001</v>
      </c>
      <c r="E363" s="40">
        <f t="shared" si="120"/>
        <v>2.3043175271197036E-2</v>
      </c>
      <c r="F363" s="39">
        <f t="shared" si="121"/>
        <v>2.3043175271197036E-2</v>
      </c>
      <c r="G363" s="32">
        <f t="shared" si="114"/>
        <v>15767412.897272103</v>
      </c>
      <c r="H363" s="41">
        <f t="shared" si="113"/>
        <v>30</v>
      </c>
      <c r="I363" s="33">
        <f t="shared" si="115"/>
        <v>363331.25896517374</v>
      </c>
      <c r="J363" s="42"/>
      <c r="K363" s="43"/>
      <c r="L363" s="36">
        <f t="shared" si="116"/>
        <v>22897656.258286402</v>
      </c>
    </row>
    <row r="364" spans="1:12" ht="12.75" customHeight="1" x14ac:dyDescent="0.25">
      <c r="A364" s="37">
        <v>43070</v>
      </c>
      <c r="B364" s="37">
        <v>43100</v>
      </c>
      <c r="C364" s="38">
        <v>0.2077</v>
      </c>
      <c r="D364" s="39">
        <f t="shared" si="119"/>
        <v>0.31154999999999999</v>
      </c>
      <c r="E364" s="40">
        <f t="shared" si="120"/>
        <v>2.2858136808515228E-2</v>
      </c>
      <c r="F364" s="39">
        <f t="shared" si="121"/>
        <v>2.2858136808515228E-2</v>
      </c>
      <c r="G364" s="32">
        <f t="shared" si="114"/>
        <v>15767412.897272103</v>
      </c>
      <c r="H364" s="41">
        <f t="shared" si="113"/>
        <v>30</v>
      </c>
      <c r="I364" s="33">
        <f t="shared" si="115"/>
        <v>360413.68112219317</v>
      </c>
      <c r="J364" s="42"/>
      <c r="K364" s="43"/>
      <c r="L364" s="36">
        <f t="shared" si="116"/>
        <v>23258069.939408597</v>
      </c>
    </row>
    <row r="365" spans="1:12" ht="12.75" customHeight="1" x14ac:dyDescent="0.25">
      <c r="A365" s="37">
        <v>43101</v>
      </c>
      <c r="B365" s="37">
        <v>43131</v>
      </c>
      <c r="C365" s="38">
        <v>0.2069</v>
      </c>
      <c r="D365" s="39">
        <f t="shared" si="119"/>
        <v>0.31035000000000001</v>
      </c>
      <c r="E365" s="40">
        <f t="shared" si="120"/>
        <v>2.2780115587483163E-2</v>
      </c>
      <c r="F365" s="39">
        <f t="shared" si="121"/>
        <v>2.2780115587483163E-2</v>
      </c>
      <c r="G365" s="32">
        <f t="shared" si="114"/>
        <v>15767412.897272103</v>
      </c>
      <c r="H365" s="41">
        <f t="shared" si="113"/>
        <v>30</v>
      </c>
      <c r="I365" s="33">
        <f t="shared" si="115"/>
        <v>359183.48831543128</v>
      </c>
      <c r="J365" s="42"/>
      <c r="K365" s="43"/>
      <c r="L365" s="36">
        <f t="shared" si="116"/>
        <v>23617253.427724026</v>
      </c>
    </row>
    <row r="366" spans="1:12" ht="12.75" customHeight="1" x14ac:dyDescent="0.25">
      <c r="A366" s="37">
        <v>43132</v>
      </c>
      <c r="B366" s="37">
        <v>43159</v>
      </c>
      <c r="C366" s="38">
        <v>0.21010000000000001</v>
      </c>
      <c r="D366" s="39">
        <f t="shared" si="119"/>
        <v>0.31515000000000004</v>
      </c>
      <c r="E366" s="40">
        <f t="shared" si="120"/>
        <v>2.3091808474569486E-2</v>
      </c>
      <c r="F366" s="39">
        <f t="shared" si="121"/>
        <v>2.3091808474569486E-2</v>
      </c>
      <c r="G366" s="32">
        <f t="shared" si="114"/>
        <v>15767412.897272103</v>
      </c>
      <c r="H366" s="41">
        <f t="shared" si="113"/>
        <v>30</v>
      </c>
      <c r="I366" s="33">
        <f t="shared" si="115"/>
        <v>364098.07876326417</v>
      </c>
      <c r="J366" s="42"/>
      <c r="K366" s="43"/>
      <c r="L366" s="36">
        <f t="shared" si="116"/>
        <v>23981351.506487291</v>
      </c>
    </row>
    <row r="367" spans="1:12" ht="12.75" customHeight="1" x14ac:dyDescent="0.25">
      <c r="A367" s="37">
        <v>43160</v>
      </c>
      <c r="B367" s="37">
        <v>43190</v>
      </c>
      <c r="C367" s="38">
        <v>0.20680000000000001</v>
      </c>
      <c r="D367" s="39">
        <f t="shared" si="119"/>
        <v>0.31020000000000003</v>
      </c>
      <c r="E367" s="40">
        <f t="shared" si="120"/>
        <v>2.2770358330055807E-2</v>
      </c>
      <c r="F367" s="39">
        <f t="shared" si="121"/>
        <v>2.2770358330055807E-2</v>
      </c>
      <c r="G367" s="32">
        <f t="shared" si="114"/>
        <v>15767412.897272103</v>
      </c>
      <c r="H367" s="41">
        <f t="shared" si="113"/>
        <v>30</v>
      </c>
      <c r="I367" s="33">
        <f t="shared" si="115"/>
        <v>359029.6416088292</v>
      </c>
      <c r="J367" s="42"/>
      <c r="K367" s="43"/>
      <c r="L367" s="36">
        <f t="shared" si="116"/>
        <v>24340381.148096122</v>
      </c>
    </row>
    <row r="368" spans="1:12" ht="12.75" customHeight="1" x14ac:dyDescent="0.25">
      <c r="A368" s="37">
        <v>43191</v>
      </c>
      <c r="B368" s="37">
        <v>43220</v>
      </c>
      <c r="C368" s="38">
        <v>0.20480000000000001</v>
      </c>
      <c r="D368" s="39">
        <f t="shared" si="119"/>
        <v>0.30720000000000003</v>
      </c>
      <c r="E368" s="40">
        <f t="shared" si="120"/>
        <v>2.2574997834371668E-2</v>
      </c>
      <c r="F368" s="39">
        <f t="shared" si="121"/>
        <v>2.2574997834371668E-2</v>
      </c>
      <c r="G368" s="32">
        <f t="shared" si="114"/>
        <v>15767412.897272103</v>
      </c>
      <c r="H368" s="41">
        <f t="shared" si="113"/>
        <v>30</v>
      </c>
      <c r="I368" s="33">
        <f t="shared" si="115"/>
        <v>355949.31200956163</v>
      </c>
      <c r="J368" s="42"/>
      <c r="K368" s="43"/>
      <c r="L368" s="36">
        <f t="shared" si="116"/>
        <v>24696330.460105684</v>
      </c>
    </row>
    <row r="369" spans="1:12" ht="12.75" customHeight="1" x14ac:dyDescent="0.25">
      <c r="A369" s="37">
        <v>43221</v>
      </c>
      <c r="B369" s="37">
        <v>43251</v>
      </c>
      <c r="C369" s="38">
        <v>0.2044</v>
      </c>
      <c r="D369" s="39">
        <f t="shared" si="119"/>
        <v>0.30659999999999998</v>
      </c>
      <c r="E369" s="40">
        <f t="shared" si="120"/>
        <v>2.2535876422826506E-2</v>
      </c>
      <c r="F369" s="39">
        <f t="shared" si="121"/>
        <v>2.2535876422826506E-2</v>
      </c>
      <c r="G369" s="32">
        <f t="shared" si="114"/>
        <v>15767412.897272103</v>
      </c>
      <c r="H369" s="41">
        <f t="shared" si="113"/>
        <v>30</v>
      </c>
      <c r="I369" s="33">
        <f t="shared" si="115"/>
        <v>355332.46856060496</v>
      </c>
      <c r="J369" s="42"/>
      <c r="K369" s="43"/>
      <c r="L369" s="36">
        <f t="shared" si="116"/>
        <v>25051662.92866629</v>
      </c>
    </row>
    <row r="370" spans="1:12" ht="12.75" customHeight="1" x14ac:dyDescent="0.25">
      <c r="A370" s="37">
        <v>43252</v>
      </c>
      <c r="B370" s="37">
        <v>43281</v>
      </c>
      <c r="C370" s="38">
        <v>0.20280000000000001</v>
      </c>
      <c r="D370" s="39">
        <f t="shared" si="119"/>
        <v>0.30420000000000003</v>
      </c>
      <c r="E370" s="40">
        <f t="shared" si="120"/>
        <v>2.2379225919199275E-2</v>
      </c>
      <c r="F370" s="39">
        <f t="shared" si="121"/>
        <v>2.2379225919199275E-2</v>
      </c>
      <c r="G370" s="32">
        <f t="shared" si="114"/>
        <v>15767412.897272103</v>
      </c>
      <c r="H370" s="41">
        <f t="shared" si="113"/>
        <v>30</v>
      </c>
      <c r="I370" s="33">
        <f t="shared" si="115"/>
        <v>352862.49538934877</v>
      </c>
      <c r="J370" s="42"/>
      <c r="K370" s="43"/>
      <c r="L370" s="36">
        <f t="shared" si="116"/>
        <v>25404525.42405564</v>
      </c>
    </row>
    <row r="371" spans="1:12" ht="12.75" customHeight="1" x14ac:dyDescent="0.25">
      <c r="A371" s="37">
        <v>43282</v>
      </c>
      <c r="B371" s="37">
        <v>43312</v>
      </c>
      <c r="C371" s="38">
        <v>0.20030000000000001</v>
      </c>
      <c r="D371" s="39">
        <f t="shared" si="119"/>
        <v>0.30044999999999999</v>
      </c>
      <c r="E371" s="40">
        <f t="shared" si="120"/>
        <v>2.2133929699163168E-2</v>
      </c>
      <c r="F371" s="39">
        <f t="shared" si="121"/>
        <v>2.2133929699163168E-2</v>
      </c>
      <c r="G371" s="32">
        <f t="shared" si="114"/>
        <v>15767412.897272103</v>
      </c>
      <c r="H371" s="41">
        <f t="shared" si="113"/>
        <v>30</v>
      </c>
      <c r="I371" s="33">
        <f t="shared" si="115"/>
        <v>348994.80860589939</v>
      </c>
      <c r="J371" s="42"/>
      <c r="K371" s="43"/>
      <c r="L371" s="36">
        <f t="shared" si="116"/>
        <v>25753520.232661538</v>
      </c>
    </row>
    <row r="372" spans="1:12" ht="12.75" customHeight="1" x14ac:dyDescent="0.25">
      <c r="A372" s="37">
        <v>43313</v>
      </c>
      <c r="B372" s="37">
        <v>43343</v>
      </c>
      <c r="C372" s="38">
        <v>0.19939999999999999</v>
      </c>
      <c r="D372" s="39">
        <f t="shared" si="119"/>
        <v>0.29909999999999998</v>
      </c>
      <c r="E372" s="40">
        <f t="shared" si="120"/>
        <v>2.2045464310016527E-2</v>
      </c>
      <c r="F372" s="39">
        <f t="shared" si="121"/>
        <v>2.2045464310016527E-2</v>
      </c>
      <c r="G372" s="32">
        <f t="shared" si="114"/>
        <v>15767412.897272103</v>
      </c>
      <c r="H372" s="41">
        <f t="shared" si="113"/>
        <v>30</v>
      </c>
      <c r="I372" s="33">
        <f t="shared" si="115"/>
        <v>347599.93828810641</v>
      </c>
      <c r="J372" s="42"/>
      <c r="K372" s="43"/>
      <c r="L372" s="36">
        <f t="shared" si="116"/>
        <v>26101120.170949645</v>
      </c>
    </row>
    <row r="373" spans="1:12" ht="12.75" customHeight="1" x14ac:dyDescent="0.25">
      <c r="A373" s="37">
        <v>43344</v>
      </c>
      <c r="B373" s="37">
        <v>43373</v>
      </c>
      <c r="C373" s="38">
        <v>0.1981</v>
      </c>
      <c r="D373" s="39">
        <f t="shared" si="119"/>
        <v>0.29715000000000003</v>
      </c>
      <c r="E373" s="40">
        <f t="shared" si="120"/>
        <v>2.1917532081249247E-2</v>
      </c>
      <c r="F373" s="39">
        <f t="shared" si="121"/>
        <v>2.1917532081249247E-2</v>
      </c>
      <c r="G373" s="32">
        <f t="shared" si="114"/>
        <v>15767412.897272103</v>
      </c>
      <c r="H373" s="41">
        <f t="shared" si="113"/>
        <v>30</v>
      </c>
      <c r="I373" s="33">
        <f t="shared" si="115"/>
        <v>345582.77801426442</v>
      </c>
      <c r="J373" s="42"/>
      <c r="K373" s="43"/>
      <c r="L373" s="36">
        <f t="shared" si="116"/>
        <v>26446702.94896391</v>
      </c>
    </row>
    <row r="374" spans="1:12" ht="12.75" customHeight="1" x14ac:dyDescent="0.25">
      <c r="A374" s="37">
        <v>43374</v>
      </c>
      <c r="B374" s="37">
        <v>43404</v>
      </c>
      <c r="C374" s="38">
        <v>0.1963</v>
      </c>
      <c r="D374" s="39">
        <f t="shared" si="119"/>
        <v>0.29444999999999999</v>
      </c>
      <c r="E374" s="40">
        <f t="shared" si="120"/>
        <v>2.1740103800155453E-2</v>
      </c>
      <c r="F374" s="39">
        <f t="shared" si="121"/>
        <v>2.1740103800155453E-2</v>
      </c>
      <c r="G374" s="32">
        <f t="shared" si="114"/>
        <v>15767412.897272103</v>
      </c>
      <c r="H374" s="41">
        <f t="shared" si="113"/>
        <v>30</v>
      </c>
      <c r="I374" s="33">
        <f t="shared" si="115"/>
        <v>342785.19304660533</v>
      </c>
      <c r="J374" s="42"/>
      <c r="K374" s="43"/>
      <c r="L374" s="36">
        <f t="shared" si="116"/>
        <v>26789488.142010517</v>
      </c>
    </row>
    <row r="375" spans="1:12" ht="12.75" customHeight="1" x14ac:dyDescent="0.25">
      <c r="A375" s="37">
        <v>43405</v>
      </c>
      <c r="B375" s="37">
        <v>43434</v>
      </c>
      <c r="C375" s="38">
        <v>0.19489999999999999</v>
      </c>
      <c r="D375" s="39">
        <f>IF(A375="","",C375*1.5)</f>
        <v>0.29235</v>
      </c>
      <c r="E375" s="40">
        <f>IF(D375="","", (POWER((1+D375),(1/12)))-1)</f>
        <v>2.1601869331581591E-2</v>
      </c>
      <c r="F375" s="39">
        <f>IF(A375="","",IF(D$1=0,E375,MIN(E375,D$1)))</f>
        <v>2.1601869331581591E-2</v>
      </c>
      <c r="G375" s="32">
        <f t="shared" si="114"/>
        <v>15767412.897272103</v>
      </c>
      <c r="H375" s="41">
        <f t="shared" si="113"/>
        <v>30</v>
      </c>
      <c r="I375" s="33">
        <f t="shared" si="115"/>
        <v>340605.59310396627</v>
      </c>
      <c r="J375" s="42"/>
      <c r="K375" s="43"/>
      <c r="L375" s="36">
        <f t="shared" si="116"/>
        <v>27130093.735114485</v>
      </c>
    </row>
    <row r="376" spans="1:12" ht="12.75" customHeight="1" x14ac:dyDescent="0.25">
      <c r="A376" s="37">
        <v>43435</v>
      </c>
      <c r="B376" s="37">
        <v>43465</v>
      </c>
      <c r="C376" s="38">
        <v>0.19400000000000001</v>
      </c>
      <c r="D376" s="39">
        <f t="shared" ref="D376:D386" si="122">IF(A376="","",C376*1.5)</f>
        <v>0.29100000000000004</v>
      </c>
      <c r="E376" s="40">
        <f t="shared" ref="E376:E386" si="123">IF(D376="","", (POWER((1+D376),(1/12)))-1)</f>
        <v>2.1512895544899102E-2</v>
      </c>
      <c r="F376" s="39">
        <f t="shared" ref="F376:F386" si="124">IF(A376="","",IF(D$1=0,E376,MIN(E376,D$1)))</f>
        <v>2.1512895544899102E-2</v>
      </c>
      <c r="G376" s="32">
        <f t="shared" si="114"/>
        <v>15767412.897272103</v>
      </c>
      <c r="H376" s="41">
        <f t="shared" si="113"/>
        <v>30</v>
      </c>
      <c r="I376" s="33">
        <f t="shared" si="115"/>
        <v>339202.70667230967</v>
      </c>
      <c r="J376" s="42"/>
      <c r="K376" s="43"/>
      <c r="L376" s="36">
        <f t="shared" si="116"/>
        <v>27469296.441786796</v>
      </c>
    </row>
    <row r="377" spans="1:12" ht="12.75" customHeight="1" x14ac:dyDescent="0.25">
      <c r="A377" s="37">
        <v>43466</v>
      </c>
      <c r="B377" s="37">
        <v>43496</v>
      </c>
      <c r="C377" s="38">
        <v>0.19159999999999999</v>
      </c>
      <c r="D377" s="39">
        <f t="shared" si="122"/>
        <v>0.28739999999999999</v>
      </c>
      <c r="E377" s="40">
        <f t="shared" si="123"/>
        <v>2.127521449135017E-2</v>
      </c>
      <c r="F377" s="39">
        <f t="shared" si="124"/>
        <v>2.127521449135017E-2</v>
      </c>
      <c r="G377" s="32">
        <f t="shared" si="114"/>
        <v>15767412.897272103</v>
      </c>
      <c r="H377" s="41">
        <f t="shared" si="113"/>
        <v>30</v>
      </c>
      <c r="I377" s="33">
        <f t="shared" si="115"/>
        <v>335455.09136314498</v>
      </c>
      <c r="J377" s="42"/>
      <c r="K377" s="43"/>
      <c r="L377" s="36">
        <f t="shared" si="116"/>
        <v>27804751.533149939</v>
      </c>
    </row>
    <row r="378" spans="1:12" ht="12.75" customHeight="1" x14ac:dyDescent="0.25">
      <c r="A378" s="132">
        <v>43497</v>
      </c>
      <c r="B378" s="132">
        <v>43524</v>
      </c>
      <c r="C378" s="133">
        <v>0.19700000000000001</v>
      </c>
      <c r="D378" s="73">
        <f t="shared" si="122"/>
        <v>0.29549999999999998</v>
      </c>
      <c r="E378" s="40">
        <f t="shared" si="123"/>
        <v>2.1809143962671307E-2</v>
      </c>
      <c r="F378" s="73">
        <f t="shared" si="124"/>
        <v>2.1809143962671307E-2</v>
      </c>
      <c r="G378" s="134">
        <f t="shared" si="114"/>
        <v>15767412.897272103</v>
      </c>
      <c r="H378" s="41">
        <f t="shared" si="113"/>
        <v>30</v>
      </c>
      <c r="I378" s="33">
        <f t="shared" si="115"/>
        <v>343873.77779548755</v>
      </c>
      <c r="J378" s="42"/>
      <c r="K378" s="43"/>
      <c r="L378" s="36">
        <f t="shared" si="116"/>
        <v>28148625.310945425</v>
      </c>
    </row>
    <row r="379" spans="1:12" ht="12.75" customHeight="1" x14ac:dyDescent="0.25">
      <c r="A379" s="132">
        <v>43525</v>
      </c>
      <c r="B379" s="132">
        <v>43555</v>
      </c>
      <c r="C379" s="133">
        <v>0.19370000000000001</v>
      </c>
      <c r="D379" s="73">
        <f t="shared" si="122"/>
        <v>0.29055000000000003</v>
      </c>
      <c r="E379" s="40">
        <f t="shared" si="123"/>
        <v>2.1483218662772696E-2</v>
      </c>
      <c r="F379" s="73">
        <f t="shared" si="124"/>
        <v>2.1483218662772696E-2</v>
      </c>
      <c r="G379" s="134">
        <f t="shared" si="114"/>
        <v>15767412.897272103</v>
      </c>
      <c r="H379" s="41">
        <f t="shared" si="113"/>
        <v>30</v>
      </c>
      <c r="I379" s="33">
        <f t="shared" si="115"/>
        <v>338734.77901831892</v>
      </c>
      <c r="J379" s="42"/>
      <c r="K379" s="43"/>
      <c r="L379" s="36">
        <f t="shared" si="116"/>
        <v>28487360.089963745</v>
      </c>
    </row>
    <row r="380" spans="1:12" ht="12.75" customHeight="1" x14ac:dyDescent="0.25">
      <c r="A380" s="132">
        <v>43556</v>
      </c>
      <c r="B380" s="132">
        <v>43585</v>
      </c>
      <c r="C380" s="133">
        <v>0.19320000000000001</v>
      </c>
      <c r="D380" s="73">
        <f t="shared" si="122"/>
        <v>0.2898</v>
      </c>
      <c r="E380" s="40">
        <f t="shared" si="123"/>
        <v>2.1433736106823309E-2</v>
      </c>
      <c r="F380" s="73">
        <f t="shared" si="124"/>
        <v>2.1433736106823309E-2</v>
      </c>
      <c r="G380" s="134">
        <f t="shared" si="114"/>
        <v>15767412.897272103</v>
      </c>
      <c r="H380" s="41">
        <f t="shared" si="113"/>
        <v>30</v>
      </c>
      <c r="I380" s="33">
        <f t="shared" si="115"/>
        <v>337954.56712745258</v>
      </c>
      <c r="J380" s="42"/>
      <c r="K380" s="43"/>
      <c r="L380" s="36">
        <f t="shared" si="116"/>
        <v>28825314.657091197</v>
      </c>
    </row>
    <row r="381" spans="1:12" ht="12.75" customHeight="1" x14ac:dyDescent="0.25">
      <c r="A381" s="132">
        <v>43586</v>
      </c>
      <c r="B381" s="132">
        <v>43616</v>
      </c>
      <c r="C381" s="133">
        <v>0.19339999999999999</v>
      </c>
      <c r="D381" s="73">
        <f t="shared" si="122"/>
        <v>0.29009999999999997</v>
      </c>
      <c r="E381" s="40">
        <f t="shared" si="123"/>
        <v>2.1453532293473465E-2</v>
      </c>
      <c r="F381" s="73">
        <f t="shared" si="124"/>
        <v>2.1453532293473465E-2</v>
      </c>
      <c r="G381" s="134">
        <f t="shared" si="114"/>
        <v>15767412.897272103</v>
      </c>
      <c r="H381" s="41">
        <f t="shared" si="113"/>
        <v>30</v>
      </c>
      <c r="I381" s="33">
        <f t="shared" si="115"/>
        <v>338266.70177615708</v>
      </c>
      <c r="J381" s="42"/>
      <c r="K381" s="43"/>
      <c r="L381" s="36">
        <f t="shared" si="116"/>
        <v>29163581.358867355</v>
      </c>
    </row>
    <row r="382" spans="1:12" ht="12.75" customHeight="1" x14ac:dyDescent="0.25">
      <c r="A382" s="132">
        <v>43617</v>
      </c>
      <c r="B382" s="132">
        <v>43646</v>
      </c>
      <c r="C382" s="133">
        <v>0.193</v>
      </c>
      <c r="D382" s="73">
        <f t="shared" si="122"/>
        <v>0.28949999999999998</v>
      </c>
      <c r="E382" s="40">
        <f t="shared" si="123"/>
        <v>2.1413935698951558E-2</v>
      </c>
      <c r="F382" s="73">
        <f t="shared" si="124"/>
        <v>2.1413935698951558E-2</v>
      </c>
      <c r="G382" s="134">
        <f t="shared" si="114"/>
        <v>15767412.897272103</v>
      </c>
      <c r="H382" s="41">
        <f t="shared" si="113"/>
        <v>30</v>
      </c>
      <c r="I382" s="33">
        <f t="shared" si="115"/>
        <v>337642.36592100427</v>
      </c>
      <c r="J382" s="42"/>
      <c r="K382" s="43"/>
      <c r="L382" s="36">
        <f t="shared" si="116"/>
        <v>29501223.72478836</v>
      </c>
    </row>
    <row r="383" spans="1:12" ht="12.75" customHeight="1" x14ac:dyDescent="0.25">
      <c r="A383" s="132">
        <v>43647</v>
      </c>
      <c r="B383" s="132">
        <v>43677</v>
      </c>
      <c r="C383" s="133">
        <v>0.1928</v>
      </c>
      <c r="D383" s="73">
        <f t="shared" si="122"/>
        <v>0.28920000000000001</v>
      </c>
      <c r="E383" s="40">
        <f t="shared" si="123"/>
        <v>2.1394131067975497E-2</v>
      </c>
      <c r="F383" s="73">
        <f t="shared" si="124"/>
        <v>2.1394131067975497E-2</v>
      </c>
      <c r="G383" s="134">
        <f t="shared" si="114"/>
        <v>15767412.897272103</v>
      </c>
      <c r="H383" s="41">
        <f t="shared" si="113"/>
        <v>30</v>
      </c>
      <c r="I383" s="33">
        <f t="shared" si="115"/>
        <v>337330.09812712664</v>
      </c>
      <c r="J383" s="42"/>
      <c r="K383" s="43"/>
      <c r="L383" s="36">
        <f>SUM(L382,I383)-J383</f>
        <v>29838553.822915487</v>
      </c>
    </row>
    <row r="384" spans="1:12" ht="12.75" customHeight="1" x14ac:dyDescent="0.25">
      <c r="A384" s="132">
        <v>43678</v>
      </c>
      <c r="B384" s="132">
        <v>43708</v>
      </c>
      <c r="C384" s="133">
        <v>0.19320000000000001</v>
      </c>
      <c r="D384" s="73">
        <f t="shared" si="122"/>
        <v>0.2898</v>
      </c>
      <c r="E384" s="40">
        <f t="shared" si="123"/>
        <v>2.1433736106823309E-2</v>
      </c>
      <c r="F384" s="73">
        <f t="shared" si="124"/>
        <v>2.1433736106823309E-2</v>
      </c>
      <c r="G384" s="134">
        <f t="shared" si="114"/>
        <v>15767412.897272103</v>
      </c>
      <c r="H384" s="41">
        <f>IF(A384="","",DAYS360(A384,B384+(1)))</f>
        <v>30</v>
      </c>
      <c r="I384" s="33">
        <f>IF(A384="","",((G384*F384)/30)*H384)</f>
        <v>337954.56712745258</v>
      </c>
      <c r="J384" s="42"/>
      <c r="K384" s="43"/>
      <c r="L384" s="36">
        <f t="shared" ref="L384:L404" si="125">SUM(L383,I384)-J384</f>
        <v>30176508.390042938</v>
      </c>
    </row>
    <row r="385" spans="1:12" ht="12.75" customHeight="1" x14ac:dyDescent="0.25">
      <c r="A385" s="132">
        <v>43709</v>
      </c>
      <c r="B385" s="132">
        <v>43738</v>
      </c>
      <c r="C385" s="133">
        <v>0.19320000000000001</v>
      </c>
      <c r="D385" s="73">
        <f t="shared" si="122"/>
        <v>0.2898</v>
      </c>
      <c r="E385" s="40">
        <f t="shared" si="123"/>
        <v>2.1433736106823309E-2</v>
      </c>
      <c r="F385" s="73">
        <f t="shared" si="124"/>
        <v>2.1433736106823309E-2</v>
      </c>
      <c r="G385" s="134">
        <f t="shared" si="114"/>
        <v>15767412.897272103</v>
      </c>
      <c r="H385" s="41">
        <f>IF(A385="","",DAYS360(A385,B385+(1)))</f>
        <v>30</v>
      </c>
      <c r="I385" s="33">
        <f>IF(A385="","",((G385*F385)/30)*H385)</f>
        <v>337954.56712745258</v>
      </c>
      <c r="J385" s="42"/>
      <c r="K385" s="43"/>
      <c r="L385" s="36">
        <f t="shared" si="125"/>
        <v>30514462.95717039</v>
      </c>
    </row>
    <row r="386" spans="1:12" ht="12.75" customHeight="1" x14ac:dyDescent="0.25">
      <c r="A386" s="132">
        <v>43739</v>
      </c>
      <c r="B386" s="132">
        <v>43769</v>
      </c>
      <c r="C386" s="133">
        <v>0.191</v>
      </c>
      <c r="D386" s="73">
        <f t="shared" si="122"/>
        <v>0.28649999999999998</v>
      </c>
      <c r="E386" s="40">
        <f t="shared" si="123"/>
        <v>2.1215699038257929E-2</v>
      </c>
      <c r="F386" s="73">
        <f t="shared" si="124"/>
        <v>2.1215699038257929E-2</v>
      </c>
      <c r="G386" s="134">
        <f t="shared" si="114"/>
        <v>15767412.897272103</v>
      </c>
      <c r="H386" s="41">
        <f>IF(A386="","",DAYS360(A386,B386+(1)))</f>
        <v>30</v>
      </c>
      <c r="I386" s="33">
        <f>IF(A386="","",((G386*F386)/30)*H386)</f>
        <v>334516.68664047139</v>
      </c>
      <c r="J386" s="42"/>
      <c r="K386" s="43"/>
      <c r="L386" s="36">
        <f t="shared" si="125"/>
        <v>30848979.643810861</v>
      </c>
    </row>
    <row r="387" spans="1:12" ht="12.75" customHeight="1" x14ac:dyDescent="0.25">
      <c r="A387" s="132">
        <v>43770</v>
      </c>
      <c r="B387" s="132">
        <v>43799</v>
      </c>
      <c r="C387" s="133">
        <v>0.1903</v>
      </c>
      <c r="D387" s="73">
        <f>IF(A387="","",C387*1.5)</f>
        <v>0.28544999999999998</v>
      </c>
      <c r="E387" s="40">
        <f>IF(D387="","", (POWER((1+D387),(1/12)))-1)</f>
        <v>2.1146216086632474E-2</v>
      </c>
      <c r="F387" s="73">
        <f>IF(A387="","",IF(D$1=0,E387,MIN(E387,D$1)))</f>
        <v>2.1146216086632474E-2</v>
      </c>
      <c r="G387" s="134">
        <f t="shared" si="114"/>
        <v>15767412.897272103</v>
      </c>
      <c r="H387" s="41">
        <f>IF(A387="","",DAYS360(A387,B387+(1)))</f>
        <v>30</v>
      </c>
      <c r="I387" s="33">
        <f>IF(A387="","",((G387*F387)/30)*H387)</f>
        <v>333421.12025287171</v>
      </c>
      <c r="J387" s="42"/>
      <c r="K387" s="43"/>
      <c r="L387" s="36">
        <f t="shared" si="125"/>
        <v>31182400.764063731</v>
      </c>
    </row>
    <row r="388" spans="1:12" ht="12.75" customHeight="1" x14ac:dyDescent="0.25">
      <c r="A388" s="132">
        <v>43800</v>
      </c>
      <c r="B388" s="132">
        <v>43830</v>
      </c>
      <c r="C388" s="133">
        <v>0.18909999999999999</v>
      </c>
      <c r="D388" s="73">
        <f t="shared" ref="D388:D393" si="126">IF(A388="","",C388*1.5)</f>
        <v>0.28364999999999996</v>
      </c>
      <c r="E388" s="40">
        <f t="shared" ref="E388:E393" si="127">IF(D388="","", (POWER((1+D388),(1/12)))-1)</f>
        <v>2.102698132372427E-2</v>
      </c>
      <c r="F388" s="73">
        <f t="shared" ref="F388:F393" si="128">IF(A388="","",IF(D$1=0,E388,MIN(E388,D$1)))</f>
        <v>2.102698132372427E-2</v>
      </c>
      <c r="G388" s="134">
        <f t="shared" si="114"/>
        <v>15767412.897272103</v>
      </c>
      <c r="H388" s="41">
        <f t="shared" ref="H388:H397" si="129">IF(A388="","",DAYS360(A388,B388+(1)))</f>
        <v>30</v>
      </c>
      <c r="I388" s="33">
        <f t="shared" ref="I388:I397" si="130">IF(A388="","",((G388*F388)/30)*H388)</f>
        <v>331541.09651438968</v>
      </c>
      <c r="J388" s="42"/>
      <c r="K388" s="43"/>
      <c r="L388" s="36">
        <f t="shared" si="125"/>
        <v>31513941.86057812</v>
      </c>
    </row>
    <row r="389" spans="1:12" ht="12.75" customHeight="1" x14ac:dyDescent="0.25">
      <c r="A389" s="132">
        <v>43831</v>
      </c>
      <c r="B389" s="132">
        <v>43861</v>
      </c>
      <c r="C389" s="133">
        <v>0.19769999999999999</v>
      </c>
      <c r="D389" s="73">
        <f t="shared" si="126"/>
        <v>0.29654999999999998</v>
      </c>
      <c r="E389" s="40">
        <f t="shared" si="127"/>
        <v>2.1878132850398968E-2</v>
      </c>
      <c r="F389" s="73">
        <f t="shared" si="128"/>
        <v>2.1878132850398968E-2</v>
      </c>
      <c r="G389" s="134">
        <f t="shared" si="114"/>
        <v>15767412.897272103</v>
      </c>
      <c r="H389" s="41">
        <f t="shared" si="129"/>
        <v>30</v>
      </c>
      <c r="I389" s="33">
        <f t="shared" si="130"/>
        <v>344961.55407361314</v>
      </c>
      <c r="J389" s="42"/>
      <c r="K389" s="43"/>
      <c r="L389" s="36">
        <f t="shared" si="125"/>
        <v>31858903.414651733</v>
      </c>
    </row>
    <row r="390" spans="1:12" ht="12.75" customHeight="1" x14ac:dyDescent="0.25">
      <c r="A390" s="132">
        <v>43862</v>
      </c>
      <c r="B390" s="132">
        <v>43890</v>
      </c>
      <c r="C390" s="133">
        <v>0.19059999999999999</v>
      </c>
      <c r="D390" s="73">
        <f t="shared" si="126"/>
        <v>0.28589999999999999</v>
      </c>
      <c r="E390" s="40">
        <f t="shared" si="127"/>
        <v>2.1176000862688671E-2</v>
      </c>
      <c r="F390" s="73">
        <f t="shared" si="128"/>
        <v>2.1176000862688671E-2</v>
      </c>
      <c r="G390" s="134">
        <f t="shared" si="114"/>
        <v>15767412.897272103</v>
      </c>
      <c r="H390" s="41">
        <f t="shared" si="129"/>
        <v>30</v>
      </c>
      <c r="I390" s="33">
        <f t="shared" si="130"/>
        <v>333890.74911500252</v>
      </c>
      <c r="J390" s="42"/>
      <c r="K390" s="43"/>
      <c r="L390" s="36">
        <f t="shared" si="125"/>
        <v>32192794.163766734</v>
      </c>
    </row>
    <row r="391" spans="1:12" ht="12.75" customHeight="1" x14ac:dyDescent="0.25">
      <c r="A391" s="132">
        <v>43891</v>
      </c>
      <c r="B391" s="132">
        <v>43921</v>
      </c>
      <c r="C391" s="133">
        <v>0.1895</v>
      </c>
      <c r="D391" s="73">
        <f t="shared" si="126"/>
        <v>0.28425</v>
      </c>
      <c r="E391" s="40">
        <f t="shared" si="127"/>
        <v>2.1066743264638976E-2</v>
      </c>
      <c r="F391" s="73">
        <f t="shared" si="128"/>
        <v>2.1066743264638976E-2</v>
      </c>
      <c r="G391" s="134">
        <f t="shared" si="114"/>
        <v>15767412.897272103</v>
      </c>
      <c r="H391" s="41">
        <f t="shared" si="129"/>
        <v>30</v>
      </c>
      <c r="I391" s="33">
        <f t="shared" si="130"/>
        <v>332168.03945438878</v>
      </c>
      <c r="J391" s="42"/>
      <c r="K391" s="43"/>
      <c r="L391" s="36">
        <f t="shared" si="125"/>
        <v>32524962.203221124</v>
      </c>
    </row>
    <row r="392" spans="1:12" ht="12.75" customHeight="1" x14ac:dyDescent="0.25">
      <c r="A392" s="132">
        <v>43922</v>
      </c>
      <c r="B392" s="132">
        <v>43951</v>
      </c>
      <c r="C392" s="133">
        <v>0.18690000000000001</v>
      </c>
      <c r="D392" s="73">
        <f t="shared" si="126"/>
        <v>0.28034999999999999</v>
      </c>
      <c r="E392" s="40">
        <f t="shared" si="127"/>
        <v>2.0807985643612081E-2</v>
      </c>
      <c r="F392" s="73">
        <f t="shared" si="128"/>
        <v>2.0807985643612081E-2</v>
      </c>
      <c r="G392" s="134">
        <f t="shared" si="114"/>
        <v>15767412.897272103</v>
      </c>
      <c r="H392" s="41">
        <f t="shared" si="129"/>
        <v>30</v>
      </c>
      <c r="I392" s="33">
        <f t="shared" si="130"/>
        <v>328088.10120334191</v>
      </c>
      <c r="J392" s="42"/>
      <c r="K392" s="43"/>
      <c r="L392" s="36">
        <f t="shared" si="125"/>
        <v>32853050.304424465</v>
      </c>
    </row>
    <row r="393" spans="1:12" ht="12.75" customHeight="1" x14ac:dyDescent="0.25">
      <c r="A393" s="132">
        <v>43952</v>
      </c>
      <c r="B393" s="132">
        <v>43982</v>
      </c>
      <c r="C393" s="133">
        <v>0.189</v>
      </c>
      <c r="D393" s="73">
        <f t="shared" si="126"/>
        <v>0.28349999999999997</v>
      </c>
      <c r="E393" s="40">
        <f t="shared" si="127"/>
        <v>2.101703817654843E-2</v>
      </c>
      <c r="F393" s="73">
        <f t="shared" si="128"/>
        <v>2.101703817654843E-2</v>
      </c>
      <c r="G393" s="134">
        <f t="shared" si="114"/>
        <v>15767412.897272103</v>
      </c>
      <c r="H393" s="41">
        <f t="shared" si="129"/>
        <v>30</v>
      </c>
      <c r="I393" s="33">
        <f t="shared" si="130"/>
        <v>331384.31880736985</v>
      </c>
      <c r="J393" s="42"/>
      <c r="K393" s="43"/>
      <c r="L393" s="36">
        <f t="shared" si="125"/>
        <v>33184434.623231836</v>
      </c>
    </row>
    <row r="394" spans="1:12" ht="12.75" customHeight="1" x14ac:dyDescent="0.25">
      <c r="A394" s="132">
        <v>43983</v>
      </c>
      <c r="B394" s="132">
        <v>44012</v>
      </c>
      <c r="C394" s="133">
        <v>0.1812</v>
      </c>
      <c r="D394" s="73">
        <f>IF(A394="","",C394*1.5)</f>
        <v>0.27179999999999999</v>
      </c>
      <c r="E394" s="40">
        <f>IF(D394="","", (POWER((1+D394),(1/12)))-1)</f>
        <v>2.0238171647650516E-2</v>
      </c>
      <c r="F394" s="73">
        <f>IF(A394="","",IF(D$1=0,E394,MIN(E394,D$1)))</f>
        <v>2.0238171647650516E-2</v>
      </c>
      <c r="G394" s="134">
        <f t="shared" si="114"/>
        <v>15767412.897272103</v>
      </c>
      <c r="H394" s="41">
        <f t="shared" si="129"/>
        <v>30</v>
      </c>
      <c r="I394" s="33">
        <f t="shared" si="130"/>
        <v>319103.60865437135</v>
      </c>
      <c r="J394" s="42"/>
      <c r="K394" s="43"/>
      <c r="L394" s="36">
        <f t="shared" si="125"/>
        <v>33503538.231886208</v>
      </c>
    </row>
    <row r="395" spans="1:12" ht="12.75" customHeight="1" x14ac:dyDescent="0.25">
      <c r="A395" s="132">
        <v>44013</v>
      </c>
      <c r="B395" s="132">
        <v>44043</v>
      </c>
      <c r="C395" s="133">
        <v>0.1812</v>
      </c>
      <c r="D395" s="73">
        <f>IF(A395="","",C395*1.5)</f>
        <v>0.27179999999999999</v>
      </c>
      <c r="E395" s="40">
        <f>IF(D395="","", (POWER((1+D395),(1/12)))-1)</f>
        <v>2.0238171647650516E-2</v>
      </c>
      <c r="F395" s="73">
        <f>IF(A395="","",IF(D$1=0,E395,MIN(E395,D$1)))</f>
        <v>2.0238171647650516E-2</v>
      </c>
      <c r="G395" s="134">
        <f t="shared" si="114"/>
        <v>15767412.897272103</v>
      </c>
      <c r="H395" s="41">
        <f t="shared" si="129"/>
        <v>30</v>
      </c>
      <c r="I395" s="33">
        <f t="shared" si="130"/>
        <v>319103.60865437135</v>
      </c>
      <c r="J395" s="42"/>
      <c r="K395" s="43"/>
      <c r="L395" s="36">
        <f t="shared" si="125"/>
        <v>33822641.84054058</v>
      </c>
    </row>
    <row r="396" spans="1:12" ht="12.75" customHeight="1" x14ac:dyDescent="0.25">
      <c r="A396" s="132">
        <v>44044</v>
      </c>
      <c r="B396" s="132">
        <v>44074</v>
      </c>
      <c r="C396" s="133">
        <v>0.18290000000000001</v>
      </c>
      <c r="D396" s="73">
        <f t="shared" ref="D396:D404" si="131">IF(A396="","",C396*1.5)</f>
        <v>0.27434999999999998</v>
      </c>
      <c r="E396" s="40">
        <f t="shared" ref="E396:E404" si="132">IF(D396="","", (POWER((1+D396),(1/12)))-1)</f>
        <v>2.040848272831397E-2</v>
      </c>
      <c r="F396" s="73">
        <f t="shared" ref="F396:F404" si="133">IF(A396="","",IF(D$1=0,E396,MIN(E396,D$1)))</f>
        <v>2.040848272831397E-2</v>
      </c>
      <c r="G396" s="134">
        <f t="shared" si="114"/>
        <v>15767412.897272103</v>
      </c>
      <c r="H396" s="41">
        <f t="shared" si="129"/>
        <v>30</v>
      </c>
      <c r="I396" s="33">
        <f t="shared" si="130"/>
        <v>321788.97378417262</v>
      </c>
      <c r="J396" s="42"/>
      <c r="K396" s="43"/>
      <c r="L396" s="36">
        <f t="shared" si="125"/>
        <v>34144430.814324751</v>
      </c>
    </row>
    <row r="397" spans="1:12" ht="12.75" customHeight="1" x14ac:dyDescent="0.25">
      <c r="A397" s="132">
        <v>44075</v>
      </c>
      <c r="B397" s="132">
        <v>44104</v>
      </c>
      <c r="C397" s="133">
        <v>0.1835</v>
      </c>
      <c r="D397" s="73">
        <f t="shared" si="131"/>
        <v>0.27524999999999999</v>
      </c>
      <c r="E397" s="40">
        <f t="shared" si="132"/>
        <v>2.0468517942215714E-2</v>
      </c>
      <c r="F397" s="73">
        <f t="shared" si="133"/>
        <v>2.0468517942215714E-2</v>
      </c>
      <c r="G397" s="134">
        <f t="shared" si="114"/>
        <v>15767412.897272103</v>
      </c>
      <c r="H397" s="41">
        <f t="shared" si="129"/>
        <v>30</v>
      </c>
      <c r="I397" s="33">
        <f t="shared" si="130"/>
        <v>322735.57379013748</v>
      </c>
      <c r="J397" s="42"/>
      <c r="K397" s="43"/>
      <c r="L397" s="36">
        <f t="shared" si="125"/>
        <v>34467166.388114892</v>
      </c>
    </row>
    <row r="398" spans="1:12" ht="12.75" customHeight="1" x14ac:dyDescent="0.25">
      <c r="A398" s="132">
        <v>44105</v>
      </c>
      <c r="B398" s="132">
        <v>44135</v>
      </c>
      <c r="C398" s="133">
        <v>0.18090000000000001</v>
      </c>
      <c r="D398" s="73">
        <f t="shared" si="131"/>
        <v>0.27134999999999998</v>
      </c>
      <c r="E398" s="40">
        <f t="shared" si="132"/>
        <v>2.0208084261774895E-2</v>
      </c>
      <c r="F398" s="73">
        <f t="shared" si="133"/>
        <v>2.0208084261774895E-2</v>
      </c>
      <c r="G398" s="134">
        <f t="shared" si="114"/>
        <v>15767412.897272103</v>
      </c>
      <c r="H398" s="41">
        <f>IF(A398="","",DAYS360(A398,B398+(1)))</f>
        <v>30</v>
      </c>
      <c r="I398" s="33">
        <f>IF(A398="","",((G398*F398)/30)*H398)</f>
        <v>318629.20841827086</v>
      </c>
      <c r="J398" s="42"/>
      <c r="K398" s="43"/>
      <c r="L398" s="36">
        <f t="shared" si="125"/>
        <v>34785795.596533164</v>
      </c>
    </row>
    <row r="399" spans="1:12" ht="12.75" customHeight="1" x14ac:dyDescent="0.25">
      <c r="A399" s="132">
        <v>44136</v>
      </c>
      <c r="B399" s="132">
        <v>44165</v>
      </c>
      <c r="C399" s="133">
        <v>0.1784</v>
      </c>
      <c r="D399" s="73">
        <f t="shared" si="131"/>
        <v>0.2676</v>
      </c>
      <c r="E399" s="40">
        <f t="shared" si="132"/>
        <v>1.9956975716262315E-2</v>
      </c>
      <c r="F399" s="73">
        <f t="shared" si="133"/>
        <v>1.9956975716262315E-2</v>
      </c>
      <c r="G399" s="134">
        <f t="shared" si="114"/>
        <v>15767412.897272103</v>
      </c>
      <c r="H399" s="41">
        <f>IF(A399="","",DAYS360(A399,B399+(1)))</f>
        <v>30</v>
      </c>
      <c r="I399" s="33">
        <f>IF(A399="","",((G399*F399)/30)*H399)</f>
        <v>314669.87629914057</v>
      </c>
      <c r="J399" s="42"/>
      <c r="K399" s="43"/>
      <c r="L399" s="36">
        <f t="shared" si="125"/>
        <v>35100465.472832307</v>
      </c>
    </row>
    <row r="400" spans="1:12" ht="12.75" customHeight="1" x14ac:dyDescent="0.25">
      <c r="A400" s="132">
        <v>44166</v>
      </c>
      <c r="B400" s="132">
        <v>44196</v>
      </c>
      <c r="C400" s="133">
        <v>0.17460000000000001</v>
      </c>
      <c r="D400" s="73">
        <f t="shared" si="131"/>
        <v>0.26190000000000002</v>
      </c>
      <c r="E400" s="40">
        <f t="shared" si="132"/>
        <v>1.9573983490916769E-2</v>
      </c>
      <c r="F400" s="73">
        <f t="shared" si="133"/>
        <v>1.9573983490916769E-2</v>
      </c>
      <c r="G400" s="134">
        <f t="shared" si="114"/>
        <v>15767412.897272103</v>
      </c>
      <c r="H400" s="41">
        <f>IF(A400="","",DAYS360(A400,B400+(1)))</f>
        <v>30</v>
      </c>
      <c r="I400" s="33">
        <f>IF(A400="","",((G400*F400)/30)*H400)</f>
        <v>308631.07974567229</v>
      </c>
      <c r="J400" s="42"/>
      <c r="K400" s="43"/>
      <c r="L400" s="36">
        <f t="shared" si="125"/>
        <v>35409096.55257798</v>
      </c>
    </row>
    <row r="401" spans="1:12" ht="12.75" customHeight="1" x14ac:dyDescent="0.25">
      <c r="A401" s="132">
        <v>44197</v>
      </c>
      <c r="B401" s="132">
        <v>44227</v>
      </c>
      <c r="C401" s="133">
        <v>0.17319999999999999</v>
      </c>
      <c r="D401" s="73">
        <f t="shared" si="131"/>
        <v>0.25979999999999998</v>
      </c>
      <c r="E401" s="40">
        <f t="shared" si="132"/>
        <v>1.9432481245112987E-2</v>
      </c>
      <c r="F401" s="73">
        <f t="shared" si="133"/>
        <v>1.9432481245112987E-2</v>
      </c>
      <c r="G401" s="134">
        <f t="shared" si="114"/>
        <v>15767412.897272103</v>
      </c>
      <c r="H401" s="41">
        <f>IF(A401="","",DAYS360(A401,B401+(1)))</f>
        <v>30</v>
      </c>
      <c r="I401" s="33">
        <f>IF(A401="","",((G401*F401)/30)*H401)</f>
        <v>306399.95541019278</v>
      </c>
      <c r="J401" s="42"/>
      <c r="K401" s="43"/>
      <c r="L401" s="36">
        <f t="shared" si="125"/>
        <v>35715496.50798817</v>
      </c>
    </row>
    <row r="402" spans="1:12" ht="12.75" customHeight="1" x14ac:dyDescent="0.25">
      <c r="A402" s="132">
        <v>44228</v>
      </c>
      <c r="B402" s="132">
        <v>44255</v>
      </c>
      <c r="C402" s="133">
        <v>0.17510000000000001</v>
      </c>
      <c r="D402" s="73">
        <f t="shared" si="131"/>
        <v>0.26264999999999999</v>
      </c>
      <c r="E402" s="40">
        <f t="shared" si="132"/>
        <v>1.9624467698764914E-2</v>
      </c>
      <c r="F402" s="73">
        <f t="shared" si="133"/>
        <v>1.9624467698764914E-2</v>
      </c>
      <c r="G402" s="134">
        <f t="shared" si="114"/>
        <v>15767412.897272103</v>
      </c>
      <c r="H402" s="41">
        <f>IF(A402="","",DAYS360(A402,B402+(1)))</f>
        <v>30</v>
      </c>
      <c r="I402" s="33">
        <f>IF(A402="","",((G402*F402)/30)*H402)</f>
        <v>309427.0850956057</v>
      </c>
      <c r="J402" s="42"/>
      <c r="K402" s="43"/>
      <c r="L402" s="36">
        <f t="shared" si="125"/>
        <v>36024923.593083777</v>
      </c>
    </row>
    <row r="403" spans="1:12" ht="12.75" customHeight="1" x14ac:dyDescent="0.25">
      <c r="A403" s="132">
        <v>44256</v>
      </c>
      <c r="B403" s="132">
        <v>44286</v>
      </c>
      <c r="C403" s="133">
        <v>0.1741</v>
      </c>
      <c r="D403" s="73">
        <f t="shared" si="131"/>
        <v>0.26114999999999999</v>
      </c>
      <c r="E403" s="40">
        <f t="shared" si="132"/>
        <v>1.9523471771100809E-2</v>
      </c>
      <c r="F403" s="73">
        <f t="shared" si="133"/>
        <v>1.9523471771100809E-2</v>
      </c>
      <c r="G403" s="134">
        <f t="shared" si="114"/>
        <v>15767412.897272103</v>
      </c>
      <c r="H403" s="41">
        <f t="shared" ref="H403:H404" si="134">IF(A403="","",DAYS360(A403,B403+(1)))</f>
        <v>30</v>
      </c>
      <c r="I403" s="33">
        <f t="shared" ref="I403:I404" si="135">IF(A403="","",((G403*F403)/30)*H403)</f>
        <v>307834.64060318272</v>
      </c>
      <c r="J403" s="42"/>
      <c r="K403" s="43"/>
      <c r="L403" s="36">
        <f t="shared" si="125"/>
        <v>36332758.233686961</v>
      </c>
    </row>
    <row r="404" spans="1:12" ht="12.75" customHeight="1" x14ac:dyDescent="0.25">
      <c r="A404" s="132">
        <v>44287</v>
      </c>
      <c r="B404" s="132">
        <v>44316</v>
      </c>
      <c r="C404" s="133">
        <v>0.1731</v>
      </c>
      <c r="D404" s="73">
        <f t="shared" si="131"/>
        <v>0.25964999999999999</v>
      </c>
      <c r="E404" s="40">
        <f t="shared" si="132"/>
        <v>1.942236567004052E-2</v>
      </c>
      <c r="F404" s="73">
        <f t="shared" si="133"/>
        <v>1.942236567004052E-2</v>
      </c>
      <c r="G404" s="134">
        <f t="shared" ref="G404" si="136">MIN(G403,L403)</f>
        <v>15767412.897272103</v>
      </c>
      <c r="H404" s="41">
        <f t="shared" si="134"/>
        <v>30</v>
      </c>
      <c r="I404" s="33">
        <f t="shared" si="135"/>
        <v>306240.45896133181</v>
      </c>
      <c r="J404" s="42"/>
      <c r="K404" s="43"/>
      <c r="L404" s="36">
        <f t="shared" si="125"/>
        <v>36638998.692648292</v>
      </c>
    </row>
    <row r="405" spans="1:12" ht="12.75" customHeight="1" x14ac:dyDescent="0.25">
      <c r="A405" s="44"/>
      <c r="B405" s="45"/>
      <c r="C405" s="45"/>
      <c r="D405" s="129" t="s">
        <v>19</v>
      </c>
      <c r="E405" s="129"/>
      <c r="F405" s="46" t="s">
        <v>20</v>
      </c>
      <c r="G405" s="47">
        <f>G404</f>
        <v>15767412.897272103</v>
      </c>
      <c r="H405" s="48">
        <f>SUM(H341:H404)</f>
        <v>1897</v>
      </c>
      <c r="I405" s="66">
        <f>SUM(I345:I404)</f>
        <v>20871585.795376182</v>
      </c>
      <c r="J405" s="49"/>
      <c r="K405" s="50"/>
      <c r="L405" s="36">
        <f>+L404</f>
        <v>36638998.692648292</v>
      </c>
    </row>
    <row r="406" spans="1:12" ht="12.75" customHeight="1" x14ac:dyDescent="0.25">
      <c r="A406" s="52"/>
      <c r="B406" s="52"/>
      <c r="C406" s="52"/>
      <c r="D406" s="52"/>
      <c r="E406" s="52"/>
      <c r="F406" s="52"/>
      <c r="G406" s="53"/>
      <c r="H406" s="53"/>
      <c r="I406" s="54"/>
      <c r="J406" s="55"/>
      <c r="K406" s="56"/>
      <c r="L406" s="57"/>
    </row>
    <row r="407" spans="1:12" ht="12.75" customHeight="1" x14ac:dyDescent="0.25">
      <c r="A407" s="52"/>
      <c r="B407" s="52"/>
      <c r="C407" s="52"/>
      <c r="D407" s="58"/>
      <c r="E407" s="58"/>
      <c r="F407" s="58"/>
      <c r="G407" s="59"/>
      <c r="H407" s="111" t="s">
        <v>21</v>
      </c>
      <c r="I407" s="111"/>
      <c r="J407" s="111"/>
      <c r="K407" s="130"/>
      <c r="L407" s="60">
        <f>SUM(G405,I405)</f>
        <v>36638998.692648284</v>
      </c>
    </row>
    <row r="408" spans="1:12" ht="12.75" customHeight="1" x14ac:dyDescent="0.25">
      <c r="A408" s="52"/>
      <c r="B408" s="52"/>
      <c r="C408" s="52"/>
      <c r="D408" s="52"/>
      <c r="E408" s="52"/>
      <c r="F408" s="52"/>
      <c r="G408" s="53"/>
      <c r="H408" s="53"/>
      <c r="I408" s="54"/>
      <c r="J408" s="55"/>
      <c r="K408" s="56"/>
      <c r="L408" s="57"/>
    </row>
    <row r="409" spans="1:12" ht="12.75" customHeight="1" x14ac:dyDescent="0.25">
      <c r="C409" s="7"/>
      <c r="H409" s="111" t="s">
        <v>22</v>
      </c>
      <c r="I409" s="111"/>
      <c r="J409" s="111"/>
      <c r="K409" s="111"/>
      <c r="L409" s="61">
        <f>I405</f>
        <v>20871585.795376182</v>
      </c>
    </row>
    <row r="412" spans="1:12" ht="12.75" customHeight="1" x14ac:dyDescent="0.25">
      <c r="A412" s="63" t="s">
        <v>0</v>
      </c>
      <c r="B412" s="64">
        <v>4779</v>
      </c>
      <c r="C412" s="1"/>
      <c r="D412" s="2"/>
      <c r="E412" s="2"/>
      <c r="F412" s="3"/>
      <c r="G412" s="4"/>
      <c r="H412" s="3"/>
      <c r="I412" s="3"/>
      <c r="J412" s="3"/>
      <c r="K412" s="5"/>
      <c r="L412" s="6"/>
    </row>
    <row r="413" spans="1:12" ht="12.75" customHeight="1" x14ac:dyDescent="0.25">
      <c r="A413" s="63" t="s">
        <v>1</v>
      </c>
      <c r="B413" s="65">
        <v>132427390</v>
      </c>
      <c r="C413" s="7"/>
      <c r="D413" s="1"/>
      <c r="E413" s="2"/>
      <c r="F413" s="8"/>
      <c r="G413" s="8"/>
      <c r="H413" s="3"/>
      <c r="I413" s="3"/>
      <c r="J413" s="3"/>
      <c r="K413" s="5"/>
      <c r="L413" s="6"/>
    </row>
    <row r="414" spans="1:12" ht="12.75" customHeight="1" x14ac:dyDescent="0.25">
      <c r="A414" s="117"/>
      <c r="B414" s="117"/>
      <c r="C414" s="131"/>
      <c r="D414" s="118"/>
      <c r="E414" s="119"/>
      <c r="F414" s="3"/>
      <c r="G414" s="3"/>
      <c r="H414" s="3"/>
      <c r="I414" s="3"/>
      <c r="J414" s="3"/>
      <c r="K414" s="5"/>
      <c r="L414" s="6"/>
    </row>
    <row r="415" spans="1:12" ht="12.75" customHeight="1" x14ac:dyDescent="0.25">
      <c r="A415" s="110"/>
      <c r="B415" s="110"/>
      <c r="C415" s="10"/>
      <c r="D415" s="11"/>
      <c r="E415" s="11"/>
      <c r="F415" s="3"/>
      <c r="G415" s="3"/>
      <c r="H415" s="3"/>
      <c r="I415" s="3"/>
      <c r="J415" s="3"/>
      <c r="K415" s="5"/>
      <c r="L415" s="6"/>
    </row>
    <row r="416" spans="1:12" ht="12.75" customHeight="1" x14ac:dyDescent="0.25">
      <c r="A416" s="120" t="s">
        <v>2</v>
      </c>
      <c r="B416" s="121"/>
      <c r="C416" s="12" t="s">
        <v>3</v>
      </c>
      <c r="D416" s="122" t="s">
        <v>4</v>
      </c>
      <c r="E416" s="123"/>
      <c r="F416" s="13" t="s">
        <v>5</v>
      </c>
      <c r="G416" s="124" t="s">
        <v>6</v>
      </c>
      <c r="H416" s="125"/>
      <c r="I416" s="125"/>
      <c r="J416" s="125"/>
      <c r="K416" s="125"/>
      <c r="L416" s="126"/>
    </row>
    <row r="417" spans="1:12" ht="12.75" customHeight="1" x14ac:dyDescent="0.25">
      <c r="A417" s="14" t="s">
        <v>7</v>
      </c>
      <c r="B417" s="14" t="s">
        <v>8</v>
      </c>
      <c r="C417" s="15" t="s">
        <v>9</v>
      </c>
      <c r="D417" s="16" t="s">
        <v>10</v>
      </c>
      <c r="E417" s="16" t="s">
        <v>11</v>
      </c>
      <c r="F417" s="12" t="s">
        <v>12</v>
      </c>
      <c r="G417" s="17" t="s">
        <v>13</v>
      </c>
      <c r="H417" s="18" t="s">
        <v>14</v>
      </c>
      <c r="I417" s="19" t="s">
        <v>15</v>
      </c>
      <c r="J417" s="127" t="s">
        <v>16</v>
      </c>
      <c r="K417" s="128"/>
      <c r="L417" s="62" t="s">
        <v>23</v>
      </c>
    </row>
    <row r="418" spans="1:12" ht="12.75" customHeight="1" x14ac:dyDescent="0.25">
      <c r="A418" s="20"/>
      <c r="B418" s="21"/>
      <c r="C418" s="22"/>
      <c r="D418" s="23" t="str">
        <f>IF(C418="","",C418*1.5)</f>
        <v/>
      </c>
      <c r="E418" s="24" t="str">
        <f t="shared" ref="E418:E436" si="137">IF(D418="","", (POWER((1+D418),(1/12)))-1)</f>
        <v/>
      </c>
      <c r="F418" s="25" t="str">
        <f>IF(A418="","",IF(D$337=0,E418,MIN(E418,D$337)))</f>
        <v/>
      </c>
      <c r="G418" s="26">
        <f>B413</f>
        <v>132427390</v>
      </c>
      <c r="H418" s="27" t="str">
        <f t="shared" ref="H418:H462" si="138">IF(A418="","",DAYS360(A418,B418+(1)))</f>
        <v/>
      </c>
      <c r="I418" s="28">
        <f>D414</f>
        <v>0</v>
      </c>
      <c r="J418" s="29" t="s">
        <v>17</v>
      </c>
      <c r="K418" s="30" t="s">
        <v>18</v>
      </c>
      <c r="L418" s="31">
        <f>G418+I418</f>
        <v>132427390</v>
      </c>
    </row>
    <row r="419" spans="1:12" ht="12.75" customHeight="1" x14ac:dyDescent="0.25">
      <c r="A419" s="20"/>
      <c r="B419" s="20"/>
      <c r="C419" s="22"/>
      <c r="D419" s="23" t="str">
        <f>IF(C419="","",C419*1.5)</f>
        <v/>
      </c>
      <c r="E419" s="24" t="str">
        <f t="shared" si="137"/>
        <v/>
      </c>
      <c r="F419" s="25" t="str">
        <f>IF(A419="","",IF(D$337=0,E419,MIN(E419,D$337)))</f>
        <v/>
      </c>
      <c r="G419" s="32">
        <f t="shared" ref="G419:G482" si="139">MIN(G418,L418)</f>
        <v>132427390</v>
      </c>
      <c r="H419" s="27" t="str">
        <f t="shared" si="138"/>
        <v/>
      </c>
      <c r="I419" s="33" t="str">
        <f t="shared" ref="I419:I462" si="140">IF(A419="","",((G419*F419)/30)*H419)</f>
        <v/>
      </c>
      <c r="J419" s="34"/>
      <c r="K419" s="35"/>
      <c r="L419" s="36">
        <f t="shared" ref="L419:L461" si="141">SUM(L418,I419)-J419</f>
        <v>132427390</v>
      </c>
    </row>
    <row r="420" spans="1:12" ht="12.75" customHeight="1" x14ac:dyDescent="0.25">
      <c r="A420" s="37">
        <v>42394</v>
      </c>
      <c r="B420" s="37">
        <v>42400</v>
      </c>
      <c r="C420" s="38">
        <v>0.1968</v>
      </c>
      <c r="D420" s="39">
        <f t="shared" ref="D420:D436" si="142">IF(A420="","",C420*1.5)</f>
        <v>0.29520000000000002</v>
      </c>
      <c r="E420" s="40">
        <f t="shared" si="137"/>
        <v>2.1789423437557742E-2</v>
      </c>
      <c r="F420" s="39">
        <f t="shared" ref="F420:F436" si="143">IF(A420="","",IF(D$1=0,E420,MIN(E420,D$1)))</f>
        <v>2.1789423437557742E-2</v>
      </c>
      <c r="G420" s="32">
        <f t="shared" si="139"/>
        <v>132427390</v>
      </c>
      <c r="H420" s="41">
        <f t="shared" si="138"/>
        <v>6</v>
      </c>
      <c r="I420" s="33">
        <f t="shared" si="140"/>
        <v>577103.29508811992</v>
      </c>
      <c r="J420" s="42"/>
      <c r="K420" s="43"/>
      <c r="L420" s="36">
        <f t="shared" si="141"/>
        <v>133004493.29508813</v>
      </c>
    </row>
    <row r="421" spans="1:12" ht="12.75" customHeight="1" x14ac:dyDescent="0.25">
      <c r="A421" s="37">
        <v>42401</v>
      </c>
      <c r="B421" s="37">
        <v>42429</v>
      </c>
      <c r="C421" s="38">
        <v>0.1968</v>
      </c>
      <c r="D421" s="39">
        <f t="shared" si="142"/>
        <v>0.29520000000000002</v>
      </c>
      <c r="E421" s="40">
        <f t="shared" si="137"/>
        <v>2.1789423437557742E-2</v>
      </c>
      <c r="F421" s="39">
        <f t="shared" si="143"/>
        <v>2.1789423437557742E-2</v>
      </c>
      <c r="G421" s="32">
        <f t="shared" si="139"/>
        <v>132427390</v>
      </c>
      <c r="H421" s="41">
        <f t="shared" si="138"/>
        <v>30</v>
      </c>
      <c r="I421" s="33">
        <f t="shared" si="140"/>
        <v>2885516.4754406</v>
      </c>
      <c r="J421" s="42"/>
      <c r="K421" s="43"/>
      <c r="L421" s="36">
        <f t="shared" si="141"/>
        <v>135890009.77052873</v>
      </c>
    </row>
    <row r="422" spans="1:12" ht="12.75" customHeight="1" x14ac:dyDescent="0.25">
      <c r="A422" s="37">
        <v>42430</v>
      </c>
      <c r="B422" s="37">
        <v>42460</v>
      </c>
      <c r="C422" s="38">
        <v>0.1968</v>
      </c>
      <c r="D422" s="39">
        <f t="shared" si="142"/>
        <v>0.29520000000000002</v>
      </c>
      <c r="E422" s="40">
        <f t="shared" si="137"/>
        <v>2.1789423437557742E-2</v>
      </c>
      <c r="F422" s="39">
        <f t="shared" si="143"/>
        <v>2.1789423437557742E-2</v>
      </c>
      <c r="G422" s="32">
        <f t="shared" si="139"/>
        <v>132427390</v>
      </c>
      <c r="H422" s="41">
        <f t="shared" si="138"/>
        <v>30</v>
      </c>
      <c r="I422" s="33">
        <f t="shared" si="140"/>
        <v>2885516.4754406</v>
      </c>
      <c r="J422" s="42"/>
      <c r="K422" s="43"/>
      <c r="L422" s="36">
        <f t="shared" si="141"/>
        <v>138775526.24596933</v>
      </c>
    </row>
    <row r="423" spans="1:12" ht="12.75" customHeight="1" x14ac:dyDescent="0.25">
      <c r="A423" s="37">
        <v>42461</v>
      </c>
      <c r="B423" s="37">
        <v>42490</v>
      </c>
      <c r="C423" s="38">
        <v>0.2054</v>
      </c>
      <c r="D423" s="39">
        <f t="shared" si="142"/>
        <v>0.30809999999999998</v>
      </c>
      <c r="E423" s="40">
        <f t="shared" si="137"/>
        <v>2.2633649099822239E-2</v>
      </c>
      <c r="F423" s="39">
        <f t="shared" si="143"/>
        <v>2.2633649099822239E-2</v>
      </c>
      <c r="G423" s="32">
        <f t="shared" si="139"/>
        <v>132427390</v>
      </c>
      <c r="H423" s="41">
        <f t="shared" si="138"/>
        <v>30</v>
      </c>
      <c r="I423" s="33">
        <f t="shared" si="140"/>
        <v>2997315.0764653087</v>
      </c>
      <c r="J423" s="42"/>
      <c r="K423" s="43"/>
      <c r="L423" s="36">
        <f t="shared" si="141"/>
        <v>141772841.32243463</v>
      </c>
    </row>
    <row r="424" spans="1:12" ht="12.75" customHeight="1" x14ac:dyDescent="0.25">
      <c r="A424" s="37">
        <v>42491</v>
      </c>
      <c r="B424" s="37">
        <v>42521</v>
      </c>
      <c r="C424" s="38">
        <v>0.2054</v>
      </c>
      <c r="D424" s="39">
        <f t="shared" si="142"/>
        <v>0.30809999999999998</v>
      </c>
      <c r="E424" s="40">
        <f t="shared" si="137"/>
        <v>2.2633649099822239E-2</v>
      </c>
      <c r="F424" s="39">
        <f t="shared" si="143"/>
        <v>2.2633649099822239E-2</v>
      </c>
      <c r="G424" s="32">
        <f t="shared" si="139"/>
        <v>132427390</v>
      </c>
      <c r="H424" s="41">
        <f t="shared" si="138"/>
        <v>30</v>
      </c>
      <c r="I424" s="33">
        <f t="shared" si="140"/>
        <v>2997315.0764653087</v>
      </c>
      <c r="J424" s="42"/>
      <c r="K424" s="43"/>
      <c r="L424" s="36">
        <f t="shared" si="141"/>
        <v>144770156.39889994</v>
      </c>
    </row>
    <row r="425" spans="1:12" ht="12.75" customHeight="1" x14ac:dyDescent="0.25">
      <c r="A425" s="37">
        <v>42522</v>
      </c>
      <c r="B425" s="37">
        <v>42551</v>
      </c>
      <c r="C425" s="38">
        <v>0.2054</v>
      </c>
      <c r="D425" s="39">
        <f t="shared" si="142"/>
        <v>0.30809999999999998</v>
      </c>
      <c r="E425" s="40">
        <f t="shared" si="137"/>
        <v>2.2633649099822239E-2</v>
      </c>
      <c r="F425" s="39">
        <f t="shared" si="143"/>
        <v>2.2633649099822239E-2</v>
      </c>
      <c r="G425" s="32">
        <f t="shared" si="139"/>
        <v>132427390</v>
      </c>
      <c r="H425" s="41">
        <f t="shared" si="138"/>
        <v>30</v>
      </c>
      <c r="I425" s="33">
        <f t="shared" si="140"/>
        <v>2997315.0764653087</v>
      </c>
      <c r="J425" s="42"/>
      <c r="K425" s="43"/>
      <c r="L425" s="36">
        <f t="shared" si="141"/>
        <v>147767471.47536525</v>
      </c>
    </row>
    <row r="426" spans="1:12" ht="12.75" customHeight="1" x14ac:dyDescent="0.25">
      <c r="A426" s="37">
        <v>42552</v>
      </c>
      <c r="B426" s="37">
        <v>42582</v>
      </c>
      <c r="C426" s="38">
        <v>0.21340000000000001</v>
      </c>
      <c r="D426" s="39">
        <f t="shared" si="142"/>
        <v>0.3201</v>
      </c>
      <c r="E426" s="40">
        <f t="shared" si="137"/>
        <v>2.3412151466478903E-2</v>
      </c>
      <c r="F426" s="39">
        <f t="shared" si="143"/>
        <v>2.3412151466478903E-2</v>
      </c>
      <c r="G426" s="32">
        <f t="shared" si="139"/>
        <v>132427390</v>
      </c>
      <c r="H426" s="41">
        <f t="shared" si="138"/>
        <v>30</v>
      </c>
      <c r="I426" s="33">
        <f t="shared" si="140"/>
        <v>3100410.1129904739</v>
      </c>
      <c r="J426" s="42"/>
      <c r="K426" s="43"/>
      <c r="L426" s="36">
        <f t="shared" si="141"/>
        <v>150867881.58835572</v>
      </c>
    </row>
    <row r="427" spans="1:12" ht="12.75" customHeight="1" x14ac:dyDescent="0.25">
      <c r="A427" s="37">
        <v>42583</v>
      </c>
      <c r="B427" s="37">
        <v>42613</v>
      </c>
      <c r="C427" s="38">
        <v>0.21340000000000001</v>
      </c>
      <c r="D427" s="39">
        <f t="shared" si="142"/>
        <v>0.3201</v>
      </c>
      <c r="E427" s="40">
        <f t="shared" si="137"/>
        <v>2.3412151466478903E-2</v>
      </c>
      <c r="F427" s="39">
        <f t="shared" si="143"/>
        <v>2.3412151466478903E-2</v>
      </c>
      <c r="G427" s="32">
        <f t="shared" si="139"/>
        <v>132427390</v>
      </c>
      <c r="H427" s="41">
        <f t="shared" si="138"/>
        <v>30</v>
      </c>
      <c r="I427" s="33">
        <f t="shared" si="140"/>
        <v>3100410.1129904739</v>
      </c>
      <c r="J427" s="42"/>
      <c r="K427" s="43"/>
      <c r="L427" s="36">
        <f t="shared" si="141"/>
        <v>153968291.70134619</v>
      </c>
    </row>
    <row r="428" spans="1:12" ht="12.75" customHeight="1" x14ac:dyDescent="0.25">
      <c r="A428" s="37">
        <v>42614</v>
      </c>
      <c r="B428" s="37">
        <v>42643</v>
      </c>
      <c r="C428" s="38">
        <v>0.21340000000000001</v>
      </c>
      <c r="D428" s="39">
        <f t="shared" si="142"/>
        <v>0.3201</v>
      </c>
      <c r="E428" s="40">
        <f t="shared" si="137"/>
        <v>2.3412151466478903E-2</v>
      </c>
      <c r="F428" s="39">
        <f t="shared" si="143"/>
        <v>2.3412151466478903E-2</v>
      </c>
      <c r="G428" s="32">
        <f t="shared" si="139"/>
        <v>132427390</v>
      </c>
      <c r="H428" s="41">
        <f t="shared" si="138"/>
        <v>30</v>
      </c>
      <c r="I428" s="33">
        <f t="shared" si="140"/>
        <v>3100410.1129904739</v>
      </c>
      <c r="J428" s="42"/>
      <c r="K428" s="43"/>
      <c r="L428" s="36">
        <f t="shared" si="141"/>
        <v>157068701.81433666</v>
      </c>
    </row>
    <row r="429" spans="1:12" ht="12.75" customHeight="1" x14ac:dyDescent="0.25">
      <c r="A429" s="37">
        <v>42644</v>
      </c>
      <c r="B429" s="37">
        <v>42674</v>
      </c>
      <c r="C429" s="38">
        <v>0.21990000000000001</v>
      </c>
      <c r="D429" s="39">
        <f t="shared" si="142"/>
        <v>0.32985000000000003</v>
      </c>
      <c r="E429" s="40">
        <f t="shared" si="137"/>
        <v>2.4039922656450941E-2</v>
      </c>
      <c r="F429" s="39">
        <f t="shared" si="143"/>
        <v>2.4039922656450941E-2</v>
      </c>
      <c r="G429" s="32">
        <f t="shared" si="139"/>
        <v>132427390</v>
      </c>
      <c r="H429" s="41">
        <f t="shared" si="138"/>
        <v>30</v>
      </c>
      <c r="I429" s="33">
        <f t="shared" si="140"/>
        <v>3183544.2131956648</v>
      </c>
      <c r="J429" s="42"/>
      <c r="K429" s="43"/>
      <c r="L429" s="36">
        <f t="shared" si="141"/>
        <v>160252246.02753231</v>
      </c>
    </row>
    <row r="430" spans="1:12" ht="12.75" customHeight="1" x14ac:dyDescent="0.25">
      <c r="A430" s="37">
        <v>42675</v>
      </c>
      <c r="B430" s="37">
        <v>42704</v>
      </c>
      <c r="C430" s="38">
        <v>0.21990000000000001</v>
      </c>
      <c r="D430" s="39">
        <f t="shared" si="142"/>
        <v>0.32985000000000003</v>
      </c>
      <c r="E430" s="40">
        <f t="shared" si="137"/>
        <v>2.4039922656450941E-2</v>
      </c>
      <c r="F430" s="39">
        <f t="shared" si="143"/>
        <v>2.4039922656450941E-2</v>
      </c>
      <c r="G430" s="32">
        <f t="shared" si="139"/>
        <v>132427390</v>
      </c>
      <c r="H430" s="41">
        <f t="shared" si="138"/>
        <v>30</v>
      </c>
      <c r="I430" s="33">
        <f t="shared" si="140"/>
        <v>3183544.2131956648</v>
      </c>
      <c r="J430" s="42"/>
      <c r="K430" s="43"/>
      <c r="L430" s="36">
        <f t="shared" si="141"/>
        <v>163435790.24072796</v>
      </c>
    </row>
    <row r="431" spans="1:12" ht="12.75" customHeight="1" x14ac:dyDescent="0.25">
      <c r="A431" s="37">
        <v>42705</v>
      </c>
      <c r="B431" s="37">
        <v>42735</v>
      </c>
      <c r="C431" s="38">
        <v>0.21990000000000001</v>
      </c>
      <c r="D431" s="39">
        <f t="shared" si="142"/>
        <v>0.32985000000000003</v>
      </c>
      <c r="E431" s="40">
        <f t="shared" si="137"/>
        <v>2.4039922656450941E-2</v>
      </c>
      <c r="F431" s="39">
        <f t="shared" si="143"/>
        <v>2.4039922656450941E-2</v>
      </c>
      <c r="G431" s="32">
        <f t="shared" si="139"/>
        <v>132427390</v>
      </c>
      <c r="H431" s="41">
        <f t="shared" si="138"/>
        <v>30</v>
      </c>
      <c r="I431" s="33">
        <f t="shared" si="140"/>
        <v>3183544.2131956648</v>
      </c>
      <c r="J431" s="42"/>
      <c r="K431" s="43"/>
      <c r="L431" s="36">
        <f t="shared" si="141"/>
        <v>166619334.45392361</v>
      </c>
    </row>
    <row r="432" spans="1:12" ht="12.75" customHeight="1" x14ac:dyDescent="0.25">
      <c r="A432" s="37">
        <v>42736</v>
      </c>
      <c r="B432" s="37">
        <v>42766</v>
      </c>
      <c r="C432" s="38">
        <v>0.22339999999999999</v>
      </c>
      <c r="D432" s="39">
        <f t="shared" si="142"/>
        <v>0.33509999999999995</v>
      </c>
      <c r="E432" s="40">
        <f t="shared" si="137"/>
        <v>2.4376207843189057E-2</v>
      </c>
      <c r="F432" s="39">
        <f t="shared" si="143"/>
        <v>2.4376207843189057E-2</v>
      </c>
      <c r="G432" s="32">
        <f t="shared" si="139"/>
        <v>132427390</v>
      </c>
      <c r="H432" s="41">
        <f t="shared" si="138"/>
        <v>30</v>
      </c>
      <c r="I432" s="33">
        <f t="shared" si="140"/>
        <v>3228077.5827710563</v>
      </c>
      <c r="J432" s="42"/>
      <c r="K432" s="43"/>
      <c r="L432" s="36">
        <f t="shared" si="141"/>
        <v>169847412.03669468</v>
      </c>
    </row>
    <row r="433" spans="1:12" ht="12.75" customHeight="1" x14ac:dyDescent="0.25">
      <c r="A433" s="37">
        <v>42767</v>
      </c>
      <c r="B433" s="37">
        <v>42794</v>
      </c>
      <c r="C433" s="38">
        <v>0.22339999999999999</v>
      </c>
      <c r="D433" s="39">
        <f t="shared" si="142"/>
        <v>0.33509999999999995</v>
      </c>
      <c r="E433" s="40">
        <f t="shared" si="137"/>
        <v>2.4376207843189057E-2</v>
      </c>
      <c r="F433" s="39">
        <f t="shared" si="143"/>
        <v>2.4376207843189057E-2</v>
      </c>
      <c r="G433" s="32">
        <f t="shared" si="139"/>
        <v>132427390</v>
      </c>
      <c r="H433" s="41">
        <f t="shared" si="138"/>
        <v>30</v>
      </c>
      <c r="I433" s="33">
        <f t="shared" si="140"/>
        <v>3228077.5827710563</v>
      </c>
      <c r="J433" s="42"/>
      <c r="K433" s="43"/>
      <c r="L433" s="36">
        <f t="shared" si="141"/>
        <v>173075489.61946574</v>
      </c>
    </row>
    <row r="434" spans="1:12" ht="12.75" customHeight="1" x14ac:dyDescent="0.25">
      <c r="A434" s="37">
        <v>42795</v>
      </c>
      <c r="B434" s="37">
        <v>42825</v>
      </c>
      <c r="C434" s="38">
        <v>0.22339999999999999</v>
      </c>
      <c r="D434" s="39">
        <f t="shared" si="142"/>
        <v>0.33509999999999995</v>
      </c>
      <c r="E434" s="40">
        <f t="shared" si="137"/>
        <v>2.4376207843189057E-2</v>
      </c>
      <c r="F434" s="39">
        <f t="shared" si="143"/>
        <v>2.4376207843189057E-2</v>
      </c>
      <c r="G434" s="32">
        <f t="shared" si="139"/>
        <v>132427390</v>
      </c>
      <c r="H434" s="41">
        <f t="shared" si="138"/>
        <v>30</v>
      </c>
      <c r="I434" s="33">
        <f t="shared" si="140"/>
        <v>3228077.5827710563</v>
      </c>
      <c r="J434" s="42"/>
      <c r="K434" s="43"/>
      <c r="L434" s="36">
        <f t="shared" si="141"/>
        <v>176303567.2022368</v>
      </c>
    </row>
    <row r="435" spans="1:12" ht="12.75" customHeight="1" x14ac:dyDescent="0.25">
      <c r="A435" s="37">
        <v>42826</v>
      </c>
      <c r="B435" s="37">
        <v>42855</v>
      </c>
      <c r="C435" s="38">
        <v>0.2233</v>
      </c>
      <c r="D435" s="39">
        <f t="shared" si="142"/>
        <v>0.33494999999999997</v>
      </c>
      <c r="E435" s="40">
        <f t="shared" si="137"/>
        <v>2.4366616530168139E-2</v>
      </c>
      <c r="F435" s="39">
        <f t="shared" si="143"/>
        <v>2.4366616530168139E-2</v>
      </c>
      <c r="G435" s="32">
        <f t="shared" si="139"/>
        <v>132427390</v>
      </c>
      <c r="H435" s="41">
        <f t="shared" si="138"/>
        <v>30</v>
      </c>
      <c r="I435" s="33">
        <f t="shared" si="140"/>
        <v>3226807.430221023</v>
      </c>
      <c r="J435" s="42"/>
      <c r="K435" s="43"/>
      <c r="L435" s="36">
        <f t="shared" si="141"/>
        <v>179530374.63245782</v>
      </c>
    </row>
    <row r="436" spans="1:12" ht="12.75" customHeight="1" x14ac:dyDescent="0.25">
      <c r="A436" s="37">
        <v>42856</v>
      </c>
      <c r="B436" s="37">
        <v>42886</v>
      </c>
      <c r="C436" s="38">
        <v>0.2233</v>
      </c>
      <c r="D436" s="39">
        <f t="shared" si="142"/>
        <v>0.33494999999999997</v>
      </c>
      <c r="E436" s="40">
        <f t="shared" si="137"/>
        <v>2.4366616530168139E-2</v>
      </c>
      <c r="F436" s="39">
        <f t="shared" si="143"/>
        <v>2.4366616530168139E-2</v>
      </c>
      <c r="G436" s="32">
        <f t="shared" si="139"/>
        <v>132427390</v>
      </c>
      <c r="H436" s="41">
        <f t="shared" si="138"/>
        <v>30</v>
      </c>
      <c r="I436" s="33">
        <f t="shared" si="140"/>
        <v>3226807.430221023</v>
      </c>
      <c r="J436" s="42"/>
      <c r="K436" s="43"/>
      <c r="L436" s="36">
        <f t="shared" si="141"/>
        <v>182757182.06267884</v>
      </c>
    </row>
    <row r="437" spans="1:12" ht="12.75" customHeight="1" x14ac:dyDescent="0.25">
      <c r="A437" s="37">
        <v>42887</v>
      </c>
      <c r="B437" s="37">
        <v>42916</v>
      </c>
      <c r="C437" s="38">
        <v>0.2233</v>
      </c>
      <c r="D437" s="39">
        <f>IF(A437="","",C437*1.5)</f>
        <v>0.33494999999999997</v>
      </c>
      <c r="E437" s="40">
        <f>IF(D437="","", (POWER((1+D437),(1/12)))-1)</f>
        <v>2.4366616530168139E-2</v>
      </c>
      <c r="F437" s="39">
        <f>IF(A437="","",IF(D$1=0,E437,MIN(E437,D$1)))</f>
        <v>2.4366616530168139E-2</v>
      </c>
      <c r="G437" s="32">
        <f t="shared" si="139"/>
        <v>132427390</v>
      </c>
      <c r="H437" s="41">
        <f t="shared" si="138"/>
        <v>30</v>
      </c>
      <c r="I437" s="33">
        <f t="shared" si="140"/>
        <v>3226807.430221023</v>
      </c>
      <c r="J437" s="42"/>
      <c r="K437" s="43"/>
      <c r="L437" s="36">
        <f t="shared" si="141"/>
        <v>185983989.49289986</v>
      </c>
    </row>
    <row r="438" spans="1:12" ht="12.75" customHeight="1" x14ac:dyDescent="0.25">
      <c r="A438" s="37">
        <v>42917</v>
      </c>
      <c r="B438" s="37">
        <v>42947</v>
      </c>
      <c r="C438" s="38">
        <v>0.2198</v>
      </c>
      <c r="D438" s="39">
        <f>IF(A438="","",C438*1.5)</f>
        <v>0.32969999999999999</v>
      </c>
      <c r="E438" s="40">
        <f>IF(D438="","", (POWER((1+D438),(1/12)))-1)</f>
        <v>2.4030296637850723E-2</v>
      </c>
      <c r="F438" s="39">
        <f>IF(A438="","",IF(D$1=0,E438,MIN(E438,D$1)))</f>
        <v>2.4030296637850723E-2</v>
      </c>
      <c r="G438" s="32">
        <f t="shared" si="139"/>
        <v>132427390</v>
      </c>
      <c r="H438" s="41">
        <f t="shared" si="138"/>
        <v>30</v>
      </c>
      <c r="I438" s="33">
        <f t="shared" si="140"/>
        <v>3182269.4646763466</v>
      </c>
      <c r="J438" s="42"/>
      <c r="K438" s="43"/>
      <c r="L438" s="36">
        <f t="shared" si="141"/>
        <v>189166258.95757622</v>
      </c>
    </row>
    <row r="439" spans="1:12" ht="12.75" customHeight="1" x14ac:dyDescent="0.25">
      <c r="A439" s="37">
        <v>42948</v>
      </c>
      <c r="B439" s="37">
        <v>42978</v>
      </c>
      <c r="C439" s="38">
        <v>0.2198</v>
      </c>
      <c r="D439" s="39">
        <f t="shared" ref="D439:D453" si="144">IF(A439="","",C439*1.5)</f>
        <v>0.32969999999999999</v>
      </c>
      <c r="E439" s="40">
        <f t="shared" ref="E439:E453" si="145">IF(D439="","", (POWER((1+D439),(1/12)))-1)</f>
        <v>2.4030296637850723E-2</v>
      </c>
      <c r="F439" s="39">
        <f t="shared" ref="F439:F453" si="146">IF(A439="","",IF(D$1=0,E439,MIN(E439,D$1)))</f>
        <v>2.4030296637850723E-2</v>
      </c>
      <c r="G439" s="32">
        <f t="shared" si="139"/>
        <v>132427390</v>
      </c>
      <c r="H439" s="41">
        <f t="shared" si="138"/>
        <v>30</v>
      </c>
      <c r="I439" s="33">
        <f t="shared" si="140"/>
        <v>3182269.4646763466</v>
      </c>
      <c r="J439" s="42"/>
      <c r="K439" s="43"/>
      <c r="L439" s="36">
        <f t="shared" si="141"/>
        <v>192348528.42225257</v>
      </c>
    </row>
    <row r="440" spans="1:12" ht="12.75" customHeight="1" x14ac:dyDescent="0.25">
      <c r="A440" s="37">
        <v>42979</v>
      </c>
      <c r="B440" s="37">
        <v>43008</v>
      </c>
      <c r="C440" s="38">
        <v>0.2198</v>
      </c>
      <c r="D440" s="39">
        <f t="shared" si="144"/>
        <v>0.32969999999999999</v>
      </c>
      <c r="E440" s="40">
        <f t="shared" si="145"/>
        <v>2.4030296637850723E-2</v>
      </c>
      <c r="F440" s="39">
        <f t="shared" si="146"/>
        <v>2.4030296637850723E-2</v>
      </c>
      <c r="G440" s="32">
        <f t="shared" si="139"/>
        <v>132427390</v>
      </c>
      <c r="H440" s="41">
        <f t="shared" si="138"/>
        <v>30</v>
      </c>
      <c r="I440" s="33">
        <f t="shared" si="140"/>
        <v>3182269.4646763466</v>
      </c>
      <c r="J440" s="42"/>
      <c r="K440" s="43"/>
      <c r="L440" s="36">
        <f t="shared" si="141"/>
        <v>195530797.88692892</v>
      </c>
    </row>
    <row r="441" spans="1:12" ht="12.75" customHeight="1" x14ac:dyDescent="0.25">
      <c r="A441" s="37">
        <v>43009</v>
      </c>
      <c r="B441" s="37">
        <v>43039</v>
      </c>
      <c r="C441" s="38">
        <v>0.21149999999999999</v>
      </c>
      <c r="D441" s="39">
        <f t="shared" si="144"/>
        <v>0.31724999999999998</v>
      </c>
      <c r="E441" s="40">
        <f t="shared" si="145"/>
        <v>2.3227846316473233E-2</v>
      </c>
      <c r="F441" s="39">
        <f t="shared" si="146"/>
        <v>2.3227846316473233E-2</v>
      </c>
      <c r="G441" s="32">
        <f t="shared" si="139"/>
        <v>132427390</v>
      </c>
      <c r="H441" s="41">
        <f t="shared" si="138"/>
        <v>30</v>
      </c>
      <c r="I441" s="33">
        <f t="shared" si="140"/>
        <v>3076003.0630116644</v>
      </c>
      <c r="J441" s="42"/>
      <c r="K441" s="43"/>
      <c r="L441" s="36">
        <f t="shared" si="141"/>
        <v>198606800.94994059</v>
      </c>
    </row>
    <row r="442" spans="1:12" ht="12.75" customHeight="1" x14ac:dyDescent="0.25">
      <c r="A442" s="37">
        <v>43040</v>
      </c>
      <c r="B442" s="37">
        <v>43069</v>
      </c>
      <c r="C442" s="38">
        <v>0.20960000000000001</v>
      </c>
      <c r="D442" s="39">
        <f t="shared" si="144"/>
        <v>0.31440000000000001</v>
      </c>
      <c r="E442" s="40">
        <f t="shared" si="145"/>
        <v>2.3043175271197036E-2</v>
      </c>
      <c r="F442" s="39">
        <f t="shared" si="146"/>
        <v>2.3043175271197036E-2</v>
      </c>
      <c r="G442" s="32">
        <f t="shared" si="139"/>
        <v>132427390</v>
      </c>
      <c r="H442" s="41">
        <f t="shared" si="138"/>
        <v>30</v>
      </c>
      <c r="I442" s="33">
        <f t="shared" si="140"/>
        <v>3051547.5584771656</v>
      </c>
      <c r="J442" s="42"/>
      <c r="K442" s="43"/>
      <c r="L442" s="36">
        <f t="shared" si="141"/>
        <v>201658348.50841776</v>
      </c>
    </row>
    <row r="443" spans="1:12" ht="12.75" customHeight="1" x14ac:dyDescent="0.25">
      <c r="A443" s="37">
        <v>43070</v>
      </c>
      <c r="B443" s="37">
        <v>43100</v>
      </c>
      <c r="C443" s="38">
        <v>0.2077</v>
      </c>
      <c r="D443" s="39">
        <f t="shared" si="144"/>
        <v>0.31154999999999999</v>
      </c>
      <c r="E443" s="40">
        <f t="shared" si="145"/>
        <v>2.2858136808515228E-2</v>
      </c>
      <c r="F443" s="39">
        <f t="shared" si="146"/>
        <v>2.2858136808515228E-2</v>
      </c>
      <c r="G443" s="32">
        <f t="shared" si="139"/>
        <v>132427390</v>
      </c>
      <c r="H443" s="41">
        <f t="shared" si="138"/>
        <v>30</v>
      </c>
      <c r="I443" s="33">
        <f t="shared" si="140"/>
        <v>3027043.3978146017</v>
      </c>
      <c r="J443" s="42"/>
      <c r="K443" s="43"/>
      <c r="L443" s="36">
        <f t="shared" si="141"/>
        <v>204685391.90623236</v>
      </c>
    </row>
    <row r="444" spans="1:12" ht="12.75" customHeight="1" x14ac:dyDescent="0.25">
      <c r="A444" s="37">
        <v>43101</v>
      </c>
      <c r="B444" s="37">
        <v>43131</v>
      </c>
      <c r="C444" s="38">
        <v>0.2069</v>
      </c>
      <c r="D444" s="39">
        <f t="shared" si="144"/>
        <v>0.31035000000000001</v>
      </c>
      <c r="E444" s="40">
        <f t="shared" si="145"/>
        <v>2.2780115587483163E-2</v>
      </c>
      <c r="F444" s="39">
        <f t="shared" si="146"/>
        <v>2.2780115587483163E-2</v>
      </c>
      <c r="G444" s="32">
        <f t="shared" si="139"/>
        <v>132427390</v>
      </c>
      <c r="H444" s="41">
        <f t="shared" si="138"/>
        <v>30</v>
      </c>
      <c r="I444" s="33">
        <f t="shared" si="140"/>
        <v>3016711.2511487119</v>
      </c>
      <c r="J444" s="42"/>
      <c r="K444" s="43"/>
      <c r="L444" s="36">
        <f t="shared" si="141"/>
        <v>207702103.15738106</v>
      </c>
    </row>
    <row r="445" spans="1:12" ht="12.75" customHeight="1" x14ac:dyDescent="0.25">
      <c r="A445" s="37">
        <v>43132</v>
      </c>
      <c r="B445" s="37">
        <v>43159</v>
      </c>
      <c r="C445" s="38">
        <v>0.21010000000000001</v>
      </c>
      <c r="D445" s="39">
        <f t="shared" si="144"/>
        <v>0.31515000000000004</v>
      </c>
      <c r="E445" s="40">
        <f t="shared" si="145"/>
        <v>2.3091808474569486E-2</v>
      </c>
      <c r="F445" s="39">
        <f t="shared" si="146"/>
        <v>2.3091808474569486E-2</v>
      </c>
      <c r="G445" s="32">
        <f t="shared" si="139"/>
        <v>132427390</v>
      </c>
      <c r="H445" s="41">
        <f t="shared" si="138"/>
        <v>30</v>
      </c>
      <c r="I445" s="33">
        <f t="shared" si="140"/>
        <v>3057987.9266671184</v>
      </c>
      <c r="J445" s="42"/>
      <c r="K445" s="43"/>
      <c r="L445" s="36">
        <f t="shared" si="141"/>
        <v>210760091.08404818</v>
      </c>
    </row>
    <row r="446" spans="1:12" ht="12.75" customHeight="1" x14ac:dyDescent="0.25">
      <c r="A446" s="37">
        <v>43160</v>
      </c>
      <c r="B446" s="37">
        <v>43190</v>
      </c>
      <c r="C446" s="38">
        <v>0.20680000000000001</v>
      </c>
      <c r="D446" s="39">
        <f t="shared" si="144"/>
        <v>0.31020000000000003</v>
      </c>
      <c r="E446" s="40">
        <f t="shared" si="145"/>
        <v>2.2770358330055807E-2</v>
      </c>
      <c r="F446" s="39">
        <f t="shared" si="146"/>
        <v>2.2770358330055807E-2</v>
      </c>
      <c r="G446" s="32">
        <f t="shared" si="139"/>
        <v>132427390</v>
      </c>
      <c r="H446" s="41">
        <f t="shared" si="138"/>
        <v>30</v>
      </c>
      <c r="I446" s="33">
        <f t="shared" si="140"/>
        <v>3015419.1230140491</v>
      </c>
      <c r="J446" s="42"/>
      <c r="K446" s="43"/>
      <c r="L446" s="36">
        <f t="shared" si="141"/>
        <v>213775510.20706224</v>
      </c>
    </row>
    <row r="447" spans="1:12" ht="12.75" customHeight="1" x14ac:dyDescent="0.25">
      <c r="A447" s="37">
        <v>43191</v>
      </c>
      <c r="B447" s="37">
        <v>43220</v>
      </c>
      <c r="C447" s="38">
        <v>0.20480000000000001</v>
      </c>
      <c r="D447" s="39">
        <f t="shared" si="144"/>
        <v>0.30720000000000003</v>
      </c>
      <c r="E447" s="40">
        <f t="shared" si="145"/>
        <v>2.2574997834371668E-2</v>
      </c>
      <c r="F447" s="39">
        <f t="shared" si="146"/>
        <v>2.2574997834371668E-2</v>
      </c>
      <c r="G447" s="32">
        <f t="shared" si="139"/>
        <v>132427390</v>
      </c>
      <c r="H447" s="41">
        <f t="shared" si="138"/>
        <v>30</v>
      </c>
      <c r="I447" s="33">
        <f t="shared" si="140"/>
        <v>2989548.0424614921</v>
      </c>
      <c r="J447" s="42"/>
      <c r="K447" s="43"/>
      <c r="L447" s="36">
        <f t="shared" si="141"/>
        <v>216765058.24952373</v>
      </c>
    </row>
    <row r="448" spans="1:12" ht="12.75" customHeight="1" x14ac:dyDescent="0.25">
      <c r="A448" s="37">
        <v>43221</v>
      </c>
      <c r="B448" s="37">
        <v>43251</v>
      </c>
      <c r="C448" s="38">
        <v>0.2044</v>
      </c>
      <c r="D448" s="39">
        <f t="shared" si="144"/>
        <v>0.30659999999999998</v>
      </c>
      <c r="E448" s="40">
        <f t="shared" si="145"/>
        <v>2.2535876422826506E-2</v>
      </c>
      <c r="F448" s="39">
        <f t="shared" si="146"/>
        <v>2.2535876422826506E-2</v>
      </c>
      <c r="G448" s="32">
        <f t="shared" si="139"/>
        <v>132427390</v>
      </c>
      <c r="H448" s="41">
        <f t="shared" si="138"/>
        <v>30</v>
      </c>
      <c r="I448" s="33">
        <f t="shared" si="140"/>
        <v>2984367.2960374504</v>
      </c>
      <c r="J448" s="42"/>
      <c r="K448" s="43"/>
      <c r="L448" s="36">
        <f t="shared" si="141"/>
        <v>219749425.54556119</v>
      </c>
    </row>
    <row r="449" spans="1:12" ht="12.75" customHeight="1" x14ac:dyDescent="0.25">
      <c r="A449" s="37">
        <v>43252</v>
      </c>
      <c r="B449" s="37">
        <v>43281</v>
      </c>
      <c r="C449" s="38">
        <v>0.20280000000000001</v>
      </c>
      <c r="D449" s="39">
        <f t="shared" si="144"/>
        <v>0.30420000000000003</v>
      </c>
      <c r="E449" s="40">
        <f t="shared" si="145"/>
        <v>2.2379225919199275E-2</v>
      </c>
      <c r="F449" s="39">
        <f t="shared" si="146"/>
        <v>2.2379225919199275E-2</v>
      </c>
      <c r="G449" s="32">
        <f t="shared" si="139"/>
        <v>132427390</v>
      </c>
      <c r="H449" s="41">
        <f t="shared" si="138"/>
        <v>30</v>
      </c>
      <c r="I449" s="33">
        <f t="shared" si="140"/>
        <v>2963622.4786999109</v>
      </c>
      <c r="J449" s="42"/>
      <c r="K449" s="43"/>
      <c r="L449" s="36">
        <f t="shared" si="141"/>
        <v>222713048.02426112</v>
      </c>
    </row>
    <row r="450" spans="1:12" ht="12.75" customHeight="1" x14ac:dyDescent="0.25">
      <c r="A450" s="37">
        <v>43282</v>
      </c>
      <c r="B450" s="37">
        <v>43312</v>
      </c>
      <c r="C450" s="38">
        <v>0.20030000000000001</v>
      </c>
      <c r="D450" s="39">
        <f t="shared" si="144"/>
        <v>0.30044999999999999</v>
      </c>
      <c r="E450" s="40">
        <f t="shared" si="145"/>
        <v>2.2133929699163168E-2</v>
      </c>
      <c r="F450" s="39">
        <f t="shared" si="146"/>
        <v>2.2133929699163168E-2</v>
      </c>
      <c r="G450" s="32">
        <f t="shared" si="139"/>
        <v>132427390</v>
      </c>
      <c r="H450" s="41">
        <f t="shared" si="138"/>
        <v>30</v>
      </c>
      <c r="I450" s="33">
        <f t="shared" si="140"/>
        <v>2931138.5405036635</v>
      </c>
      <c r="J450" s="42"/>
      <c r="K450" s="43"/>
      <c r="L450" s="36">
        <f t="shared" si="141"/>
        <v>225644186.56476477</v>
      </c>
    </row>
    <row r="451" spans="1:12" ht="12.75" customHeight="1" x14ac:dyDescent="0.25">
      <c r="A451" s="37">
        <v>43313</v>
      </c>
      <c r="B451" s="37">
        <v>43343</v>
      </c>
      <c r="C451" s="38">
        <v>0.19939999999999999</v>
      </c>
      <c r="D451" s="39">
        <f t="shared" si="144"/>
        <v>0.29909999999999998</v>
      </c>
      <c r="E451" s="40">
        <f t="shared" si="145"/>
        <v>2.2045464310016527E-2</v>
      </c>
      <c r="F451" s="39">
        <f t="shared" si="146"/>
        <v>2.2045464310016527E-2</v>
      </c>
      <c r="G451" s="32">
        <f t="shared" si="139"/>
        <v>132427390</v>
      </c>
      <c r="H451" s="41">
        <f t="shared" si="138"/>
        <v>30</v>
      </c>
      <c r="I451" s="33">
        <f t="shared" si="140"/>
        <v>2919423.2999136397</v>
      </c>
      <c r="J451" s="42"/>
      <c r="K451" s="43"/>
      <c r="L451" s="36">
        <f t="shared" si="141"/>
        <v>228563609.86467841</v>
      </c>
    </row>
    <row r="452" spans="1:12" ht="12.75" customHeight="1" x14ac:dyDescent="0.25">
      <c r="A452" s="37">
        <v>43344</v>
      </c>
      <c r="B452" s="37">
        <v>43373</v>
      </c>
      <c r="C452" s="38">
        <v>0.1981</v>
      </c>
      <c r="D452" s="39">
        <f t="shared" si="144"/>
        <v>0.29715000000000003</v>
      </c>
      <c r="E452" s="40">
        <f t="shared" si="145"/>
        <v>2.1917532081249247E-2</v>
      </c>
      <c r="F452" s="39">
        <f t="shared" si="146"/>
        <v>2.1917532081249247E-2</v>
      </c>
      <c r="G452" s="32">
        <f t="shared" si="139"/>
        <v>132427390</v>
      </c>
      <c r="H452" s="41">
        <f t="shared" si="138"/>
        <v>30</v>
      </c>
      <c r="I452" s="33">
        <f t="shared" si="140"/>
        <v>2902481.5687611056</v>
      </c>
      <c r="J452" s="42"/>
      <c r="K452" s="43"/>
      <c r="L452" s="36">
        <f t="shared" si="141"/>
        <v>231466091.43343952</v>
      </c>
    </row>
    <row r="453" spans="1:12" ht="12.75" customHeight="1" x14ac:dyDescent="0.25">
      <c r="A453" s="37">
        <v>43374</v>
      </c>
      <c r="B453" s="37">
        <v>43404</v>
      </c>
      <c r="C453" s="38">
        <v>0.1963</v>
      </c>
      <c r="D453" s="39">
        <f t="shared" si="144"/>
        <v>0.29444999999999999</v>
      </c>
      <c r="E453" s="40">
        <f t="shared" si="145"/>
        <v>2.1740103800155453E-2</v>
      </c>
      <c r="F453" s="39">
        <f t="shared" si="146"/>
        <v>2.1740103800155453E-2</v>
      </c>
      <c r="G453" s="32">
        <f t="shared" si="139"/>
        <v>132427390</v>
      </c>
      <c r="H453" s="41">
        <f t="shared" si="138"/>
        <v>30</v>
      </c>
      <c r="I453" s="33">
        <f t="shared" si="140"/>
        <v>2878985.2045836682</v>
      </c>
      <c r="J453" s="42"/>
      <c r="K453" s="43"/>
      <c r="L453" s="36">
        <f t="shared" si="141"/>
        <v>234345076.6380232</v>
      </c>
    </row>
    <row r="454" spans="1:12" ht="12.75" customHeight="1" x14ac:dyDescent="0.25">
      <c r="A454" s="37">
        <v>43405</v>
      </c>
      <c r="B454" s="37">
        <v>43434</v>
      </c>
      <c r="C454" s="38">
        <v>0.19489999999999999</v>
      </c>
      <c r="D454" s="39">
        <f>IF(A454="","",C454*1.5)</f>
        <v>0.29235</v>
      </c>
      <c r="E454" s="40">
        <f>IF(D454="","", (POWER((1+D454),(1/12)))-1)</f>
        <v>2.1601869331581591E-2</v>
      </c>
      <c r="F454" s="39">
        <f>IF(A454="","",IF(D$1=0,E454,MIN(E454,D$1)))</f>
        <v>2.1601869331581591E-2</v>
      </c>
      <c r="G454" s="32">
        <f t="shared" si="139"/>
        <v>132427390</v>
      </c>
      <c r="H454" s="41">
        <f t="shared" si="138"/>
        <v>30</v>
      </c>
      <c r="I454" s="33">
        <f t="shared" si="140"/>
        <v>2860679.1747023948</v>
      </c>
      <c r="J454" s="42"/>
      <c r="K454" s="43"/>
      <c r="L454" s="36">
        <f t="shared" si="141"/>
        <v>237205755.8127256</v>
      </c>
    </row>
    <row r="455" spans="1:12" ht="12.75" customHeight="1" x14ac:dyDescent="0.25">
      <c r="A455" s="37">
        <v>43435</v>
      </c>
      <c r="B455" s="37">
        <v>43465</v>
      </c>
      <c r="C455" s="38">
        <v>0.19400000000000001</v>
      </c>
      <c r="D455" s="39">
        <f t="shared" ref="D455:D465" si="147">IF(A455="","",C455*1.5)</f>
        <v>0.29100000000000004</v>
      </c>
      <c r="E455" s="40">
        <f t="shared" ref="E455:E465" si="148">IF(D455="","", (POWER((1+D455),(1/12)))-1)</f>
        <v>2.1512895544899102E-2</v>
      </c>
      <c r="F455" s="39">
        <f t="shared" ref="F455:F465" si="149">IF(A455="","",IF(D$1=0,E455,MIN(E455,D$1)))</f>
        <v>2.1512895544899102E-2</v>
      </c>
      <c r="G455" s="32">
        <f t="shared" si="139"/>
        <v>132427390</v>
      </c>
      <c r="H455" s="41">
        <f t="shared" si="138"/>
        <v>30</v>
      </c>
      <c r="I455" s="33">
        <f t="shared" si="140"/>
        <v>2848896.6083536157</v>
      </c>
      <c r="J455" s="106"/>
      <c r="K455" s="107"/>
      <c r="L455" s="36">
        <f t="shared" si="141"/>
        <v>240054652.42107922</v>
      </c>
    </row>
    <row r="456" spans="1:12" ht="12.75" customHeight="1" x14ac:dyDescent="0.25">
      <c r="A456" s="37">
        <v>43466</v>
      </c>
      <c r="B456" s="37">
        <v>43496</v>
      </c>
      <c r="C456" s="38">
        <v>0.19159999999999999</v>
      </c>
      <c r="D456" s="39">
        <f t="shared" si="147"/>
        <v>0.28739999999999999</v>
      </c>
      <c r="E456" s="40">
        <f t="shared" si="148"/>
        <v>2.127521449135017E-2</v>
      </c>
      <c r="F456" s="39">
        <f t="shared" si="149"/>
        <v>2.127521449135017E-2</v>
      </c>
      <c r="G456" s="32">
        <f t="shared" si="139"/>
        <v>132427390</v>
      </c>
      <c r="H456" s="41">
        <f t="shared" si="138"/>
        <v>30</v>
      </c>
      <c r="I456" s="33">
        <f t="shared" si="140"/>
        <v>2817421.1267796806</v>
      </c>
      <c r="J456" s="106"/>
      <c r="K456" s="107"/>
      <c r="L456" s="36">
        <f t="shared" si="141"/>
        <v>242872073.54785889</v>
      </c>
    </row>
    <row r="457" spans="1:12" ht="12.75" customHeight="1" x14ac:dyDescent="0.25">
      <c r="A457" s="132">
        <v>43497</v>
      </c>
      <c r="B457" s="132">
        <v>43524</v>
      </c>
      <c r="C457" s="133">
        <v>0.19700000000000001</v>
      </c>
      <c r="D457" s="73">
        <f t="shared" si="147"/>
        <v>0.29549999999999998</v>
      </c>
      <c r="E457" s="40">
        <f t="shared" si="148"/>
        <v>2.1809143962671307E-2</v>
      </c>
      <c r="F457" s="73">
        <f t="shared" si="149"/>
        <v>2.1809143962671307E-2</v>
      </c>
      <c r="G457" s="134">
        <f t="shared" si="139"/>
        <v>132427390</v>
      </c>
      <c r="H457" s="41">
        <f t="shared" si="138"/>
        <v>30</v>
      </c>
      <c r="I457" s="33">
        <f t="shared" si="140"/>
        <v>2888128.0131108188</v>
      </c>
      <c r="J457" s="42"/>
      <c r="K457" s="43"/>
      <c r="L457" s="36">
        <f t="shared" si="141"/>
        <v>245760201.56096971</v>
      </c>
    </row>
    <row r="458" spans="1:12" ht="12.75" customHeight="1" x14ac:dyDescent="0.25">
      <c r="A458" s="132">
        <v>43525</v>
      </c>
      <c r="B458" s="132">
        <v>43555</v>
      </c>
      <c r="C458" s="133">
        <v>0.19370000000000001</v>
      </c>
      <c r="D458" s="73">
        <f t="shared" si="147"/>
        <v>0.29055000000000003</v>
      </c>
      <c r="E458" s="40">
        <f t="shared" si="148"/>
        <v>2.1483218662772696E-2</v>
      </c>
      <c r="F458" s="73">
        <f t="shared" si="149"/>
        <v>2.1483218662772696E-2</v>
      </c>
      <c r="G458" s="134">
        <f t="shared" si="139"/>
        <v>132427390</v>
      </c>
      <c r="H458" s="41">
        <f t="shared" si="138"/>
        <v>30</v>
      </c>
      <c r="I458" s="33">
        <f t="shared" si="140"/>
        <v>2844966.5763102784</v>
      </c>
      <c r="J458" s="42"/>
      <c r="K458" s="43"/>
      <c r="L458" s="36">
        <f t="shared" si="141"/>
        <v>248605168.13727999</v>
      </c>
    </row>
    <row r="459" spans="1:12" ht="12.75" customHeight="1" x14ac:dyDescent="0.25">
      <c r="A459" s="132">
        <v>43556</v>
      </c>
      <c r="B459" s="132">
        <v>43585</v>
      </c>
      <c r="C459" s="133">
        <v>0.19320000000000001</v>
      </c>
      <c r="D459" s="73">
        <f t="shared" si="147"/>
        <v>0.2898</v>
      </c>
      <c r="E459" s="40">
        <f t="shared" si="148"/>
        <v>2.1433736106823309E-2</v>
      </c>
      <c r="F459" s="73">
        <f t="shared" si="149"/>
        <v>2.1433736106823309E-2</v>
      </c>
      <c r="G459" s="134">
        <f t="shared" si="139"/>
        <v>132427390</v>
      </c>
      <c r="H459" s="41">
        <f t="shared" si="138"/>
        <v>30</v>
      </c>
      <c r="I459" s="33">
        <f t="shared" si="140"/>
        <v>2838413.730575372</v>
      </c>
      <c r="J459" s="42"/>
      <c r="K459" s="43"/>
      <c r="L459" s="36">
        <f t="shared" si="141"/>
        <v>251443581.86785537</v>
      </c>
    </row>
    <row r="460" spans="1:12" ht="12.75" customHeight="1" x14ac:dyDescent="0.25">
      <c r="A460" s="132">
        <v>43586</v>
      </c>
      <c r="B460" s="132">
        <v>43616</v>
      </c>
      <c r="C460" s="133">
        <v>0.19339999999999999</v>
      </c>
      <c r="D460" s="73">
        <f t="shared" si="147"/>
        <v>0.29009999999999997</v>
      </c>
      <c r="E460" s="40">
        <f t="shared" si="148"/>
        <v>2.1453532293473465E-2</v>
      </c>
      <c r="F460" s="73">
        <f t="shared" si="149"/>
        <v>2.1453532293473465E-2</v>
      </c>
      <c r="G460" s="134">
        <f t="shared" si="139"/>
        <v>132427390</v>
      </c>
      <c r="H460" s="41">
        <f t="shared" si="138"/>
        <v>30</v>
      </c>
      <c r="I460" s="33">
        <f t="shared" si="140"/>
        <v>2841035.2879054048</v>
      </c>
      <c r="J460" s="42"/>
      <c r="K460" s="43"/>
      <c r="L460" s="36">
        <f t="shared" si="141"/>
        <v>254284617.15576077</v>
      </c>
    </row>
    <row r="461" spans="1:12" ht="12.75" customHeight="1" x14ac:dyDescent="0.25">
      <c r="A461" s="132">
        <v>43617</v>
      </c>
      <c r="B461" s="132">
        <v>43646</v>
      </c>
      <c r="C461" s="133">
        <v>0.193</v>
      </c>
      <c r="D461" s="73">
        <f t="shared" si="147"/>
        <v>0.28949999999999998</v>
      </c>
      <c r="E461" s="40">
        <f t="shared" si="148"/>
        <v>2.1413935698951558E-2</v>
      </c>
      <c r="F461" s="73">
        <f t="shared" si="149"/>
        <v>2.1413935698951558E-2</v>
      </c>
      <c r="G461" s="134">
        <f t="shared" si="139"/>
        <v>132427390</v>
      </c>
      <c r="H461" s="41">
        <f t="shared" si="138"/>
        <v>30</v>
      </c>
      <c r="I461" s="33">
        <f t="shared" si="140"/>
        <v>2835791.6142399805</v>
      </c>
      <c r="J461" s="42"/>
      <c r="K461" s="43"/>
      <c r="L461" s="36">
        <f t="shared" si="141"/>
        <v>257120408.77000076</v>
      </c>
    </row>
    <row r="462" spans="1:12" ht="12.75" customHeight="1" x14ac:dyDescent="0.25">
      <c r="A462" s="132">
        <v>43647</v>
      </c>
      <c r="B462" s="132">
        <v>43677</v>
      </c>
      <c r="C462" s="133">
        <v>0.1928</v>
      </c>
      <c r="D462" s="73">
        <f t="shared" si="147"/>
        <v>0.28920000000000001</v>
      </c>
      <c r="E462" s="40">
        <f t="shared" si="148"/>
        <v>2.1394131067975497E-2</v>
      </c>
      <c r="F462" s="73">
        <f t="shared" si="149"/>
        <v>2.1394131067975497E-2</v>
      </c>
      <c r="G462" s="134">
        <f t="shared" si="139"/>
        <v>132427390</v>
      </c>
      <c r="H462" s="41">
        <f t="shared" si="138"/>
        <v>30</v>
      </c>
      <c r="I462" s="33">
        <f t="shared" si="140"/>
        <v>2833168.9386499077</v>
      </c>
      <c r="J462" s="42"/>
      <c r="K462" s="43"/>
      <c r="L462" s="36">
        <f>SUM(L461,I462)-J462</f>
        <v>259953577.70865065</v>
      </c>
    </row>
    <row r="463" spans="1:12" ht="12.75" customHeight="1" x14ac:dyDescent="0.25">
      <c r="A463" s="132">
        <v>43678</v>
      </c>
      <c r="B463" s="132">
        <v>43708</v>
      </c>
      <c r="C463" s="133">
        <v>0.19320000000000001</v>
      </c>
      <c r="D463" s="73">
        <f t="shared" si="147"/>
        <v>0.2898</v>
      </c>
      <c r="E463" s="40">
        <f t="shared" si="148"/>
        <v>2.1433736106823309E-2</v>
      </c>
      <c r="F463" s="73">
        <f t="shared" si="149"/>
        <v>2.1433736106823309E-2</v>
      </c>
      <c r="G463" s="134">
        <f t="shared" si="139"/>
        <v>132427390</v>
      </c>
      <c r="H463" s="41">
        <f>IF(A463="","",DAYS360(A463,B463+(1)))</f>
        <v>30</v>
      </c>
      <c r="I463" s="33">
        <f>IF(A463="","",((G463*F463)/30)*H463)</f>
        <v>2838413.730575372</v>
      </c>
      <c r="J463" s="42"/>
      <c r="K463" s="43"/>
      <c r="L463" s="36">
        <f t="shared" ref="L463:L483" si="150">SUM(L462,I463)-J463</f>
        <v>262791991.43922603</v>
      </c>
    </row>
    <row r="464" spans="1:12" ht="12.75" customHeight="1" x14ac:dyDescent="0.25">
      <c r="A464" s="132">
        <v>43709</v>
      </c>
      <c r="B464" s="132">
        <v>43738</v>
      </c>
      <c r="C464" s="133">
        <v>0.19320000000000001</v>
      </c>
      <c r="D464" s="73">
        <f t="shared" si="147"/>
        <v>0.2898</v>
      </c>
      <c r="E464" s="40">
        <f t="shared" si="148"/>
        <v>2.1433736106823309E-2</v>
      </c>
      <c r="F464" s="73">
        <f t="shared" si="149"/>
        <v>2.1433736106823309E-2</v>
      </c>
      <c r="G464" s="134">
        <f t="shared" si="139"/>
        <v>132427390</v>
      </c>
      <c r="H464" s="41">
        <f>IF(A464="","",DAYS360(A464,B464+(1)))</f>
        <v>30</v>
      </c>
      <c r="I464" s="33">
        <f>IF(A464="","",((G464*F464)/30)*H464)</f>
        <v>2838413.730575372</v>
      </c>
      <c r="J464" s="42"/>
      <c r="K464" s="43"/>
      <c r="L464" s="36">
        <f t="shared" si="150"/>
        <v>265630405.16980141</v>
      </c>
    </row>
    <row r="465" spans="1:12" ht="12.75" customHeight="1" x14ac:dyDescent="0.25">
      <c r="A465" s="132">
        <v>43739</v>
      </c>
      <c r="B465" s="132">
        <v>43769</v>
      </c>
      <c r="C465" s="133">
        <v>0.191</v>
      </c>
      <c r="D465" s="73">
        <f t="shared" si="147"/>
        <v>0.28649999999999998</v>
      </c>
      <c r="E465" s="40">
        <f t="shared" si="148"/>
        <v>2.1215699038257929E-2</v>
      </c>
      <c r="F465" s="73">
        <f t="shared" si="149"/>
        <v>2.1215699038257929E-2</v>
      </c>
      <c r="G465" s="134">
        <f t="shared" si="139"/>
        <v>132427390</v>
      </c>
      <c r="H465" s="41">
        <f>IF(A465="","",DAYS360(A465,B465+(1)))</f>
        <v>30</v>
      </c>
      <c r="I465" s="33">
        <f>IF(A465="","",((G465*F465)/30)*H465)</f>
        <v>2809539.6506620077</v>
      </c>
      <c r="J465" s="42"/>
      <c r="K465" s="43"/>
      <c r="L465" s="36">
        <f t="shared" si="150"/>
        <v>268439944.82046342</v>
      </c>
    </row>
    <row r="466" spans="1:12" ht="12.75" customHeight="1" x14ac:dyDescent="0.25">
      <c r="A466" s="132">
        <v>43770</v>
      </c>
      <c r="B466" s="132">
        <v>43799</v>
      </c>
      <c r="C466" s="133">
        <v>0.1903</v>
      </c>
      <c r="D466" s="73">
        <f>IF(A466="","",C466*1.5)</f>
        <v>0.28544999999999998</v>
      </c>
      <c r="E466" s="40">
        <f>IF(D466="","", (POWER((1+D466),(1/12)))-1)</f>
        <v>2.1146216086632474E-2</v>
      </c>
      <c r="F466" s="73">
        <f>IF(A466="","",IF(D$1=0,E466,MIN(E466,D$1)))</f>
        <v>2.1146216086632474E-2</v>
      </c>
      <c r="G466" s="134">
        <f t="shared" si="139"/>
        <v>132427390</v>
      </c>
      <c r="H466" s="41">
        <f>IF(A466="","",DAYS360(A466,B466+(1)))</f>
        <v>30</v>
      </c>
      <c r="I466" s="33">
        <f>IF(A466="","",((G466*F466)/30)*H466)</f>
        <v>2800338.2047287524</v>
      </c>
      <c r="J466" s="42"/>
      <c r="K466" s="43"/>
      <c r="L466" s="36">
        <f t="shared" si="150"/>
        <v>271240283.02519214</v>
      </c>
    </row>
    <row r="467" spans="1:12" ht="12.75" customHeight="1" x14ac:dyDescent="0.25">
      <c r="A467" s="132">
        <v>43800</v>
      </c>
      <c r="B467" s="132">
        <v>43830</v>
      </c>
      <c r="C467" s="133">
        <v>0.18909999999999999</v>
      </c>
      <c r="D467" s="73">
        <f t="shared" ref="D467:D472" si="151">IF(A467="","",C467*1.5)</f>
        <v>0.28364999999999996</v>
      </c>
      <c r="E467" s="40">
        <f t="shared" ref="E467:E472" si="152">IF(D467="","", (POWER((1+D467),(1/12)))-1)</f>
        <v>2.102698132372427E-2</v>
      </c>
      <c r="F467" s="73">
        <f t="shared" ref="F467:F472" si="153">IF(A467="","",IF(D$1=0,E467,MIN(E467,D$1)))</f>
        <v>2.102698132372427E-2</v>
      </c>
      <c r="G467" s="134">
        <f t="shared" si="139"/>
        <v>132427390</v>
      </c>
      <c r="H467" s="41">
        <f t="shared" ref="H467:H476" si="154">IF(A467="","",DAYS360(A467,B467+(1)))</f>
        <v>30</v>
      </c>
      <c r="I467" s="33">
        <f t="shared" ref="I467:I476" si="155">IF(A467="","",((G467*F467)/30)*H467)</f>
        <v>2784548.25627955</v>
      </c>
      <c r="J467" s="42"/>
      <c r="K467" s="43"/>
      <c r="L467" s="36">
        <f t="shared" si="150"/>
        <v>274024831.28147167</v>
      </c>
    </row>
    <row r="468" spans="1:12" ht="12.75" customHeight="1" x14ac:dyDescent="0.25">
      <c r="A468" s="132">
        <v>43831</v>
      </c>
      <c r="B468" s="132">
        <v>43861</v>
      </c>
      <c r="C468" s="133">
        <v>0.19769999999999999</v>
      </c>
      <c r="D468" s="73">
        <f t="shared" si="151"/>
        <v>0.29654999999999998</v>
      </c>
      <c r="E468" s="40">
        <f t="shared" si="152"/>
        <v>2.1878132850398968E-2</v>
      </c>
      <c r="F468" s="73">
        <f t="shared" si="153"/>
        <v>2.1878132850398968E-2</v>
      </c>
      <c r="G468" s="134">
        <f t="shared" si="139"/>
        <v>132427390</v>
      </c>
      <c r="H468" s="41">
        <f t="shared" si="154"/>
        <v>30</v>
      </c>
      <c r="I468" s="33">
        <f t="shared" si="155"/>
        <v>2897264.0314515959</v>
      </c>
      <c r="J468" s="42"/>
      <c r="K468" s="43"/>
      <c r="L468" s="36">
        <f t="shared" si="150"/>
        <v>276922095.31292325</v>
      </c>
    </row>
    <row r="469" spans="1:12" ht="12.75" customHeight="1" x14ac:dyDescent="0.25">
      <c r="A469" s="132">
        <v>43862</v>
      </c>
      <c r="B469" s="132">
        <v>43890</v>
      </c>
      <c r="C469" s="133">
        <v>0.19059999999999999</v>
      </c>
      <c r="D469" s="73">
        <f t="shared" si="151"/>
        <v>0.28589999999999999</v>
      </c>
      <c r="E469" s="40">
        <f t="shared" si="152"/>
        <v>2.1176000862688671E-2</v>
      </c>
      <c r="F469" s="73">
        <f t="shared" si="153"/>
        <v>2.1176000862688671E-2</v>
      </c>
      <c r="G469" s="134">
        <f t="shared" si="139"/>
        <v>132427390</v>
      </c>
      <c r="H469" s="41">
        <f t="shared" si="154"/>
        <v>30</v>
      </c>
      <c r="I469" s="33">
        <f t="shared" si="155"/>
        <v>2804282.5248836093</v>
      </c>
      <c r="J469" s="42"/>
      <c r="K469" s="43"/>
      <c r="L469" s="36">
        <f t="shared" si="150"/>
        <v>279726377.83780688</v>
      </c>
    </row>
    <row r="470" spans="1:12" ht="12.75" customHeight="1" x14ac:dyDescent="0.25">
      <c r="A470" s="132">
        <v>43891</v>
      </c>
      <c r="B470" s="132">
        <v>43921</v>
      </c>
      <c r="C470" s="133">
        <v>0.1895</v>
      </c>
      <c r="D470" s="73">
        <f t="shared" si="151"/>
        <v>0.28425</v>
      </c>
      <c r="E470" s="40">
        <f t="shared" si="152"/>
        <v>2.1066743264638976E-2</v>
      </c>
      <c r="F470" s="73">
        <f t="shared" si="153"/>
        <v>2.1066743264638976E-2</v>
      </c>
      <c r="G470" s="134">
        <f t="shared" si="139"/>
        <v>132427390</v>
      </c>
      <c r="H470" s="41">
        <f t="shared" si="154"/>
        <v>30</v>
      </c>
      <c r="I470" s="33">
        <f t="shared" si="155"/>
        <v>2789813.826336219</v>
      </c>
      <c r="J470" s="42"/>
      <c r="K470" s="43"/>
      <c r="L470" s="36">
        <f t="shared" si="150"/>
        <v>282516191.66414309</v>
      </c>
    </row>
    <row r="471" spans="1:12" ht="12.75" customHeight="1" x14ac:dyDescent="0.25">
      <c r="A471" s="132">
        <v>43922</v>
      </c>
      <c r="B471" s="132">
        <v>43951</v>
      </c>
      <c r="C471" s="133">
        <v>0.18690000000000001</v>
      </c>
      <c r="D471" s="73">
        <f t="shared" si="151"/>
        <v>0.28034999999999999</v>
      </c>
      <c r="E471" s="40">
        <f t="shared" si="152"/>
        <v>2.0807985643612081E-2</v>
      </c>
      <c r="F471" s="73">
        <f t="shared" si="153"/>
        <v>2.0807985643612081E-2</v>
      </c>
      <c r="G471" s="134">
        <f t="shared" si="139"/>
        <v>132427390</v>
      </c>
      <c r="H471" s="41">
        <f t="shared" si="154"/>
        <v>30</v>
      </c>
      <c r="I471" s="33">
        <f t="shared" si="155"/>
        <v>2755547.2299410179</v>
      </c>
      <c r="J471" s="42"/>
      <c r="K471" s="43"/>
      <c r="L471" s="36">
        <f t="shared" si="150"/>
        <v>285271738.8940841</v>
      </c>
    </row>
    <row r="472" spans="1:12" ht="12.75" customHeight="1" x14ac:dyDescent="0.25">
      <c r="A472" s="132">
        <v>43952</v>
      </c>
      <c r="B472" s="132">
        <v>43982</v>
      </c>
      <c r="C472" s="133">
        <v>0.189</v>
      </c>
      <c r="D472" s="73">
        <f t="shared" si="151"/>
        <v>0.28349999999999997</v>
      </c>
      <c r="E472" s="40">
        <f t="shared" si="152"/>
        <v>2.101703817654843E-2</v>
      </c>
      <c r="F472" s="73">
        <f t="shared" si="153"/>
        <v>2.101703817654843E-2</v>
      </c>
      <c r="G472" s="134">
        <f t="shared" si="139"/>
        <v>132427390</v>
      </c>
      <c r="H472" s="41">
        <f t="shared" si="154"/>
        <v>30</v>
      </c>
      <c r="I472" s="33">
        <f t="shared" si="155"/>
        <v>2783231.5112506677</v>
      </c>
      <c r="J472" s="42"/>
      <c r="K472" s="43"/>
      <c r="L472" s="36">
        <f t="shared" si="150"/>
        <v>288054970.40533477</v>
      </c>
    </row>
    <row r="473" spans="1:12" ht="12.75" customHeight="1" x14ac:dyDescent="0.25">
      <c r="A473" s="132">
        <v>43983</v>
      </c>
      <c r="B473" s="132">
        <v>44012</v>
      </c>
      <c r="C473" s="133">
        <v>0.1812</v>
      </c>
      <c r="D473" s="73">
        <f>IF(A473="","",C473*1.5)</f>
        <v>0.27179999999999999</v>
      </c>
      <c r="E473" s="40">
        <f>IF(D473="","", (POWER((1+D473),(1/12)))-1)</f>
        <v>2.0238171647650516E-2</v>
      </c>
      <c r="F473" s="73">
        <f>IF(A473="","",IF(D$1=0,E473,MIN(E473,D$1)))</f>
        <v>2.0238171647650516E-2</v>
      </c>
      <c r="G473" s="134">
        <f t="shared" si="139"/>
        <v>132427390</v>
      </c>
      <c r="H473" s="41">
        <f t="shared" si="154"/>
        <v>30</v>
      </c>
      <c r="I473" s="33">
        <f t="shared" si="155"/>
        <v>2680088.2496703574</v>
      </c>
      <c r="J473" s="42"/>
      <c r="K473" s="43"/>
      <c r="L473" s="36">
        <f t="shared" si="150"/>
        <v>290735058.65500516</v>
      </c>
    </row>
    <row r="474" spans="1:12" ht="12.75" customHeight="1" x14ac:dyDescent="0.25">
      <c r="A474" s="132">
        <v>44013</v>
      </c>
      <c r="B474" s="132">
        <v>44043</v>
      </c>
      <c r="C474" s="133">
        <v>0.1812</v>
      </c>
      <c r="D474" s="73">
        <f>IF(A474="","",C474*1.5)</f>
        <v>0.27179999999999999</v>
      </c>
      <c r="E474" s="40">
        <f>IF(D474="","", (POWER((1+D474),(1/12)))-1)</f>
        <v>2.0238171647650516E-2</v>
      </c>
      <c r="F474" s="73">
        <f>IF(A474="","",IF(D$1=0,E474,MIN(E474,D$1)))</f>
        <v>2.0238171647650516E-2</v>
      </c>
      <c r="G474" s="134">
        <f t="shared" si="139"/>
        <v>132427390</v>
      </c>
      <c r="H474" s="41">
        <f t="shared" si="154"/>
        <v>30</v>
      </c>
      <c r="I474" s="33">
        <f t="shared" si="155"/>
        <v>2680088.2496703574</v>
      </c>
      <c r="J474" s="42"/>
      <c r="K474" s="43"/>
      <c r="L474" s="36">
        <f t="shared" si="150"/>
        <v>293415146.90467554</v>
      </c>
    </row>
    <row r="475" spans="1:12" ht="12.75" customHeight="1" x14ac:dyDescent="0.25">
      <c r="A475" s="132">
        <v>44044</v>
      </c>
      <c r="B475" s="132">
        <v>44074</v>
      </c>
      <c r="C475" s="133">
        <v>0.18290000000000001</v>
      </c>
      <c r="D475" s="73">
        <f t="shared" ref="D475:D483" si="156">IF(A475="","",C475*1.5)</f>
        <v>0.27434999999999998</v>
      </c>
      <c r="E475" s="40">
        <f t="shared" ref="E475:E483" si="157">IF(D475="","", (POWER((1+D475),(1/12)))-1)</f>
        <v>2.040848272831397E-2</v>
      </c>
      <c r="F475" s="73">
        <f t="shared" ref="F475:F483" si="158">IF(A475="","",IF(D$1=0,E475,MIN(E475,D$1)))</f>
        <v>2.040848272831397E-2</v>
      </c>
      <c r="G475" s="134">
        <f t="shared" si="139"/>
        <v>132427390</v>
      </c>
      <c r="H475" s="41">
        <f t="shared" si="154"/>
        <v>30</v>
      </c>
      <c r="I475" s="33">
        <f t="shared" si="155"/>
        <v>2702642.101570698</v>
      </c>
      <c r="J475" s="42"/>
      <c r="K475" s="43"/>
      <c r="L475" s="36">
        <f t="shared" si="150"/>
        <v>296117789.00624627</v>
      </c>
    </row>
    <row r="476" spans="1:12" ht="12.75" customHeight="1" x14ac:dyDescent="0.25">
      <c r="A476" s="132">
        <v>44075</v>
      </c>
      <c r="B476" s="132">
        <v>44104</v>
      </c>
      <c r="C476" s="133">
        <v>0.1835</v>
      </c>
      <c r="D476" s="73">
        <f t="shared" si="156"/>
        <v>0.27524999999999999</v>
      </c>
      <c r="E476" s="40">
        <f t="shared" si="157"/>
        <v>2.0468517942215714E-2</v>
      </c>
      <c r="F476" s="73">
        <f t="shared" si="158"/>
        <v>2.0468517942215714E-2</v>
      </c>
      <c r="G476" s="134">
        <f t="shared" si="139"/>
        <v>132427390</v>
      </c>
      <c r="H476" s="41">
        <f t="shared" si="154"/>
        <v>30</v>
      </c>
      <c r="I476" s="33">
        <f t="shared" si="155"/>
        <v>2710592.4082557978</v>
      </c>
      <c r="J476" s="42"/>
      <c r="K476" s="43"/>
      <c r="L476" s="36">
        <f t="shared" si="150"/>
        <v>298828381.41450208</v>
      </c>
    </row>
    <row r="477" spans="1:12" ht="12.75" customHeight="1" x14ac:dyDescent="0.25">
      <c r="A477" s="132">
        <v>44105</v>
      </c>
      <c r="B477" s="132">
        <v>44135</v>
      </c>
      <c r="C477" s="133">
        <v>0.18090000000000001</v>
      </c>
      <c r="D477" s="73">
        <f t="shared" si="156"/>
        <v>0.27134999999999998</v>
      </c>
      <c r="E477" s="40">
        <f t="shared" si="157"/>
        <v>2.0208084261774895E-2</v>
      </c>
      <c r="F477" s="73">
        <f t="shared" si="158"/>
        <v>2.0208084261774895E-2</v>
      </c>
      <c r="G477" s="134">
        <f t="shared" si="139"/>
        <v>132427390</v>
      </c>
      <c r="H477" s="41">
        <f>IF(A477="","",DAYS360(A477,B477+(1)))</f>
        <v>30</v>
      </c>
      <c r="I477" s="33">
        <f>IF(A477="","",((G477*F477)/30)*H477)</f>
        <v>2676103.8556869263</v>
      </c>
      <c r="J477" s="42"/>
      <c r="K477" s="43"/>
      <c r="L477" s="36">
        <f t="shared" si="150"/>
        <v>301504485.27018899</v>
      </c>
    </row>
    <row r="478" spans="1:12" ht="12.75" customHeight="1" x14ac:dyDescent="0.25">
      <c r="A478" s="132">
        <v>44136</v>
      </c>
      <c r="B478" s="132">
        <v>44165</v>
      </c>
      <c r="C478" s="133">
        <v>0.1784</v>
      </c>
      <c r="D478" s="73">
        <f t="shared" si="156"/>
        <v>0.2676</v>
      </c>
      <c r="E478" s="40">
        <f t="shared" si="157"/>
        <v>1.9956975716262315E-2</v>
      </c>
      <c r="F478" s="73">
        <f t="shared" si="158"/>
        <v>1.9956975716262315E-2</v>
      </c>
      <c r="G478" s="134">
        <f t="shared" si="139"/>
        <v>132427390</v>
      </c>
      <c r="H478" s="41">
        <f>IF(A478="","",DAYS360(A478,B478+(1)))</f>
        <v>30</v>
      </c>
      <c r="I478" s="33">
        <f>IF(A478="","",((G478*F478)/30)*H478)</f>
        <v>2642850.2063979991</v>
      </c>
      <c r="J478" s="42"/>
      <c r="K478" s="43"/>
      <c r="L478" s="36">
        <f t="shared" si="150"/>
        <v>304147335.476587</v>
      </c>
    </row>
    <row r="479" spans="1:12" ht="12.75" customHeight="1" x14ac:dyDescent="0.25">
      <c r="A479" s="132">
        <v>44166</v>
      </c>
      <c r="B479" s="132">
        <v>44196</v>
      </c>
      <c r="C479" s="133">
        <v>0.17460000000000001</v>
      </c>
      <c r="D479" s="73">
        <f t="shared" si="156"/>
        <v>0.26190000000000002</v>
      </c>
      <c r="E479" s="40">
        <f t="shared" si="157"/>
        <v>1.9573983490916769E-2</v>
      </c>
      <c r="F479" s="73">
        <f t="shared" si="158"/>
        <v>1.9573983490916769E-2</v>
      </c>
      <c r="G479" s="134">
        <f t="shared" si="139"/>
        <v>132427390</v>
      </c>
      <c r="H479" s="41">
        <f>IF(A479="","",DAYS360(A479,B479+(1)))</f>
        <v>30</v>
      </c>
      <c r="I479" s="33">
        <f>IF(A479="","",((G479*F479)/30)*H479)</f>
        <v>2592131.5456051966</v>
      </c>
      <c r="J479" s="42"/>
      <c r="K479" s="43"/>
      <c r="L479" s="36">
        <f t="shared" si="150"/>
        <v>306739467.02219218</v>
      </c>
    </row>
    <row r="480" spans="1:12" ht="12.75" customHeight="1" x14ac:dyDescent="0.25">
      <c r="A480" s="132">
        <v>44197</v>
      </c>
      <c r="B480" s="132">
        <v>44227</v>
      </c>
      <c r="C480" s="133">
        <v>0.17319999999999999</v>
      </c>
      <c r="D480" s="73">
        <f t="shared" si="156"/>
        <v>0.25979999999999998</v>
      </c>
      <c r="E480" s="40">
        <f t="shared" si="157"/>
        <v>1.9432481245112987E-2</v>
      </c>
      <c r="F480" s="73">
        <f t="shared" si="158"/>
        <v>1.9432481245112987E-2</v>
      </c>
      <c r="G480" s="134">
        <f t="shared" si="139"/>
        <v>132427390</v>
      </c>
      <c r="H480" s="41">
        <f>IF(A480="","",DAYS360(A480,B480+(1)))</f>
        <v>30</v>
      </c>
      <c r="I480" s="33">
        <f>IF(A480="","",((G480*F480)/30)*H480)</f>
        <v>2573392.7725142632</v>
      </c>
      <c r="J480" s="42"/>
      <c r="K480" s="43"/>
      <c r="L480" s="36">
        <f t="shared" si="150"/>
        <v>309312859.79470646</v>
      </c>
    </row>
    <row r="481" spans="1:12" ht="12.75" customHeight="1" x14ac:dyDescent="0.25">
      <c r="A481" s="132">
        <v>44228</v>
      </c>
      <c r="B481" s="132">
        <v>44255</v>
      </c>
      <c r="C481" s="133">
        <v>0.17510000000000001</v>
      </c>
      <c r="D481" s="73">
        <f t="shared" si="156"/>
        <v>0.26264999999999999</v>
      </c>
      <c r="E481" s="40">
        <f t="shared" si="157"/>
        <v>1.9624467698764914E-2</v>
      </c>
      <c r="F481" s="73">
        <f t="shared" si="158"/>
        <v>1.9624467698764914E-2</v>
      </c>
      <c r="G481" s="134">
        <f t="shared" si="139"/>
        <v>132427390</v>
      </c>
      <c r="H481" s="41">
        <f>IF(A481="","",DAYS360(A481,B481+(1)))</f>
        <v>30</v>
      </c>
      <c r="I481" s="33">
        <f>IF(A481="","",((G481*F481)/30)*H481)</f>
        <v>2598817.0374867436</v>
      </c>
      <c r="J481" s="42"/>
      <c r="K481" s="43"/>
      <c r="L481" s="36">
        <f t="shared" si="150"/>
        <v>311911676.8321932</v>
      </c>
    </row>
    <row r="482" spans="1:12" ht="12.75" customHeight="1" x14ac:dyDescent="0.25">
      <c r="A482" s="132">
        <v>44256</v>
      </c>
      <c r="B482" s="132">
        <v>44286</v>
      </c>
      <c r="C482" s="133">
        <v>0.1741</v>
      </c>
      <c r="D482" s="73">
        <f t="shared" si="156"/>
        <v>0.26114999999999999</v>
      </c>
      <c r="E482" s="40">
        <f t="shared" si="157"/>
        <v>1.9523471771100809E-2</v>
      </c>
      <c r="F482" s="73">
        <f t="shared" si="158"/>
        <v>1.9523471771100809E-2</v>
      </c>
      <c r="G482" s="134">
        <f t="shared" si="139"/>
        <v>132427390</v>
      </c>
      <c r="H482" s="41">
        <f t="shared" ref="H482:H483" si="159">IF(A482="","",DAYS360(A482,B482+(1)))</f>
        <v>30</v>
      </c>
      <c r="I482" s="33">
        <f t="shared" ref="I482:I483" si="160">IF(A482="","",((G482*F482)/30)*H482)</f>
        <v>2585442.4103855575</v>
      </c>
      <c r="J482" s="42"/>
      <c r="K482" s="43"/>
      <c r="L482" s="36">
        <f t="shared" si="150"/>
        <v>314497119.24257874</v>
      </c>
    </row>
    <row r="483" spans="1:12" ht="12.75" customHeight="1" x14ac:dyDescent="0.25">
      <c r="A483" s="132">
        <v>44287</v>
      </c>
      <c r="B483" s="132">
        <v>44316</v>
      </c>
      <c r="C483" s="133">
        <v>0.1731</v>
      </c>
      <c r="D483" s="73">
        <f t="shared" si="156"/>
        <v>0.25964999999999999</v>
      </c>
      <c r="E483" s="40">
        <f t="shared" si="157"/>
        <v>1.942236567004052E-2</v>
      </c>
      <c r="F483" s="73">
        <f t="shared" si="158"/>
        <v>1.942236567004052E-2</v>
      </c>
      <c r="G483" s="134">
        <f t="shared" ref="G483" si="161">MIN(G482,L482)</f>
        <v>132427390</v>
      </c>
      <c r="H483" s="41">
        <f t="shared" si="159"/>
        <v>30</v>
      </c>
      <c r="I483" s="33">
        <f t="shared" si="160"/>
        <v>2572053.1933090673</v>
      </c>
      <c r="J483" s="42"/>
      <c r="K483" s="43"/>
      <c r="L483" s="36">
        <f t="shared" si="150"/>
        <v>317069172.43588781</v>
      </c>
    </row>
    <row r="484" spans="1:12" ht="12.75" customHeight="1" x14ac:dyDescent="0.25">
      <c r="A484" s="44"/>
      <c r="B484" s="45"/>
      <c r="C484" s="45"/>
      <c r="D484" s="129" t="s">
        <v>19</v>
      </c>
      <c r="E484" s="129"/>
      <c r="F484" s="46" t="s">
        <v>20</v>
      </c>
      <c r="G484" s="47">
        <f>G483</f>
        <v>132427390</v>
      </c>
      <c r="H484" s="48">
        <f>SUM(H420:H483)</f>
        <v>1896</v>
      </c>
      <c r="I484" s="66">
        <f>SUM(I420:I483)</f>
        <v>184641782.43588769</v>
      </c>
      <c r="J484" s="49"/>
      <c r="K484" s="50"/>
      <c r="L484" s="36">
        <f>+L483</f>
        <v>317069172.43588781</v>
      </c>
    </row>
    <row r="485" spans="1:12" ht="12.75" customHeight="1" x14ac:dyDescent="0.25">
      <c r="A485" s="52"/>
      <c r="B485" s="52"/>
      <c r="C485" s="52"/>
      <c r="D485" s="52"/>
      <c r="E485" s="52"/>
      <c r="F485" s="52"/>
      <c r="G485" s="53"/>
      <c r="H485" s="53"/>
      <c r="I485" s="54"/>
      <c r="J485" s="55"/>
      <c r="K485" s="56"/>
      <c r="L485" s="57"/>
    </row>
    <row r="486" spans="1:12" ht="12.75" customHeight="1" x14ac:dyDescent="0.25">
      <c r="A486" s="52"/>
      <c r="B486" s="52"/>
      <c r="C486" s="52"/>
      <c r="D486" s="58"/>
      <c r="E486" s="58"/>
      <c r="F486" s="58"/>
      <c r="G486" s="59"/>
      <c r="H486" s="111" t="s">
        <v>21</v>
      </c>
      <c r="I486" s="111"/>
      <c r="J486" s="111"/>
      <c r="K486" s="130"/>
      <c r="L486" s="60">
        <f>SUM(G484,I484)</f>
        <v>317069172.43588769</v>
      </c>
    </row>
    <row r="487" spans="1:12" ht="12.75" customHeight="1" x14ac:dyDescent="0.25">
      <c r="A487" s="52"/>
      <c r="B487" s="52"/>
      <c r="C487" s="52"/>
      <c r="D487" s="52"/>
      <c r="E487" s="52"/>
      <c r="F487" s="52"/>
      <c r="G487" s="53"/>
      <c r="H487" s="53"/>
      <c r="I487" s="54"/>
      <c r="J487" s="55"/>
      <c r="K487" s="56"/>
      <c r="L487" s="57"/>
    </row>
    <row r="488" spans="1:12" ht="12.75" customHeight="1" x14ac:dyDescent="0.25">
      <c r="C488" s="7"/>
      <c r="H488" s="111" t="s">
        <v>22</v>
      </c>
      <c r="I488" s="111"/>
      <c r="J488" s="111"/>
      <c r="K488" s="111"/>
      <c r="L488" s="61">
        <f>I484</f>
        <v>184641782.43588769</v>
      </c>
    </row>
    <row r="491" spans="1:12" ht="12.75" customHeight="1" x14ac:dyDescent="0.25">
      <c r="A491" s="67" t="s">
        <v>0</v>
      </c>
      <c r="B491" s="68">
        <v>4960</v>
      </c>
      <c r="C491" s="1"/>
      <c r="D491" s="2"/>
      <c r="E491" s="2"/>
      <c r="F491" s="3"/>
      <c r="G491" s="4"/>
      <c r="H491" s="3"/>
      <c r="I491" s="3"/>
      <c r="J491" s="3"/>
      <c r="K491" s="5"/>
      <c r="L491" s="6"/>
    </row>
    <row r="492" spans="1:12" ht="12.75" customHeight="1" x14ac:dyDescent="0.25">
      <c r="A492" s="67" t="s">
        <v>1</v>
      </c>
      <c r="B492" s="69">
        <v>100513227</v>
      </c>
      <c r="C492" s="7"/>
      <c r="D492" s="1"/>
      <c r="E492" s="2"/>
      <c r="F492" s="8"/>
      <c r="G492" s="8"/>
      <c r="H492" s="3"/>
      <c r="I492" s="3"/>
      <c r="J492" s="3"/>
      <c r="K492" s="5"/>
      <c r="L492" s="6"/>
    </row>
    <row r="493" spans="1:12" ht="12.75" customHeight="1" x14ac:dyDescent="0.25">
      <c r="A493" s="117"/>
      <c r="B493" s="117"/>
      <c r="C493" s="131"/>
      <c r="D493" s="118"/>
      <c r="E493" s="119"/>
      <c r="F493" s="3"/>
      <c r="G493" s="3"/>
      <c r="H493" s="3"/>
      <c r="I493" s="3"/>
      <c r="J493" s="3"/>
      <c r="K493" s="5"/>
      <c r="L493" s="6"/>
    </row>
    <row r="494" spans="1:12" ht="12.75" customHeight="1" x14ac:dyDescent="0.25">
      <c r="A494" s="110"/>
      <c r="B494" s="110"/>
      <c r="C494" s="10"/>
      <c r="D494" s="11"/>
      <c r="E494" s="11"/>
      <c r="F494" s="3"/>
      <c r="G494" s="3"/>
      <c r="H494" s="3"/>
      <c r="I494" s="3"/>
      <c r="J494" s="3"/>
      <c r="K494" s="5"/>
      <c r="L494" s="6"/>
    </row>
    <row r="495" spans="1:12" ht="12.75" customHeight="1" x14ac:dyDescent="0.25">
      <c r="A495" s="120" t="s">
        <v>2</v>
      </c>
      <c r="B495" s="121"/>
      <c r="C495" s="12" t="s">
        <v>3</v>
      </c>
      <c r="D495" s="122" t="s">
        <v>4</v>
      </c>
      <c r="E495" s="123"/>
      <c r="F495" s="13" t="s">
        <v>5</v>
      </c>
      <c r="G495" s="124" t="s">
        <v>6</v>
      </c>
      <c r="H495" s="125"/>
      <c r="I495" s="125"/>
      <c r="J495" s="125"/>
      <c r="K495" s="125"/>
      <c r="L495" s="126"/>
    </row>
    <row r="496" spans="1:12" ht="12.75" customHeight="1" x14ac:dyDescent="0.25">
      <c r="A496" s="14" t="s">
        <v>7</v>
      </c>
      <c r="B496" s="14" t="s">
        <v>8</v>
      </c>
      <c r="C496" s="15" t="s">
        <v>9</v>
      </c>
      <c r="D496" s="16" t="s">
        <v>10</v>
      </c>
      <c r="E496" s="16" t="s">
        <v>11</v>
      </c>
      <c r="F496" s="12" t="s">
        <v>12</v>
      </c>
      <c r="G496" s="17" t="s">
        <v>13</v>
      </c>
      <c r="H496" s="18" t="s">
        <v>14</v>
      </c>
      <c r="I496" s="19" t="s">
        <v>15</v>
      </c>
      <c r="J496" s="127" t="s">
        <v>16</v>
      </c>
      <c r="K496" s="128"/>
      <c r="L496" s="62" t="s">
        <v>23</v>
      </c>
    </row>
    <row r="497" spans="1:12" ht="12.75" customHeight="1" x14ac:dyDescent="0.25">
      <c r="A497" s="20"/>
      <c r="B497" s="21"/>
      <c r="C497" s="22"/>
      <c r="D497" s="23" t="str">
        <f>IF(C497="","",C497*1.5)</f>
        <v/>
      </c>
      <c r="E497" s="24" t="str">
        <f t="shared" ref="E497:E513" si="162">IF(D497="","", (POWER((1+D497),(1/12)))-1)</f>
        <v/>
      </c>
      <c r="F497" s="25" t="str">
        <f>IF(A497="","",IF(D$337=0,E497,MIN(E497,D$337)))</f>
        <v/>
      </c>
      <c r="G497" s="26">
        <f>B492</f>
        <v>100513227</v>
      </c>
      <c r="H497" s="27" t="str">
        <f t="shared" ref="H497:H539" si="163">IF(A497="","",DAYS360(A497,B497+(1)))</f>
        <v/>
      </c>
      <c r="I497" s="28">
        <f>D493</f>
        <v>0</v>
      </c>
      <c r="J497" s="29" t="s">
        <v>17</v>
      </c>
      <c r="K497" s="30" t="s">
        <v>18</v>
      </c>
      <c r="L497" s="31">
        <f>G497+I497</f>
        <v>100513227</v>
      </c>
    </row>
    <row r="498" spans="1:12" ht="12.75" customHeight="1" x14ac:dyDescent="0.25">
      <c r="A498" s="20"/>
      <c r="B498" s="20"/>
      <c r="C498" s="22"/>
      <c r="D498" s="23" t="str">
        <f>IF(C498="","",C498*1.5)</f>
        <v/>
      </c>
      <c r="E498" s="24" t="str">
        <f t="shared" si="162"/>
        <v/>
      </c>
      <c r="F498" s="25" t="str">
        <f>IF(A498="","",IF(D$337=0,E498,MIN(E498,D$337)))</f>
        <v/>
      </c>
      <c r="G498" s="32">
        <f t="shared" ref="G498:G560" si="164">MIN(G497,L497)</f>
        <v>100513227</v>
      </c>
      <c r="H498" s="27" t="str">
        <f t="shared" si="163"/>
        <v/>
      </c>
      <c r="I498" s="33" t="str">
        <f t="shared" ref="I498:I539" si="165">IF(A498="","",((G498*F498)/30)*H498)</f>
        <v/>
      </c>
      <c r="J498" s="34"/>
      <c r="K498" s="35"/>
      <c r="L498" s="36">
        <f t="shared" ref="L498:L538" si="166">SUM(L497,I498)-J498</f>
        <v>100513227</v>
      </c>
    </row>
    <row r="499" spans="1:12" ht="12.75" customHeight="1" x14ac:dyDescent="0.25">
      <c r="A499" s="37">
        <v>42442</v>
      </c>
      <c r="B499" s="37">
        <v>42460</v>
      </c>
      <c r="C499" s="38">
        <v>0.1968</v>
      </c>
      <c r="D499" s="39">
        <f t="shared" ref="D499:D513" si="167">IF(A499="","",C499*1.5)</f>
        <v>0.29520000000000002</v>
      </c>
      <c r="E499" s="40">
        <f t="shared" si="162"/>
        <v>2.1789423437557742E-2</v>
      </c>
      <c r="F499" s="39">
        <f t="shared" ref="F499:F513" si="168">IF(A499="","",IF(D$1=0,E499,MIN(E499,D$1)))</f>
        <v>2.1789423437557742E-2</v>
      </c>
      <c r="G499" s="32">
        <f t="shared" si="164"/>
        <v>100513227</v>
      </c>
      <c r="H499" s="41">
        <f t="shared" si="163"/>
        <v>18</v>
      </c>
      <c r="I499" s="33">
        <f t="shared" si="165"/>
        <v>1314075.158507017</v>
      </c>
      <c r="J499" s="42"/>
      <c r="K499" s="43"/>
      <c r="L499" s="36">
        <f t="shared" si="166"/>
        <v>101827302.15850702</v>
      </c>
    </row>
    <row r="500" spans="1:12" ht="12.75" customHeight="1" x14ac:dyDescent="0.25">
      <c r="A500" s="37">
        <v>42461</v>
      </c>
      <c r="B500" s="37">
        <v>42490</v>
      </c>
      <c r="C500" s="38">
        <v>0.2054</v>
      </c>
      <c r="D500" s="39">
        <f t="shared" si="167"/>
        <v>0.30809999999999998</v>
      </c>
      <c r="E500" s="40">
        <f t="shared" si="162"/>
        <v>2.2633649099822239E-2</v>
      </c>
      <c r="F500" s="39">
        <f t="shared" si="168"/>
        <v>2.2633649099822239E-2</v>
      </c>
      <c r="G500" s="32">
        <f t="shared" si="164"/>
        <v>100513227</v>
      </c>
      <c r="H500" s="41">
        <f t="shared" si="163"/>
        <v>30</v>
      </c>
      <c r="I500" s="33">
        <f t="shared" si="165"/>
        <v>2274981.1098087784</v>
      </c>
      <c r="J500" s="42"/>
      <c r="K500" s="43"/>
      <c r="L500" s="36">
        <f t="shared" si="166"/>
        <v>104102283.26831579</v>
      </c>
    </row>
    <row r="501" spans="1:12" ht="12.75" customHeight="1" x14ac:dyDescent="0.25">
      <c r="A501" s="37">
        <v>42491</v>
      </c>
      <c r="B501" s="37">
        <v>42521</v>
      </c>
      <c r="C501" s="38">
        <v>0.2054</v>
      </c>
      <c r="D501" s="39">
        <f t="shared" si="167"/>
        <v>0.30809999999999998</v>
      </c>
      <c r="E501" s="40">
        <f t="shared" si="162"/>
        <v>2.2633649099822239E-2</v>
      </c>
      <c r="F501" s="39">
        <f t="shared" si="168"/>
        <v>2.2633649099822239E-2</v>
      </c>
      <c r="G501" s="32">
        <f t="shared" si="164"/>
        <v>100513227</v>
      </c>
      <c r="H501" s="41">
        <f t="shared" si="163"/>
        <v>30</v>
      </c>
      <c r="I501" s="33">
        <f t="shared" si="165"/>
        <v>2274981.1098087784</v>
      </c>
      <c r="J501" s="42"/>
      <c r="K501" s="43"/>
      <c r="L501" s="36">
        <f t="shared" si="166"/>
        <v>106377264.37812456</v>
      </c>
    </row>
    <row r="502" spans="1:12" ht="12.75" customHeight="1" x14ac:dyDescent="0.25">
      <c r="A502" s="37">
        <v>42522</v>
      </c>
      <c r="B502" s="37">
        <v>42551</v>
      </c>
      <c r="C502" s="38">
        <v>0.2054</v>
      </c>
      <c r="D502" s="39">
        <f t="shared" si="167"/>
        <v>0.30809999999999998</v>
      </c>
      <c r="E502" s="40">
        <f t="shared" si="162"/>
        <v>2.2633649099822239E-2</v>
      </c>
      <c r="F502" s="39">
        <f t="shared" si="168"/>
        <v>2.2633649099822239E-2</v>
      </c>
      <c r="G502" s="32">
        <f t="shared" si="164"/>
        <v>100513227</v>
      </c>
      <c r="H502" s="41">
        <f t="shared" si="163"/>
        <v>30</v>
      </c>
      <c r="I502" s="33">
        <f t="shared" si="165"/>
        <v>2274981.1098087784</v>
      </c>
      <c r="J502" s="42"/>
      <c r="K502" s="43"/>
      <c r="L502" s="36">
        <f t="shared" si="166"/>
        <v>108652245.48793334</v>
      </c>
    </row>
    <row r="503" spans="1:12" ht="12.75" customHeight="1" x14ac:dyDescent="0.25">
      <c r="A503" s="37">
        <v>42552</v>
      </c>
      <c r="B503" s="37">
        <v>42582</v>
      </c>
      <c r="C503" s="38">
        <v>0.21340000000000001</v>
      </c>
      <c r="D503" s="39">
        <f t="shared" si="167"/>
        <v>0.3201</v>
      </c>
      <c r="E503" s="40">
        <f t="shared" si="162"/>
        <v>2.3412151466478903E-2</v>
      </c>
      <c r="F503" s="39">
        <f t="shared" si="168"/>
        <v>2.3412151466478903E-2</v>
      </c>
      <c r="G503" s="32">
        <f t="shared" si="164"/>
        <v>100513227</v>
      </c>
      <c r="H503" s="41">
        <f t="shared" si="163"/>
        <v>30</v>
      </c>
      <c r="I503" s="33">
        <f t="shared" si="165"/>
        <v>2353230.8949085767</v>
      </c>
      <c r="J503" s="42"/>
      <c r="K503" s="43"/>
      <c r="L503" s="36">
        <f t="shared" si="166"/>
        <v>111005476.38284191</v>
      </c>
    </row>
    <row r="504" spans="1:12" ht="12.75" customHeight="1" x14ac:dyDescent="0.25">
      <c r="A504" s="37">
        <v>42583</v>
      </c>
      <c r="B504" s="37">
        <v>42613</v>
      </c>
      <c r="C504" s="38">
        <v>0.21340000000000001</v>
      </c>
      <c r="D504" s="39">
        <f t="shared" si="167"/>
        <v>0.3201</v>
      </c>
      <c r="E504" s="40">
        <f t="shared" si="162"/>
        <v>2.3412151466478903E-2</v>
      </c>
      <c r="F504" s="39">
        <f t="shared" si="168"/>
        <v>2.3412151466478903E-2</v>
      </c>
      <c r="G504" s="32">
        <f t="shared" si="164"/>
        <v>100513227</v>
      </c>
      <c r="H504" s="41">
        <f t="shared" si="163"/>
        <v>30</v>
      </c>
      <c r="I504" s="33">
        <f t="shared" si="165"/>
        <v>2353230.8949085767</v>
      </c>
      <c r="J504" s="42"/>
      <c r="K504" s="43"/>
      <c r="L504" s="36">
        <f t="shared" si="166"/>
        <v>113358707.27775049</v>
      </c>
    </row>
    <row r="505" spans="1:12" ht="12.75" customHeight="1" x14ac:dyDescent="0.25">
      <c r="A505" s="37">
        <v>42614</v>
      </c>
      <c r="B505" s="37">
        <v>42643</v>
      </c>
      <c r="C505" s="38">
        <v>0.21340000000000001</v>
      </c>
      <c r="D505" s="39">
        <f t="shared" si="167"/>
        <v>0.3201</v>
      </c>
      <c r="E505" s="40">
        <f t="shared" si="162"/>
        <v>2.3412151466478903E-2</v>
      </c>
      <c r="F505" s="39">
        <f t="shared" si="168"/>
        <v>2.3412151466478903E-2</v>
      </c>
      <c r="G505" s="32">
        <f t="shared" si="164"/>
        <v>100513227</v>
      </c>
      <c r="H505" s="41">
        <f t="shared" si="163"/>
        <v>30</v>
      </c>
      <c r="I505" s="33">
        <f t="shared" si="165"/>
        <v>2353230.8949085767</v>
      </c>
      <c r="J505" s="42"/>
      <c r="K505" s="43"/>
      <c r="L505" s="36">
        <f t="shared" si="166"/>
        <v>115711938.17265907</v>
      </c>
    </row>
    <row r="506" spans="1:12" ht="12.75" customHeight="1" x14ac:dyDescent="0.25">
      <c r="A506" s="37">
        <v>42644</v>
      </c>
      <c r="B506" s="37">
        <v>42674</v>
      </c>
      <c r="C506" s="38">
        <v>0.21990000000000001</v>
      </c>
      <c r="D506" s="39">
        <f t="shared" si="167"/>
        <v>0.32985000000000003</v>
      </c>
      <c r="E506" s="40">
        <f t="shared" si="162"/>
        <v>2.4039922656450941E-2</v>
      </c>
      <c r="F506" s="39">
        <f t="shared" si="168"/>
        <v>2.4039922656450941E-2</v>
      </c>
      <c r="G506" s="32">
        <f t="shared" si="164"/>
        <v>100513227</v>
      </c>
      <c r="H506" s="41">
        <f t="shared" si="163"/>
        <v>30</v>
      </c>
      <c r="I506" s="33">
        <f t="shared" si="165"/>
        <v>2416330.2030302966</v>
      </c>
      <c r="J506" s="42"/>
      <c r="K506" s="43"/>
      <c r="L506" s="36">
        <f t="shared" si="166"/>
        <v>118128268.37568937</v>
      </c>
    </row>
    <row r="507" spans="1:12" ht="12.75" customHeight="1" x14ac:dyDescent="0.25">
      <c r="A507" s="37">
        <v>42675</v>
      </c>
      <c r="B507" s="37">
        <v>42704</v>
      </c>
      <c r="C507" s="38">
        <v>0.21990000000000001</v>
      </c>
      <c r="D507" s="39">
        <f t="shared" si="167"/>
        <v>0.32985000000000003</v>
      </c>
      <c r="E507" s="40">
        <f t="shared" si="162"/>
        <v>2.4039922656450941E-2</v>
      </c>
      <c r="F507" s="39">
        <f t="shared" si="168"/>
        <v>2.4039922656450941E-2</v>
      </c>
      <c r="G507" s="32">
        <f t="shared" si="164"/>
        <v>100513227</v>
      </c>
      <c r="H507" s="41">
        <f t="shared" si="163"/>
        <v>30</v>
      </c>
      <c r="I507" s="33">
        <f t="shared" si="165"/>
        <v>2416330.2030302966</v>
      </c>
      <c r="J507" s="42"/>
      <c r="K507" s="43"/>
      <c r="L507" s="36">
        <f t="shared" si="166"/>
        <v>120544598.57871968</v>
      </c>
    </row>
    <row r="508" spans="1:12" ht="12.75" customHeight="1" x14ac:dyDescent="0.25">
      <c r="A508" s="37">
        <v>42705</v>
      </c>
      <c r="B508" s="37">
        <v>42735</v>
      </c>
      <c r="C508" s="38">
        <v>0.21990000000000001</v>
      </c>
      <c r="D508" s="39">
        <f t="shared" si="167"/>
        <v>0.32985000000000003</v>
      </c>
      <c r="E508" s="40">
        <f t="shared" si="162"/>
        <v>2.4039922656450941E-2</v>
      </c>
      <c r="F508" s="39">
        <f t="shared" si="168"/>
        <v>2.4039922656450941E-2</v>
      </c>
      <c r="G508" s="32">
        <f t="shared" si="164"/>
        <v>100513227</v>
      </c>
      <c r="H508" s="41">
        <f t="shared" si="163"/>
        <v>30</v>
      </c>
      <c r="I508" s="33">
        <f t="shared" si="165"/>
        <v>2416330.2030302966</v>
      </c>
      <c r="J508" s="42"/>
      <c r="K508" s="43"/>
      <c r="L508" s="36">
        <f t="shared" si="166"/>
        <v>122960928.78174998</v>
      </c>
    </row>
    <row r="509" spans="1:12" ht="12.75" customHeight="1" x14ac:dyDescent="0.25">
      <c r="A509" s="37">
        <v>42736</v>
      </c>
      <c r="B509" s="37">
        <v>42766</v>
      </c>
      <c r="C509" s="38">
        <v>0.22339999999999999</v>
      </c>
      <c r="D509" s="39">
        <f t="shared" si="167"/>
        <v>0.33509999999999995</v>
      </c>
      <c r="E509" s="40">
        <f t="shared" si="162"/>
        <v>2.4376207843189057E-2</v>
      </c>
      <c r="F509" s="39">
        <f t="shared" si="168"/>
        <v>2.4376207843189057E-2</v>
      </c>
      <c r="G509" s="32">
        <f t="shared" si="164"/>
        <v>100513227</v>
      </c>
      <c r="H509" s="41">
        <f t="shared" si="163"/>
        <v>30</v>
      </c>
      <c r="I509" s="33">
        <f t="shared" si="165"/>
        <v>2450131.3123416421</v>
      </c>
      <c r="J509" s="42"/>
      <c r="K509" s="43"/>
      <c r="L509" s="36">
        <f t="shared" si="166"/>
        <v>125411060.09409162</v>
      </c>
    </row>
    <row r="510" spans="1:12" ht="12.75" customHeight="1" x14ac:dyDescent="0.25">
      <c r="A510" s="37">
        <v>42767</v>
      </c>
      <c r="B510" s="37">
        <v>42794</v>
      </c>
      <c r="C510" s="38">
        <v>0.22339999999999999</v>
      </c>
      <c r="D510" s="39">
        <f t="shared" si="167"/>
        <v>0.33509999999999995</v>
      </c>
      <c r="E510" s="40">
        <f t="shared" si="162"/>
        <v>2.4376207843189057E-2</v>
      </c>
      <c r="F510" s="39">
        <f t="shared" si="168"/>
        <v>2.4376207843189057E-2</v>
      </c>
      <c r="G510" s="32">
        <f t="shared" si="164"/>
        <v>100513227</v>
      </c>
      <c r="H510" s="41">
        <f t="shared" si="163"/>
        <v>30</v>
      </c>
      <c r="I510" s="33">
        <f t="shared" si="165"/>
        <v>2450131.3123416421</v>
      </c>
      <c r="J510" s="42"/>
      <c r="K510" s="43"/>
      <c r="L510" s="36">
        <f t="shared" si="166"/>
        <v>127861191.40643327</v>
      </c>
    </row>
    <row r="511" spans="1:12" ht="12.75" customHeight="1" x14ac:dyDescent="0.25">
      <c r="A511" s="37">
        <v>42795</v>
      </c>
      <c r="B511" s="37">
        <v>42825</v>
      </c>
      <c r="C511" s="38">
        <v>0.22339999999999999</v>
      </c>
      <c r="D511" s="39">
        <f t="shared" si="167"/>
        <v>0.33509999999999995</v>
      </c>
      <c r="E511" s="40">
        <f t="shared" si="162"/>
        <v>2.4376207843189057E-2</v>
      </c>
      <c r="F511" s="39">
        <f t="shared" si="168"/>
        <v>2.4376207843189057E-2</v>
      </c>
      <c r="G511" s="32">
        <f t="shared" si="164"/>
        <v>100513227</v>
      </c>
      <c r="H511" s="41">
        <f t="shared" si="163"/>
        <v>30</v>
      </c>
      <c r="I511" s="33">
        <f t="shared" si="165"/>
        <v>2450131.3123416421</v>
      </c>
      <c r="J511" s="42"/>
      <c r="K511" s="43"/>
      <c r="L511" s="36">
        <f t="shared" si="166"/>
        <v>130311322.71877491</v>
      </c>
    </row>
    <row r="512" spans="1:12" ht="12.75" customHeight="1" x14ac:dyDescent="0.25">
      <c r="A512" s="37">
        <v>42826</v>
      </c>
      <c r="B512" s="37">
        <v>42855</v>
      </c>
      <c r="C512" s="38">
        <v>0.2233</v>
      </c>
      <c r="D512" s="39">
        <f t="shared" si="167"/>
        <v>0.33494999999999997</v>
      </c>
      <c r="E512" s="40">
        <f t="shared" si="162"/>
        <v>2.4366616530168139E-2</v>
      </c>
      <c r="F512" s="39">
        <f t="shared" si="168"/>
        <v>2.4366616530168139E-2</v>
      </c>
      <c r="G512" s="32">
        <f t="shared" si="164"/>
        <v>100513227</v>
      </c>
      <c r="H512" s="41">
        <f t="shared" si="163"/>
        <v>30</v>
      </c>
      <c r="I512" s="33">
        <f t="shared" si="165"/>
        <v>2449167.2585187424</v>
      </c>
      <c r="J512" s="42"/>
      <c r="K512" s="43"/>
      <c r="L512" s="36">
        <f t="shared" si="166"/>
        <v>132760489.97729366</v>
      </c>
    </row>
    <row r="513" spans="1:12" ht="12.75" customHeight="1" x14ac:dyDescent="0.25">
      <c r="A513" s="37">
        <v>42856</v>
      </c>
      <c r="B513" s="37">
        <v>42886</v>
      </c>
      <c r="C513" s="38">
        <v>0.2233</v>
      </c>
      <c r="D513" s="39">
        <f t="shared" si="167"/>
        <v>0.33494999999999997</v>
      </c>
      <c r="E513" s="40">
        <f t="shared" si="162"/>
        <v>2.4366616530168139E-2</v>
      </c>
      <c r="F513" s="39">
        <f t="shared" si="168"/>
        <v>2.4366616530168139E-2</v>
      </c>
      <c r="G513" s="32">
        <f t="shared" si="164"/>
        <v>100513227</v>
      </c>
      <c r="H513" s="41">
        <f t="shared" si="163"/>
        <v>30</v>
      </c>
      <c r="I513" s="33">
        <f t="shared" si="165"/>
        <v>2449167.2585187424</v>
      </c>
      <c r="J513" s="42"/>
      <c r="K513" s="43"/>
      <c r="L513" s="36">
        <f t="shared" si="166"/>
        <v>135209657.2358124</v>
      </c>
    </row>
    <row r="514" spans="1:12" ht="12.75" customHeight="1" x14ac:dyDescent="0.25">
      <c r="A514" s="37">
        <v>42887</v>
      </c>
      <c r="B514" s="37">
        <v>42916</v>
      </c>
      <c r="C514" s="38">
        <v>0.2233</v>
      </c>
      <c r="D514" s="39">
        <f>IF(A514="","",C514*1.5)</f>
        <v>0.33494999999999997</v>
      </c>
      <c r="E514" s="40">
        <f>IF(D514="","", (POWER((1+D514),(1/12)))-1)</f>
        <v>2.4366616530168139E-2</v>
      </c>
      <c r="F514" s="39">
        <f>IF(A514="","",IF(D$1=0,E514,MIN(E514,D$1)))</f>
        <v>2.4366616530168139E-2</v>
      </c>
      <c r="G514" s="32">
        <f t="shared" si="164"/>
        <v>100513227</v>
      </c>
      <c r="H514" s="41">
        <f t="shared" si="163"/>
        <v>30</v>
      </c>
      <c r="I514" s="33">
        <f t="shared" si="165"/>
        <v>2449167.2585187424</v>
      </c>
      <c r="J514" s="42"/>
      <c r="K514" s="43"/>
      <c r="L514" s="36">
        <f t="shared" si="166"/>
        <v>137658824.49433115</v>
      </c>
    </row>
    <row r="515" spans="1:12" ht="12.75" customHeight="1" x14ac:dyDescent="0.25">
      <c r="A515" s="37">
        <v>42917</v>
      </c>
      <c r="B515" s="37">
        <v>42947</v>
      </c>
      <c r="C515" s="38">
        <v>0.2198</v>
      </c>
      <c r="D515" s="39">
        <f>IF(A515="","",C515*1.5)</f>
        <v>0.32969999999999999</v>
      </c>
      <c r="E515" s="40">
        <f>IF(D515="","", (POWER((1+D515),(1/12)))-1)</f>
        <v>2.4030296637850723E-2</v>
      </c>
      <c r="F515" s="39">
        <f>IF(A515="","",IF(D$1=0,E515,MIN(E515,D$1)))</f>
        <v>2.4030296637850723E-2</v>
      </c>
      <c r="G515" s="32">
        <f t="shared" si="164"/>
        <v>100513227</v>
      </c>
      <c r="H515" s="41">
        <f t="shared" si="163"/>
        <v>30</v>
      </c>
      <c r="I515" s="33">
        <f t="shared" si="165"/>
        <v>2415362.6608376266</v>
      </c>
      <c r="J515" s="42"/>
      <c r="K515" s="43"/>
      <c r="L515" s="36">
        <f t="shared" si="166"/>
        <v>140074187.15516877</v>
      </c>
    </row>
    <row r="516" spans="1:12" ht="12.75" customHeight="1" x14ac:dyDescent="0.25">
      <c r="A516" s="37">
        <v>42948</v>
      </c>
      <c r="B516" s="37">
        <v>42978</v>
      </c>
      <c r="C516" s="38">
        <v>0.2198</v>
      </c>
      <c r="D516" s="39">
        <f t="shared" ref="D516:D530" si="169">IF(A516="","",C516*1.5)</f>
        <v>0.32969999999999999</v>
      </c>
      <c r="E516" s="40">
        <f t="shared" ref="E516:E530" si="170">IF(D516="","", (POWER((1+D516),(1/12)))-1)</f>
        <v>2.4030296637850723E-2</v>
      </c>
      <c r="F516" s="39">
        <f t="shared" ref="F516:F530" si="171">IF(A516="","",IF(D$1=0,E516,MIN(E516,D$1)))</f>
        <v>2.4030296637850723E-2</v>
      </c>
      <c r="G516" s="32">
        <f t="shared" si="164"/>
        <v>100513227</v>
      </c>
      <c r="H516" s="41">
        <f t="shared" si="163"/>
        <v>30</v>
      </c>
      <c r="I516" s="33">
        <f t="shared" si="165"/>
        <v>2415362.6608376266</v>
      </c>
      <c r="J516" s="42"/>
      <c r="K516" s="43"/>
      <c r="L516" s="36">
        <f t="shared" si="166"/>
        <v>142489549.81600639</v>
      </c>
    </row>
    <row r="517" spans="1:12" ht="12.75" customHeight="1" x14ac:dyDescent="0.25">
      <c r="A517" s="37">
        <v>42979</v>
      </c>
      <c r="B517" s="37">
        <v>43008</v>
      </c>
      <c r="C517" s="38">
        <v>0.2198</v>
      </c>
      <c r="D517" s="39">
        <f t="shared" si="169"/>
        <v>0.32969999999999999</v>
      </c>
      <c r="E517" s="40">
        <f t="shared" si="170"/>
        <v>2.4030296637850723E-2</v>
      </c>
      <c r="F517" s="39">
        <f t="shared" si="171"/>
        <v>2.4030296637850723E-2</v>
      </c>
      <c r="G517" s="32">
        <f t="shared" si="164"/>
        <v>100513227</v>
      </c>
      <c r="H517" s="41">
        <f t="shared" si="163"/>
        <v>30</v>
      </c>
      <c r="I517" s="33">
        <f t="shared" si="165"/>
        <v>2415362.6608376266</v>
      </c>
      <c r="J517" s="42"/>
      <c r="K517" s="43"/>
      <c r="L517" s="36">
        <f t="shared" si="166"/>
        <v>144904912.47684401</v>
      </c>
    </row>
    <row r="518" spans="1:12" ht="12.75" customHeight="1" x14ac:dyDescent="0.25">
      <c r="A518" s="37">
        <v>43009</v>
      </c>
      <c r="B518" s="37">
        <v>43039</v>
      </c>
      <c r="C518" s="38">
        <v>0.21149999999999999</v>
      </c>
      <c r="D518" s="39">
        <f t="shared" si="169"/>
        <v>0.31724999999999998</v>
      </c>
      <c r="E518" s="40">
        <f t="shared" si="170"/>
        <v>2.3227846316473233E-2</v>
      </c>
      <c r="F518" s="39">
        <f t="shared" si="171"/>
        <v>2.3227846316473233E-2</v>
      </c>
      <c r="G518" s="32">
        <f t="shared" si="164"/>
        <v>100513227</v>
      </c>
      <c r="H518" s="41">
        <f t="shared" si="163"/>
        <v>30</v>
      </c>
      <c r="I518" s="33">
        <f t="shared" si="165"/>
        <v>2334705.7895287881</v>
      </c>
      <c r="J518" s="42"/>
      <c r="K518" s="43"/>
      <c r="L518" s="36">
        <f t="shared" si="166"/>
        <v>147239618.2663728</v>
      </c>
    </row>
    <row r="519" spans="1:12" ht="12.75" customHeight="1" x14ac:dyDescent="0.25">
      <c r="A519" s="37">
        <v>43040</v>
      </c>
      <c r="B519" s="37">
        <v>43069</v>
      </c>
      <c r="C519" s="38">
        <v>0.20960000000000001</v>
      </c>
      <c r="D519" s="39">
        <f t="shared" si="169"/>
        <v>0.31440000000000001</v>
      </c>
      <c r="E519" s="40">
        <f t="shared" si="170"/>
        <v>2.3043175271197036E-2</v>
      </c>
      <c r="F519" s="39">
        <f t="shared" si="171"/>
        <v>2.3043175271197036E-2</v>
      </c>
      <c r="G519" s="32">
        <f t="shared" si="164"/>
        <v>100513227</v>
      </c>
      <c r="H519" s="41">
        <f t="shared" si="163"/>
        <v>30</v>
      </c>
      <c r="I519" s="33">
        <f t="shared" si="165"/>
        <v>2316143.9068346145</v>
      </c>
      <c r="J519" s="42"/>
      <c r="K519" s="43"/>
      <c r="L519" s="36">
        <f t="shared" si="166"/>
        <v>149555762.1732074</v>
      </c>
    </row>
    <row r="520" spans="1:12" ht="12.75" customHeight="1" x14ac:dyDescent="0.25">
      <c r="A520" s="37">
        <v>43070</v>
      </c>
      <c r="B520" s="37">
        <v>43100</v>
      </c>
      <c r="C520" s="38">
        <v>0.2077</v>
      </c>
      <c r="D520" s="39">
        <f t="shared" si="169"/>
        <v>0.31154999999999999</v>
      </c>
      <c r="E520" s="40">
        <f t="shared" si="170"/>
        <v>2.2858136808515228E-2</v>
      </c>
      <c r="F520" s="39">
        <f t="shared" si="171"/>
        <v>2.2858136808515228E-2</v>
      </c>
      <c r="G520" s="32">
        <f t="shared" si="164"/>
        <v>100513227</v>
      </c>
      <c r="H520" s="41">
        <f t="shared" si="163"/>
        <v>30</v>
      </c>
      <c r="I520" s="33">
        <f t="shared" si="165"/>
        <v>2297545.0938313468</v>
      </c>
      <c r="J520" s="42"/>
      <c r="K520" s="43"/>
      <c r="L520" s="36">
        <f t="shared" si="166"/>
        <v>151853307.26703876</v>
      </c>
    </row>
    <row r="521" spans="1:12" ht="12.75" customHeight="1" x14ac:dyDescent="0.25">
      <c r="A521" s="37">
        <v>43101</v>
      </c>
      <c r="B521" s="37">
        <v>43131</v>
      </c>
      <c r="C521" s="38">
        <v>0.2069</v>
      </c>
      <c r="D521" s="39">
        <f t="shared" si="169"/>
        <v>0.31035000000000001</v>
      </c>
      <c r="E521" s="40">
        <f t="shared" si="170"/>
        <v>2.2780115587483163E-2</v>
      </c>
      <c r="F521" s="39">
        <f t="shared" si="171"/>
        <v>2.2780115587483163E-2</v>
      </c>
      <c r="G521" s="32">
        <f t="shared" si="164"/>
        <v>100513227</v>
      </c>
      <c r="H521" s="41">
        <f t="shared" si="163"/>
        <v>30</v>
      </c>
      <c r="I521" s="33">
        <f t="shared" si="165"/>
        <v>2289702.9291309337</v>
      </c>
      <c r="J521" s="42"/>
      <c r="K521" s="43"/>
      <c r="L521" s="36">
        <f t="shared" si="166"/>
        <v>154143010.1961697</v>
      </c>
    </row>
    <row r="522" spans="1:12" ht="12.75" customHeight="1" x14ac:dyDescent="0.25">
      <c r="A522" s="37">
        <v>43132</v>
      </c>
      <c r="B522" s="37">
        <v>43159</v>
      </c>
      <c r="C522" s="38">
        <v>0.21010000000000001</v>
      </c>
      <c r="D522" s="39">
        <f t="shared" si="169"/>
        <v>0.31515000000000004</v>
      </c>
      <c r="E522" s="40">
        <f t="shared" si="170"/>
        <v>2.3091808474569486E-2</v>
      </c>
      <c r="F522" s="39">
        <f t="shared" si="171"/>
        <v>2.3091808474569486E-2</v>
      </c>
      <c r="G522" s="32">
        <f t="shared" si="164"/>
        <v>100513227</v>
      </c>
      <c r="H522" s="41">
        <f t="shared" si="163"/>
        <v>30</v>
      </c>
      <c r="I522" s="33">
        <f t="shared" si="165"/>
        <v>2321032.1870449265</v>
      </c>
      <c r="J522" s="42"/>
      <c r="K522" s="43"/>
      <c r="L522" s="36">
        <f t="shared" si="166"/>
        <v>156464042.38321462</v>
      </c>
    </row>
    <row r="523" spans="1:12" ht="12.75" customHeight="1" x14ac:dyDescent="0.25">
      <c r="A523" s="37">
        <v>43160</v>
      </c>
      <c r="B523" s="37">
        <v>43190</v>
      </c>
      <c r="C523" s="38">
        <v>0.20680000000000001</v>
      </c>
      <c r="D523" s="39">
        <f t="shared" si="169"/>
        <v>0.31020000000000003</v>
      </c>
      <c r="E523" s="40">
        <f t="shared" si="170"/>
        <v>2.2770358330055807E-2</v>
      </c>
      <c r="F523" s="39">
        <f t="shared" si="171"/>
        <v>2.2770358330055807E-2</v>
      </c>
      <c r="G523" s="32">
        <f t="shared" si="164"/>
        <v>100513227</v>
      </c>
      <c r="H523" s="41">
        <f t="shared" si="163"/>
        <v>30</v>
      </c>
      <c r="I523" s="33">
        <f t="shared" si="165"/>
        <v>2288722.1957002403</v>
      </c>
      <c r="J523" s="42"/>
      <c r="K523" s="43"/>
      <c r="L523" s="36">
        <f t="shared" si="166"/>
        <v>158752764.57891485</v>
      </c>
    </row>
    <row r="524" spans="1:12" ht="12.75" customHeight="1" x14ac:dyDescent="0.25">
      <c r="A524" s="37">
        <v>43191</v>
      </c>
      <c r="B524" s="37">
        <v>43220</v>
      </c>
      <c r="C524" s="38">
        <v>0.20480000000000001</v>
      </c>
      <c r="D524" s="39">
        <f t="shared" si="169"/>
        <v>0.30720000000000003</v>
      </c>
      <c r="E524" s="40">
        <f t="shared" si="170"/>
        <v>2.2574997834371668E-2</v>
      </c>
      <c r="F524" s="39">
        <f t="shared" si="171"/>
        <v>2.2574997834371668E-2</v>
      </c>
      <c r="G524" s="32">
        <f t="shared" si="164"/>
        <v>100513227</v>
      </c>
      <c r="H524" s="41">
        <f t="shared" si="163"/>
        <v>30</v>
      </c>
      <c r="I524" s="33">
        <f t="shared" si="165"/>
        <v>2269085.8818507078</v>
      </c>
      <c r="J524" s="42"/>
      <c r="K524" s="43"/>
      <c r="L524" s="36">
        <f t="shared" si="166"/>
        <v>161021850.46076557</v>
      </c>
    </row>
    <row r="525" spans="1:12" ht="12.75" customHeight="1" x14ac:dyDescent="0.25">
      <c r="A525" s="37">
        <v>43221</v>
      </c>
      <c r="B525" s="37">
        <v>43251</v>
      </c>
      <c r="C525" s="38">
        <v>0.2044</v>
      </c>
      <c r="D525" s="39">
        <f t="shared" si="169"/>
        <v>0.30659999999999998</v>
      </c>
      <c r="E525" s="40">
        <f t="shared" si="170"/>
        <v>2.2535876422826506E-2</v>
      </c>
      <c r="F525" s="39">
        <f t="shared" si="171"/>
        <v>2.2535876422826506E-2</v>
      </c>
      <c r="G525" s="32">
        <f t="shared" si="164"/>
        <v>100513227</v>
      </c>
      <c r="H525" s="41">
        <f t="shared" si="163"/>
        <v>30</v>
      </c>
      <c r="I525" s="33">
        <f t="shared" si="165"/>
        <v>2265153.6625315086</v>
      </c>
      <c r="J525" s="42"/>
      <c r="K525" s="43"/>
      <c r="L525" s="36">
        <f t="shared" si="166"/>
        <v>163287004.12329707</v>
      </c>
    </row>
    <row r="526" spans="1:12" ht="12.75" customHeight="1" x14ac:dyDescent="0.25">
      <c r="A526" s="37">
        <v>43252</v>
      </c>
      <c r="B526" s="37">
        <v>43281</v>
      </c>
      <c r="C526" s="38">
        <v>0.20280000000000001</v>
      </c>
      <c r="D526" s="39">
        <f t="shared" si="169"/>
        <v>0.30420000000000003</v>
      </c>
      <c r="E526" s="40">
        <f t="shared" si="170"/>
        <v>2.2379225919199275E-2</v>
      </c>
      <c r="F526" s="39">
        <f t="shared" si="171"/>
        <v>2.2379225919199275E-2</v>
      </c>
      <c r="G526" s="32">
        <f t="shared" si="164"/>
        <v>100513227</v>
      </c>
      <c r="H526" s="41">
        <f t="shared" si="163"/>
        <v>30</v>
      </c>
      <c r="I526" s="33">
        <f t="shared" si="165"/>
        <v>2249408.2149007604</v>
      </c>
      <c r="J526" s="42"/>
      <c r="K526" s="43"/>
      <c r="L526" s="36">
        <f t="shared" si="166"/>
        <v>165536412.33819783</v>
      </c>
    </row>
    <row r="527" spans="1:12" ht="12.75" customHeight="1" x14ac:dyDescent="0.25">
      <c r="A527" s="37">
        <v>43282</v>
      </c>
      <c r="B527" s="37">
        <v>43312</v>
      </c>
      <c r="C527" s="38">
        <v>0.20030000000000001</v>
      </c>
      <c r="D527" s="39">
        <f t="shared" si="169"/>
        <v>0.30044999999999999</v>
      </c>
      <c r="E527" s="40">
        <f t="shared" si="170"/>
        <v>2.2133929699163168E-2</v>
      </c>
      <c r="F527" s="39">
        <f t="shared" si="171"/>
        <v>2.2133929699163168E-2</v>
      </c>
      <c r="G527" s="32">
        <f t="shared" si="164"/>
        <v>100513227</v>
      </c>
      <c r="H527" s="41">
        <f t="shared" si="163"/>
        <v>30</v>
      </c>
      <c r="I527" s="33">
        <f t="shared" si="165"/>
        <v>2224752.7002540291</v>
      </c>
      <c r="J527" s="42"/>
      <c r="K527" s="43"/>
      <c r="L527" s="36">
        <f t="shared" si="166"/>
        <v>167761165.03845185</v>
      </c>
    </row>
    <row r="528" spans="1:12" ht="12.75" customHeight="1" x14ac:dyDescent="0.25">
      <c r="A528" s="37">
        <v>43313</v>
      </c>
      <c r="B528" s="37">
        <v>43343</v>
      </c>
      <c r="C528" s="38">
        <v>0.19939999999999999</v>
      </c>
      <c r="D528" s="39">
        <f t="shared" si="169"/>
        <v>0.29909999999999998</v>
      </c>
      <c r="E528" s="40">
        <f t="shared" si="170"/>
        <v>2.2045464310016527E-2</v>
      </c>
      <c r="F528" s="39">
        <f t="shared" si="171"/>
        <v>2.2045464310016527E-2</v>
      </c>
      <c r="G528" s="32">
        <f t="shared" si="164"/>
        <v>100513227</v>
      </c>
      <c r="H528" s="41">
        <f t="shared" si="163"/>
        <v>30</v>
      </c>
      <c r="I528" s="33">
        <f t="shared" si="165"/>
        <v>2215860.7585130897</v>
      </c>
      <c r="J528" s="42"/>
      <c r="K528" s="43"/>
      <c r="L528" s="36">
        <f t="shared" si="166"/>
        <v>169977025.79696494</v>
      </c>
    </row>
    <row r="529" spans="1:12" ht="12.75" customHeight="1" x14ac:dyDescent="0.25">
      <c r="A529" s="37">
        <v>43344</v>
      </c>
      <c r="B529" s="37">
        <v>43373</v>
      </c>
      <c r="C529" s="38">
        <v>0.1981</v>
      </c>
      <c r="D529" s="39">
        <f t="shared" si="169"/>
        <v>0.29715000000000003</v>
      </c>
      <c r="E529" s="40">
        <f t="shared" si="170"/>
        <v>2.1917532081249247E-2</v>
      </c>
      <c r="F529" s="39">
        <f t="shared" si="171"/>
        <v>2.1917532081249247E-2</v>
      </c>
      <c r="G529" s="32">
        <f t="shared" si="164"/>
        <v>100513227</v>
      </c>
      <c r="H529" s="41">
        <f t="shared" si="163"/>
        <v>30</v>
      </c>
      <c r="I529" s="33">
        <f t="shared" si="165"/>
        <v>2203001.8773623882</v>
      </c>
      <c r="J529" s="42"/>
      <c r="K529" s="43"/>
      <c r="L529" s="36">
        <f t="shared" si="166"/>
        <v>172180027.67432734</v>
      </c>
    </row>
    <row r="530" spans="1:12" ht="12.75" customHeight="1" x14ac:dyDescent="0.25">
      <c r="A530" s="37">
        <v>43374</v>
      </c>
      <c r="B530" s="37">
        <v>43404</v>
      </c>
      <c r="C530" s="38">
        <v>0.1963</v>
      </c>
      <c r="D530" s="39">
        <f t="shared" si="169"/>
        <v>0.29444999999999999</v>
      </c>
      <c r="E530" s="40">
        <f t="shared" si="170"/>
        <v>2.1740103800155453E-2</v>
      </c>
      <c r="F530" s="39">
        <f t="shared" si="171"/>
        <v>2.1740103800155453E-2</v>
      </c>
      <c r="G530" s="32">
        <f t="shared" si="164"/>
        <v>100513227</v>
      </c>
      <c r="H530" s="41">
        <f t="shared" si="163"/>
        <v>30</v>
      </c>
      <c r="I530" s="33">
        <f t="shared" si="165"/>
        <v>2185167.9882685877</v>
      </c>
      <c r="J530" s="42"/>
      <c r="K530" s="43"/>
      <c r="L530" s="36">
        <f t="shared" si="166"/>
        <v>174365195.66259593</v>
      </c>
    </row>
    <row r="531" spans="1:12" ht="12.75" customHeight="1" x14ac:dyDescent="0.25">
      <c r="A531" s="37">
        <v>43405</v>
      </c>
      <c r="B531" s="37">
        <v>43434</v>
      </c>
      <c r="C531" s="38">
        <v>0.19489999999999999</v>
      </c>
      <c r="D531" s="39">
        <f>IF(A531="","",C531*1.5)</f>
        <v>0.29235</v>
      </c>
      <c r="E531" s="40">
        <f>IF(D531="","", (POWER((1+D531),(1/12)))-1)</f>
        <v>2.1601869331581591E-2</v>
      </c>
      <c r="F531" s="39">
        <f>IF(A531="","",IF(D$1=0,E531,MIN(E531,D$1)))</f>
        <v>2.1601869331581591E-2</v>
      </c>
      <c r="G531" s="32">
        <f t="shared" si="164"/>
        <v>100513227</v>
      </c>
      <c r="H531" s="41">
        <f t="shared" si="163"/>
        <v>30</v>
      </c>
      <c r="I531" s="33">
        <f t="shared" si="165"/>
        <v>2171273.5957495989</v>
      </c>
      <c r="J531" s="42"/>
      <c r="K531" s="43"/>
      <c r="L531" s="36">
        <f t="shared" si="166"/>
        <v>176536469.25834551</v>
      </c>
    </row>
    <row r="532" spans="1:12" ht="12.75" customHeight="1" x14ac:dyDescent="0.25">
      <c r="A532" s="37">
        <v>43435</v>
      </c>
      <c r="B532" s="37">
        <v>43465</v>
      </c>
      <c r="C532" s="38">
        <v>0.19400000000000001</v>
      </c>
      <c r="D532" s="39">
        <f t="shared" ref="D532:D542" si="172">IF(A532="","",C532*1.5)</f>
        <v>0.29100000000000004</v>
      </c>
      <c r="E532" s="40">
        <f t="shared" ref="E532:E542" si="173">IF(D532="","", (POWER((1+D532),(1/12)))-1)</f>
        <v>2.1512895544899102E-2</v>
      </c>
      <c r="F532" s="39">
        <f t="shared" ref="F532:F542" si="174">IF(A532="","",IF(D$1=0,E532,MIN(E532,D$1)))</f>
        <v>2.1512895544899102E-2</v>
      </c>
      <c r="G532" s="32">
        <f t="shared" si="164"/>
        <v>100513227</v>
      </c>
      <c r="H532" s="41">
        <f t="shared" si="163"/>
        <v>30</v>
      </c>
      <c r="I532" s="33">
        <f t="shared" si="165"/>
        <v>2162330.5533317323</v>
      </c>
      <c r="J532" s="106"/>
      <c r="K532" s="107"/>
      <c r="L532" s="36">
        <f t="shared" si="166"/>
        <v>178698799.81167725</v>
      </c>
    </row>
    <row r="533" spans="1:12" ht="12.75" customHeight="1" x14ac:dyDescent="0.25">
      <c r="A533" s="37">
        <v>43466</v>
      </c>
      <c r="B533" s="37">
        <v>43496</v>
      </c>
      <c r="C533" s="38">
        <v>0.19159999999999999</v>
      </c>
      <c r="D533" s="39">
        <f t="shared" si="172"/>
        <v>0.28739999999999999</v>
      </c>
      <c r="E533" s="40">
        <f t="shared" si="173"/>
        <v>2.127521449135017E-2</v>
      </c>
      <c r="F533" s="39">
        <f t="shared" si="174"/>
        <v>2.127521449135017E-2</v>
      </c>
      <c r="G533" s="32">
        <f t="shared" si="164"/>
        <v>100513227</v>
      </c>
      <c r="H533" s="41">
        <f t="shared" si="163"/>
        <v>30</v>
      </c>
      <c r="I533" s="33">
        <f t="shared" si="165"/>
        <v>2138440.463642769</v>
      </c>
      <c r="J533" s="106"/>
      <c r="K533" s="107"/>
      <c r="L533" s="36">
        <f t="shared" si="166"/>
        <v>180837240.27532002</v>
      </c>
    </row>
    <row r="534" spans="1:12" ht="12.75" customHeight="1" x14ac:dyDescent="0.25">
      <c r="A534" s="132">
        <v>43497</v>
      </c>
      <c r="B534" s="132">
        <v>43524</v>
      </c>
      <c r="C534" s="133">
        <v>0.19700000000000001</v>
      </c>
      <c r="D534" s="73">
        <f t="shared" si="172"/>
        <v>0.29549999999999998</v>
      </c>
      <c r="E534" s="40">
        <f t="shared" si="173"/>
        <v>2.1809143962671307E-2</v>
      </c>
      <c r="F534" s="73">
        <f t="shared" si="174"/>
        <v>2.1809143962671307E-2</v>
      </c>
      <c r="G534" s="134">
        <f t="shared" si="164"/>
        <v>100513227</v>
      </c>
      <c r="H534" s="41">
        <f t="shared" si="163"/>
        <v>30</v>
      </c>
      <c r="I534" s="33">
        <f t="shared" si="165"/>
        <v>2192107.4377956605</v>
      </c>
      <c r="J534" s="42"/>
      <c r="K534" s="43"/>
      <c r="L534" s="36">
        <f t="shared" si="166"/>
        <v>183029347.71311569</v>
      </c>
    </row>
    <row r="535" spans="1:12" ht="12.75" customHeight="1" x14ac:dyDescent="0.25">
      <c r="A535" s="132">
        <v>43525</v>
      </c>
      <c r="B535" s="132">
        <v>43555</v>
      </c>
      <c r="C535" s="133">
        <v>0.19370000000000001</v>
      </c>
      <c r="D535" s="73">
        <f t="shared" si="172"/>
        <v>0.29055000000000003</v>
      </c>
      <c r="E535" s="40">
        <f t="shared" si="173"/>
        <v>2.1483218662772696E-2</v>
      </c>
      <c r="F535" s="73">
        <f t="shared" si="174"/>
        <v>2.1483218662772696E-2</v>
      </c>
      <c r="G535" s="134">
        <f t="shared" si="164"/>
        <v>100513227</v>
      </c>
      <c r="H535" s="41">
        <f t="shared" si="163"/>
        <v>30</v>
      </c>
      <c r="I535" s="33">
        <f t="shared" si="165"/>
        <v>2159347.6341419085</v>
      </c>
      <c r="J535" s="42"/>
      <c r="K535" s="43"/>
      <c r="L535" s="36">
        <f t="shared" si="166"/>
        <v>185188695.34725761</v>
      </c>
    </row>
    <row r="536" spans="1:12" ht="12.75" customHeight="1" x14ac:dyDescent="0.25">
      <c r="A536" s="132">
        <v>43556</v>
      </c>
      <c r="B536" s="132">
        <v>43585</v>
      </c>
      <c r="C536" s="133">
        <v>0.19320000000000001</v>
      </c>
      <c r="D536" s="73">
        <f t="shared" si="172"/>
        <v>0.2898</v>
      </c>
      <c r="E536" s="40">
        <f t="shared" si="173"/>
        <v>2.1433736106823309E-2</v>
      </c>
      <c r="F536" s="73">
        <f t="shared" si="174"/>
        <v>2.1433736106823309E-2</v>
      </c>
      <c r="G536" s="134">
        <f t="shared" si="164"/>
        <v>100513227</v>
      </c>
      <c r="H536" s="41">
        <f t="shared" si="163"/>
        <v>30</v>
      </c>
      <c r="I536" s="33">
        <f t="shared" si="165"/>
        <v>2154373.9827632275</v>
      </c>
      <c r="J536" s="42"/>
      <c r="K536" s="43"/>
      <c r="L536" s="36">
        <f t="shared" si="166"/>
        <v>187343069.33002084</v>
      </c>
    </row>
    <row r="537" spans="1:12" ht="12.75" customHeight="1" x14ac:dyDescent="0.25">
      <c r="A537" s="132">
        <v>43586</v>
      </c>
      <c r="B537" s="132">
        <v>43616</v>
      </c>
      <c r="C537" s="133">
        <v>0.19339999999999999</v>
      </c>
      <c r="D537" s="73">
        <f t="shared" si="172"/>
        <v>0.29009999999999997</v>
      </c>
      <c r="E537" s="40">
        <f t="shared" si="173"/>
        <v>2.1453532293473465E-2</v>
      </c>
      <c r="F537" s="73">
        <f t="shared" si="174"/>
        <v>2.1453532293473465E-2</v>
      </c>
      <c r="G537" s="134">
        <f t="shared" si="164"/>
        <v>100513227</v>
      </c>
      <c r="H537" s="41">
        <f t="shared" si="163"/>
        <v>30</v>
      </c>
      <c r="I537" s="33">
        <f t="shared" si="165"/>
        <v>2156363.7613657289</v>
      </c>
      <c r="J537" s="42"/>
      <c r="K537" s="43"/>
      <c r="L537" s="36">
        <f t="shared" si="166"/>
        <v>189499433.09138659</v>
      </c>
    </row>
    <row r="538" spans="1:12" ht="12.75" customHeight="1" x14ac:dyDescent="0.25">
      <c r="A538" s="132">
        <v>43617</v>
      </c>
      <c r="B538" s="132">
        <v>43646</v>
      </c>
      <c r="C538" s="133">
        <v>0.193</v>
      </c>
      <c r="D538" s="73">
        <f t="shared" si="172"/>
        <v>0.28949999999999998</v>
      </c>
      <c r="E538" s="40">
        <f t="shared" si="173"/>
        <v>2.1413935698951558E-2</v>
      </c>
      <c r="F538" s="73">
        <f t="shared" si="174"/>
        <v>2.1413935698951558E-2</v>
      </c>
      <c r="G538" s="134">
        <f t="shared" si="164"/>
        <v>100513227</v>
      </c>
      <c r="H538" s="41">
        <f t="shared" si="163"/>
        <v>30</v>
      </c>
      <c r="I538" s="33">
        <f t="shared" si="165"/>
        <v>2152383.7798721218</v>
      </c>
      <c r="J538" s="42"/>
      <c r="K538" s="43"/>
      <c r="L538" s="36">
        <f t="shared" si="166"/>
        <v>191651816.87125871</v>
      </c>
    </row>
    <row r="539" spans="1:12" ht="12.75" customHeight="1" x14ac:dyDescent="0.25">
      <c r="A539" s="132">
        <v>43647</v>
      </c>
      <c r="B539" s="132">
        <v>43677</v>
      </c>
      <c r="C539" s="133">
        <v>0.1928</v>
      </c>
      <c r="D539" s="73">
        <f t="shared" si="172"/>
        <v>0.28920000000000001</v>
      </c>
      <c r="E539" s="40">
        <f t="shared" si="173"/>
        <v>2.1394131067975497E-2</v>
      </c>
      <c r="F539" s="73">
        <f t="shared" si="174"/>
        <v>2.1394131067975497E-2</v>
      </c>
      <c r="G539" s="134">
        <f t="shared" si="164"/>
        <v>100513227</v>
      </c>
      <c r="H539" s="41">
        <f t="shared" si="163"/>
        <v>30</v>
      </c>
      <c r="I539" s="33">
        <f t="shared" si="165"/>
        <v>2150393.1525031733</v>
      </c>
      <c r="J539" s="42"/>
      <c r="K539" s="43"/>
      <c r="L539" s="36">
        <f>SUM(L538,I539)-J539</f>
        <v>193802210.02376187</v>
      </c>
    </row>
    <row r="540" spans="1:12" ht="12.75" customHeight="1" x14ac:dyDescent="0.25">
      <c r="A540" s="132">
        <v>43678</v>
      </c>
      <c r="B540" s="132">
        <v>43708</v>
      </c>
      <c r="C540" s="133">
        <v>0.19320000000000001</v>
      </c>
      <c r="D540" s="73">
        <f t="shared" si="172"/>
        <v>0.2898</v>
      </c>
      <c r="E540" s="40">
        <f t="shared" si="173"/>
        <v>2.1433736106823309E-2</v>
      </c>
      <c r="F540" s="73">
        <f t="shared" si="174"/>
        <v>2.1433736106823309E-2</v>
      </c>
      <c r="G540" s="134">
        <f t="shared" si="164"/>
        <v>100513227</v>
      </c>
      <c r="H540" s="41">
        <f>IF(A540="","",DAYS360(A540,B540+(1)))</f>
        <v>30</v>
      </c>
      <c r="I540" s="33">
        <f>IF(A540="","",((G540*F540)/30)*H540)</f>
        <v>2154373.9827632275</v>
      </c>
      <c r="J540" s="42"/>
      <c r="K540" s="43"/>
      <c r="L540" s="36">
        <f t="shared" ref="L540:L560" si="175">SUM(L539,I540)-J540</f>
        <v>195956584.0065251</v>
      </c>
    </row>
    <row r="541" spans="1:12" ht="12.75" customHeight="1" x14ac:dyDescent="0.25">
      <c r="A541" s="132">
        <v>43709</v>
      </c>
      <c r="B541" s="132">
        <v>43738</v>
      </c>
      <c r="C541" s="133">
        <v>0.19320000000000001</v>
      </c>
      <c r="D541" s="73">
        <f t="shared" si="172"/>
        <v>0.2898</v>
      </c>
      <c r="E541" s="40">
        <f t="shared" si="173"/>
        <v>2.1433736106823309E-2</v>
      </c>
      <c r="F541" s="73">
        <f t="shared" si="174"/>
        <v>2.1433736106823309E-2</v>
      </c>
      <c r="G541" s="134">
        <f t="shared" si="164"/>
        <v>100513227</v>
      </c>
      <c r="H541" s="41">
        <f>IF(A541="","",DAYS360(A541,B541+(1)))</f>
        <v>30</v>
      </c>
      <c r="I541" s="33">
        <f>IF(A541="","",((G541*F541)/30)*H541)</f>
        <v>2154373.9827632275</v>
      </c>
      <c r="J541" s="42"/>
      <c r="K541" s="43"/>
      <c r="L541" s="36">
        <f t="shared" si="175"/>
        <v>198110957.98928833</v>
      </c>
    </row>
    <row r="542" spans="1:12" ht="12.75" customHeight="1" x14ac:dyDescent="0.25">
      <c r="A542" s="132">
        <v>43739</v>
      </c>
      <c r="B542" s="132">
        <v>43769</v>
      </c>
      <c r="C542" s="133">
        <v>0.191</v>
      </c>
      <c r="D542" s="73">
        <f t="shared" si="172"/>
        <v>0.28649999999999998</v>
      </c>
      <c r="E542" s="40">
        <f t="shared" si="173"/>
        <v>2.1215699038257929E-2</v>
      </c>
      <c r="F542" s="73">
        <f t="shared" si="174"/>
        <v>2.1215699038257929E-2</v>
      </c>
      <c r="G542" s="134">
        <f t="shared" si="164"/>
        <v>100513227</v>
      </c>
      <c r="H542" s="41">
        <f>IF(A542="","",DAYS360(A542,B542+(1)))</f>
        <v>30</v>
      </c>
      <c r="I542" s="33">
        <f>IF(A542="","",((G542*F542)/30)*H542)</f>
        <v>2132458.3733961009</v>
      </c>
      <c r="J542" s="42"/>
      <c r="K542" s="43"/>
      <c r="L542" s="36">
        <f t="shared" si="175"/>
        <v>200243416.36268443</v>
      </c>
    </row>
    <row r="543" spans="1:12" ht="12.75" customHeight="1" x14ac:dyDescent="0.25">
      <c r="A543" s="132">
        <v>43770</v>
      </c>
      <c r="B543" s="132">
        <v>43799</v>
      </c>
      <c r="C543" s="133">
        <v>0.1903</v>
      </c>
      <c r="D543" s="73">
        <f>IF(A543="","",C543*1.5)</f>
        <v>0.28544999999999998</v>
      </c>
      <c r="E543" s="40">
        <f>IF(D543="","", (POWER((1+D543),(1/12)))-1)</f>
        <v>2.1146216086632474E-2</v>
      </c>
      <c r="F543" s="73">
        <f>IF(A543="","",IF(D$1=0,E543,MIN(E543,D$1)))</f>
        <v>2.1146216086632474E-2</v>
      </c>
      <c r="G543" s="134">
        <f t="shared" si="164"/>
        <v>100513227</v>
      </c>
      <c r="H543" s="41">
        <f>IF(A543="","",DAYS360(A543,B543+(1)))</f>
        <v>30</v>
      </c>
      <c r="I543" s="33">
        <f>IF(A543="","",((G543*F543)/30)*H543)</f>
        <v>2125474.4177067415</v>
      </c>
      <c r="J543" s="42"/>
      <c r="K543" s="43"/>
      <c r="L543" s="36">
        <f t="shared" si="175"/>
        <v>202368890.78039116</v>
      </c>
    </row>
    <row r="544" spans="1:12" ht="12.75" customHeight="1" x14ac:dyDescent="0.25">
      <c r="A544" s="132">
        <v>43800</v>
      </c>
      <c r="B544" s="132">
        <v>43830</v>
      </c>
      <c r="C544" s="133">
        <v>0.18909999999999999</v>
      </c>
      <c r="D544" s="73">
        <f t="shared" ref="D544:D549" si="176">IF(A544="","",C544*1.5)</f>
        <v>0.28364999999999996</v>
      </c>
      <c r="E544" s="40">
        <f t="shared" ref="E544:E549" si="177">IF(D544="","", (POWER((1+D544),(1/12)))-1)</f>
        <v>2.102698132372427E-2</v>
      </c>
      <c r="F544" s="73">
        <f t="shared" ref="F544:F549" si="178">IF(A544="","",IF(D$1=0,E544,MIN(E544,D$1)))</f>
        <v>2.102698132372427E-2</v>
      </c>
      <c r="G544" s="134">
        <f t="shared" si="164"/>
        <v>100513227</v>
      </c>
      <c r="H544" s="41">
        <f t="shared" ref="H544:H553" si="179">IF(A544="","",DAYS360(A544,B544+(1)))</f>
        <v>30</v>
      </c>
      <c r="I544" s="33">
        <f t="shared" ref="I544:I553" si="180">IF(A544="","",((G544*F544)/30)*H544)</f>
        <v>2113489.7469162582</v>
      </c>
      <c r="J544" s="42"/>
      <c r="K544" s="43"/>
      <c r="L544" s="36">
        <f t="shared" si="175"/>
        <v>204482380.52730742</v>
      </c>
    </row>
    <row r="545" spans="1:12" ht="12.75" customHeight="1" x14ac:dyDescent="0.25">
      <c r="A545" s="132">
        <v>43831</v>
      </c>
      <c r="B545" s="132">
        <v>43861</v>
      </c>
      <c r="C545" s="133">
        <v>0.19769999999999999</v>
      </c>
      <c r="D545" s="73">
        <f t="shared" si="176"/>
        <v>0.29654999999999998</v>
      </c>
      <c r="E545" s="40">
        <f t="shared" si="177"/>
        <v>2.1878132850398968E-2</v>
      </c>
      <c r="F545" s="73">
        <f t="shared" si="178"/>
        <v>2.1878132850398968E-2</v>
      </c>
      <c r="G545" s="134">
        <f t="shared" si="164"/>
        <v>100513227</v>
      </c>
      <c r="H545" s="41">
        <f t="shared" si="179"/>
        <v>30</v>
      </c>
      <c r="I545" s="33">
        <f t="shared" si="180"/>
        <v>2199041.7335283086</v>
      </c>
      <c r="J545" s="42"/>
      <c r="K545" s="43"/>
      <c r="L545" s="36">
        <f t="shared" si="175"/>
        <v>206681422.26083574</v>
      </c>
    </row>
    <row r="546" spans="1:12" ht="12.75" customHeight="1" x14ac:dyDescent="0.25">
      <c r="A546" s="132">
        <v>43862</v>
      </c>
      <c r="B546" s="132">
        <v>43890</v>
      </c>
      <c r="C546" s="133">
        <v>0.19059999999999999</v>
      </c>
      <c r="D546" s="73">
        <f t="shared" si="176"/>
        <v>0.28589999999999999</v>
      </c>
      <c r="E546" s="40">
        <f t="shared" si="177"/>
        <v>2.1176000862688671E-2</v>
      </c>
      <c r="F546" s="73">
        <f t="shared" si="178"/>
        <v>2.1176000862688671E-2</v>
      </c>
      <c r="G546" s="134">
        <f t="shared" si="164"/>
        <v>100513227</v>
      </c>
      <c r="H546" s="41">
        <f t="shared" si="179"/>
        <v>30</v>
      </c>
      <c r="I546" s="33">
        <f t="shared" si="180"/>
        <v>2128468.1816636221</v>
      </c>
      <c r="J546" s="42"/>
      <c r="K546" s="43"/>
      <c r="L546" s="36">
        <f t="shared" si="175"/>
        <v>208809890.44249937</v>
      </c>
    </row>
    <row r="547" spans="1:12" ht="12.75" customHeight="1" x14ac:dyDescent="0.25">
      <c r="A547" s="132">
        <v>43891</v>
      </c>
      <c r="B547" s="132">
        <v>43921</v>
      </c>
      <c r="C547" s="133">
        <v>0.1895</v>
      </c>
      <c r="D547" s="73">
        <f t="shared" si="176"/>
        <v>0.28425</v>
      </c>
      <c r="E547" s="40">
        <f t="shared" si="177"/>
        <v>2.1066743264638976E-2</v>
      </c>
      <c r="F547" s="73">
        <f t="shared" si="178"/>
        <v>2.1066743264638976E-2</v>
      </c>
      <c r="G547" s="134">
        <f t="shared" si="164"/>
        <v>100513227</v>
      </c>
      <c r="H547" s="41">
        <f t="shared" si="179"/>
        <v>30</v>
      </c>
      <c r="I547" s="33">
        <f t="shared" si="180"/>
        <v>2117486.3479093784</v>
      </c>
      <c r="J547" s="42"/>
      <c r="K547" s="43"/>
      <c r="L547" s="36">
        <f t="shared" si="175"/>
        <v>210927376.79040876</v>
      </c>
    </row>
    <row r="548" spans="1:12" ht="12.75" customHeight="1" x14ac:dyDescent="0.25">
      <c r="A548" s="132">
        <v>43922</v>
      </c>
      <c r="B548" s="132">
        <v>43951</v>
      </c>
      <c r="C548" s="133">
        <v>0.18690000000000001</v>
      </c>
      <c r="D548" s="73">
        <f t="shared" si="176"/>
        <v>0.28034999999999999</v>
      </c>
      <c r="E548" s="40">
        <f t="shared" si="177"/>
        <v>2.0807985643612081E-2</v>
      </c>
      <c r="F548" s="73">
        <f t="shared" si="178"/>
        <v>2.0807985643612081E-2</v>
      </c>
      <c r="G548" s="134">
        <f t="shared" si="164"/>
        <v>100513227</v>
      </c>
      <c r="H548" s="41">
        <f t="shared" si="179"/>
        <v>30</v>
      </c>
      <c r="I548" s="33">
        <f t="shared" si="180"/>
        <v>2091477.7844091223</v>
      </c>
      <c r="J548" s="42"/>
      <c r="K548" s="43"/>
      <c r="L548" s="36">
        <f t="shared" si="175"/>
        <v>213018854.5748179</v>
      </c>
    </row>
    <row r="549" spans="1:12" ht="12.75" customHeight="1" x14ac:dyDescent="0.25">
      <c r="A549" s="132">
        <v>43952</v>
      </c>
      <c r="B549" s="132">
        <v>43982</v>
      </c>
      <c r="C549" s="133">
        <v>0.189</v>
      </c>
      <c r="D549" s="73">
        <f t="shared" si="176"/>
        <v>0.28349999999999997</v>
      </c>
      <c r="E549" s="40">
        <f t="shared" si="177"/>
        <v>2.101703817654843E-2</v>
      </c>
      <c r="F549" s="73">
        <f t="shared" si="178"/>
        <v>2.101703817654843E-2</v>
      </c>
      <c r="G549" s="134">
        <f t="shared" si="164"/>
        <v>100513227</v>
      </c>
      <c r="H549" s="41">
        <f t="shared" si="179"/>
        <v>30</v>
      </c>
      <c r="I549" s="33">
        <f t="shared" si="180"/>
        <v>2112490.3291070783</v>
      </c>
      <c r="J549" s="42"/>
      <c r="K549" s="43"/>
      <c r="L549" s="36">
        <f t="shared" si="175"/>
        <v>215131344.90392497</v>
      </c>
    </row>
    <row r="550" spans="1:12" ht="12.75" customHeight="1" x14ac:dyDescent="0.25">
      <c r="A550" s="132">
        <v>43983</v>
      </c>
      <c r="B550" s="132">
        <v>44012</v>
      </c>
      <c r="C550" s="133">
        <v>0.1812</v>
      </c>
      <c r="D550" s="73">
        <f>IF(A550="","",C550*1.5)</f>
        <v>0.27179999999999999</v>
      </c>
      <c r="E550" s="40">
        <f>IF(D550="","", (POWER((1+D550),(1/12)))-1)</f>
        <v>2.0238171647650516E-2</v>
      </c>
      <c r="F550" s="73">
        <f>IF(A550="","",IF(D$1=0,E550,MIN(E550,D$1)))</f>
        <v>2.0238171647650516E-2</v>
      </c>
      <c r="G550" s="134">
        <f t="shared" si="164"/>
        <v>100513227</v>
      </c>
      <c r="H550" s="41">
        <f t="shared" si="179"/>
        <v>30</v>
      </c>
      <c r="I550" s="33">
        <f t="shared" si="180"/>
        <v>2034203.9408852602</v>
      </c>
      <c r="J550" s="42"/>
      <c r="K550" s="43"/>
      <c r="L550" s="36">
        <f t="shared" si="175"/>
        <v>217165548.84481022</v>
      </c>
    </row>
    <row r="551" spans="1:12" ht="12.75" customHeight="1" x14ac:dyDescent="0.25">
      <c r="A551" s="132">
        <v>44013</v>
      </c>
      <c r="B551" s="132">
        <v>44043</v>
      </c>
      <c r="C551" s="133">
        <v>0.1812</v>
      </c>
      <c r="D551" s="73">
        <f>IF(A551="","",C551*1.5)</f>
        <v>0.27179999999999999</v>
      </c>
      <c r="E551" s="40">
        <f>IF(D551="","", (POWER((1+D551),(1/12)))-1)</f>
        <v>2.0238171647650516E-2</v>
      </c>
      <c r="F551" s="73">
        <f>IF(A551="","",IF(D$1=0,E551,MIN(E551,D$1)))</f>
        <v>2.0238171647650516E-2</v>
      </c>
      <c r="G551" s="134">
        <f t="shared" si="164"/>
        <v>100513227</v>
      </c>
      <c r="H551" s="41">
        <f t="shared" si="179"/>
        <v>30</v>
      </c>
      <c r="I551" s="33">
        <f t="shared" si="180"/>
        <v>2034203.9408852602</v>
      </c>
      <c r="J551" s="42"/>
      <c r="K551" s="43"/>
      <c r="L551" s="36">
        <f t="shared" si="175"/>
        <v>219199752.78569546</v>
      </c>
    </row>
    <row r="552" spans="1:12" ht="12.75" customHeight="1" x14ac:dyDescent="0.25">
      <c r="A552" s="132">
        <v>44044</v>
      </c>
      <c r="B552" s="132">
        <v>44074</v>
      </c>
      <c r="C552" s="133">
        <v>0.18290000000000001</v>
      </c>
      <c r="D552" s="73">
        <f t="shared" ref="D552:D560" si="181">IF(A552="","",C552*1.5)</f>
        <v>0.27434999999999998</v>
      </c>
      <c r="E552" s="40">
        <f t="shared" ref="E552:E560" si="182">IF(D552="","", (POWER((1+D552),(1/12)))-1)</f>
        <v>2.040848272831397E-2</v>
      </c>
      <c r="F552" s="73">
        <f t="shared" ref="F552:F560" si="183">IF(A552="","",IF(D$1=0,E552,MIN(E552,D$1)))</f>
        <v>2.040848272831397E-2</v>
      </c>
      <c r="G552" s="134">
        <f t="shared" si="164"/>
        <v>100513227</v>
      </c>
      <c r="H552" s="41">
        <f t="shared" si="179"/>
        <v>30</v>
      </c>
      <c r="I552" s="33">
        <f t="shared" si="180"/>
        <v>2051322.4571966014</v>
      </c>
      <c r="J552" s="42"/>
      <c r="K552" s="43"/>
      <c r="L552" s="36">
        <f t="shared" si="175"/>
        <v>221251075.24289206</v>
      </c>
    </row>
    <row r="553" spans="1:12" ht="12.75" customHeight="1" x14ac:dyDescent="0.25">
      <c r="A553" s="132">
        <v>44075</v>
      </c>
      <c r="B553" s="132">
        <v>44104</v>
      </c>
      <c r="C553" s="133">
        <v>0.1835</v>
      </c>
      <c r="D553" s="73">
        <f t="shared" si="181"/>
        <v>0.27524999999999999</v>
      </c>
      <c r="E553" s="40">
        <f t="shared" si="182"/>
        <v>2.0468517942215714E-2</v>
      </c>
      <c r="F553" s="73">
        <f t="shared" si="183"/>
        <v>2.0468517942215714E-2</v>
      </c>
      <c r="G553" s="134">
        <f t="shared" si="164"/>
        <v>100513227</v>
      </c>
      <c r="H553" s="41">
        <f t="shared" si="179"/>
        <v>30</v>
      </c>
      <c r="I553" s="33">
        <f t="shared" si="180"/>
        <v>2057356.7902795007</v>
      </c>
      <c r="J553" s="42"/>
      <c r="K553" s="43"/>
      <c r="L553" s="36">
        <f t="shared" si="175"/>
        <v>223308432.03317156</v>
      </c>
    </row>
    <row r="554" spans="1:12" ht="12.75" customHeight="1" x14ac:dyDescent="0.25">
      <c r="A554" s="132">
        <v>44105</v>
      </c>
      <c r="B554" s="132">
        <v>44135</v>
      </c>
      <c r="C554" s="133">
        <v>0.18090000000000001</v>
      </c>
      <c r="D554" s="73">
        <f t="shared" si="181"/>
        <v>0.27134999999999998</v>
      </c>
      <c r="E554" s="40">
        <f t="shared" si="182"/>
        <v>2.0208084261774895E-2</v>
      </c>
      <c r="F554" s="73">
        <f t="shared" si="183"/>
        <v>2.0208084261774895E-2</v>
      </c>
      <c r="G554" s="134">
        <f t="shared" si="164"/>
        <v>100513227</v>
      </c>
      <c r="H554" s="41">
        <f>IF(A554="","",DAYS360(A554,B554+(1)))</f>
        <v>30</v>
      </c>
      <c r="I554" s="33">
        <f>IF(A554="","",((G554*F554)/30)*H554)</f>
        <v>2031179.7606389076</v>
      </c>
      <c r="J554" s="42"/>
      <c r="K554" s="43"/>
      <c r="L554" s="36">
        <f t="shared" si="175"/>
        <v>225339611.79381049</v>
      </c>
    </row>
    <row r="555" spans="1:12" ht="12.75" customHeight="1" x14ac:dyDescent="0.25">
      <c r="A555" s="132">
        <v>44136</v>
      </c>
      <c r="B555" s="132">
        <v>44165</v>
      </c>
      <c r="C555" s="133">
        <v>0.1784</v>
      </c>
      <c r="D555" s="73">
        <f t="shared" si="181"/>
        <v>0.2676</v>
      </c>
      <c r="E555" s="40">
        <f t="shared" si="182"/>
        <v>1.9956975716262315E-2</v>
      </c>
      <c r="F555" s="73">
        <f t="shared" si="183"/>
        <v>1.9956975716262315E-2</v>
      </c>
      <c r="G555" s="134">
        <f t="shared" si="164"/>
        <v>100513227</v>
      </c>
      <c r="H555" s="41">
        <f>IF(A555="","",DAYS360(A555,B555+(1)))</f>
        <v>30</v>
      </c>
      <c r="I555" s="33">
        <f>IF(A555="","",((G555*F555)/30)*H555)</f>
        <v>2005940.0304021619</v>
      </c>
      <c r="J555" s="42"/>
      <c r="K555" s="43"/>
      <c r="L555" s="36">
        <f t="shared" si="175"/>
        <v>227345551.82421264</v>
      </c>
    </row>
    <row r="556" spans="1:12" ht="12.75" customHeight="1" x14ac:dyDescent="0.25">
      <c r="A556" s="132">
        <v>44166</v>
      </c>
      <c r="B556" s="132">
        <v>44196</v>
      </c>
      <c r="C556" s="133">
        <v>0.17460000000000001</v>
      </c>
      <c r="D556" s="73">
        <f t="shared" si="181"/>
        <v>0.26190000000000002</v>
      </c>
      <c r="E556" s="40">
        <f t="shared" si="182"/>
        <v>1.9573983490916769E-2</v>
      </c>
      <c r="F556" s="73">
        <f t="shared" si="183"/>
        <v>1.9573983490916769E-2</v>
      </c>
      <c r="G556" s="134">
        <f t="shared" si="164"/>
        <v>100513227</v>
      </c>
      <c r="H556" s="41">
        <f>IF(A556="","",DAYS360(A556,B556+(1)))</f>
        <v>30</v>
      </c>
      <c r="I556" s="33">
        <f>IF(A556="","",((G556*F556)/30)*H556)</f>
        <v>1967444.2459167696</v>
      </c>
      <c r="J556" s="42"/>
      <c r="K556" s="43"/>
      <c r="L556" s="36">
        <f t="shared" si="175"/>
        <v>229312996.07012942</v>
      </c>
    </row>
    <row r="557" spans="1:12" ht="12.75" customHeight="1" x14ac:dyDescent="0.25">
      <c r="A557" s="132">
        <v>44197</v>
      </c>
      <c r="B557" s="132">
        <v>44227</v>
      </c>
      <c r="C557" s="133">
        <v>0.17319999999999999</v>
      </c>
      <c r="D557" s="73">
        <f t="shared" si="181"/>
        <v>0.25979999999999998</v>
      </c>
      <c r="E557" s="40">
        <f t="shared" si="182"/>
        <v>1.9432481245112987E-2</v>
      </c>
      <c r="F557" s="73">
        <f t="shared" si="183"/>
        <v>1.9432481245112987E-2</v>
      </c>
      <c r="G557" s="134">
        <f t="shared" si="164"/>
        <v>100513227</v>
      </c>
      <c r="H557" s="41">
        <f>IF(A557="","",DAYS360(A557,B557+(1)))</f>
        <v>30</v>
      </c>
      <c r="I557" s="33">
        <f>IF(A557="","",((G557*F557)/30)*H557)</f>
        <v>1953221.3985632842</v>
      </c>
      <c r="J557" s="42"/>
      <c r="K557" s="43"/>
      <c r="L557" s="36">
        <f t="shared" si="175"/>
        <v>231266217.46869272</v>
      </c>
    </row>
    <row r="558" spans="1:12" ht="12.75" customHeight="1" x14ac:dyDescent="0.25">
      <c r="A558" s="132">
        <v>44228</v>
      </c>
      <c r="B558" s="132">
        <v>44255</v>
      </c>
      <c r="C558" s="133">
        <v>0.17510000000000001</v>
      </c>
      <c r="D558" s="73">
        <f t="shared" si="181"/>
        <v>0.26264999999999999</v>
      </c>
      <c r="E558" s="40">
        <f t="shared" si="182"/>
        <v>1.9624467698764914E-2</v>
      </c>
      <c r="F558" s="73">
        <f t="shared" si="183"/>
        <v>1.9624467698764914E-2</v>
      </c>
      <c r="G558" s="134">
        <f t="shared" si="164"/>
        <v>100513227</v>
      </c>
      <c r="H558" s="41">
        <f>IF(A558="","",DAYS360(A558,B558+(1)))</f>
        <v>30</v>
      </c>
      <c r="I558" s="33">
        <f>IF(A558="","",((G558*F558)/30)*H558)</f>
        <v>1972518.5765601255</v>
      </c>
      <c r="J558" s="42"/>
      <c r="K558" s="43"/>
      <c r="L558" s="36">
        <f t="shared" si="175"/>
        <v>233238736.04525286</v>
      </c>
    </row>
    <row r="559" spans="1:12" ht="12.75" customHeight="1" x14ac:dyDescent="0.25">
      <c r="A559" s="132">
        <v>44256</v>
      </c>
      <c r="B559" s="132">
        <v>44286</v>
      </c>
      <c r="C559" s="133">
        <v>0.1741</v>
      </c>
      <c r="D559" s="73">
        <f t="shared" si="181"/>
        <v>0.26114999999999999</v>
      </c>
      <c r="E559" s="40">
        <f t="shared" si="182"/>
        <v>1.9523471771100809E-2</v>
      </c>
      <c r="F559" s="73">
        <f t="shared" si="183"/>
        <v>1.9523471771100809E-2</v>
      </c>
      <c r="G559" s="134">
        <f t="shared" si="164"/>
        <v>100513227</v>
      </c>
      <c r="H559" s="41">
        <f t="shared" ref="H559:H560" si="184">IF(A559="","",DAYS360(A559,B559+(1)))</f>
        <v>30</v>
      </c>
      <c r="I559" s="33">
        <f t="shared" ref="I559:I560" si="185">IF(A559="","",((G559*F559)/30)*H559)</f>
        <v>1962367.1499567477</v>
      </c>
      <c r="J559" s="42"/>
      <c r="K559" s="43"/>
      <c r="L559" s="36">
        <f t="shared" si="175"/>
        <v>235201103.19520959</v>
      </c>
    </row>
    <row r="560" spans="1:12" ht="12.75" customHeight="1" x14ac:dyDescent="0.25">
      <c r="A560" s="132">
        <v>44287</v>
      </c>
      <c r="B560" s="132">
        <v>44316</v>
      </c>
      <c r="C560" s="133">
        <v>0.1731</v>
      </c>
      <c r="D560" s="73">
        <f t="shared" si="181"/>
        <v>0.25964999999999999</v>
      </c>
      <c r="E560" s="40">
        <f t="shared" si="182"/>
        <v>1.942236567004052E-2</v>
      </c>
      <c r="F560" s="73">
        <f t="shared" si="183"/>
        <v>1.942236567004052E-2</v>
      </c>
      <c r="G560" s="134">
        <f t="shared" si="164"/>
        <v>100513227</v>
      </c>
      <c r="H560" s="41">
        <f t="shared" si="184"/>
        <v>30</v>
      </c>
      <c r="I560" s="33">
        <f t="shared" si="185"/>
        <v>1952204.6494697898</v>
      </c>
      <c r="J560" s="42"/>
      <c r="K560" s="43"/>
      <c r="L560" s="36">
        <f t="shared" si="175"/>
        <v>237153307.84467939</v>
      </c>
    </row>
    <row r="561" spans="1:12" ht="12.75" customHeight="1" x14ac:dyDescent="0.25">
      <c r="A561" s="44"/>
      <c r="B561" s="45"/>
      <c r="C561" s="45"/>
      <c r="D561" s="129" t="s">
        <v>19</v>
      </c>
      <c r="E561" s="129"/>
      <c r="F561" s="46" t="s">
        <v>20</v>
      </c>
      <c r="G561" s="47">
        <f>G560</f>
        <v>100513227</v>
      </c>
      <c r="H561" s="48">
        <f>SUM(H499:H560)</f>
        <v>1848</v>
      </c>
      <c r="I561" s="49">
        <f>SUM(I499:I560)</f>
        <v>136640080.84467936</v>
      </c>
      <c r="J561" s="49"/>
      <c r="K561" s="50"/>
      <c r="L561" s="51">
        <f>L560</f>
        <v>237153307.84467939</v>
      </c>
    </row>
    <row r="562" spans="1:12" ht="12.75" customHeight="1" x14ac:dyDescent="0.25">
      <c r="A562" s="52"/>
      <c r="B562" s="52"/>
      <c r="C562" s="52"/>
      <c r="D562" s="52"/>
      <c r="E562" s="52"/>
      <c r="F562" s="52"/>
      <c r="G562" s="53"/>
      <c r="H562" s="53"/>
      <c r="I562" s="54"/>
      <c r="J562" s="55"/>
      <c r="K562" s="56"/>
      <c r="L562" s="57"/>
    </row>
    <row r="563" spans="1:12" ht="12.75" customHeight="1" x14ac:dyDescent="0.25">
      <c r="A563" s="52"/>
      <c r="B563" s="52"/>
      <c r="C563" s="52"/>
      <c r="D563" s="58"/>
      <c r="E563" s="58"/>
      <c r="F563" s="58"/>
      <c r="G563" s="59"/>
      <c r="H563" s="111" t="s">
        <v>21</v>
      </c>
      <c r="I563" s="111"/>
      <c r="J563" s="111"/>
      <c r="K563" s="130"/>
      <c r="L563" s="60">
        <f>SUM(G561,I561)</f>
        <v>237153307.84467936</v>
      </c>
    </row>
    <row r="564" spans="1:12" ht="12.75" customHeight="1" x14ac:dyDescent="0.25">
      <c r="A564" s="52"/>
      <c r="B564" s="52"/>
      <c r="C564" s="52"/>
      <c r="D564" s="52"/>
      <c r="E564" s="52"/>
      <c r="F564" s="52"/>
      <c r="G564" s="53"/>
      <c r="H564" s="53"/>
      <c r="I564" s="54"/>
      <c r="J564" s="55"/>
      <c r="K564" s="56"/>
      <c r="L564" s="57"/>
    </row>
    <row r="565" spans="1:12" ht="12.75" customHeight="1" x14ac:dyDescent="0.25">
      <c r="C565" s="7"/>
      <c r="H565" s="111" t="s">
        <v>22</v>
      </c>
      <c r="I565" s="111"/>
      <c r="J565" s="111"/>
      <c r="K565" s="111"/>
      <c r="L565" s="61">
        <f>I561</f>
        <v>136640080.84467936</v>
      </c>
    </row>
    <row r="566" spans="1:12" ht="12.75" customHeight="1" x14ac:dyDescent="0.25">
      <c r="C566" s="7"/>
      <c r="I566" s="7"/>
    </row>
    <row r="567" spans="1:12" ht="12.75" customHeight="1" x14ac:dyDescent="0.25">
      <c r="A567" s="67" t="s">
        <v>0</v>
      </c>
      <c r="B567" s="68">
        <v>5080</v>
      </c>
      <c r="C567" s="1"/>
      <c r="D567" s="2"/>
      <c r="E567" s="2"/>
      <c r="F567" s="3"/>
      <c r="G567" s="4"/>
      <c r="H567" s="3"/>
      <c r="I567" s="3"/>
      <c r="J567" s="3"/>
      <c r="K567" s="5"/>
      <c r="L567" s="6"/>
    </row>
    <row r="568" spans="1:12" ht="12.75" customHeight="1" x14ac:dyDescent="0.25">
      <c r="A568" s="67" t="s">
        <v>1</v>
      </c>
      <c r="B568" s="69">
        <v>67212334</v>
      </c>
      <c r="C568" s="7"/>
      <c r="D568" s="1"/>
      <c r="E568" s="2"/>
      <c r="F568" s="8"/>
      <c r="G568" s="8"/>
      <c r="H568" s="3"/>
      <c r="I568" s="3"/>
      <c r="J568" s="3"/>
      <c r="K568" s="5"/>
      <c r="L568" s="6"/>
    </row>
    <row r="569" spans="1:12" ht="12.75" customHeight="1" x14ac:dyDescent="0.25">
      <c r="A569" s="117"/>
      <c r="B569" s="117"/>
      <c r="C569" s="117"/>
      <c r="D569" s="118"/>
      <c r="E569" s="119"/>
      <c r="F569" s="3"/>
      <c r="G569" s="3"/>
      <c r="H569" s="3"/>
      <c r="I569" s="3"/>
      <c r="J569" s="3"/>
      <c r="K569" s="5"/>
      <c r="L569" s="6"/>
    </row>
    <row r="570" spans="1:12" ht="12.75" customHeight="1" x14ac:dyDescent="0.25">
      <c r="A570" s="110"/>
      <c r="B570" s="110"/>
      <c r="C570" s="10"/>
      <c r="D570" s="11"/>
      <c r="E570" s="11"/>
      <c r="F570" s="3"/>
      <c r="G570" s="3"/>
      <c r="H570" s="3"/>
      <c r="I570" s="3"/>
      <c r="J570" s="3"/>
      <c r="K570" s="5"/>
      <c r="L570" s="6"/>
    </row>
    <row r="571" spans="1:12" ht="12.75" customHeight="1" x14ac:dyDescent="0.25">
      <c r="A571" s="112" t="s">
        <v>2</v>
      </c>
      <c r="B571" s="112"/>
      <c r="C571" s="12" t="s">
        <v>3</v>
      </c>
      <c r="D571" s="113" t="s">
        <v>4</v>
      </c>
      <c r="E571" s="113"/>
      <c r="F571" s="13" t="s">
        <v>5</v>
      </c>
      <c r="G571" s="114" t="s">
        <v>6</v>
      </c>
      <c r="H571" s="114"/>
      <c r="I571" s="114"/>
      <c r="J571" s="114"/>
      <c r="K571" s="114"/>
      <c r="L571" s="114"/>
    </row>
    <row r="572" spans="1:12" ht="12.75" customHeight="1" x14ac:dyDescent="0.25">
      <c r="A572" s="14" t="s">
        <v>7</v>
      </c>
      <c r="B572" s="14" t="s">
        <v>8</v>
      </c>
      <c r="C572" s="15" t="s">
        <v>9</v>
      </c>
      <c r="D572" s="16" t="s">
        <v>10</v>
      </c>
      <c r="E572" s="16" t="s">
        <v>11</v>
      </c>
      <c r="F572" s="12" t="s">
        <v>12</v>
      </c>
      <c r="G572" s="17" t="s">
        <v>13</v>
      </c>
      <c r="H572" s="18" t="s">
        <v>14</v>
      </c>
      <c r="I572" s="19" t="s">
        <v>15</v>
      </c>
      <c r="J572" s="115" t="s">
        <v>16</v>
      </c>
      <c r="K572" s="115"/>
      <c r="L572" s="62" t="s">
        <v>23</v>
      </c>
    </row>
    <row r="573" spans="1:12" ht="12.75" customHeight="1" x14ac:dyDescent="0.25">
      <c r="A573" s="20"/>
      <c r="B573" s="21"/>
      <c r="C573" s="22"/>
      <c r="D573" s="23" t="str">
        <f>IF(C573="","",C573*1.5)</f>
        <v/>
      </c>
      <c r="E573" s="24" t="str">
        <f t="shared" ref="E573:E589" si="186">IF(D573="","", (POWER((1+D573),(1/12)))-1)</f>
        <v/>
      </c>
      <c r="F573" s="25" t="str">
        <f>IF(A573="","",IF(D$337=0,E573,MIN(E573,D$337)))</f>
        <v/>
      </c>
      <c r="G573" s="26">
        <f>B568</f>
        <v>67212334</v>
      </c>
      <c r="H573" s="27" t="str">
        <f t="shared" ref="H573:H615" si="187">IF(A573="","",DAYS360(A573,B573+(1)))</f>
        <v/>
      </c>
      <c r="I573" s="28">
        <f>D569</f>
        <v>0</v>
      </c>
      <c r="J573" s="29" t="s">
        <v>17</v>
      </c>
      <c r="K573" s="30" t="s">
        <v>18</v>
      </c>
      <c r="L573" s="31">
        <f>G573+I573</f>
        <v>67212334</v>
      </c>
    </row>
    <row r="574" spans="1:12" ht="12.75" customHeight="1" x14ac:dyDescent="0.25">
      <c r="A574" s="20"/>
      <c r="B574" s="20"/>
      <c r="C574" s="22"/>
      <c r="D574" s="23" t="str">
        <f>IF(C574="","",C574*1.5)</f>
        <v/>
      </c>
      <c r="E574" s="24" t="str">
        <f t="shared" si="186"/>
        <v/>
      </c>
      <c r="F574" s="25" t="str">
        <f>IF(A574="","",IF(D$337=0,E574,MIN(E574,D$337)))</f>
        <v/>
      </c>
      <c r="G574" s="32">
        <f t="shared" ref="G574:G636" si="188">MIN(G573,L573)</f>
        <v>67212334</v>
      </c>
      <c r="H574" s="27" t="str">
        <f t="shared" si="187"/>
        <v/>
      </c>
      <c r="I574" s="33" t="str">
        <f t="shared" ref="I574:I615" si="189">IF(A574="","",((G574*F574)/30)*H574)</f>
        <v/>
      </c>
      <c r="J574" s="34"/>
      <c r="K574" s="35"/>
      <c r="L574" s="36">
        <f t="shared" ref="L574:L614" si="190">SUM(L573,I574)-J574</f>
        <v>67212334</v>
      </c>
    </row>
    <row r="575" spans="1:12" ht="12.75" customHeight="1" x14ac:dyDescent="0.25">
      <c r="A575" s="37">
        <v>42439</v>
      </c>
      <c r="B575" s="37">
        <v>42460</v>
      </c>
      <c r="C575" s="38">
        <v>0.1968</v>
      </c>
      <c r="D575" s="39">
        <f t="shared" ref="D575:D589" si="191">IF(A575="","",C575*1.5)</f>
        <v>0.29520000000000002</v>
      </c>
      <c r="E575" s="40">
        <f t="shared" si="186"/>
        <v>2.1789423437557742E-2</v>
      </c>
      <c r="F575" s="39">
        <f t="shared" ref="F575:F589" si="192">IF(A575="","",IF(D$1=0,E575,MIN(E575,D$1)))</f>
        <v>2.1789423437557742E-2</v>
      </c>
      <c r="G575" s="32">
        <f t="shared" si="188"/>
        <v>67212334</v>
      </c>
      <c r="H575" s="41">
        <f t="shared" si="187"/>
        <v>21</v>
      </c>
      <c r="I575" s="33">
        <f t="shared" si="189"/>
        <v>1025162.6040267913</v>
      </c>
      <c r="J575" s="42"/>
      <c r="K575" s="43"/>
      <c r="L575" s="36">
        <f t="shared" si="190"/>
        <v>68237496.604026794</v>
      </c>
    </row>
    <row r="576" spans="1:12" ht="12.75" customHeight="1" x14ac:dyDescent="0.25">
      <c r="A576" s="37">
        <v>42461</v>
      </c>
      <c r="B576" s="37">
        <v>42490</v>
      </c>
      <c r="C576" s="38">
        <v>0.2054</v>
      </c>
      <c r="D576" s="39">
        <f t="shared" si="191"/>
        <v>0.30809999999999998</v>
      </c>
      <c r="E576" s="40">
        <f t="shared" si="186"/>
        <v>2.2633649099822239E-2</v>
      </c>
      <c r="F576" s="39">
        <f t="shared" si="192"/>
        <v>2.2633649099822239E-2</v>
      </c>
      <c r="G576" s="32">
        <f t="shared" si="188"/>
        <v>67212334</v>
      </c>
      <c r="H576" s="41">
        <f t="shared" si="187"/>
        <v>30</v>
      </c>
      <c r="I576" s="33">
        <f t="shared" si="189"/>
        <v>1521260.3829360518</v>
      </c>
      <c r="J576" s="42"/>
      <c r="K576" s="43"/>
      <c r="L576" s="36">
        <f t="shared" si="190"/>
        <v>69758756.98696284</v>
      </c>
    </row>
    <row r="577" spans="1:12" ht="12.75" customHeight="1" x14ac:dyDescent="0.25">
      <c r="A577" s="37">
        <v>42491</v>
      </c>
      <c r="B577" s="37">
        <v>42521</v>
      </c>
      <c r="C577" s="38">
        <v>0.2054</v>
      </c>
      <c r="D577" s="39">
        <f t="shared" si="191"/>
        <v>0.30809999999999998</v>
      </c>
      <c r="E577" s="40">
        <f t="shared" si="186"/>
        <v>2.2633649099822239E-2</v>
      </c>
      <c r="F577" s="39">
        <f t="shared" si="192"/>
        <v>2.2633649099822239E-2</v>
      </c>
      <c r="G577" s="32">
        <f t="shared" si="188"/>
        <v>67212334</v>
      </c>
      <c r="H577" s="41">
        <f t="shared" si="187"/>
        <v>30</v>
      </c>
      <c r="I577" s="33">
        <f t="shared" si="189"/>
        <v>1521260.3829360518</v>
      </c>
      <c r="J577" s="42"/>
      <c r="K577" s="43"/>
      <c r="L577" s="36">
        <f t="shared" si="190"/>
        <v>71280017.369898885</v>
      </c>
    </row>
    <row r="578" spans="1:12" ht="12.75" customHeight="1" x14ac:dyDescent="0.25">
      <c r="A578" s="37">
        <v>42522</v>
      </c>
      <c r="B578" s="37">
        <v>42551</v>
      </c>
      <c r="C578" s="38">
        <v>0.2054</v>
      </c>
      <c r="D578" s="39">
        <f t="shared" si="191"/>
        <v>0.30809999999999998</v>
      </c>
      <c r="E578" s="40">
        <f t="shared" si="186"/>
        <v>2.2633649099822239E-2</v>
      </c>
      <c r="F578" s="39">
        <f t="shared" si="192"/>
        <v>2.2633649099822239E-2</v>
      </c>
      <c r="G578" s="32">
        <f t="shared" si="188"/>
        <v>67212334</v>
      </c>
      <c r="H578" s="41">
        <f t="shared" si="187"/>
        <v>30</v>
      </c>
      <c r="I578" s="33">
        <f t="shared" si="189"/>
        <v>1521260.3829360518</v>
      </c>
      <c r="J578" s="42"/>
      <c r="K578" s="43"/>
      <c r="L578" s="36">
        <f t="shared" si="190"/>
        <v>72801277.752834931</v>
      </c>
    </row>
    <row r="579" spans="1:12" ht="12.75" customHeight="1" x14ac:dyDescent="0.25">
      <c r="A579" s="37">
        <v>42552</v>
      </c>
      <c r="B579" s="37">
        <v>42582</v>
      </c>
      <c r="C579" s="38">
        <v>0.21340000000000001</v>
      </c>
      <c r="D579" s="39">
        <f t="shared" si="191"/>
        <v>0.3201</v>
      </c>
      <c r="E579" s="40">
        <f t="shared" si="186"/>
        <v>2.3412151466478903E-2</v>
      </c>
      <c r="F579" s="39">
        <f t="shared" si="192"/>
        <v>2.3412151466478903E-2</v>
      </c>
      <c r="G579" s="32">
        <f t="shared" si="188"/>
        <v>67212334</v>
      </c>
      <c r="H579" s="41">
        <f t="shared" si="187"/>
        <v>30</v>
      </c>
      <c r="I579" s="33">
        <f t="shared" si="189"/>
        <v>1573585.34402357</v>
      </c>
      <c r="J579" s="42"/>
      <c r="K579" s="43"/>
      <c r="L579" s="36">
        <f t="shared" si="190"/>
        <v>74374863.096858501</v>
      </c>
    </row>
    <row r="580" spans="1:12" ht="12.75" customHeight="1" x14ac:dyDescent="0.25">
      <c r="A580" s="37">
        <v>42583</v>
      </c>
      <c r="B580" s="37">
        <v>42613</v>
      </c>
      <c r="C580" s="38">
        <v>0.21340000000000001</v>
      </c>
      <c r="D580" s="39">
        <f t="shared" si="191"/>
        <v>0.3201</v>
      </c>
      <c r="E580" s="40">
        <f t="shared" si="186"/>
        <v>2.3412151466478903E-2</v>
      </c>
      <c r="F580" s="39">
        <f t="shared" si="192"/>
        <v>2.3412151466478903E-2</v>
      </c>
      <c r="G580" s="32">
        <f t="shared" si="188"/>
        <v>67212334</v>
      </c>
      <c r="H580" s="41">
        <f t="shared" si="187"/>
        <v>30</v>
      </c>
      <c r="I580" s="33">
        <f t="shared" si="189"/>
        <v>1573585.34402357</v>
      </c>
      <c r="J580" s="42"/>
      <c r="K580" s="43"/>
      <c r="L580" s="36">
        <f t="shared" si="190"/>
        <v>75948448.440882072</v>
      </c>
    </row>
    <row r="581" spans="1:12" ht="12.75" customHeight="1" x14ac:dyDescent="0.25">
      <c r="A581" s="37">
        <v>42614</v>
      </c>
      <c r="B581" s="37">
        <v>42643</v>
      </c>
      <c r="C581" s="38">
        <v>0.21340000000000001</v>
      </c>
      <c r="D581" s="39">
        <f t="shared" si="191"/>
        <v>0.3201</v>
      </c>
      <c r="E581" s="40">
        <f t="shared" si="186"/>
        <v>2.3412151466478903E-2</v>
      </c>
      <c r="F581" s="39">
        <f t="shared" si="192"/>
        <v>2.3412151466478903E-2</v>
      </c>
      <c r="G581" s="32">
        <f t="shared" si="188"/>
        <v>67212334</v>
      </c>
      <c r="H581" s="41">
        <f t="shared" si="187"/>
        <v>30</v>
      </c>
      <c r="I581" s="33">
        <f t="shared" si="189"/>
        <v>1573585.34402357</v>
      </c>
      <c r="J581" s="42"/>
      <c r="K581" s="43"/>
      <c r="L581" s="36">
        <f t="shared" si="190"/>
        <v>77522033.784905642</v>
      </c>
    </row>
    <row r="582" spans="1:12" ht="12.75" customHeight="1" x14ac:dyDescent="0.25">
      <c r="A582" s="37">
        <v>42644</v>
      </c>
      <c r="B582" s="37">
        <v>42674</v>
      </c>
      <c r="C582" s="38">
        <v>0.21990000000000001</v>
      </c>
      <c r="D582" s="39">
        <f t="shared" si="191"/>
        <v>0.32985000000000003</v>
      </c>
      <c r="E582" s="40">
        <f t="shared" si="186"/>
        <v>2.4039922656450941E-2</v>
      </c>
      <c r="F582" s="39">
        <f t="shared" si="192"/>
        <v>2.4039922656450941E-2</v>
      </c>
      <c r="G582" s="32">
        <f t="shared" si="188"/>
        <v>67212334</v>
      </c>
      <c r="H582" s="41">
        <f t="shared" si="187"/>
        <v>30</v>
      </c>
      <c r="I582" s="33">
        <f t="shared" si="189"/>
        <v>1615779.3109195479</v>
      </c>
      <c r="J582" s="42"/>
      <c r="K582" s="43"/>
      <c r="L582" s="36">
        <f t="shared" si="190"/>
        <v>79137813.095825195</v>
      </c>
    </row>
    <row r="583" spans="1:12" ht="12.75" customHeight="1" x14ac:dyDescent="0.25">
      <c r="A583" s="37">
        <v>42675</v>
      </c>
      <c r="B583" s="37">
        <v>42704</v>
      </c>
      <c r="C583" s="38">
        <v>0.21990000000000001</v>
      </c>
      <c r="D583" s="39">
        <f t="shared" si="191"/>
        <v>0.32985000000000003</v>
      </c>
      <c r="E583" s="40">
        <f t="shared" si="186"/>
        <v>2.4039922656450941E-2</v>
      </c>
      <c r="F583" s="39">
        <f t="shared" si="192"/>
        <v>2.4039922656450941E-2</v>
      </c>
      <c r="G583" s="32">
        <f t="shared" si="188"/>
        <v>67212334</v>
      </c>
      <c r="H583" s="41">
        <f t="shared" si="187"/>
        <v>30</v>
      </c>
      <c r="I583" s="33">
        <f t="shared" si="189"/>
        <v>1615779.3109195479</v>
      </c>
      <c r="J583" s="42"/>
      <c r="K583" s="43"/>
      <c r="L583" s="36">
        <f t="shared" si="190"/>
        <v>80753592.406744748</v>
      </c>
    </row>
    <row r="584" spans="1:12" ht="12.75" customHeight="1" x14ac:dyDescent="0.25">
      <c r="A584" s="37">
        <v>42705</v>
      </c>
      <c r="B584" s="37">
        <v>42735</v>
      </c>
      <c r="C584" s="38">
        <v>0.21990000000000001</v>
      </c>
      <c r="D584" s="39">
        <f t="shared" si="191"/>
        <v>0.32985000000000003</v>
      </c>
      <c r="E584" s="40">
        <f t="shared" si="186"/>
        <v>2.4039922656450941E-2</v>
      </c>
      <c r="F584" s="39">
        <f t="shared" si="192"/>
        <v>2.4039922656450941E-2</v>
      </c>
      <c r="G584" s="32">
        <f t="shared" si="188"/>
        <v>67212334</v>
      </c>
      <c r="H584" s="41">
        <f t="shared" si="187"/>
        <v>30</v>
      </c>
      <c r="I584" s="33">
        <f t="shared" si="189"/>
        <v>1615779.3109195479</v>
      </c>
      <c r="J584" s="42"/>
      <c r="K584" s="43"/>
      <c r="L584" s="36">
        <f t="shared" si="190"/>
        <v>82369371.717664301</v>
      </c>
    </row>
    <row r="585" spans="1:12" ht="12.75" customHeight="1" x14ac:dyDescent="0.25">
      <c r="A585" s="37">
        <v>42736</v>
      </c>
      <c r="B585" s="37">
        <v>42766</v>
      </c>
      <c r="C585" s="38">
        <v>0.22339999999999999</v>
      </c>
      <c r="D585" s="39">
        <f t="shared" si="191"/>
        <v>0.33509999999999995</v>
      </c>
      <c r="E585" s="40">
        <f t="shared" si="186"/>
        <v>2.4376207843189057E-2</v>
      </c>
      <c r="F585" s="39">
        <f t="shared" si="192"/>
        <v>2.4376207843189057E-2</v>
      </c>
      <c r="G585" s="32">
        <f t="shared" si="188"/>
        <v>67212334</v>
      </c>
      <c r="H585" s="41">
        <f t="shared" si="187"/>
        <v>30</v>
      </c>
      <c r="I585" s="33">
        <f t="shared" si="189"/>
        <v>1638381.8232098424</v>
      </c>
      <c r="J585" s="42"/>
      <c r="K585" s="43"/>
      <c r="L585" s="36">
        <f t="shared" si="190"/>
        <v>84007753.540874138</v>
      </c>
    </row>
    <row r="586" spans="1:12" ht="12.75" customHeight="1" x14ac:dyDescent="0.25">
      <c r="A586" s="37">
        <v>42767</v>
      </c>
      <c r="B586" s="37">
        <v>42794</v>
      </c>
      <c r="C586" s="38">
        <v>0.22339999999999999</v>
      </c>
      <c r="D586" s="39">
        <f t="shared" si="191"/>
        <v>0.33509999999999995</v>
      </c>
      <c r="E586" s="40">
        <f t="shared" si="186"/>
        <v>2.4376207843189057E-2</v>
      </c>
      <c r="F586" s="39">
        <f t="shared" si="192"/>
        <v>2.4376207843189057E-2</v>
      </c>
      <c r="G586" s="32">
        <f t="shared" si="188"/>
        <v>67212334</v>
      </c>
      <c r="H586" s="41">
        <f t="shared" si="187"/>
        <v>30</v>
      </c>
      <c r="I586" s="33">
        <f t="shared" si="189"/>
        <v>1638381.8232098424</v>
      </c>
      <c r="J586" s="42"/>
      <c r="K586" s="43"/>
      <c r="L586" s="36">
        <f t="shared" si="190"/>
        <v>85646135.364083976</v>
      </c>
    </row>
    <row r="587" spans="1:12" ht="12.75" customHeight="1" x14ac:dyDescent="0.25">
      <c r="A587" s="37">
        <v>42795</v>
      </c>
      <c r="B587" s="37">
        <v>42825</v>
      </c>
      <c r="C587" s="38">
        <v>0.22339999999999999</v>
      </c>
      <c r="D587" s="39">
        <f t="shared" si="191"/>
        <v>0.33509999999999995</v>
      </c>
      <c r="E587" s="40">
        <f t="shared" si="186"/>
        <v>2.4376207843189057E-2</v>
      </c>
      <c r="F587" s="39">
        <f t="shared" si="192"/>
        <v>2.4376207843189057E-2</v>
      </c>
      <c r="G587" s="32">
        <f t="shared" si="188"/>
        <v>67212334</v>
      </c>
      <c r="H587" s="41">
        <f t="shared" si="187"/>
        <v>30</v>
      </c>
      <c r="I587" s="33">
        <f t="shared" si="189"/>
        <v>1638381.8232098424</v>
      </c>
      <c r="J587" s="42"/>
      <c r="K587" s="43"/>
      <c r="L587" s="36">
        <f t="shared" si="190"/>
        <v>87284517.187293813</v>
      </c>
    </row>
    <row r="588" spans="1:12" ht="12.75" customHeight="1" x14ac:dyDescent="0.25">
      <c r="A588" s="37">
        <v>42826</v>
      </c>
      <c r="B588" s="37">
        <v>42855</v>
      </c>
      <c r="C588" s="38">
        <v>0.2233</v>
      </c>
      <c r="D588" s="39">
        <f t="shared" si="191"/>
        <v>0.33494999999999997</v>
      </c>
      <c r="E588" s="40">
        <f t="shared" si="186"/>
        <v>2.4366616530168139E-2</v>
      </c>
      <c r="F588" s="39">
        <f t="shared" si="192"/>
        <v>2.4366616530168139E-2</v>
      </c>
      <c r="G588" s="32">
        <f t="shared" si="188"/>
        <v>67212334</v>
      </c>
      <c r="H588" s="41">
        <f t="shared" si="187"/>
        <v>30</v>
      </c>
      <c r="I588" s="33">
        <f t="shared" si="189"/>
        <v>1637737.1686755822</v>
      </c>
      <c r="J588" s="42"/>
      <c r="K588" s="43"/>
      <c r="L588" s="36">
        <f t="shared" si="190"/>
        <v>88922254.355969399</v>
      </c>
    </row>
    <row r="589" spans="1:12" ht="12.75" customHeight="1" x14ac:dyDescent="0.25">
      <c r="A589" s="37">
        <v>42856</v>
      </c>
      <c r="B589" s="37">
        <v>42886</v>
      </c>
      <c r="C589" s="38">
        <v>0.2233</v>
      </c>
      <c r="D589" s="39">
        <f t="shared" si="191"/>
        <v>0.33494999999999997</v>
      </c>
      <c r="E589" s="40">
        <f t="shared" si="186"/>
        <v>2.4366616530168139E-2</v>
      </c>
      <c r="F589" s="39">
        <f t="shared" si="192"/>
        <v>2.4366616530168139E-2</v>
      </c>
      <c r="G589" s="32">
        <f t="shared" si="188"/>
        <v>67212334</v>
      </c>
      <c r="H589" s="41">
        <f t="shared" si="187"/>
        <v>30</v>
      </c>
      <c r="I589" s="33">
        <f t="shared" si="189"/>
        <v>1637737.1686755822</v>
      </c>
      <c r="J589" s="42"/>
      <c r="K589" s="43"/>
      <c r="L589" s="36">
        <f t="shared" si="190"/>
        <v>90559991.524644986</v>
      </c>
    </row>
    <row r="590" spans="1:12" ht="12.75" customHeight="1" x14ac:dyDescent="0.25">
      <c r="A590" s="37">
        <v>42887</v>
      </c>
      <c r="B590" s="37">
        <v>42916</v>
      </c>
      <c r="C590" s="38">
        <v>0.2233</v>
      </c>
      <c r="D590" s="39">
        <f>IF(A590="","",C590*1.5)</f>
        <v>0.33494999999999997</v>
      </c>
      <c r="E590" s="40">
        <f>IF(D590="","", (POWER((1+D590),(1/12)))-1)</f>
        <v>2.4366616530168139E-2</v>
      </c>
      <c r="F590" s="39">
        <f>IF(A590="","",IF(D$1=0,E590,MIN(E590,D$1)))</f>
        <v>2.4366616530168139E-2</v>
      </c>
      <c r="G590" s="32">
        <f t="shared" si="188"/>
        <v>67212334</v>
      </c>
      <c r="H590" s="41">
        <f t="shared" si="187"/>
        <v>30</v>
      </c>
      <c r="I590" s="33">
        <f t="shared" si="189"/>
        <v>1637737.1686755822</v>
      </c>
      <c r="J590" s="42"/>
      <c r="K590" s="43"/>
      <c r="L590" s="36">
        <f t="shared" si="190"/>
        <v>92197728.693320572</v>
      </c>
    </row>
    <row r="591" spans="1:12" ht="12.75" customHeight="1" x14ac:dyDescent="0.25">
      <c r="A591" s="37">
        <v>42917</v>
      </c>
      <c r="B591" s="37">
        <v>42947</v>
      </c>
      <c r="C591" s="38">
        <v>0.2198</v>
      </c>
      <c r="D591" s="39">
        <f>IF(A591="","",C591*1.5)</f>
        <v>0.32969999999999999</v>
      </c>
      <c r="E591" s="40">
        <f>IF(D591="","", (POWER((1+D591),(1/12)))-1)</f>
        <v>2.4030296637850723E-2</v>
      </c>
      <c r="F591" s="39">
        <f>IF(A591="","",IF(D$1=0,E591,MIN(E591,D$1)))</f>
        <v>2.4030296637850723E-2</v>
      </c>
      <c r="G591" s="32">
        <f t="shared" si="188"/>
        <v>67212334</v>
      </c>
      <c r="H591" s="41">
        <f t="shared" si="187"/>
        <v>30</v>
      </c>
      <c r="I591" s="33">
        <f t="shared" si="189"/>
        <v>1615132.3237422998</v>
      </c>
      <c r="J591" s="42"/>
      <c r="K591" s="43"/>
      <c r="L591" s="36">
        <f t="shared" si="190"/>
        <v>93812861.017062873</v>
      </c>
    </row>
    <row r="592" spans="1:12" ht="12.75" customHeight="1" x14ac:dyDescent="0.25">
      <c r="A592" s="37">
        <v>42948</v>
      </c>
      <c r="B592" s="37">
        <v>42978</v>
      </c>
      <c r="C592" s="38">
        <v>0.2198</v>
      </c>
      <c r="D592" s="39">
        <f t="shared" ref="D592:D606" si="193">IF(A592="","",C592*1.5)</f>
        <v>0.32969999999999999</v>
      </c>
      <c r="E592" s="40">
        <f t="shared" ref="E592:E606" si="194">IF(D592="","", (POWER((1+D592),(1/12)))-1)</f>
        <v>2.4030296637850723E-2</v>
      </c>
      <c r="F592" s="39">
        <f t="shared" ref="F592:F606" si="195">IF(A592="","",IF(D$1=0,E592,MIN(E592,D$1)))</f>
        <v>2.4030296637850723E-2</v>
      </c>
      <c r="G592" s="32">
        <f t="shared" si="188"/>
        <v>67212334</v>
      </c>
      <c r="H592" s="41">
        <f t="shared" si="187"/>
        <v>30</v>
      </c>
      <c r="I592" s="33">
        <f t="shared" si="189"/>
        <v>1615132.3237422998</v>
      </c>
      <c r="J592" s="42"/>
      <c r="K592" s="43"/>
      <c r="L592" s="36">
        <f t="shared" si="190"/>
        <v>95427993.340805173</v>
      </c>
    </row>
    <row r="593" spans="1:12" ht="12.75" customHeight="1" x14ac:dyDescent="0.25">
      <c r="A593" s="37">
        <v>42979</v>
      </c>
      <c r="B593" s="37">
        <v>43008</v>
      </c>
      <c r="C593" s="38">
        <v>0.2198</v>
      </c>
      <c r="D593" s="39">
        <f t="shared" si="193"/>
        <v>0.32969999999999999</v>
      </c>
      <c r="E593" s="40">
        <f t="shared" si="194"/>
        <v>2.4030296637850723E-2</v>
      </c>
      <c r="F593" s="39">
        <f t="shared" si="195"/>
        <v>2.4030296637850723E-2</v>
      </c>
      <c r="G593" s="32">
        <f t="shared" si="188"/>
        <v>67212334</v>
      </c>
      <c r="H593" s="41">
        <f t="shared" si="187"/>
        <v>30</v>
      </c>
      <c r="I593" s="33">
        <f t="shared" si="189"/>
        <v>1615132.3237422998</v>
      </c>
      <c r="J593" s="42"/>
      <c r="K593" s="43"/>
      <c r="L593" s="36">
        <f t="shared" si="190"/>
        <v>97043125.664547473</v>
      </c>
    </row>
    <row r="594" spans="1:12" ht="12.75" customHeight="1" x14ac:dyDescent="0.25">
      <c r="A594" s="37">
        <v>43009</v>
      </c>
      <c r="B594" s="37">
        <v>43039</v>
      </c>
      <c r="C594" s="38">
        <v>0.21149999999999999</v>
      </c>
      <c r="D594" s="39">
        <f t="shared" si="193"/>
        <v>0.31724999999999998</v>
      </c>
      <c r="E594" s="40">
        <f t="shared" si="194"/>
        <v>2.3227846316473233E-2</v>
      </c>
      <c r="F594" s="39">
        <f t="shared" si="195"/>
        <v>2.3227846316473233E-2</v>
      </c>
      <c r="G594" s="32">
        <f t="shared" si="188"/>
        <v>67212334</v>
      </c>
      <c r="H594" s="41">
        <f t="shared" si="187"/>
        <v>30</v>
      </c>
      <c r="I594" s="33">
        <f t="shared" si="189"/>
        <v>1561197.7647234686</v>
      </c>
      <c r="J594" s="42"/>
      <c r="K594" s="43"/>
      <c r="L594" s="36">
        <f t="shared" si="190"/>
        <v>98604323.429270938</v>
      </c>
    </row>
    <row r="595" spans="1:12" ht="12.75" customHeight="1" x14ac:dyDescent="0.25">
      <c r="A595" s="37">
        <v>43040</v>
      </c>
      <c r="B595" s="37">
        <v>43069</v>
      </c>
      <c r="C595" s="38">
        <v>0.20960000000000001</v>
      </c>
      <c r="D595" s="39">
        <f t="shared" si="193"/>
        <v>0.31440000000000001</v>
      </c>
      <c r="E595" s="40">
        <f t="shared" si="194"/>
        <v>2.3043175271197036E-2</v>
      </c>
      <c r="F595" s="39">
        <f t="shared" si="195"/>
        <v>2.3043175271197036E-2</v>
      </c>
      <c r="G595" s="32">
        <f t="shared" si="188"/>
        <v>67212334</v>
      </c>
      <c r="H595" s="41">
        <f t="shared" si="187"/>
        <v>30</v>
      </c>
      <c r="I595" s="33">
        <f t="shared" si="189"/>
        <v>1548785.5927482357</v>
      </c>
      <c r="J595" s="42"/>
      <c r="K595" s="43"/>
      <c r="L595" s="36">
        <f t="shared" si="190"/>
        <v>100153109.02201918</v>
      </c>
    </row>
    <row r="596" spans="1:12" ht="12.75" customHeight="1" x14ac:dyDescent="0.25">
      <c r="A596" s="37">
        <v>43070</v>
      </c>
      <c r="B596" s="37">
        <v>43100</v>
      </c>
      <c r="C596" s="38">
        <v>0.2077</v>
      </c>
      <c r="D596" s="39">
        <f t="shared" si="193"/>
        <v>0.31154999999999999</v>
      </c>
      <c r="E596" s="40">
        <f t="shared" si="194"/>
        <v>2.2858136808515228E-2</v>
      </c>
      <c r="F596" s="39">
        <f t="shared" si="195"/>
        <v>2.2858136808515228E-2</v>
      </c>
      <c r="G596" s="32">
        <f t="shared" si="188"/>
        <v>67212334</v>
      </c>
      <c r="H596" s="41">
        <f t="shared" si="187"/>
        <v>30</v>
      </c>
      <c r="I596" s="33">
        <f t="shared" si="189"/>
        <v>1536348.7257916196</v>
      </c>
      <c r="J596" s="42"/>
      <c r="K596" s="43"/>
      <c r="L596" s="36">
        <f t="shared" si="190"/>
        <v>101689457.7478108</v>
      </c>
    </row>
    <row r="597" spans="1:12" ht="12.75" customHeight="1" x14ac:dyDescent="0.25">
      <c r="A597" s="37">
        <v>43101</v>
      </c>
      <c r="B597" s="37">
        <v>43131</v>
      </c>
      <c r="C597" s="38">
        <v>0.2069</v>
      </c>
      <c r="D597" s="39">
        <f t="shared" si="193"/>
        <v>0.31035000000000001</v>
      </c>
      <c r="E597" s="40">
        <f t="shared" si="194"/>
        <v>2.2780115587483163E-2</v>
      </c>
      <c r="F597" s="39">
        <f t="shared" si="195"/>
        <v>2.2780115587483163E-2</v>
      </c>
      <c r="G597" s="32">
        <f t="shared" si="188"/>
        <v>67212334</v>
      </c>
      <c r="H597" s="41">
        <f t="shared" si="187"/>
        <v>30</v>
      </c>
      <c r="I597" s="33">
        <f t="shared" si="189"/>
        <v>1531104.7374245245</v>
      </c>
      <c r="J597" s="42"/>
      <c r="K597" s="43"/>
      <c r="L597" s="36">
        <f t="shared" si="190"/>
        <v>103220562.48523532</v>
      </c>
    </row>
    <row r="598" spans="1:12" ht="12.75" customHeight="1" x14ac:dyDescent="0.25">
      <c r="A598" s="37">
        <v>43132</v>
      </c>
      <c r="B598" s="37">
        <v>43159</v>
      </c>
      <c r="C598" s="38">
        <v>0.21010000000000001</v>
      </c>
      <c r="D598" s="39">
        <f t="shared" si="193"/>
        <v>0.31515000000000004</v>
      </c>
      <c r="E598" s="40">
        <f t="shared" si="194"/>
        <v>2.3091808474569486E-2</v>
      </c>
      <c r="F598" s="39">
        <f t="shared" si="195"/>
        <v>2.3091808474569486E-2</v>
      </c>
      <c r="G598" s="32">
        <f t="shared" si="188"/>
        <v>67212334</v>
      </c>
      <c r="H598" s="41">
        <f t="shared" si="187"/>
        <v>30</v>
      </c>
      <c r="I598" s="33">
        <f t="shared" si="189"/>
        <v>1552054.3438567948</v>
      </c>
      <c r="J598" s="42"/>
      <c r="K598" s="43"/>
      <c r="L598" s="36">
        <f t="shared" si="190"/>
        <v>104772616.82909212</v>
      </c>
    </row>
    <row r="599" spans="1:12" ht="12.75" customHeight="1" x14ac:dyDescent="0.25">
      <c r="A599" s="37">
        <v>43160</v>
      </c>
      <c r="B599" s="37">
        <v>43190</v>
      </c>
      <c r="C599" s="38">
        <v>0.20680000000000001</v>
      </c>
      <c r="D599" s="39">
        <f t="shared" si="193"/>
        <v>0.31020000000000003</v>
      </c>
      <c r="E599" s="40">
        <f t="shared" si="194"/>
        <v>2.2770358330055807E-2</v>
      </c>
      <c r="F599" s="39">
        <f t="shared" si="195"/>
        <v>2.2770358330055807E-2</v>
      </c>
      <c r="G599" s="32">
        <f t="shared" si="188"/>
        <v>67212334</v>
      </c>
      <c r="H599" s="41">
        <f t="shared" si="187"/>
        <v>30</v>
      </c>
      <c r="I599" s="33">
        <f t="shared" si="189"/>
        <v>1530448.9293793931</v>
      </c>
      <c r="J599" s="42"/>
      <c r="K599" s="43"/>
      <c r="L599" s="36">
        <f t="shared" si="190"/>
        <v>106303065.7584715</v>
      </c>
    </row>
    <row r="600" spans="1:12" ht="12.75" customHeight="1" x14ac:dyDescent="0.25">
      <c r="A600" s="37">
        <v>43191</v>
      </c>
      <c r="B600" s="37">
        <v>43220</v>
      </c>
      <c r="C600" s="38">
        <v>0.20480000000000001</v>
      </c>
      <c r="D600" s="39">
        <f t="shared" si="193"/>
        <v>0.30720000000000003</v>
      </c>
      <c r="E600" s="40">
        <f t="shared" si="194"/>
        <v>2.2574997834371668E-2</v>
      </c>
      <c r="F600" s="39">
        <f t="shared" si="195"/>
        <v>2.2574997834371668E-2</v>
      </c>
      <c r="G600" s="32">
        <f t="shared" si="188"/>
        <v>67212334</v>
      </c>
      <c r="H600" s="41">
        <f t="shared" si="187"/>
        <v>30</v>
      </c>
      <c r="I600" s="33">
        <f t="shared" si="189"/>
        <v>1517318.2944930652</v>
      </c>
      <c r="J600" s="42"/>
      <c r="K600" s="43"/>
      <c r="L600" s="36">
        <f t="shared" si="190"/>
        <v>107820384.05296457</v>
      </c>
    </row>
    <row r="601" spans="1:12" ht="12.75" customHeight="1" x14ac:dyDescent="0.25">
      <c r="A601" s="37">
        <v>43221</v>
      </c>
      <c r="B601" s="37">
        <v>43251</v>
      </c>
      <c r="C601" s="38">
        <v>0.2044</v>
      </c>
      <c r="D601" s="39">
        <f t="shared" si="193"/>
        <v>0.30659999999999998</v>
      </c>
      <c r="E601" s="40">
        <f t="shared" si="194"/>
        <v>2.2535876422826506E-2</v>
      </c>
      <c r="F601" s="39">
        <f t="shared" si="195"/>
        <v>2.2535876422826506E-2</v>
      </c>
      <c r="G601" s="32">
        <f t="shared" si="188"/>
        <v>67212334</v>
      </c>
      <c r="H601" s="41">
        <f t="shared" si="187"/>
        <v>30</v>
      </c>
      <c r="I601" s="33">
        <f t="shared" si="189"/>
        <v>1514688.8531137404</v>
      </c>
      <c r="J601" s="42"/>
      <c r="K601" s="43"/>
      <c r="L601" s="36">
        <f t="shared" si="190"/>
        <v>109335072.90607831</v>
      </c>
    </row>
    <row r="602" spans="1:12" ht="12.75" customHeight="1" x14ac:dyDescent="0.25">
      <c r="A602" s="37">
        <v>43252</v>
      </c>
      <c r="B602" s="37">
        <v>43281</v>
      </c>
      <c r="C602" s="38">
        <v>0.20280000000000001</v>
      </c>
      <c r="D602" s="39">
        <f t="shared" si="193"/>
        <v>0.30420000000000003</v>
      </c>
      <c r="E602" s="40">
        <f t="shared" si="194"/>
        <v>2.2379225919199275E-2</v>
      </c>
      <c r="F602" s="39">
        <f t="shared" si="195"/>
        <v>2.2379225919199275E-2</v>
      </c>
      <c r="G602" s="32">
        <f t="shared" si="188"/>
        <v>67212334</v>
      </c>
      <c r="H602" s="41">
        <f t="shared" si="187"/>
        <v>30</v>
      </c>
      <c r="I602" s="33">
        <f t="shared" si="189"/>
        <v>1504160.0071426786</v>
      </c>
      <c r="J602" s="42"/>
      <c r="K602" s="43"/>
      <c r="L602" s="36">
        <f t="shared" si="190"/>
        <v>110839232.91322099</v>
      </c>
    </row>
    <row r="603" spans="1:12" ht="12.75" customHeight="1" x14ac:dyDescent="0.25">
      <c r="A603" s="37">
        <v>43282</v>
      </c>
      <c r="B603" s="37">
        <v>43312</v>
      </c>
      <c r="C603" s="38">
        <v>0.20030000000000001</v>
      </c>
      <c r="D603" s="39">
        <f t="shared" si="193"/>
        <v>0.30044999999999999</v>
      </c>
      <c r="E603" s="40">
        <f t="shared" si="194"/>
        <v>2.2133929699163168E-2</v>
      </c>
      <c r="F603" s="39">
        <f t="shared" si="195"/>
        <v>2.2133929699163168E-2</v>
      </c>
      <c r="G603" s="32">
        <f t="shared" si="188"/>
        <v>67212334</v>
      </c>
      <c r="H603" s="41">
        <f t="shared" si="187"/>
        <v>30</v>
      </c>
      <c r="I603" s="33">
        <f t="shared" si="189"/>
        <v>1487673.0756726745</v>
      </c>
      <c r="J603" s="42"/>
      <c r="K603" s="43"/>
      <c r="L603" s="36">
        <f t="shared" si="190"/>
        <v>112326905.98889366</v>
      </c>
    </row>
    <row r="604" spans="1:12" ht="12.75" customHeight="1" x14ac:dyDescent="0.25">
      <c r="A604" s="37">
        <v>43313</v>
      </c>
      <c r="B604" s="37">
        <v>43343</v>
      </c>
      <c r="C604" s="38">
        <v>0.19939999999999999</v>
      </c>
      <c r="D604" s="39">
        <f t="shared" si="193"/>
        <v>0.29909999999999998</v>
      </c>
      <c r="E604" s="40">
        <f t="shared" si="194"/>
        <v>2.2045464310016527E-2</v>
      </c>
      <c r="F604" s="39">
        <f t="shared" si="195"/>
        <v>2.2045464310016527E-2</v>
      </c>
      <c r="G604" s="32">
        <f t="shared" si="188"/>
        <v>67212334</v>
      </c>
      <c r="H604" s="41">
        <f t="shared" si="187"/>
        <v>30</v>
      </c>
      <c r="I604" s="33">
        <f t="shared" si="189"/>
        <v>1481727.1103899104</v>
      </c>
      <c r="J604" s="42"/>
      <c r="K604" s="43"/>
      <c r="L604" s="36">
        <f t="shared" si="190"/>
        <v>113808633.09928356</v>
      </c>
    </row>
    <row r="605" spans="1:12" ht="12.75" customHeight="1" x14ac:dyDescent="0.25">
      <c r="A605" s="37">
        <v>43344</v>
      </c>
      <c r="B605" s="37">
        <v>43373</v>
      </c>
      <c r="C605" s="38">
        <v>0.1981</v>
      </c>
      <c r="D605" s="39">
        <f t="shared" si="193"/>
        <v>0.29715000000000003</v>
      </c>
      <c r="E605" s="40">
        <f t="shared" si="194"/>
        <v>2.1917532081249247E-2</v>
      </c>
      <c r="F605" s="39">
        <f t="shared" si="195"/>
        <v>2.1917532081249247E-2</v>
      </c>
      <c r="G605" s="32">
        <f t="shared" si="188"/>
        <v>67212334</v>
      </c>
      <c r="H605" s="41">
        <f t="shared" si="187"/>
        <v>30</v>
      </c>
      <c r="I605" s="33">
        <f t="shared" si="189"/>
        <v>1473128.4867006396</v>
      </c>
      <c r="J605" s="42"/>
      <c r="K605" s="43"/>
      <c r="L605" s="36">
        <f t="shared" si="190"/>
        <v>115281761.5859842</v>
      </c>
    </row>
    <row r="606" spans="1:12" ht="12.75" customHeight="1" x14ac:dyDescent="0.25">
      <c r="A606" s="37">
        <v>43374</v>
      </c>
      <c r="B606" s="37">
        <v>43404</v>
      </c>
      <c r="C606" s="38">
        <v>0.1963</v>
      </c>
      <c r="D606" s="39">
        <f t="shared" si="193"/>
        <v>0.29444999999999999</v>
      </c>
      <c r="E606" s="40">
        <f t="shared" si="194"/>
        <v>2.1740103800155453E-2</v>
      </c>
      <c r="F606" s="39">
        <f t="shared" si="195"/>
        <v>2.1740103800155453E-2</v>
      </c>
      <c r="G606" s="32">
        <f t="shared" si="188"/>
        <v>67212334</v>
      </c>
      <c r="H606" s="41">
        <f t="shared" si="187"/>
        <v>30</v>
      </c>
      <c r="I606" s="33">
        <f t="shared" si="189"/>
        <v>1461203.1178107176</v>
      </c>
      <c r="J606" s="42"/>
      <c r="K606" s="43"/>
      <c r="L606" s="36">
        <f t="shared" si="190"/>
        <v>116742964.70379491</v>
      </c>
    </row>
    <row r="607" spans="1:12" ht="12.75" customHeight="1" x14ac:dyDescent="0.25">
      <c r="A607" s="37">
        <v>43405</v>
      </c>
      <c r="B607" s="37">
        <v>43434</v>
      </c>
      <c r="C607" s="38">
        <v>0.19489999999999999</v>
      </c>
      <c r="D607" s="39">
        <f>IF(A607="","",C607*1.5)</f>
        <v>0.29235</v>
      </c>
      <c r="E607" s="40">
        <f>IF(D607="","", (POWER((1+D607),(1/12)))-1)</f>
        <v>2.1601869331581591E-2</v>
      </c>
      <c r="F607" s="39">
        <f>IF(A607="","",IF(D$1=0,E607,MIN(E607,D$1)))</f>
        <v>2.1601869331581591E-2</v>
      </c>
      <c r="G607" s="32">
        <f t="shared" si="188"/>
        <v>67212334</v>
      </c>
      <c r="H607" s="41">
        <f t="shared" si="187"/>
        <v>30</v>
      </c>
      <c r="I607" s="33">
        <f t="shared" si="189"/>
        <v>1451912.0565386186</v>
      </c>
      <c r="J607" s="42"/>
      <c r="K607" s="43"/>
      <c r="L607" s="36">
        <f t="shared" si="190"/>
        <v>118194876.76033352</v>
      </c>
    </row>
    <row r="608" spans="1:12" ht="12.75" customHeight="1" x14ac:dyDescent="0.25">
      <c r="A608" s="37">
        <v>43435</v>
      </c>
      <c r="B608" s="37">
        <v>43465</v>
      </c>
      <c r="C608" s="38">
        <v>0.19400000000000001</v>
      </c>
      <c r="D608" s="39">
        <f t="shared" ref="D608:D618" si="196">IF(A608="","",C608*1.5)</f>
        <v>0.29100000000000004</v>
      </c>
      <c r="E608" s="40">
        <f t="shared" ref="E608:E618" si="197">IF(D608="","", (POWER((1+D608),(1/12)))-1)</f>
        <v>2.1512895544899102E-2</v>
      </c>
      <c r="F608" s="39">
        <f t="shared" ref="F608:F618" si="198">IF(A608="","",IF(D$1=0,E608,MIN(E608,D$1)))</f>
        <v>2.1512895544899102E-2</v>
      </c>
      <c r="G608" s="32">
        <f t="shared" si="188"/>
        <v>67212334</v>
      </c>
      <c r="H608" s="41">
        <f t="shared" si="187"/>
        <v>30</v>
      </c>
      <c r="I608" s="33">
        <f t="shared" si="189"/>
        <v>1445931.9206708705</v>
      </c>
      <c r="J608" s="106"/>
      <c r="K608" s="107"/>
      <c r="L608" s="36">
        <f t="shared" si="190"/>
        <v>119640808.68100439</v>
      </c>
    </row>
    <row r="609" spans="1:12" ht="12.75" customHeight="1" x14ac:dyDescent="0.25">
      <c r="A609" s="37">
        <v>43466</v>
      </c>
      <c r="B609" s="37">
        <v>43496</v>
      </c>
      <c r="C609" s="38">
        <v>0.19159999999999999</v>
      </c>
      <c r="D609" s="39">
        <f t="shared" si="196"/>
        <v>0.28739999999999999</v>
      </c>
      <c r="E609" s="40">
        <f t="shared" si="197"/>
        <v>2.127521449135017E-2</v>
      </c>
      <c r="F609" s="39">
        <f t="shared" si="198"/>
        <v>2.127521449135017E-2</v>
      </c>
      <c r="G609" s="32">
        <f t="shared" si="188"/>
        <v>67212334</v>
      </c>
      <c r="H609" s="41">
        <f t="shared" si="187"/>
        <v>30</v>
      </c>
      <c r="I609" s="33">
        <f t="shared" si="189"/>
        <v>1429956.8223142677</v>
      </c>
      <c r="J609" s="106"/>
      <c r="K609" s="107"/>
      <c r="L609" s="36">
        <f t="shared" si="190"/>
        <v>121070765.50331865</v>
      </c>
    </row>
    <row r="610" spans="1:12" ht="12.75" customHeight="1" x14ac:dyDescent="0.25">
      <c r="A610" s="132">
        <v>43497</v>
      </c>
      <c r="B610" s="132">
        <v>43524</v>
      </c>
      <c r="C610" s="133">
        <v>0.19700000000000001</v>
      </c>
      <c r="D610" s="73">
        <f t="shared" si="196"/>
        <v>0.29549999999999998</v>
      </c>
      <c r="E610" s="40">
        <f t="shared" si="197"/>
        <v>2.1809143962671307E-2</v>
      </c>
      <c r="F610" s="73">
        <f t="shared" si="198"/>
        <v>2.1809143962671307E-2</v>
      </c>
      <c r="G610" s="134">
        <f t="shared" si="188"/>
        <v>67212334</v>
      </c>
      <c r="H610" s="41">
        <f t="shared" si="187"/>
        <v>30</v>
      </c>
      <c r="I610" s="33">
        <f t="shared" si="189"/>
        <v>1465843.4682731475</v>
      </c>
      <c r="J610" s="42"/>
      <c r="K610" s="43"/>
      <c r="L610" s="36">
        <f t="shared" si="190"/>
        <v>122536608.9715918</v>
      </c>
    </row>
    <row r="611" spans="1:12" ht="12.75" customHeight="1" x14ac:dyDescent="0.25">
      <c r="A611" s="132">
        <v>43525</v>
      </c>
      <c r="B611" s="132">
        <v>43555</v>
      </c>
      <c r="C611" s="133">
        <v>0.19370000000000001</v>
      </c>
      <c r="D611" s="73">
        <f t="shared" si="196"/>
        <v>0.29055000000000003</v>
      </c>
      <c r="E611" s="40">
        <f t="shared" si="197"/>
        <v>2.1483218662772696E-2</v>
      </c>
      <c r="F611" s="73">
        <f t="shared" si="198"/>
        <v>2.1483218662772696E-2</v>
      </c>
      <c r="G611" s="134">
        <f t="shared" si="188"/>
        <v>67212334</v>
      </c>
      <c r="H611" s="41">
        <f t="shared" si="187"/>
        <v>30</v>
      </c>
      <c r="I611" s="33">
        <f t="shared" si="189"/>
        <v>1443937.2681573117</v>
      </c>
      <c r="J611" s="42"/>
      <c r="K611" s="43"/>
      <c r="L611" s="36">
        <f t="shared" si="190"/>
        <v>123980546.23974912</v>
      </c>
    </row>
    <row r="612" spans="1:12" ht="12.75" customHeight="1" x14ac:dyDescent="0.25">
      <c r="A612" s="132">
        <v>43556</v>
      </c>
      <c r="B612" s="132">
        <v>43585</v>
      </c>
      <c r="C612" s="133">
        <v>0.19320000000000001</v>
      </c>
      <c r="D612" s="73">
        <f t="shared" si="196"/>
        <v>0.2898</v>
      </c>
      <c r="E612" s="40">
        <f t="shared" si="197"/>
        <v>2.1433736106823309E-2</v>
      </c>
      <c r="F612" s="73">
        <f t="shared" si="198"/>
        <v>2.1433736106823309E-2</v>
      </c>
      <c r="G612" s="134">
        <f t="shared" si="188"/>
        <v>67212334</v>
      </c>
      <c r="H612" s="41">
        <f t="shared" si="187"/>
        <v>30</v>
      </c>
      <c r="I612" s="33">
        <f t="shared" si="189"/>
        <v>1440611.4300796678</v>
      </c>
      <c r="J612" s="42"/>
      <c r="K612" s="43"/>
      <c r="L612" s="36">
        <f t="shared" si="190"/>
        <v>125421157.66982879</v>
      </c>
    </row>
    <row r="613" spans="1:12" ht="12.75" customHeight="1" x14ac:dyDescent="0.25">
      <c r="A613" s="132">
        <v>43586</v>
      </c>
      <c r="B613" s="132">
        <v>43616</v>
      </c>
      <c r="C613" s="133">
        <v>0.19339999999999999</v>
      </c>
      <c r="D613" s="73">
        <f t="shared" si="196"/>
        <v>0.29009999999999997</v>
      </c>
      <c r="E613" s="40">
        <f t="shared" si="197"/>
        <v>2.1453532293473465E-2</v>
      </c>
      <c r="F613" s="73">
        <f t="shared" si="198"/>
        <v>2.1453532293473465E-2</v>
      </c>
      <c r="G613" s="134">
        <f t="shared" si="188"/>
        <v>67212334</v>
      </c>
      <c r="H613" s="41">
        <f t="shared" si="187"/>
        <v>30</v>
      </c>
      <c r="I613" s="33">
        <f t="shared" si="189"/>
        <v>1441941.9779887246</v>
      </c>
      <c r="J613" s="42"/>
      <c r="K613" s="43"/>
      <c r="L613" s="36">
        <f t="shared" si="190"/>
        <v>126863099.64781751</v>
      </c>
    </row>
    <row r="614" spans="1:12" ht="12.75" customHeight="1" x14ac:dyDescent="0.25">
      <c r="A614" s="132">
        <v>43617</v>
      </c>
      <c r="B614" s="132">
        <v>43646</v>
      </c>
      <c r="C614" s="133">
        <v>0.193</v>
      </c>
      <c r="D614" s="73">
        <f t="shared" si="196"/>
        <v>0.28949999999999998</v>
      </c>
      <c r="E614" s="40">
        <f t="shared" si="197"/>
        <v>2.1413935698951558E-2</v>
      </c>
      <c r="F614" s="73">
        <f t="shared" si="198"/>
        <v>2.1413935698951558E-2</v>
      </c>
      <c r="G614" s="134">
        <f t="shared" si="188"/>
        <v>67212334</v>
      </c>
      <c r="H614" s="41">
        <f t="shared" si="187"/>
        <v>30</v>
      </c>
      <c r="I614" s="33">
        <f t="shared" si="189"/>
        <v>1439280.5984524556</v>
      </c>
      <c r="J614" s="42"/>
      <c r="K614" s="43"/>
      <c r="L614" s="36">
        <f t="shared" si="190"/>
        <v>128302380.24626996</v>
      </c>
    </row>
    <row r="615" spans="1:12" ht="12.75" customHeight="1" x14ac:dyDescent="0.25">
      <c r="A615" s="132">
        <v>43647</v>
      </c>
      <c r="B615" s="132">
        <v>43677</v>
      </c>
      <c r="C615" s="133">
        <v>0.1928</v>
      </c>
      <c r="D615" s="73">
        <f t="shared" si="196"/>
        <v>0.28920000000000001</v>
      </c>
      <c r="E615" s="40">
        <f t="shared" si="197"/>
        <v>2.1394131067975497E-2</v>
      </c>
      <c r="F615" s="73">
        <f t="shared" si="198"/>
        <v>2.1394131067975497E-2</v>
      </c>
      <c r="G615" s="134">
        <f t="shared" si="188"/>
        <v>67212334</v>
      </c>
      <c r="H615" s="41">
        <f t="shared" si="187"/>
        <v>30</v>
      </c>
      <c r="I615" s="33">
        <f t="shared" si="189"/>
        <v>1437949.4829805458</v>
      </c>
      <c r="J615" s="42"/>
      <c r="K615" s="43"/>
      <c r="L615" s="36">
        <f>SUM(L614,I615)-J615</f>
        <v>129740329.72925051</v>
      </c>
    </row>
    <row r="616" spans="1:12" ht="12.75" customHeight="1" x14ac:dyDescent="0.25">
      <c r="A616" s="132">
        <v>43678</v>
      </c>
      <c r="B616" s="132">
        <v>43708</v>
      </c>
      <c r="C616" s="133">
        <v>0.19320000000000001</v>
      </c>
      <c r="D616" s="73">
        <f t="shared" si="196"/>
        <v>0.2898</v>
      </c>
      <c r="E616" s="40">
        <f t="shared" si="197"/>
        <v>2.1433736106823309E-2</v>
      </c>
      <c r="F616" s="73">
        <f t="shared" si="198"/>
        <v>2.1433736106823309E-2</v>
      </c>
      <c r="G616" s="134">
        <f t="shared" si="188"/>
        <v>67212334</v>
      </c>
      <c r="H616" s="41">
        <f>IF(A616="","",DAYS360(A616,B616+(1)))</f>
        <v>30</v>
      </c>
      <c r="I616" s="33">
        <f>IF(A616="","",((G616*F616)/30)*H616)</f>
        <v>1440611.4300796678</v>
      </c>
      <c r="J616" s="42"/>
      <c r="K616" s="43"/>
      <c r="L616" s="36">
        <f t="shared" ref="L616:L636" si="199">SUM(L615,I616)-J616</f>
        <v>131180941.15933017</v>
      </c>
    </row>
    <row r="617" spans="1:12" ht="12.75" customHeight="1" x14ac:dyDescent="0.25">
      <c r="A617" s="132">
        <v>43709</v>
      </c>
      <c r="B617" s="132">
        <v>43738</v>
      </c>
      <c r="C617" s="133">
        <v>0.19320000000000001</v>
      </c>
      <c r="D617" s="73">
        <f t="shared" si="196"/>
        <v>0.2898</v>
      </c>
      <c r="E617" s="40">
        <f t="shared" si="197"/>
        <v>2.1433736106823309E-2</v>
      </c>
      <c r="F617" s="73">
        <f t="shared" si="198"/>
        <v>2.1433736106823309E-2</v>
      </c>
      <c r="G617" s="134">
        <f t="shared" si="188"/>
        <v>67212334</v>
      </c>
      <c r="H617" s="41">
        <f>IF(A617="","",DAYS360(A617,B617+(1)))</f>
        <v>30</v>
      </c>
      <c r="I617" s="33">
        <f>IF(A617="","",((G617*F617)/30)*H617)</f>
        <v>1440611.4300796678</v>
      </c>
      <c r="J617" s="42"/>
      <c r="K617" s="43"/>
      <c r="L617" s="36">
        <f t="shared" si="199"/>
        <v>132621552.58940984</v>
      </c>
    </row>
    <row r="618" spans="1:12" ht="12.75" customHeight="1" x14ac:dyDescent="0.25">
      <c r="A618" s="132">
        <v>43739</v>
      </c>
      <c r="B618" s="132">
        <v>43769</v>
      </c>
      <c r="C618" s="133">
        <v>0.191</v>
      </c>
      <c r="D618" s="73">
        <f t="shared" si="196"/>
        <v>0.28649999999999998</v>
      </c>
      <c r="E618" s="40">
        <f t="shared" si="197"/>
        <v>2.1215699038257929E-2</v>
      </c>
      <c r="F618" s="73">
        <f t="shared" si="198"/>
        <v>2.1215699038257929E-2</v>
      </c>
      <c r="G618" s="134">
        <f t="shared" si="188"/>
        <v>67212334</v>
      </c>
      <c r="H618" s="41">
        <f>IF(A618="","",DAYS360(A618,B618+(1)))</f>
        <v>30</v>
      </c>
      <c r="I618" s="33">
        <f>IF(A618="","",((G618*F618)/30)*H618)</f>
        <v>1425956.6498028708</v>
      </c>
      <c r="J618" s="42"/>
      <c r="K618" s="43"/>
      <c r="L618" s="36">
        <f t="shared" si="199"/>
        <v>134047509.23921271</v>
      </c>
    </row>
    <row r="619" spans="1:12" ht="12.75" customHeight="1" x14ac:dyDescent="0.25">
      <c r="A619" s="132">
        <v>43770</v>
      </c>
      <c r="B619" s="132">
        <v>43799</v>
      </c>
      <c r="C619" s="133">
        <v>0.1903</v>
      </c>
      <c r="D619" s="73">
        <f>IF(A619="","",C619*1.5)</f>
        <v>0.28544999999999998</v>
      </c>
      <c r="E619" s="40">
        <f>IF(D619="","", (POWER((1+D619),(1/12)))-1)</f>
        <v>2.1146216086632474E-2</v>
      </c>
      <c r="F619" s="73">
        <f>IF(A619="","",IF(D$1=0,E619,MIN(E619,D$1)))</f>
        <v>2.1146216086632474E-2</v>
      </c>
      <c r="G619" s="134">
        <f t="shared" si="188"/>
        <v>67212334</v>
      </c>
      <c r="H619" s="41">
        <f>IF(A619="","",DAYS360(A619,B619+(1)))</f>
        <v>30</v>
      </c>
      <c r="I619" s="33">
        <f>IF(A619="","",((G619*F619)/30)*H619)</f>
        <v>1421286.5384509149</v>
      </c>
      <c r="J619" s="42"/>
      <c r="K619" s="43"/>
      <c r="L619" s="36">
        <f t="shared" si="199"/>
        <v>135468795.77766362</v>
      </c>
    </row>
    <row r="620" spans="1:12" ht="12.75" customHeight="1" x14ac:dyDescent="0.25">
      <c r="A620" s="132">
        <v>43800</v>
      </c>
      <c r="B620" s="132">
        <v>43830</v>
      </c>
      <c r="C620" s="133">
        <v>0.18909999999999999</v>
      </c>
      <c r="D620" s="73">
        <f t="shared" ref="D620:D625" si="200">IF(A620="","",C620*1.5)</f>
        <v>0.28364999999999996</v>
      </c>
      <c r="E620" s="40">
        <f t="shared" ref="E620:E625" si="201">IF(D620="","", (POWER((1+D620),(1/12)))-1)</f>
        <v>2.102698132372427E-2</v>
      </c>
      <c r="F620" s="73">
        <f t="shared" ref="F620:F625" si="202">IF(A620="","",IF(D$1=0,E620,MIN(E620,D$1)))</f>
        <v>2.102698132372427E-2</v>
      </c>
      <c r="G620" s="134">
        <f t="shared" si="188"/>
        <v>67212334</v>
      </c>
      <c r="H620" s="41">
        <f t="shared" ref="H620:H629" si="203">IF(A620="","",DAYS360(A620,B620+(1)))</f>
        <v>30</v>
      </c>
      <c r="I620" s="33">
        <f t="shared" ref="I620:I629" si="204">IF(A620="","",((G620*F620)/30)*H620)</f>
        <v>1413272.4917419178</v>
      </c>
      <c r="J620" s="42"/>
      <c r="K620" s="43"/>
      <c r="L620" s="36">
        <f t="shared" si="199"/>
        <v>136882068.26940554</v>
      </c>
    </row>
    <row r="621" spans="1:12" ht="12.75" customHeight="1" x14ac:dyDescent="0.25">
      <c r="A621" s="132">
        <v>43831</v>
      </c>
      <c r="B621" s="132">
        <v>43861</v>
      </c>
      <c r="C621" s="133">
        <v>0.19769999999999999</v>
      </c>
      <c r="D621" s="73">
        <f t="shared" si="200"/>
        <v>0.29654999999999998</v>
      </c>
      <c r="E621" s="40">
        <f t="shared" si="201"/>
        <v>2.1878132850398968E-2</v>
      </c>
      <c r="F621" s="73">
        <f t="shared" si="202"/>
        <v>2.1878132850398968E-2</v>
      </c>
      <c r="G621" s="134">
        <f t="shared" si="188"/>
        <v>67212334</v>
      </c>
      <c r="H621" s="41">
        <f t="shared" si="203"/>
        <v>30</v>
      </c>
      <c r="I621" s="33">
        <f t="shared" si="204"/>
        <v>1470480.3724373875</v>
      </c>
      <c r="J621" s="42"/>
      <c r="K621" s="43"/>
      <c r="L621" s="36">
        <f t="shared" si="199"/>
        <v>138352548.64184293</v>
      </c>
    </row>
    <row r="622" spans="1:12" ht="12.75" customHeight="1" x14ac:dyDescent="0.25">
      <c r="A622" s="132">
        <v>43862</v>
      </c>
      <c r="B622" s="132">
        <v>43890</v>
      </c>
      <c r="C622" s="133">
        <v>0.19059999999999999</v>
      </c>
      <c r="D622" s="73">
        <f t="shared" si="200"/>
        <v>0.28589999999999999</v>
      </c>
      <c r="E622" s="40">
        <f t="shared" si="201"/>
        <v>2.1176000862688671E-2</v>
      </c>
      <c r="F622" s="73">
        <f t="shared" si="202"/>
        <v>2.1176000862688671E-2</v>
      </c>
      <c r="G622" s="134">
        <f t="shared" si="188"/>
        <v>67212334</v>
      </c>
      <c r="H622" s="41">
        <f t="shared" si="203"/>
        <v>30</v>
      </c>
      <c r="I622" s="33">
        <f t="shared" si="204"/>
        <v>1423288.442767319</v>
      </c>
      <c r="J622" s="42"/>
      <c r="K622" s="43"/>
      <c r="L622" s="36">
        <f t="shared" si="199"/>
        <v>139775837.08461025</v>
      </c>
    </row>
    <row r="623" spans="1:12" ht="12.75" customHeight="1" x14ac:dyDescent="0.25">
      <c r="A623" s="132">
        <v>43891</v>
      </c>
      <c r="B623" s="132">
        <v>43921</v>
      </c>
      <c r="C623" s="133">
        <v>0.1895</v>
      </c>
      <c r="D623" s="73">
        <f t="shared" si="200"/>
        <v>0.28425</v>
      </c>
      <c r="E623" s="40">
        <f t="shared" si="201"/>
        <v>2.1066743264638976E-2</v>
      </c>
      <c r="F623" s="73">
        <f t="shared" si="202"/>
        <v>2.1066743264638976E-2</v>
      </c>
      <c r="G623" s="134">
        <f t="shared" si="188"/>
        <v>67212334</v>
      </c>
      <c r="H623" s="41">
        <f t="shared" si="203"/>
        <v>30</v>
      </c>
      <c r="I623" s="33">
        <f t="shared" si="204"/>
        <v>1415944.9845951654</v>
      </c>
      <c r="J623" s="42"/>
      <c r="K623" s="43"/>
      <c r="L623" s="36">
        <f t="shared" si="199"/>
        <v>141191782.06920543</v>
      </c>
    </row>
    <row r="624" spans="1:12" ht="12.75" customHeight="1" x14ac:dyDescent="0.25">
      <c r="A624" s="132">
        <v>43922</v>
      </c>
      <c r="B624" s="132">
        <v>43951</v>
      </c>
      <c r="C624" s="133">
        <v>0.18690000000000001</v>
      </c>
      <c r="D624" s="73">
        <f t="shared" si="200"/>
        <v>0.28034999999999999</v>
      </c>
      <c r="E624" s="40">
        <f t="shared" si="201"/>
        <v>2.0807985643612081E-2</v>
      </c>
      <c r="F624" s="73">
        <f t="shared" si="202"/>
        <v>2.0807985643612081E-2</v>
      </c>
      <c r="G624" s="134">
        <f t="shared" si="188"/>
        <v>67212334</v>
      </c>
      <c r="H624" s="41">
        <f t="shared" si="203"/>
        <v>30</v>
      </c>
      <c r="I624" s="33">
        <f t="shared" si="204"/>
        <v>1398553.2809456601</v>
      </c>
      <c r="J624" s="42"/>
      <c r="K624" s="43"/>
      <c r="L624" s="36">
        <f t="shared" si="199"/>
        <v>142590335.35015109</v>
      </c>
    </row>
    <row r="625" spans="1:12" ht="12.75" customHeight="1" x14ac:dyDescent="0.25">
      <c r="A625" s="132">
        <v>43952</v>
      </c>
      <c r="B625" s="132">
        <v>43982</v>
      </c>
      <c r="C625" s="133">
        <v>0.189</v>
      </c>
      <c r="D625" s="73">
        <f t="shared" si="200"/>
        <v>0.28349999999999997</v>
      </c>
      <c r="E625" s="40">
        <f t="shared" si="201"/>
        <v>2.101703817654843E-2</v>
      </c>
      <c r="F625" s="73">
        <f t="shared" si="202"/>
        <v>2.101703817654843E-2</v>
      </c>
      <c r="G625" s="134">
        <f t="shared" si="188"/>
        <v>67212334</v>
      </c>
      <c r="H625" s="41">
        <f t="shared" si="203"/>
        <v>30</v>
      </c>
      <c r="I625" s="33">
        <f t="shared" si="204"/>
        <v>1412604.1896129241</v>
      </c>
      <c r="J625" s="42"/>
      <c r="K625" s="43"/>
      <c r="L625" s="36">
        <f t="shared" si="199"/>
        <v>144002939.53976402</v>
      </c>
    </row>
    <row r="626" spans="1:12" ht="12.75" customHeight="1" x14ac:dyDescent="0.25">
      <c r="A626" s="132">
        <v>43983</v>
      </c>
      <c r="B626" s="132">
        <v>44012</v>
      </c>
      <c r="C626" s="133">
        <v>0.1812</v>
      </c>
      <c r="D626" s="73">
        <f>IF(A626="","",C626*1.5)</f>
        <v>0.27179999999999999</v>
      </c>
      <c r="E626" s="40">
        <f>IF(D626="","", (POWER((1+D626),(1/12)))-1)</f>
        <v>2.0238171647650516E-2</v>
      </c>
      <c r="F626" s="73">
        <f>IF(A626="","",IF(D$1=0,E626,MIN(E626,D$1)))</f>
        <v>2.0238171647650516E-2</v>
      </c>
      <c r="G626" s="134">
        <f t="shared" si="188"/>
        <v>67212334</v>
      </c>
      <c r="H626" s="41">
        <f t="shared" si="203"/>
        <v>30</v>
      </c>
      <c r="I626" s="33">
        <f t="shared" si="204"/>
        <v>1360254.7523312168</v>
      </c>
      <c r="J626" s="42"/>
      <c r="K626" s="43"/>
      <c r="L626" s="36">
        <f t="shared" si="199"/>
        <v>145363194.29209524</v>
      </c>
    </row>
    <row r="627" spans="1:12" ht="12.75" customHeight="1" x14ac:dyDescent="0.25">
      <c r="A627" s="132">
        <v>44013</v>
      </c>
      <c r="B627" s="132">
        <v>44043</v>
      </c>
      <c r="C627" s="133">
        <v>0.1812</v>
      </c>
      <c r="D627" s="73">
        <f>IF(A627="","",C627*1.5)</f>
        <v>0.27179999999999999</v>
      </c>
      <c r="E627" s="40">
        <f>IF(D627="","", (POWER((1+D627),(1/12)))-1)</f>
        <v>2.0238171647650516E-2</v>
      </c>
      <c r="F627" s="73">
        <f>IF(A627="","",IF(D$1=0,E627,MIN(E627,D$1)))</f>
        <v>2.0238171647650516E-2</v>
      </c>
      <c r="G627" s="134">
        <f t="shared" si="188"/>
        <v>67212334</v>
      </c>
      <c r="H627" s="41">
        <f t="shared" si="203"/>
        <v>30</v>
      </c>
      <c r="I627" s="33">
        <f t="shared" si="204"/>
        <v>1360254.7523312168</v>
      </c>
      <c r="J627" s="42"/>
      <c r="K627" s="43"/>
      <c r="L627" s="36">
        <f t="shared" si="199"/>
        <v>146723449.04442647</v>
      </c>
    </row>
    <row r="628" spans="1:12" ht="12.75" customHeight="1" x14ac:dyDescent="0.25">
      <c r="A628" s="132">
        <v>44044</v>
      </c>
      <c r="B628" s="132">
        <v>44074</v>
      </c>
      <c r="C628" s="133">
        <v>0.18290000000000001</v>
      </c>
      <c r="D628" s="73">
        <f t="shared" ref="D628:D636" si="205">IF(A628="","",C628*1.5)</f>
        <v>0.27434999999999998</v>
      </c>
      <c r="E628" s="40">
        <f t="shared" ref="E628:E636" si="206">IF(D628="","", (POWER((1+D628),(1/12)))-1)</f>
        <v>2.040848272831397E-2</v>
      </c>
      <c r="F628" s="73">
        <f t="shared" ref="F628:F636" si="207">IF(A628="","",IF(D$1=0,E628,MIN(E628,D$1)))</f>
        <v>2.040848272831397E-2</v>
      </c>
      <c r="G628" s="134">
        <f t="shared" si="188"/>
        <v>67212334</v>
      </c>
      <c r="H628" s="41">
        <f t="shared" si="203"/>
        <v>30</v>
      </c>
      <c r="I628" s="33">
        <f t="shared" si="204"/>
        <v>1371701.7575686697</v>
      </c>
      <c r="J628" s="42"/>
      <c r="K628" s="43"/>
      <c r="L628" s="36">
        <f t="shared" si="199"/>
        <v>148095150.80199513</v>
      </c>
    </row>
    <row r="629" spans="1:12" ht="12.75" customHeight="1" x14ac:dyDescent="0.25">
      <c r="A629" s="132">
        <v>44075</v>
      </c>
      <c r="B629" s="132">
        <v>44104</v>
      </c>
      <c r="C629" s="133">
        <v>0.1835</v>
      </c>
      <c r="D629" s="73">
        <f t="shared" si="205"/>
        <v>0.27524999999999999</v>
      </c>
      <c r="E629" s="40">
        <f t="shared" si="206"/>
        <v>2.0468517942215714E-2</v>
      </c>
      <c r="F629" s="73">
        <f t="shared" si="207"/>
        <v>2.0468517942215714E-2</v>
      </c>
      <c r="G629" s="134">
        <f t="shared" si="188"/>
        <v>67212334</v>
      </c>
      <c r="H629" s="41">
        <f t="shared" si="203"/>
        <v>30</v>
      </c>
      <c r="I629" s="33">
        <f t="shared" si="204"/>
        <v>1375736.8644171953</v>
      </c>
      <c r="J629" s="42"/>
      <c r="K629" s="43"/>
      <c r="L629" s="36">
        <f t="shared" si="199"/>
        <v>149470887.66641232</v>
      </c>
    </row>
    <row r="630" spans="1:12" ht="12.75" customHeight="1" x14ac:dyDescent="0.25">
      <c r="A630" s="132">
        <v>44105</v>
      </c>
      <c r="B630" s="132">
        <v>44135</v>
      </c>
      <c r="C630" s="133">
        <v>0.18090000000000001</v>
      </c>
      <c r="D630" s="73">
        <f t="shared" si="205"/>
        <v>0.27134999999999998</v>
      </c>
      <c r="E630" s="40">
        <f t="shared" si="206"/>
        <v>2.0208084261774895E-2</v>
      </c>
      <c r="F630" s="73">
        <f t="shared" si="207"/>
        <v>2.0208084261774895E-2</v>
      </c>
      <c r="G630" s="134">
        <f t="shared" si="188"/>
        <v>67212334</v>
      </c>
      <c r="H630" s="41">
        <f>IF(A630="","",DAYS360(A630,B630+(1)))</f>
        <v>30</v>
      </c>
      <c r="I630" s="33">
        <f>IF(A630="","",((G630*F630)/30)*H630)</f>
        <v>1358232.5089025577</v>
      </c>
      <c r="J630" s="42"/>
      <c r="K630" s="43"/>
      <c r="L630" s="36">
        <f t="shared" si="199"/>
        <v>150829120.17531487</v>
      </c>
    </row>
    <row r="631" spans="1:12" ht="12.75" customHeight="1" x14ac:dyDescent="0.25">
      <c r="A631" s="132">
        <v>44136</v>
      </c>
      <c r="B631" s="132">
        <v>44165</v>
      </c>
      <c r="C631" s="133">
        <v>0.1784</v>
      </c>
      <c r="D631" s="73">
        <f t="shared" si="205"/>
        <v>0.2676</v>
      </c>
      <c r="E631" s="40">
        <f t="shared" si="206"/>
        <v>1.9956975716262315E-2</v>
      </c>
      <c r="F631" s="73">
        <f t="shared" si="207"/>
        <v>1.9956975716262315E-2</v>
      </c>
      <c r="G631" s="134">
        <f t="shared" si="188"/>
        <v>67212334</v>
      </c>
      <c r="H631" s="41">
        <f>IF(A631="","",DAYS360(A631,B631+(1)))</f>
        <v>30</v>
      </c>
      <c r="I631" s="33">
        <f>IF(A631="","",((G631*F631)/30)*H631)</f>
        <v>1341354.917471312</v>
      </c>
      <c r="J631" s="42"/>
      <c r="K631" s="43"/>
      <c r="L631" s="36">
        <f t="shared" si="199"/>
        <v>152170475.09278619</v>
      </c>
    </row>
    <row r="632" spans="1:12" ht="12.75" customHeight="1" x14ac:dyDescent="0.25">
      <c r="A632" s="132">
        <v>44166</v>
      </c>
      <c r="B632" s="132">
        <v>44196</v>
      </c>
      <c r="C632" s="133">
        <v>0.17460000000000001</v>
      </c>
      <c r="D632" s="73">
        <f t="shared" si="205"/>
        <v>0.26190000000000002</v>
      </c>
      <c r="E632" s="40">
        <f t="shared" si="206"/>
        <v>1.9573983490916769E-2</v>
      </c>
      <c r="F632" s="73">
        <f t="shared" si="207"/>
        <v>1.9573983490916769E-2</v>
      </c>
      <c r="G632" s="134">
        <f t="shared" si="188"/>
        <v>67212334</v>
      </c>
      <c r="H632" s="41">
        <f>IF(A632="","",DAYS360(A632,B632+(1)))</f>
        <v>30</v>
      </c>
      <c r="I632" s="33">
        <f>IF(A632="","",((G632*F632)/30)*H632)</f>
        <v>1315613.1161019839</v>
      </c>
      <c r="J632" s="42"/>
      <c r="K632" s="43"/>
      <c r="L632" s="36">
        <f t="shared" si="199"/>
        <v>153486088.20888817</v>
      </c>
    </row>
    <row r="633" spans="1:12" ht="12.75" customHeight="1" x14ac:dyDescent="0.25">
      <c r="A633" s="132">
        <v>44197</v>
      </c>
      <c r="B633" s="132">
        <v>44227</v>
      </c>
      <c r="C633" s="133">
        <v>0.17319999999999999</v>
      </c>
      <c r="D633" s="73">
        <f t="shared" si="205"/>
        <v>0.25979999999999998</v>
      </c>
      <c r="E633" s="40">
        <f t="shared" si="206"/>
        <v>1.9432481245112987E-2</v>
      </c>
      <c r="F633" s="73">
        <f t="shared" si="207"/>
        <v>1.9432481245112987E-2</v>
      </c>
      <c r="G633" s="134">
        <f t="shared" si="188"/>
        <v>67212334</v>
      </c>
      <c r="H633" s="41">
        <f>IF(A633="","",DAYS360(A633,B633+(1)))</f>
        <v>30</v>
      </c>
      <c r="I633" s="33">
        <f>IF(A633="","",((G633*F633)/30)*H633)</f>
        <v>1306102.4198952699</v>
      </c>
      <c r="J633" s="42"/>
      <c r="K633" s="43"/>
      <c r="L633" s="36">
        <f t="shared" si="199"/>
        <v>154792190.62878343</v>
      </c>
    </row>
    <row r="634" spans="1:12" ht="12.75" customHeight="1" x14ac:dyDescent="0.25">
      <c r="A634" s="132">
        <v>44228</v>
      </c>
      <c r="B634" s="132">
        <v>44255</v>
      </c>
      <c r="C634" s="133">
        <v>0.17510000000000001</v>
      </c>
      <c r="D634" s="73">
        <f t="shared" si="205"/>
        <v>0.26264999999999999</v>
      </c>
      <c r="E634" s="40">
        <f t="shared" si="206"/>
        <v>1.9624467698764914E-2</v>
      </c>
      <c r="F634" s="73">
        <f t="shared" si="207"/>
        <v>1.9624467698764914E-2</v>
      </c>
      <c r="G634" s="134">
        <f t="shared" si="188"/>
        <v>67212334</v>
      </c>
      <c r="H634" s="41">
        <f>IF(A634="","",DAYS360(A634,B634+(1)))</f>
        <v>30</v>
      </c>
      <c r="I634" s="33">
        <f>IF(A634="","",((G634*F634)/30)*H634)</f>
        <v>1319006.2775415988</v>
      </c>
      <c r="J634" s="42"/>
      <c r="K634" s="43"/>
      <c r="L634" s="36">
        <f t="shared" si="199"/>
        <v>156111196.90632504</v>
      </c>
    </row>
    <row r="635" spans="1:12" ht="12.75" customHeight="1" x14ac:dyDescent="0.25">
      <c r="A635" s="132">
        <v>44256</v>
      </c>
      <c r="B635" s="132">
        <v>44286</v>
      </c>
      <c r="C635" s="133">
        <v>0.1741</v>
      </c>
      <c r="D635" s="73">
        <f t="shared" si="205"/>
        <v>0.26114999999999999</v>
      </c>
      <c r="E635" s="40">
        <f t="shared" si="206"/>
        <v>1.9523471771100809E-2</v>
      </c>
      <c r="F635" s="73">
        <f t="shared" si="207"/>
        <v>1.9523471771100809E-2</v>
      </c>
      <c r="G635" s="134">
        <f t="shared" si="188"/>
        <v>67212334</v>
      </c>
      <c r="H635" s="41">
        <f t="shared" ref="H635:H636" si="208">IF(A635="","",DAYS360(A635,B635+(1)))</f>
        <v>30</v>
      </c>
      <c r="I635" s="33">
        <f t="shared" ref="I635:I636" si="209">IF(A635="","",((G635*F635)/30)*H635)</f>
        <v>1312218.105518799</v>
      </c>
      <c r="J635" s="42"/>
      <c r="K635" s="43"/>
      <c r="L635" s="36">
        <f t="shared" si="199"/>
        <v>157423415.01184383</v>
      </c>
    </row>
    <row r="636" spans="1:12" ht="12.75" customHeight="1" x14ac:dyDescent="0.25">
      <c r="A636" s="132">
        <v>44287</v>
      </c>
      <c r="B636" s="132">
        <v>44316</v>
      </c>
      <c r="C636" s="133">
        <v>0.1731</v>
      </c>
      <c r="D636" s="73">
        <f t="shared" si="205"/>
        <v>0.25964999999999999</v>
      </c>
      <c r="E636" s="40">
        <f t="shared" si="206"/>
        <v>1.942236567004052E-2</v>
      </c>
      <c r="F636" s="73">
        <f t="shared" si="207"/>
        <v>1.942236567004052E-2</v>
      </c>
      <c r="G636" s="134">
        <f t="shared" si="188"/>
        <v>67212334</v>
      </c>
      <c r="H636" s="41">
        <f t="shared" si="208"/>
        <v>30</v>
      </c>
      <c r="I636" s="33">
        <f t="shared" si="209"/>
        <v>1305422.5284848972</v>
      </c>
      <c r="J636" s="42"/>
      <c r="K636" s="43"/>
      <c r="L636" s="36">
        <f t="shared" si="199"/>
        <v>158728837.54032874</v>
      </c>
    </row>
    <row r="637" spans="1:12" ht="12.75" customHeight="1" x14ac:dyDescent="0.25">
      <c r="A637" s="44"/>
      <c r="B637" s="45"/>
      <c r="C637" s="45"/>
      <c r="D637" s="116" t="s">
        <v>19</v>
      </c>
      <c r="E637" s="116"/>
      <c r="F637" s="46" t="s">
        <v>20</v>
      </c>
      <c r="G637" s="47">
        <f>G636</f>
        <v>67212334</v>
      </c>
      <c r="H637" s="48">
        <f>SUM(H575:H636)</f>
        <v>1851</v>
      </c>
      <c r="I637" s="49">
        <f>SUM(I575:I636)</f>
        <v>91516503.540328771</v>
      </c>
      <c r="J637" s="49"/>
      <c r="K637" s="50"/>
      <c r="L637" s="51">
        <f>L636</f>
        <v>158728837.54032874</v>
      </c>
    </row>
    <row r="638" spans="1:12" ht="12.75" customHeight="1" x14ac:dyDescent="0.25">
      <c r="A638" s="52"/>
      <c r="B638" s="52"/>
      <c r="C638" s="52"/>
      <c r="D638" s="52"/>
      <c r="E638" s="52"/>
      <c r="F638" s="52"/>
      <c r="G638" s="53"/>
      <c r="H638" s="53"/>
      <c r="I638" s="54"/>
      <c r="J638" s="55"/>
      <c r="K638" s="56"/>
      <c r="L638" s="57"/>
    </row>
    <row r="639" spans="1:12" ht="12.75" customHeight="1" x14ac:dyDescent="0.25">
      <c r="A639" s="52"/>
      <c r="B639" s="52"/>
      <c r="C639" s="52"/>
      <c r="D639" s="58"/>
      <c r="E639" s="58"/>
      <c r="F639" s="58"/>
      <c r="G639" s="59"/>
      <c r="H639" s="111" t="s">
        <v>21</v>
      </c>
      <c r="I639" s="111"/>
      <c r="J639" s="111"/>
      <c r="K639" s="111"/>
      <c r="L639" s="60">
        <f>SUM(G637,I637)</f>
        <v>158728837.54032877</v>
      </c>
    </row>
    <row r="640" spans="1:12" ht="12.75" customHeight="1" x14ac:dyDescent="0.25">
      <c r="A640" s="52"/>
      <c r="B640" s="52"/>
      <c r="C640" s="52"/>
      <c r="D640" s="52"/>
      <c r="E640" s="52"/>
      <c r="F640" s="52"/>
      <c r="G640" s="53"/>
      <c r="H640" s="53"/>
      <c r="I640" s="54"/>
      <c r="J640" s="55"/>
      <c r="K640" s="56"/>
      <c r="L640" s="57"/>
    </row>
    <row r="641" spans="1:12" ht="12.75" customHeight="1" x14ac:dyDescent="0.25">
      <c r="C641" s="7"/>
      <c r="H641" s="111" t="s">
        <v>22</v>
      </c>
      <c r="I641" s="111"/>
      <c r="J641" s="111"/>
      <c r="K641" s="111"/>
      <c r="L641" s="61">
        <f>I637</f>
        <v>91516503.540328771</v>
      </c>
    </row>
    <row r="642" spans="1:12" ht="12.75" customHeight="1" x14ac:dyDescent="0.25">
      <c r="C642" s="7"/>
      <c r="I642" s="7"/>
    </row>
    <row r="643" spans="1:12" ht="12.75" customHeight="1" x14ac:dyDescent="0.25">
      <c r="A643" s="67" t="s">
        <v>0</v>
      </c>
      <c r="B643" s="68">
        <v>5103</v>
      </c>
      <c r="C643" s="1"/>
      <c r="D643" s="2"/>
      <c r="E643" s="2"/>
      <c r="F643" s="3"/>
      <c r="G643" s="4"/>
      <c r="H643" s="3"/>
      <c r="I643" s="3"/>
      <c r="J643" s="3"/>
      <c r="K643" s="5"/>
      <c r="L643" s="6"/>
    </row>
    <row r="644" spans="1:12" ht="12.75" customHeight="1" x14ac:dyDescent="0.25">
      <c r="A644" s="67" t="s">
        <v>1</v>
      </c>
      <c r="B644" s="69">
        <v>43567640</v>
      </c>
      <c r="C644" s="7"/>
      <c r="D644" s="1"/>
      <c r="E644" s="2"/>
      <c r="F644" s="8"/>
      <c r="G644" s="8"/>
      <c r="H644" s="3"/>
      <c r="I644" s="3"/>
      <c r="J644" s="3"/>
      <c r="K644" s="5"/>
      <c r="L644" s="6"/>
    </row>
    <row r="645" spans="1:12" ht="12.75" customHeight="1" x14ac:dyDescent="0.25">
      <c r="A645" s="117"/>
      <c r="B645" s="117"/>
      <c r="C645" s="117"/>
      <c r="D645" s="118"/>
      <c r="E645" s="119"/>
      <c r="F645" s="3"/>
      <c r="G645" s="3"/>
      <c r="H645" s="3"/>
      <c r="I645" s="3"/>
      <c r="J645" s="3"/>
      <c r="K645" s="5"/>
      <c r="L645" s="6"/>
    </row>
    <row r="646" spans="1:12" ht="12.75" customHeight="1" x14ac:dyDescent="0.25">
      <c r="A646" s="110"/>
      <c r="B646" s="110"/>
      <c r="C646" s="10"/>
      <c r="D646" s="11"/>
      <c r="E646" s="11"/>
      <c r="F646" s="3"/>
      <c r="G646" s="3"/>
      <c r="H646" s="3"/>
      <c r="I646" s="3"/>
      <c r="J646" s="3"/>
      <c r="K646" s="5"/>
      <c r="L646" s="6"/>
    </row>
    <row r="647" spans="1:12" ht="12.75" customHeight="1" x14ac:dyDescent="0.25">
      <c r="A647" s="112" t="s">
        <v>2</v>
      </c>
      <c r="B647" s="112"/>
      <c r="C647" s="12" t="s">
        <v>3</v>
      </c>
      <c r="D647" s="113" t="s">
        <v>4</v>
      </c>
      <c r="E647" s="113"/>
      <c r="F647" s="13" t="s">
        <v>5</v>
      </c>
      <c r="G647" s="114" t="s">
        <v>6</v>
      </c>
      <c r="H647" s="114"/>
      <c r="I647" s="114"/>
      <c r="J647" s="114"/>
      <c r="K647" s="114"/>
      <c r="L647" s="114"/>
    </row>
    <row r="648" spans="1:12" ht="12.75" customHeight="1" x14ac:dyDescent="0.25">
      <c r="A648" s="14" t="s">
        <v>7</v>
      </c>
      <c r="B648" s="14" t="s">
        <v>8</v>
      </c>
      <c r="C648" s="15" t="s">
        <v>9</v>
      </c>
      <c r="D648" s="16" t="s">
        <v>10</v>
      </c>
      <c r="E648" s="16" t="s">
        <v>11</v>
      </c>
      <c r="F648" s="12" t="s">
        <v>12</v>
      </c>
      <c r="G648" s="17" t="s">
        <v>13</v>
      </c>
      <c r="H648" s="18" t="s">
        <v>14</v>
      </c>
      <c r="I648" s="19" t="s">
        <v>15</v>
      </c>
      <c r="J648" s="115" t="s">
        <v>16</v>
      </c>
      <c r="K648" s="115"/>
      <c r="L648" s="62" t="s">
        <v>23</v>
      </c>
    </row>
    <row r="649" spans="1:12" ht="12.75" customHeight="1" x14ac:dyDescent="0.25">
      <c r="A649" s="20"/>
      <c r="B649" s="21"/>
      <c r="C649" s="22"/>
      <c r="D649" s="23" t="str">
        <f>IF(C649="","",C649*1.5)</f>
        <v/>
      </c>
      <c r="E649" s="24" t="str">
        <f t="shared" ref="E649:E664" si="210">IF(D649="","", (POWER((1+D649),(1/12)))-1)</f>
        <v/>
      </c>
      <c r="F649" s="25" t="str">
        <f>IF(A649="","",IF(D$337=0,E649,MIN(E649,D$337)))</f>
        <v/>
      </c>
      <c r="G649" s="26">
        <f>B644</f>
        <v>43567640</v>
      </c>
      <c r="H649" s="27" t="str">
        <f t="shared" ref="H649:H690" si="211">IF(A649="","",DAYS360(A649,B649+(1)))</f>
        <v/>
      </c>
      <c r="I649" s="28">
        <f>D645</f>
        <v>0</v>
      </c>
      <c r="J649" s="29" t="s">
        <v>17</v>
      </c>
      <c r="K649" s="30" t="s">
        <v>18</v>
      </c>
      <c r="L649" s="31">
        <f>G649+I649</f>
        <v>43567640</v>
      </c>
    </row>
    <row r="650" spans="1:12" ht="12.75" customHeight="1" x14ac:dyDescent="0.25">
      <c r="A650" s="20"/>
      <c r="B650" s="20"/>
      <c r="C650" s="22"/>
      <c r="D650" s="23" t="str">
        <f>IF(C650="","",C650*1.5)</f>
        <v/>
      </c>
      <c r="E650" s="24" t="str">
        <f t="shared" si="210"/>
        <v/>
      </c>
      <c r="F650" s="25" t="str">
        <f>IF(A650="","",IF(D$337=0,E650,MIN(E650,D$337)))</f>
        <v/>
      </c>
      <c r="G650" s="32">
        <f t="shared" ref="G650:G681" si="212">MIN(G649,L649)</f>
        <v>43567640</v>
      </c>
      <c r="H650" s="27" t="str">
        <f t="shared" si="211"/>
        <v/>
      </c>
      <c r="I650" s="33" t="str">
        <f t="shared" ref="I650:I690" si="213">IF(A650="","",((G650*F650)/30)*H650)</f>
        <v/>
      </c>
      <c r="J650" s="34"/>
      <c r="K650" s="35"/>
      <c r="L650" s="36">
        <f t="shared" ref="L650:L681" si="214">SUM(L649,I650)-J650</f>
        <v>43567640</v>
      </c>
    </row>
    <row r="651" spans="1:12" ht="12.75" customHeight="1" x14ac:dyDescent="0.25">
      <c r="A651" s="37">
        <v>42475</v>
      </c>
      <c r="B651" s="37">
        <v>42490</v>
      </c>
      <c r="C651" s="38">
        <v>0.2054</v>
      </c>
      <c r="D651" s="39">
        <f t="shared" ref="D651:D664" si="215">IF(A651="","",C651*1.5)</f>
        <v>0.30809999999999998</v>
      </c>
      <c r="E651" s="40">
        <f t="shared" si="210"/>
        <v>2.2633649099822239E-2</v>
      </c>
      <c r="F651" s="39">
        <f t="shared" ref="F651:F664" si="216">IF(A651="","",IF(D$1=0,E651,MIN(E651,D$1)))</f>
        <v>2.2633649099822239E-2</v>
      </c>
      <c r="G651" s="32">
        <f t="shared" si="212"/>
        <v>43567640</v>
      </c>
      <c r="H651" s="41">
        <f t="shared" si="211"/>
        <v>16</v>
      </c>
      <c r="I651" s="33">
        <f t="shared" si="213"/>
        <v>525917.16046260239</v>
      </c>
      <c r="J651" s="42"/>
      <c r="K651" s="43"/>
      <c r="L651" s="36">
        <f t="shared" si="214"/>
        <v>44093557.160462603</v>
      </c>
    </row>
    <row r="652" spans="1:12" ht="12.75" customHeight="1" x14ac:dyDescent="0.25">
      <c r="A652" s="37">
        <v>42491</v>
      </c>
      <c r="B652" s="37">
        <v>42521</v>
      </c>
      <c r="C652" s="38">
        <v>0.2054</v>
      </c>
      <c r="D652" s="39">
        <f t="shared" si="215"/>
        <v>0.30809999999999998</v>
      </c>
      <c r="E652" s="40">
        <f t="shared" si="210"/>
        <v>2.2633649099822239E-2</v>
      </c>
      <c r="F652" s="39">
        <f t="shared" si="216"/>
        <v>2.2633649099822239E-2</v>
      </c>
      <c r="G652" s="32">
        <f t="shared" si="212"/>
        <v>43567640</v>
      </c>
      <c r="H652" s="41">
        <f t="shared" si="211"/>
        <v>30</v>
      </c>
      <c r="I652" s="33">
        <f t="shared" si="213"/>
        <v>986094.67586737953</v>
      </c>
      <c r="J652" s="42"/>
      <c r="K652" s="43"/>
      <c r="L652" s="36">
        <f t="shared" si="214"/>
        <v>45079651.836329982</v>
      </c>
    </row>
    <row r="653" spans="1:12" ht="12.75" customHeight="1" x14ac:dyDescent="0.25">
      <c r="A653" s="37">
        <v>42522</v>
      </c>
      <c r="B653" s="37">
        <v>42551</v>
      </c>
      <c r="C653" s="38">
        <v>0.2054</v>
      </c>
      <c r="D653" s="39">
        <f t="shared" si="215"/>
        <v>0.30809999999999998</v>
      </c>
      <c r="E653" s="40">
        <f t="shared" si="210"/>
        <v>2.2633649099822239E-2</v>
      </c>
      <c r="F653" s="39">
        <f t="shared" si="216"/>
        <v>2.2633649099822239E-2</v>
      </c>
      <c r="G653" s="32">
        <f t="shared" si="212"/>
        <v>43567640</v>
      </c>
      <c r="H653" s="41">
        <f t="shared" si="211"/>
        <v>30</v>
      </c>
      <c r="I653" s="33">
        <f t="shared" si="213"/>
        <v>986094.67586737953</v>
      </c>
      <c r="J653" s="42"/>
      <c r="K653" s="43"/>
      <c r="L653" s="36">
        <f t="shared" si="214"/>
        <v>46065746.51219736</v>
      </c>
    </row>
    <row r="654" spans="1:12" ht="12.75" customHeight="1" x14ac:dyDescent="0.25">
      <c r="A654" s="37">
        <v>42552</v>
      </c>
      <c r="B654" s="37">
        <v>42582</v>
      </c>
      <c r="C654" s="38">
        <v>0.21340000000000001</v>
      </c>
      <c r="D654" s="39">
        <f t="shared" si="215"/>
        <v>0.3201</v>
      </c>
      <c r="E654" s="40">
        <f t="shared" si="210"/>
        <v>2.3412151466478903E-2</v>
      </c>
      <c r="F654" s="39">
        <f t="shared" si="216"/>
        <v>2.3412151466478903E-2</v>
      </c>
      <c r="G654" s="32">
        <f t="shared" si="212"/>
        <v>43567640</v>
      </c>
      <c r="H654" s="41">
        <f t="shared" si="211"/>
        <v>30</v>
      </c>
      <c r="I654" s="33">
        <f t="shared" si="213"/>
        <v>1020012.1867170248</v>
      </c>
      <c r="J654" s="42"/>
      <c r="K654" s="43"/>
      <c r="L654" s="36">
        <f t="shared" si="214"/>
        <v>47085758.698914386</v>
      </c>
    </row>
    <row r="655" spans="1:12" ht="12.75" customHeight="1" x14ac:dyDescent="0.25">
      <c r="A655" s="37">
        <v>42583</v>
      </c>
      <c r="B655" s="37">
        <v>42613</v>
      </c>
      <c r="C655" s="38">
        <v>0.21340000000000001</v>
      </c>
      <c r="D655" s="39">
        <f t="shared" si="215"/>
        <v>0.3201</v>
      </c>
      <c r="E655" s="40">
        <f t="shared" si="210"/>
        <v>2.3412151466478903E-2</v>
      </c>
      <c r="F655" s="39">
        <f t="shared" si="216"/>
        <v>2.3412151466478903E-2</v>
      </c>
      <c r="G655" s="32">
        <f t="shared" si="212"/>
        <v>43567640</v>
      </c>
      <c r="H655" s="41">
        <f t="shared" si="211"/>
        <v>30</v>
      </c>
      <c r="I655" s="33">
        <f t="shared" si="213"/>
        <v>1020012.1867170248</v>
      </c>
      <c r="J655" s="42"/>
      <c r="K655" s="43"/>
      <c r="L655" s="36">
        <f t="shared" si="214"/>
        <v>48105770.885631412</v>
      </c>
    </row>
    <row r="656" spans="1:12" ht="12.75" customHeight="1" x14ac:dyDescent="0.25">
      <c r="A656" s="37">
        <v>42614</v>
      </c>
      <c r="B656" s="37">
        <v>42643</v>
      </c>
      <c r="C656" s="38">
        <v>0.21340000000000001</v>
      </c>
      <c r="D656" s="39">
        <f t="shared" si="215"/>
        <v>0.3201</v>
      </c>
      <c r="E656" s="40">
        <f t="shared" si="210"/>
        <v>2.3412151466478903E-2</v>
      </c>
      <c r="F656" s="39">
        <f t="shared" si="216"/>
        <v>2.3412151466478903E-2</v>
      </c>
      <c r="G656" s="32">
        <f t="shared" si="212"/>
        <v>43567640</v>
      </c>
      <c r="H656" s="41">
        <f t="shared" si="211"/>
        <v>30</v>
      </c>
      <c r="I656" s="33">
        <f t="shared" si="213"/>
        <v>1020012.1867170248</v>
      </c>
      <c r="J656" s="42"/>
      <c r="K656" s="43"/>
      <c r="L656" s="36">
        <f t="shared" si="214"/>
        <v>49125783.072348438</v>
      </c>
    </row>
    <row r="657" spans="1:12" ht="12.75" customHeight="1" x14ac:dyDescent="0.25">
      <c r="A657" s="37">
        <v>42644</v>
      </c>
      <c r="B657" s="37">
        <v>42674</v>
      </c>
      <c r="C657" s="38">
        <v>0.21990000000000001</v>
      </c>
      <c r="D657" s="39">
        <f t="shared" si="215"/>
        <v>0.32985000000000003</v>
      </c>
      <c r="E657" s="40">
        <f t="shared" si="210"/>
        <v>2.4039922656450941E-2</v>
      </c>
      <c r="F657" s="39">
        <f t="shared" si="216"/>
        <v>2.4039922656450941E-2</v>
      </c>
      <c r="G657" s="32">
        <f t="shared" si="212"/>
        <v>43567640</v>
      </c>
      <c r="H657" s="41">
        <f t="shared" si="211"/>
        <v>30</v>
      </c>
      <c r="I657" s="33">
        <f t="shared" si="213"/>
        <v>1047362.6959240983</v>
      </c>
      <c r="J657" s="42"/>
      <c r="K657" s="43"/>
      <c r="L657" s="36">
        <f t="shared" si="214"/>
        <v>50173145.768272534</v>
      </c>
    </row>
    <row r="658" spans="1:12" ht="12.75" customHeight="1" x14ac:dyDescent="0.25">
      <c r="A658" s="37">
        <v>42675</v>
      </c>
      <c r="B658" s="37">
        <v>42704</v>
      </c>
      <c r="C658" s="38">
        <v>0.21990000000000001</v>
      </c>
      <c r="D658" s="39">
        <f t="shared" si="215"/>
        <v>0.32985000000000003</v>
      </c>
      <c r="E658" s="40">
        <f t="shared" si="210"/>
        <v>2.4039922656450941E-2</v>
      </c>
      <c r="F658" s="39">
        <f t="shared" si="216"/>
        <v>2.4039922656450941E-2</v>
      </c>
      <c r="G658" s="32">
        <f t="shared" si="212"/>
        <v>43567640</v>
      </c>
      <c r="H658" s="41">
        <f t="shared" si="211"/>
        <v>30</v>
      </c>
      <c r="I658" s="33">
        <f t="shared" si="213"/>
        <v>1047362.6959240983</v>
      </c>
      <c r="J658" s="42"/>
      <c r="K658" s="43"/>
      <c r="L658" s="36">
        <f t="shared" si="214"/>
        <v>51220508.46419663</v>
      </c>
    </row>
    <row r="659" spans="1:12" ht="12.75" customHeight="1" x14ac:dyDescent="0.25">
      <c r="A659" s="37">
        <v>42705</v>
      </c>
      <c r="B659" s="37">
        <v>42735</v>
      </c>
      <c r="C659" s="38">
        <v>0.21990000000000001</v>
      </c>
      <c r="D659" s="39">
        <f t="shared" si="215"/>
        <v>0.32985000000000003</v>
      </c>
      <c r="E659" s="40">
        <f t="shared" si="210"/>
        <v>2.4039922656450941E-2</v>
      </c>
      <c r="F659" s="39">
        <f t="shared" si="216"/>
        <v>2.4039922656450941E-2</v>
      </c>
      <c r="G659" s="32">
        <f t="shared" si="212"/>
        <v>43567640</v>
      </c>
      <c r="H659" s="41">
        <f t="shared" si="211"/>
        <v>30</v>
      </c>
      <c r="I659" s="33">
        <f t="shared" si="213"/>
        <v>1047362.6959240983</v>
      </c>
      <c r="J659" s="42"/>
      <c r="K659" s="43"/>
      <c r="L659" s="36">
        <f t="shared" si="214"/>
        <v>52267871.160120726</v>
      </c>
    </row>
    <row r="660" spans="1:12" ht="12.75" customHeight="1" x14ac:dyDescent="0.25">
      <c r="A660" s="37">
        <v>42736</v>
      </c>
      <c r="B660" s="37">
        <v>42766</v>
      </c>
      <c r="C660" s="38">
        <v>0.22339999999999999</v>
      </c>
      <c r="D660" s="39">
        <f t="shared" si="215"/>
        <v>0.33509999999999995</v>
      </c>
      <c r="E660" s="40">
        <f t="shared" si="210"/>
        <v>2.4376207843189057E-2</v>
      </c>
      <c r="F660" s="39">
        <f t="shared" si="216"/>
        <v>2.4376207843189057E-2</v>
      </c>
      <c r="G660" s="32">
        <f t="shared" si="212"/>
        <v>43567640</v>
      </c>
      <c r="H660" s="41">
        <f t="shared" si="211"/>
        <v>30</v>
      </c>
      <c r="I660" s="33">
        <f t="shared" si="213"/>
        <v>1062013.8478772372</v>
      </c>
      <c r="J660" s="42"/>
      <c r="K660" s="43"/>
      <c r="L660" s="36">
        <f t="shared" si="214"/>
        <v>53329885.00799796</v>
      </c>
    </row>
    <row r="661" spans="1:12" ht="12.75" customHeight="1" x14ac:dyDescent="0.25">
      <c r="A661" s="37">
        <v>42767</v>
      </c>
      <c r="B661" s="37">
        <v>42794</v>
      </c>
      <c r="C661" s="38">
        <v>0.22339999999999999</v>
      </c>
      <c r="D661" s="39">
        <f t="shared" si="215"/>
        <v>0.33509999999999995</v>
      </c>
      <c r="E661" s="40">
        <f t="shared" si="210"/>
        <v>2.4376207843189057E-2</v>
      </c>
      <c r="F661" s="39">
        <f t="shared" si="216"/>
        <v>2.4376207843189057E-2</v>
      </c>
      <c r="G661" s="32">
        <f t="shared" si="212"/>
        <v>43567640</v>
      </c>
      <c r="H661" s="41">
        <f t="shared" si="211"/>
        <v>30</v>
      </c>
      <c r="I661" s="33">
        <f t="shared" si="213"/>
        <v>1062013.8478772372</v>
      </c>
      <c r="J661" s="42"/>
      <c r="K661" s="43"/>
      <c r="L661" s="36">
        <f t="shared" si="214"/>
        <v>54391898.855875194</v>
      </c>
    </row>
    <row r="662" spans="1:12" ht="12.75" customHeight="1" x14ac:dyDescent="0.25">
      <c r="A662" s="37">
        <v>42795</v>
      </c>
      <c r="B662" s="37">
        <v>42825</v>
      </c>
      <c r="C662" s="38">
        <v>0.22339999999999999</v>
      </c>
      <c r="D662" s="39">
        <f t="shared" si="215"/>
        <v>0.33509999999999995</v>
      </c>
      <c r="E662" s="40">
        <f t="shared" si="210"/>
        <v>2.4376207843189057E-2</v>
      </c>
      <c r="F662" s="39">
        <f t="shared" si="216"/>
        <v>2.4376207843189057E-2</v>
      </c>
      <c r="G662" s="32">
        <f t="shared" si="212"/>
        <v>43567640</v>
      </c>
      <c r="H662" s="41">
        <f t="shared" si="211"/>
        <v>30</v>
      </c>
      <c r="I662" s="33">
        <f t="shared" si="213"/>
        <v>1062013.8478772372</v>
      </c>
      <c r="J662" s="42"/>
      <c r="K662" s="43"/>
      <c r="L662" s="36">
        <f t="shared" si="214"/>
        <v>55453912.703752428</v>
      </c>
    </row>
    <row r="663" spans="1:12" ht="12.75" customHeight="1" x14ac:dyDescent="0.25">
      <c r="A663" s="37">
        <v>42826</v>
      </c>
      <c r="B663" s="37">
        <v>42855</v>
      </c>
      <c r="C663" s="38">
        <v>0.2233</v>
      </c>
      <c r="D663" s="39">
        <f t="shared" si="215"/>
        <v>0.33494999999999997</v>
      </c>
      <c r="E663" s="40">
        <f t="shared" si="210"/>
        <v>2.4366616530168139E-2</v>
      </c>
      <c r="F663" s="39">
        <f t="shared" si="216"/>
        <v>2.4366616530168139E-2</v>
      </c>
      <c r="G663" s="32">
        <f t="shared" si="212"/>
        <v>43567640</v>
      </c>
      <c r="H663" s="41">
        <f t="shared" si="211"/>
        <v>30</v>
      </c>
      <c r="I663" s="33">
        <f t="shared" si="213"/>
        <v>1061595.9770044147</v>
      </c>
      <c r="J663" s="42"/>
      <c r="K663" s="43"/>
      <c r="L663" s="36">
        <f t="shared" si="214"/>
        <v>56515508.680756845</v>
      </c>
    </row>
    <row r="664" spans="1:12" ht="12.75" customHeight="1" x14ac:dyDescent="0.25">
      <c r="A664" s="37">
        <v>42856</v>
      </c>
      <c r="B664" s="37">
        <v>42886</v>
      </c>
      <c r="C664" s="38">
        <v>0.2233</v>
      </c>
      <c r="D664" s="39">
        <f t="shared" si="215"/>
        <v>0.33494999999999997</v>
      </c>
      <c r="E664" s="40">
        <f t="shared" si="210"/>
        <v>2.4366616530168139E-2</v>
      </c>
      <c r="F664" s="39">
        <f t="shared" si="216"/>
        <v>2.4366616530168139E-2</v>
      </c>
      <c r="G664" s="32">
        <f t="shared" si="212"/>
        <v>43567640</v>
      </c>
      <c r="H664" s="41">
        <f t="shared" si="211"/>
        <v>30</v>
      </c>
      <c r="I664" s="33">
        <f t="shared" si="213"/>
        <v>1061595.9770044147</v>
      </c>
      <c r="J664" s="42"/>
      <c r="K664" s="43"/>
      <c r="L664" s="36">
        <f t="shared" si="214"/>
        <v>57577104.657761261</v>
      </c>
    </row>
    <row r="665" spans="1:12" ht="12.75" customHeight="1" x14ac:dyDescent="0.25">
      <c r="A665" s="37">
        <v>42887</v>
      </c>
      <c r="B665" s="37">
        <v>42916</v>
      </c>
      <c r="C665" s="38">
        <v>0.2233</v>
      </c>
      <c r="D665" s="39">
        <f>IF(A665="","",C665*1.5)</f>
        <v>0.33494999999999997</v>
      </c>
      <c r="E665" s="40">
        <f>IF(D665="","", (POWER((1+D665),(1/12)))-1)</f>
        <v>2.4366616530168139E-2</v>
      </c>
      <c r="F665" s="39">
        <f>IF(A665="","",IF(D$1=0,E665,MIN(E665,D$1)))</f>
        <v>2.4366616530168139E-2</v>
      </c>
      <c r="G665" s="32">
        <f t="shared" si="212"/>
        <v>43567640</v>
      </c>
      <c r="H665" s="41">
        <f t="shared" si="211"/>
        <v>30</v>
      </c>
      <c r="I665" s="33">
        <f t="shared" si="213"/>
        <v>1061595.9770044147</v>
      </c>
      <c r="J665" s="42"/>
      <c r="K665" s="43"/>
      <c r="L665" s="36">
        <f t="shared" si="214"/>
        <v>58638700.634765677</v>
      </c>
    </row>
    <row r="666" spans="1:12" ht="12.75" customHeight="1" x14ac:dyDescent="0.25">
      <c r="A666" s="37">
        <v>42917</v>
      </c>
      <c r="B666" s="37">
        <v>42947</v>
      </c>
      <c r="C666" s="38">
        <v>0.2198</v>
      </c>
      <c r="D666" s="39">
        <f>IF(A666="","",C666*1.5)</f>
        <v>0.32969999999999999</v>
      </c>
      <c r="E666" s="40">
        <f>IF(D666="","", (POWER((1+D666),(1/12)))-1)</f>
        <v>2.4030296637850723E-2</v>
      </c>
      <c r="F666" s="39">
        <f>IF(A666="","",IF(D$1=0,E666,MIN(E666,D$1)))</f>
        <v>2.4030296637850723E-2</v>
      </c>
      <c r="G666" s="32">
        <f t="shared" si="212"/>
        <v>43567640</v>
      </c>
      <c r="H666" s="41">
        <f t="shared" si="211"/>
        <v>30</v>
      </c>
      <c r="I666" s="33">
        <f t="shared" si="213"/>
        <v>1046943.3130110907</v>
      </c>
      <c r="J666" s="42"/>
      <c r="K666" s="43"/>
      <c r="L666" s="36">
        <f t="shared" si="214"/>
        <v>59685643.947776765</v>
      </c>
    </row>
    <row r="667" spans="1:12" ht="12.75" customHeight="1" x14ac:dyDescent="0.25">
      <c r="A667" s="37">
        <v>42948</v>
      </c>
      <c r="B667" s="37">
        <v>42978</v>
      </c>
      <c r="C667" s="38">
        <v>0.2198</v>
      </c>
      <c r="D667" s="39">
        <f t="shared" ref="D667:D681" si="217">IF(A667="","",C667*1.5)</f>
        <v>0.32969999999999999</v>
      </c>
      <c r="E667" s="40">
        <f t="shared" ref="E667:E681" si="218">IF(D667="","", (POWER((1+D667),(1/12)))-1)</f>
        <v>2.4030296637850723E-2</v>
      </c>
      <c r="F667" s="39">
        <f t="shared" ref="F667:F681" si="219">IF(A667="","",IF(D$1=0,E667,MIN(E667,D$1)))</f>
        <v>2.4030296637850723E-2</v>
      </c>
      <c r="G667" s="32">
        <f t="shared" si="212"/>
        <v>43567640</v>
      </c>
      <c r="H667" s="41">
        <f t="shared" si="211"/>
        <v>30</v>
      </c>
      <c r="I667" s="33">
        <f t="shared" si="213"/>
        <v>1046943.3130110907</v>
      </c>
      <c r="J667" s="42"/>
      <c r="K667" s="43"/>
      <c r="L667" s="36">
        <f t="shared" si="214"/>
        <v>60732587.260787852</v>
      </c>
    </row>
    <row r="668" spans="1:12" ht="12.75" customHeight="1" x14ac:dyDescent="0.25">
      <c r="A668" s="37">
        <v>42979</v>
      </c>
      <c r="B668" s="37">
        <v>43008</v>
      </c>
      <c r="C668" s="38">
        <v>0.2198</v>
      </c>
      <c r="D668" s="39">
        <f t="shared" si="217"/>
        <v>0.32969999999999999</v>
      </c>
      <c r="E668" s="40">
        <f t="shared" si="218"/>
        <v>2.4030296637850723E-2</v>
      </c>
      <c r="F668" s="39">
        <f t="shared" si="219"/>
        <v>2.4030296637850723E-2</v>
      </c>
      <c r="G668" s="32">
        <f t="shared" si="212"/>
        <v>43567640</v>
      </c>
      <c r="H668" s="41">
        <f t="shared" si="211"/>
        <v>30</v>
      </c>
      <c r="I668" s="33">
        <f t="shared" si="213"/>
        <v>1046943.3130110907</v>
      </c>
      <c r="J668" s="42"/>
      <c r="K668" s="43"/>
      <c r="L668" s="36">
        <f t="shared" si="214"/>
        <v>61779530.57379894</v>
      </c>
    </row>
    <row r="669" spans="1:12" ht="12.75" customHeight="1" x14ac:dyDescent="0.25">
      <c r="A669" s="37">
        <v>43009</v>
      </c>
      <c r="B669" s="37">
        <v>43039</v>
      </c>
      <c r="C669" s="38">
        <v>0.21149999999999999</v>
      </c>
      <c r="D669" s="39">
        <f t="shared" si="217"/>
        <v>0.31724999999999998</v>
      </c>
      <c r="E669" s="40">
        <f t="shared" si="218"/>
        <v>2.3227846316473233E-2</v>
      </c>
      <c r="F669" s="39">
        <f t="shared" si="219"/>
        <v>2.3227846316473233E-2</v>
      </c>
      <c r="G669" s="32">
        <f t="shared" si="212"/>
        <v>43567640</v>
      </c>
      <c r="H669" s="41">
        <f t="shared" si="211"/>
        <v>30</v>
      </c>
      <c r="I669" s="33">
        <f t="shared" si="213"/>
        <v>1011982.4462914318</v>
      </c>
      <c r="J669" s="42"/>
      <c r="K669" s="43"/>
      <c r="L669" s="36">
        <f t="shared" si="214"/>
        <v>62791513.020090371</v>
      </c>
    </row>
    <row r="670" spans="1:12" ht="12.75" customHeight="1" x14ac:dyDescent="0.25">
      <c r="A670" s="37">
        <v>43040</v>
      </c>
      <c r="B670" s="37">
        <v>43069</v>
      </c>
      <c r="C670" s="38">
        <v>0.20960000000000001</v>
      </c>
      <c r="D670" s="39">
        <f t="shared" si="217"/>
        <v>0.31440000000000001</v>
      </c>
      <c r="E670" s="40">
        <f t="shared" si="218"/>
        <v>2.3043175271197036E-2</v>
      </c>
      <c r="F670" s="39">
        <f t="shared" si="219"/>
        <v>2.3043175271197036E-2</v>
      </c>
      <c r="G670" s="32">
        <f t="shared" si="212"/>
        <v>43567640</v>
      </c>
      <c r="H670" s="41">
        <f t="shared" si="211"/>
        <v>30</v>
      </c>
      <c r="I670" s="33">
        <f t="shared" si="213"/>
        <v>1003936.7646724147</v>
      </c>
      <c r="J670" s="42"/>
      <c r="K670" s="43"/>
      <c r="L670" s="36">
        <f t="shared" si="214"/>
        <v>63795449.784762785</v>
      </c>
    </row>
    <row r="671" spans="1:12" ht="12.75" customHeight="1" x14ac:dyDescent="0.25">
      <c r="A671" s="37">
        <v>43070</v>
      </c>
      <c r="B671" s="37">
        <v>43100</v>
      </c>
      <c r="C671" s="38">
        <v>0.2077</v>
      </c>
      <c r="D671" s="39">
        <f t="shared" si="217"/>
        <v>0.31154999999999999</v>
      </c>
      <c r="E671" s="40">
        <f t="shared" si="218"/>
        <v>2.2858136808515228E-2</v>
      </c>
      <c r="F671" s="39">
        <f t="shared" si="219"/>
        <v>2.2858136808515228E-2</v>
      </c>
      <c r="G671" s="32">
        <f t="shared" si="212"/>
        <v>43567640</v>
      </c>
      <c r="H671" s="41">
        <f t="shared" si="211"/>
        <v>30</v>
      </c>
      <c r="I671" s="33">
        <f t="shared" si="213"/>
        <v>995875.07554414042</v>
      </c>
      <c r="J671" s="42"/>
      <c r="K671" s="43"/>
      <c r="L671" s="36">
        <f t="shared" si="214"/>
        <v>64791324.860306926</v>
      </c>
    </row>
    <row r="672" spans="1:12" ht="12.75" customHeight="1" x14ac:dyDescent="0.25">
      <c r="A672" s="37">
        <v>43101</v>
      </c>
      <c r="B672" s="37">
        <v>43131</v>
      </c>
      <c r="C672" s="38">
        <v>0.2069</v>
      </c>
      <c r="D672" s="39">
        <f t="shared" si="217"/>
        <v>0.31035000000000001</v>
      </c>
      <c r="E672" s="40">
        <f t="shared" si="218"/>
        <v>2.2780115587483163E-2</v>
      </c>
      <c r="F672" s="39">
        <f t="shared" si="219"/>
        <v>2.2780115587483163E-2</v>
      </c>
      <c r="G672" s="32">
        <f t="shared" si="212"/>
        <v>43567640</v>
      </c>
      <c r="H672" s="41">
        <f t="shared" si="211"/>
        <v>30</v>
      </c>
      <c r="I672" s="33">
        <f t="shared" si="213"/>
        <v>992475.87507385481</v>
      </c>
      <c r="J672" s="42"/>
      <c r="K672" s="43"/>
      <c r="L672" s="36">
        <f t="shared" si="214"/>
        <v>65783800.735380784</v>
      </c>
    </row>
    <row r="673" spans="1:12" ht="12.75" customHeight="1" x14ac:dyDescent="0.25">
      <c r="A673" s="37">
        <v>43132</v>
      </c>
      <c r="B673" s="37">
        <v>43159</v>
      </c>
      <c r="C673" s="38">
        <v>0.21010000000000001</v>
      </c>
      <c r="D673" s="39">
        <f t="shared" si="217"/>
        <v>0.31515000000000004</v>
      </c>
      <c r="E673" s="40">
        <f t="shared" si="218"/>
        <v>2.3091808474569486E-2</v>
      </c>
      <c r="F673" s="39">
        <f t="shared" si="219"/>
        <v>2.3091808474569486E-2</v>
      </c>
      <c r="G673" s="32">
        <f t="shared" si="212"/>
        <v>43567640</v>
      </c>
      <c r="H673" s="41">
        <f t="shared" si="211"/>
        <v>30</v>
      </c>
      <c r="I673" s="33">
        <f t="shared" si="213"/>
        <v>1006055.5985689927</v>
      </c>
      <c r="J673" s="42"/>
      <c r="K673" s="43"/>
      <c r="L673" s="36">
        <f t="shared" si="214"/>
        <v>66789856.333949775</v>
      </c>
    </row>
    <row r="674" spans="1:12" ht="12.75" customHeight="1" x14ac:dyDescent="0.25">
      <c r="A674" s="37">
        <v>43160</v>
      </c>
      <c r="B674" s="37">
        <v>43190</v>
      </c>
      <c r="C674" s="38">
        <v>0.20680000000000001</v>
      </c>
      <c r="D674" s="39">
        <f t="shared" si="217"/>
        <v>0.31020000000000003</v>
      </c>
      <c r="E674" s="40">
        <f t="shared" si="218"/>
        <v>2.2770358330055807E-2</v>
      </c>
      <c r="F674" s="39">
        <f t="shared" si="219"/>
        <v>2.2770358330055807E-2</v>
      </c>
      <c r="G674" s="32">
        <f t="shared" si="212"/>
        <v>43567640</v>
      </c>
      <c r="H674" s="41">
        <f t="shared" si="211"/>
        <v>30</v>
      </c>
      <c r="I674" s="33">
        <f t="shared" si="213"/>
        <v>992050.77439487248</v>
      </c>
      <c r="J674" s="42"/>
      <c r="K674" s="43"/>
      <c r="L674" s="36">
        <f t="shared" si="214"/>
        <v>67781907.108344644</v>
      </c>
    </row>
    <row r="675" spans="1:12" ht="12.75" customHeight="1" x14ac:dyDescent="0.25">
      <c r="A675" s="37">
        <v>43191</v>
      </c>
      <c r="B675" s="37">
        <v>43220</v>
      </c>
      <c r="C675" s="38">
        <v>0.20480000000000001</v>
      </c>
      <c r="D675" s="39">
        <f t="shared" si="217"/>
        <v>0.30720000000000003</v>
      </c>
      <c r="E675" s="40">
        <f t="shared" si="218"/>
        <v>2.2574997834371668E-2</v>
      </c>
      <c r="F675" s="39">
        <f t="shared" si="219"/>
        <v>2.2574997834371668E-2</v>
      </c>
      <c r="G675" s="32">
        <f t="shared" si="212"/>
        <v>43567640</v>
      </c>
      <c r="H675" s="41">
        <f t="shared" si="211"/>
        <v>30</v>
      </c>
      <c r="I675" s="33">
        <f t="shared" si="213"/>
        <v>983539.37864868448</v>
      </c>
      <c r="J675" s="42"/>
      <c r="K675" s="43"/>
      <c r="L675" s="36">
        <f t="shared" si="214"/>
        <v>68765446.486993328</v>
      </c>
    </row>
    <row r="676" spans="1:12" ht="12.75" customHeight="1" x14ac:dyDescent="0.25">
      <c r="A676" s="37">
        <v>43221</v>
      </c>
      <c r="B676" s="37">
        <v>43251</v>
      </c>
      <c r="C676" s="38">
        <v>0.2044</v>
      </c>
      <c r="D676" s="39">
        <f t="shared" si="217"/>
        <v>0.30659999999999998</v>
      </c>
      <c r="E676" s="40">
        <f t="shared" si="218"/>
        <v>2.2535876422826506E-2</v>
      </c>
      <c r="F676" s="39">
        <f t="shared" si="219"/>
        <v>2.2535876422826506E-2</v>
      </c>
      <c r="G676" s="32">
        <f t="shared" si="212"/>
        <v>43567640</v>
      </c>
      <c r="H676" s="41">
        <f t="shared" si="211"/>
        <v>30</v>
      </c>
      <c r="I676" s="33">
        <f t="shared" si="213"/>
        <v>981834.951074193</v>
      </c>
      <c r="J676" s="42"/>
      <c r="K676" s="43"/>
      <c r="L676" s="36">
        <f t="shared" si="214"/>
        <v>69747281.438067526</v>
      </c>
    </row>
    <row r="677" spans="1:12" ht="12.75" customHeight="1" x14ac:dyDescent="0.25">
      <c r="A677" s="37">
        <v>43252</v>
      </c>
      <c r="B677" s="37">
        <v>43281</v>
      </c>
      <c r="C677" s="38">
        <v>0.20280000000000001</v>
      </c>
      <c r="D677" s="39">
        <f t="shared" si="217"/>
        <v>0.30420000000000003</v>
      </c>
      <c r="E677" s="40">
        <f t="shared" si="218"/>
        <v>2.2379225919199275E-2</v>
      </c>
      <c r="F677" s="39">
        <f t="shared" si="219"/>
        <v>2.2379225919199275E-2</v>
      </c>
      <c r="G677" s="32">
        <f t="shared" si="212"/>
        <v>43567640</v>
      </c>
      <c r="H677" s="41">
        <f t="shared" si="211"/>
        <v>30</v>
      </c>
      <c r="I677" s="33">
        <f t="shared" si="213"/>
        <v>975010.05832634307</v>
      </c>
      <c r="J677" s="42"/>
      <c r="K677" s="43"/>
      <c r="L677" s="36">
        <f t="shared" si="214"/>
        <v>70722291.496393874</v>
      </c>
    </row>
    <row r="678" spans="1:12" ht="12.75" customHeight="1" x14ac:dyDescent="0.25">
      <c r="A678" s="37">
        <v>43282</v>
      </c>
      <c r="B678" s="37">
        <v>43312</v>
      </c>
      <c r="C678" s="38">
        <v>0.20030000000000001</v>
      </c>
      <c r="D678" s="39">
        <f t="shared" si="217"/>
        <v>0.30044999999999999</v>
      </c>
      <c r="E678" s="40">
        <f t="shared" si="218"/>
        <v>2.2133929699163168E-2</v>
      </c>
      <c r="F678" s="39">
        <f t="shared" si="219"/>
        <v>2.2133929699163168E-2</v>
      </c>
      <c r="G678" s="32">
        <f t="shared" si="212"/>
        <v>43567640</v>
      </c>
      <c r="H678" s="41">
        <f t="shared" si="211"/>
        <v>30</v>
      </c>
      <c r="I678" s="33">
        <f t="shared" si="213"/>
        <v>964323.08091844921</v>
      </c>
      <c r="J678" s="42"/>
      <c r="K678" s="43"/>
      <c r="L678" s="36">
        <f t="shared" si="214"/>
        <v>71686614.57731232</v>
      </c>
    </row>
    <row r="679" spans="1:12" ht="12.75" customHeight="1" x14ac:dyDescent="0.25">
      <c r="A679" s="37">
        <v>43313</v>
      </c>
      <c r="B679" s="37">
        <v>43343</v>
      </c>
      <c r="C679" s="38">
        <v>0.19939999999999999</v>
      </c>
      <c r="D679" s="39">
        <f t="shared" si="217"/>
        <v>0.29909999999999998</v>
      </c>
      <c r="E679" s="40">
        <f t="shared" si="218"/>
        <v>2.2045464310016527E-2</v>
      </c>
      <c r="F679" s="39">
        <f t="shared" si="219"/>
        <v>2.2045464310016527E-2</v>
      </c>
      <c r="G679" s="32">
        <f t="shared" si="212"/>
        <v>43567640</v>
      </c>
      <c r="H679" s="41">
        <f t="shared" si="211"/>
        <v>30</v>
      </c>
      <c r="I679" s="33">
        <f t="shared" si="213"/>
        <v>960468.85269164841</v>
      </c>
      <c r="J679" s="42"/>
      <c r="K679" s="43"/>
      <c r="L679" s="36">
        <f t="shared" si="214"/>
        <v>72647083.430003971</v>
      </c>
    </row>
    <row r="680" spans="1:12" ht="12.75" customHeight="1" x14ac:dyDescent="0.25">
      <c r="A680" s="37">
        <v>43344</v>
      </c>
      <c r="B680" s="37">
        <v>43373</v>
      </c>
      <c r="C680" s="38">
        <v>0.1981</v>
      </c>
      <c r="D680" s="39">
        <f t="shared" si="217"/>
        <v>0.29715000000000003</v>
      </c>
      <c r="E680" s="40">
        <f t="shared" si="218"/>
        <v>2.1917532081249247E-2</v>
      </c>
      <c r="F680" s="39">
        <f t="shared" si="219"/>
        <v>2.1917532081249247E-2</v>
      </c>
      <c r="G680" s="32">
        <f t="shared" si="212"/>
        <v>43567640</v>
      </c>
      <c r="H680" s="41">
        <f t="shared" si="211"/>
        <v>30</v>
      </c>
      <c r="I680" s="33">
        <f t="shared" si="213"/>
        <v>954895.14740431798</v>
      </c>
      <c r="J680" s="42"/>
      <c r="K680" s="43"/>
      <c r="L680" s="36">
        <f t="shared" si="214"/>
        <v>73601978.577408284</v>
      </c>
    </row>
    <row r="681" spans="1:12" ht="12.75" customHeight="1" x14ac:dyDescent="0.25">
      <c r="A681" s="37">
        <v>43374</v>
      </c>
      <c r="B681" s="37">
        <v>43404</v>
      </c>
      <c r="C681" s="38">
        <v>0.1963</v>
      </c>
      <c r="D681" s="39">
        <f t="shared" si="217"/>
        <v>0.29444999999999999</v>
      </c>
      <c r="E681" s="40">
        <f t="shared" si="218"/>
        <v>2.1740103800155453E-2</v>
      </c>
      <c r="F681" s="39">
        <f t="shared" si="219"/>
        <v>2.1740103800155453E-2</v>
      </c>
      <c r="G681" s="32">
        <f t="shared" si="212"/>
        <v>43567640</v>
      </c>
      <c r="H681" s="41">
        <f t="shared" si="211"/>
        <v>30</v>
      </c>
      <c r="I681" s="33">
        <f t="shared" si="213"/>
        <v>947165.01592780475</v>
      </c>
      <c r="J681" s="42"/>
      <c r="K681" s="43"/>
      <c r="L681" s="36">
        <f t="shared" si="214"/>
        <v>74549143.59333609</v>
      </c>
    </row>
    <row r="682" spans="1:12" ht="12.75" customHeight="1" x14ac:dyDescent="0.25">
      <c r="A682" s="37">
        <v>43405</v>
      </c>
      <c r="B682" s="37">
        <v>43434</v>
      </c>
      <c r="C682" s="38">
        <v>0.19489999999999999</v>
      </c>
      <c r="D682" s="39">
        <f>IF(A682="","",C682*1.5)</f>
        <v>0.29235</v>
      </c>
      <c r="E682" s="40">
        <f>IF(D682="","", (POWER((1+D682),(1/12)))-1)</f>
        <v>2.1601869331581591E-2</v>
      </c>
      <c r="F682" s="39">
        <f>IF(A682="","",IF(D$1=0,E682,MIN(E682,D$1)))</f>
        <v>2.1601869331581591E-2</v>
      </c>
      <c r="G682" s="32">
        <f>MIN(G681,L681)</f>
        <v>43567640</v>
      </c>
      <c r="H682" s="41">
        <f t="shared" si="211"/>
        <v>30</v>
      </c>
      <c r="I682" s="33">
        <f t="shared" si="213"/>
        <v>941142.46636538743</v>
      </c>
      <c r="J682" s="42"/>
      <c r="K682" s="43"/>
      <c r="L682" s="36">
        <f>SUM(L681,I682)-J682</f>
        <v>75490286.059701473</v>
      </c>
    </row>
    <row r="683" spans="1:12" ht="12.75" customHeight="1" x14ac:dyDescent="0.25">
      <c r="A683" s="37">
        <v>43435</v>
      </c>
      <c r="B683" s="37">
        <v>43465</v>
      </c>
      <c r="C683" s="38">
        <v>0.19400000000000001</v>
      </c>
      <c r="D683" s="39">
        <f t="shared" ref="D683:D693" si="220">IF(A683="","",C683*1.5)</f>
        <v>0.29100000000000004</v>
      </c>
      <c r="E683" s="40">
        <f t="shared" ref="E683:E693" si="221">IF(D683="","", (POWER((1+D683),(1/12)))-1)</f>
        <v>2.1512895544899102E-2</v>
      </c>
      <c r="F683" s="39">
        <f t="shared" ref="F683:F693" si="222">IF(A683="","",IF(D$1=0,E683,MIN(E683,D$1)))</f>
        <v>2.1512895544899102E-2</v>
      </c>
      <c r="G683" s="32">
        <f t="shared" ref="G683:G711" si="223">MIN(G682,L682)</f>
        <v>43567640</v>
      </c>
      <c r="H683" s="41">
        <f t="shared" si="211"/>
        <v>30</v>
      </c>
      <c r="I683" s="33">
        <f t="shared" si="213"/>
        <v>937266.08845776797</v>
      </c>
      <c r="J683" s="42"/>
      <c r="K683" s="43"/>
      <c r="L683" s="36">
        <f t="shared" ref="L683:L689" si="224">SUM(L682,I683)-J683</f>
        <v>76427552.148159236</v>
      </c>
    </row>
    <row r="684" spans="1:12" ht="12.75" customHeight="1" x14ac:dyDescent="0.25">
      <c r="A684" s="37">
        <v>43466</v>
      </c>
      <c r="B684" s="37">
        <v>43496</v>
      </c>
      <c r="C684" s="38">
        <v>0.19159999999999999</v>
      </c>
      <c r="D684" s="39">
        <f t="shared" si="220"/>
        <v>0.28739999999999999</v>
      </c>
      <c r="E684" s="40">
        <f t="shared" si="221"/>
        <v>2.127521449135017E-2</v>
      </c>
      <c r="F684" s="39">
        <f t="shared" si="222"/>
        <v>2.127521449135017E-2</v>
      </c>
      <c r="G684" s="32">
        <f t="shared" si="223"/>
        <v>43567640</v>
      </c>
      <c r="H684" s="41">
        <f t="shared" si="211"/>
        <v>30</v>
      </c>
      <c r="I684" s="33">
        <f t="shared" si="213"/>
        <v>926910.88588192733</v>
      </c>
      <c r="J684" s="42"/>
      <c r="K684" s="43"/>
      <c r="L684" s="36">
        <f t="shared" si="224"/>
        <v>77354463.034041166</v>
      </c>
    </row>
    <row r="685" spans="1:12" ht="12.75" customHeight="1" x14ac:dyDescent="0.25">
      <c r="A685" s="132">
        <v>43497</v>
      </c>
      <c r="B685" s="132">
        <v>43524</v>
      </c>
      <c r="C685" s="133">
        <v>0.19700000000000001</v>
      </c>
      <c r="D685" s="73">
        <f t="shared" si="220"/>
        <v>0.29549999999999998</v>
      </c>
      <c r="E685" s="40">
        <f t="shared" si="221"/>
        <v>2.1809143962671307E-2</v>
      </c>
      <c r="F685" s="73">
        <f t="shared" si="222"/>
        <v>2.1809143962671307E-2</v>
      </c>
      <c r="G685" s="134">
        <f t="shared" si="223"/>
        <v>43567640</v>
      </c>
      <c r="H685" s="41">
        <f t="shared" si="211"/>
        <v>30</v>
      </c>
      <c r="I685" s="33">
        <f t="shared" si="213"/>
        <v>950172.93287383695</v>
      </c>
      <c r="J685" s="42"/>
      <c r="K685" s="43"/>
      <c r="L685" s="36">
        <f t="shared" si="224"/>
        <v>78304635.966914997</v>
      </c>
    </row>
    <row r="686" spans="1:12" ht="12.75" customHeight="1" x14ac:dyDescent="0.25">
      <c r="A686" s="132">
        <v>43525</v>
      </c>
      <c r="B686" s="132">
        <v>43555</v>
      </c>
      <c r="C686" s="133">
        <v>0.19370000000000001</v>
      </c>
      <c r="D686" s="73">
        <f t="shared" si="220"/>
        <v>0.29055000000000003</v>
      </c>
      <c r="E686" s="40">
        <f t="shared" si="221"/>
        <v>2.1483218662772696E-2</v>
      </c>
      <c r="F686" s="73">
        <f t="shared" si="222"/>
        <v>2.1483218662772696E-2</v>
      </c>
      <c r="G686" s="134">
        <f t="shared" si="223"/>
        <v>43567640</v>
      </c>
      <c r="H686" s="41">
        <f t="shared" si="211"/>
        <v>30</v>
      </c>
      <c r="I686" s="33">
        <f t="shared" si="213"/>
        <v>935973.13674096228</v>
      </c>
      <c r="J686" s="42"/>
      <c r="K686" s="43"/>
      <c r="L686" s="36">
        <f t="shared" si="224"/>
        <v>79240609.103655964</v>
      </c>
    </row>
    <row r="687" spans="1:12" ht="12.75" customHeight="1" x14ac:dyDescent="0.25">
      <c r="A687" s="132">
        <v>43556</v>
      </c>
      <c r="B687" s="132">
        <v>43585</v>
      </c>
      <c r="C687" s="133">
        <v>0.19320000000000001</v>
      </c>
      <c r="D687" s="73">
        <f t="shared" si="220"/>
        <v>0.2898</v>
      </c>
      <c r="E687" s="40">
        <f t="shared" si="221"/>
        <v>2.1433736106823309E-2</v>
      </c>
      <c r="F687" s="73">
        <f t="shared" si="222"/>
        <v>2.1433736106823309E-2</v>
      </c>
      <c r="G687" s="134">
        <f t="shared" si="223"/>
        <v>43567640</v>
      </c>
      <c r="H687" s="41">
        <f t="shared" si="211"/>
        <v>30</v>
      </c>
      <c r="I687" s="33">
        <f t="shared" si="213"/>
        <v>933817.29855707951</v>
      </c>
      <c r="J687" s="42"/>
      <c r="K687" s="43"/>
      <c r="L687" s="36">
        <f t="shared" si="224"/>
        <v>80174426.402213037</v>
      </c>
    </row>
    <row r="688" spans="1:12" ht="12.75" customHeight="1" x14ac:dyDescent="0.25">
      <c r="A688" s="132">
        <v>43586</v>
      </c>
      <c r="B688" s="132">
        <v>43616</v>
      </c>
      <c r="C688" s="133">
        <v>0.19339999999999999</v>
      </c>
      <c r="D688" s="73">
        <f t="shared" si="220"/>
        <v>0.29009999999999997</v>
      </c>
      <c r="E688" s="40">
        <f t="shared" si="221"/>
        <v>2.1453532293473465E-2</v>
      </c>
      <c r="F688" s="73">
        <f t="shared" si="222"/>
        <v>2.1453532293473465E-2</v>
      </c>
      <c r="G688" s="134">
        <f t="shared" si="223"/>
        <v>43567640</v>
      </c>
      <c r="H688" s="41">
        <f t="shared" si="211"/>
        <v>30</v>
      </c>
      <c r="I688" s="33">
        <f t="shared" si="213"/>
        <v>934679.77169042628</v>
      </c>
      <c r="J688" s="42"/>
      <c r="K688" s="43"/>
      <c r="L688" s="36">
        <f t="shared" si="224"/>
        <v>81109106.173903465</v>
      </c>
    </row>
    <row r="689" spans="1:12" ht="12.75" customHeight="1" x14ac:dyDescent="0.25">
      <c r="A689" s="132">
        <v>43617</v>
      </c>
      <c r="B689" s="132">
        <v>43646</v>
      </c>
      <c r="C689" s="133">
        <v>0.193</v>
      </c>
      <c r="D689" s="73">
        <f t="shared" si="220"/>
        <v>0.28949999999999998</v>
      </c>
      <c r="E689" s="40">
        <f t="shared" si="221"/>
        <v>2.1413935698951558E-2</v>
      </c>
      <c r="F689" s="73">
        <f t="shared" si="222"/>
        <v>2.1413935698951558E-2</v>
      </c>
      <c r="G689" s="134">
        <f t="shared" si="223"/>
        <v>43567640</v>
      </c>
      <c r="H689" s="41">
        <f t="shared" si="211"/>
        <v>30</v>
      </c>
      <c r="I689" s="33">
        <f t="shared" si="213"/>
        <v>932954.64151506987</v>
      </c>
      <c r="J689" s="42"/>
      <c r="K689" s="43"/>
      <c r="L689" s="36">
        <f t="shared" si="224"/>
        <v>82042060.815418541</v>
      </c>
    </row>
    <row r="690" spans="1:12" ht="12.75" customHeight="1" x14ac:dyDescent="0.25">
      <c r="A690" s="132">
        <v>43647</v>
      </c>
      <c r="B690" s="132">
        <v>43677</v>
      </c>
      <c r="C690" s="133">
        <v>0.1928</v>
      </c>
      <c r="D690" s="73">
        <f t="shared" si="220"/>
        <v>0.28920000000000001</v>
      </c>
      <c r="E690" s="40">
        <f t="shared" si="221"/>
        <v>2.1394131067975497E-2</v>
      </c>
      <c r="F690" s="73">
        <f t="shared" si="222"/>
        <v>2.1394131067975497E-2</v>
      </c>
      <c r="G690" s="134">
        <f t="shared" si="223"/>
        <v>43567640</v>
      </c>
      <c r="H690" s="41">
        <f t="shared" si="211"/>
        <v>30</v>
      </c>
      <c r="I690" s="33">
        <f t="shared" si="213"/>
        <v>932091.80048237194</v>
      </c>
      <c r="J690" s="42"/>
      <c r="K690" s="43"/>
      <c r="L690" s="36">
        <f>SUM(L689,I690)-J690</f>
        <v>82974152.615900919</v>
      </c>
    </row>
    <row r="691" spans="1:12" ht="12.75" customHeight="1" x14ac:dyDescent="0.25">
      <c r="A691" s="132">
        <v>43678</v>
      </c>
      <c r="B691" s="132">
        <v>43708</v>
      </c>
      <c r="C691" s="133">
        <v>0.19320000000000001</v>
      </c>
      <c r="D691" s="73">
        <f t="shared" si="220"/>
        <v>0.2898</v>
      </c>
      <c r="E691" s="40">
        <f t="shared" si="221"/>
        <v>2.1433736106823309E-2</v>
      </c>
      <c r="F691" s="73">
        <f t="shared" si="222"/>
        <v>2.1433736106823309E-2</v>
      </c>
      <c r="G691" s="134">
        <f t="shared" si="223"/>
        <v>43567640</v>
      </c>
      <c r="H691" s="41">
        <f>IF(A691="","",DAYS360(A691,B691+(1)))</f>
        <v>30</v>
      </c>
      <c r="I691" s="33">
        <f>IF(A691="","",((G691*F691)/30)*H691)</f>
        <v>933817.29855707951</v>
      </c>
      <c r="J691" s="42"/>
      <c r="K691" s="43"/>
      <c r="L691" s="36">
        <f t="shared" ref="L691:L711" si="225">SUM(L690,I691)-J691</f>
        <v>83907969.914457992</v>
      </c>
    </row>
    <row r="692" spans="1:12" ht="12.75" customHeight="1" x14ac:dyDescent="0.25">
      <c r="A692" s="132">
        <v>43709</v>
      </c>
      <c r="B692" s="132">
        <v>43738</v>
      </c>
      <c r="C692" s="133">
        <v>0.19320000000000001</v>
      </c>
      <c r="D692" s="73">
        <f t="shared" si="220"/>
        <v>0.2898</v>
      </c>
      <c r="E692" s="40">
        <f t="shared" si="221"/>
        <v>2.1433736106823309E-2</v>
      </c>
      <c r="F692" s="73">
        <f t="shared" si="222"/>
        <v>2.1433736106823309E-2</v>
      </c>
      <c r="G692" s="134">
        <f t="shared" si="223"/>
        <v>43567640</v>
      </c>
      <c r="H692" s="41">
        <f>IF(A692="","",DAYS360(A692,B692+(1)))</f>
        <v>30</v>
      </c>
      <c r="I692" s="33">
        <f>IF(A692="","",((G692*F692)/30)*H692)</f>
        <v>933817.29855707951</v>
      </c>
      <c r="J692" s="42"/>
      <c r="K692" s="43"/>
      <c r="L692" s="36">
        <f t="shared" si="225"/>
        <v>84841787.213015065</v>
      </c>
    </row>
    <row r="693" spans="1:12" ht="12.75" customHeight="1" x14ac:dyDescent="0.25">
      <c r="A693" s="132">
        <v>43739</v>
      </c>
      <c r="B693" s="132">
        <v>43769</v>
      </c>
      <c r="C693" s="133">
        <v>0.191</v>
      </c>
      <c r="D693" s="73">
        <f t="shared" si="220"/>
        <v>0.28649999999999998</v>
      </c>
      <c r="E693" s="40">
        <f t="shared" si="221"/>
        <v>2.1215699038257929E-2</v>
      </c>
      <c r="F693" s="73">
        <f t="shared" si="222"/>
        <v>2.1215699038257929E-2</v>
      </c>
      <c r="G693" s="134">
        <f t="shared" si="223"/>
        <v>43567640</v>
      </c>
      <c r="H693" s="41">
        <f>IF(A693="","",DAYS360(A693,B693+(1)))</f>
        <v>30</v>
      </c>
      <c r="I693" s="33">
        <f>IF(A693="","",((G693*F693)/30)*H693)</f>
        <v>924317.93804716773</v>
      </c>
      <c r="J693" s="42"/>
      <c r="K693" s="43"/>
      <c r="L693" s="36">
        <f t="shared" si="225"/>
        <v>85766105.151062235</v>
      </c>
    </row>
    <row r="694" spans="1:12" ht="12.75" customHeight="1" x14ac:dyDescent="0.25">
      <c r="A694" s="132">
        <v>43770</v>
      </c>
      <c r="B694" s="132">
        <v>43799</v>
      </c>
      <c r="C694" s="133">
        <v>0.1903</v>
      </c>
      <c r="D694" s="73">
        <f>IF(A694="","",C694*1.5)</f>
        <v>0.28544999999999998</v>
      </c>
      <c r="E694" s="40">
        <f>IF(D694="","", (POWER((1+D694),(1/12)))-1)</f>
        <v>2.1146216086632474E-2</v>
      </c>
      <c r="F694" s="73">
        <f>IF(A694="","",IF(D$1=0,E694,MIN(E694,D$1)))</f>
        <v>2.1146216086632474E-2</v>
      </c>
      <c r="G694" s="134">
        <f t="shared" si="223"/>
        <v>43567640</v>
      </c>
      <c r="H694" s="41">
        <f>IF(A694="","",DAYS360(A694,B694+(1)))</f>
        <v>30</v>
      </c>
      <c r="I694" s="33">
        <f>IF(A694="","",((G694*F694)/30)*H694)</f>
        <v>921290.7298246125</v>
      </c>
      <c r="J694" s="42"/>
      <c r="K694" s="43"/>
      <c r="L694" s="36">
        <f t="shared" si="225"/>
        <v>86687395.880886853</v>
      </c>
    </row>
    <row r="695" spans="1:12" ht="12.75" customHeight="1" x14ac:dyDescent="0.25">
      <c r="A695" s="132">
        <v>43800</v>
      </c>
      <c r="B695" s="132">
        <v>43830</v>
      </c>
      <c r="C695" s="133">
        <v>0.18909999999999999</v>
      </c>
      <c r="D695" s="73">
        <f t="shared" ref="D695:D700" si="226">IF(A695="","",C695*1.5)</f>
        <v>0.28364999999999996</v>
      </c>
      <c r="E695" s="40">
        <f t="shared" ref="E695:E700" si="227">IF(D695="","", (POWER((1+D695),(1/12)))-1)</f>
        <v>2.102698132372427E-2</v>
      </c>
      <c r="F695" s="73">
        <f t="shared" ref="F695:F700" si="228">IF(A695="","",IF(D$1=0,E695,MIN(E695,D$1)))</f>
        <v>2.102698132372427E-2</v>
      </c>
      <c r="G695" s="134">
        <f t="shared" si="223"/>
        <v>43567640</v>
      </c>
      <c r="H695" s="41">
        <f t="shared" ref="H695:H704" si="229">IF(A695="","",DAYS360(A695,B695+(1)))</f>
        <v>30</v>
      </c>
      <c r="I695" s="33">
        <f t="shared" ref="I695:I704" si="230">IF(A695="","",((G695*F695)/30)*H695)</f>
        <v>916095.95259874244</v>
      </c>
      <c r="J695" s="42"/>
      <c r="K695" s="43"/>
      <c r="L695" s="36">
        <f t="shared" si="225"/>
        <v>87603491.833485588</v>
      </c>
    </row>
    <row r="696" spans="1:12" ht="12.75" customHeight="1" x14ac:dyDescent="0.25">
      <c r="A696" s="132">
        <v>43831</v>
      </c>
      <c r="B696" s="132">
        <v>43861</v>
      </c>
      <c r="C696" s="133">
        <v>0.19769999999999999</v>
      </c>
      <c r="D696" s="73">
        <f t="shared" si="226"/>
        <v>0.29654999999999998</v>
      </c>
      <c r="E696" s="40">
        <f t="shared" si="227"/>
        <v>2.1878132850398968E-2</v>
      </c>
      <c r="F696" s="73">
        <f t="shared" si="228"/>
        <v>2.1878132850398968E-2</v>
      </c>
      <c r="G696" s="134">
        <f t="shared" si="223"/>
        <v>43567640</v>
      </c>
      <c r="H696" s="41">
        <f t="shared" si="229"/>
        <v>30</v>
      </c>
      <c r="I696" s="33">
        <f t="shared" si="230"/>
        <v>953178.61589835607</v>
      </c>
      <c r="J696" s="42"/>
      <c r="K696" s="43"/>
      <c r="L696" s="36">
        <f t="shared" si="225"/>
        <v>88556670.449383944</v>
      </c>
    </row>
    <row r="697" spans="1:12" ht="12.75" customHeight="1" x14ac:dyDescent="0.25">
      <c r="A697" s="132">
        <v>43862</v>
      </c>
      <c r="B697" s="132">
        <v>43890</v>
      </c>
      <c r="C697" s="133">
        <v>0.19059999999999999</v>
      </c>
      <c r="D697" s="73">
        <f t="shared" si="226"/>
        <v>0.28589999999999999</v>
      </c>
      <c r="E697" s="40">
        <f t="shared" si="227"/>
        <v>2.1176000862688671E-2</v>
      </c>
      <c r="F697" s="73">
        <f t="shared" si="228"/>
        <v>2.1176000862688671E-2</v>
      </c>
      <c r="G697" s="134">
        <f t="shared" si="223"/>
        <v>43567640</v>
      </c>
      <c r="H697" s="41">
        <f t="shared" si="229"/>
        <v>30</v>
      </c>
      <c r="I697" s="33">
        <f t="shared" si="230"/>
        <v>922588.3822253095</v>
      </c>
      <c r="J697" s="42"/>
      <c r="K697" s="43"/>
      <c r="L697" s="36">
        <f t="shared" si="225"/>
        <v>89479258.831609249</v>
      </c>
    </row>
    <row r="698" spans="1:12" ht="12.75" customHeight="1" x14ac:dyDescent="0.25">
      <c r="A698" s="132">
        <v>43891</v>
      </c>
      <c r="B698" s="132">
        <v>43921</v>
      </c>
      <c r="C698" s="133">
        <v>0.1895</v>
      </c>
      <c r="D698" s="73">
        <f t="shared" si="226"/>
        <v>0.28425</v>
      </c>
      <c r="E698" s="40">
        <f t="shared" si="227"/>
        <v>2.1066743264638976E-2</v>
      </c>
      <c r="F698" s="73">
        <f t="shared" si="228"/>
        <v>2.1066743264638976E-2</v>
      </c>
      <c r="G698" s="134">
        <f t="shared" si="223"/>
        <v>43567640</v>
      </c>
      <c r="H698" s="41">
        <f t="shared" si="229"/>
        <v>30</v>
      </c>
      <c r="I698" s="33">
        <f t="shared" si="230"/>
        <v>917828.28652621561</v>
      </c>
      <c r="J698" s="42"/>
      <c r="K698" s="43"/>
      <c r="L698" s="36">
        <f t="shared" si="225"/>
        <v>90397087.118135467</v>
      </c>
    </row>
    <row r="699" spans="1:12" ht="12.75" customHeight="1" x14ac:dyDescent="0.25">
      <c r="A699" s="132">
        <v>43922</v>
      </c>
      <c r="B699" s="132">
        <v>43951</v>
      </c>
      <c r="C699" s="133">
        <v>0.18690000000000001</v>
      </c>
      <c r="D699" s="73">
        <f t="shared" si="226"/>
        <v>0.28034999999999999</v>
      </c>
      <c r="E699" s="40">
        <f t="shared" si="227"/>
        <v>2.0807985643612081E-2</v>
      </c>
      <c r="F699" s="73">
        <f t="shared" si="228"/>
        <v>2.0807985643612081E-2</v>
      </c>
      <c r="G699" s="134">
        <f t="shared" si="223"/>
        <v>43567640</v>
      </c>
      <c r="H699" s="41">
        <f t="shared" si="229"/>
        <v>30</v>
      </c>
      <c r="I699" s="33">
        <f t="shared" si="230"/>
        <v>906554.82764605945</v>
      </c>
      <c r="J699" s="42"/>
      <c r="K699" s="43"/>
      <c r="L699" s="36">
        <f t="shared" si="225"/>
        <v>91303641.945781529</v>
      </c>
    </row>
    <row r="700" spans="1:12" ht="12.75" customHeight="1" x14ac:dyDescent="0.25">
      <c r="A700" s="132">
        <v>43952</v>
      </c>
      <c r="B700" s="132">
        <v>43982</v>
      </c>
      <c r="C700" s="133">
        <v>0.189</v>
      </c>
      <c r="D700" s="73">
        <f t="shared" si="226"/>
        <v>0.28349999999999997</v>
      </c>
      <c r="E700" s="40">
        <f t="shared" si="227"/>
        <v>2.101703817654843E-2</v>
      </c>
      <c r="F700" s="73">
        <f t="shared" si="228"/>
        <v>2.101703817654843E-2</v>
      </c>
      <c r="G700" s="134">
        <f t="shared" si="223"/>
        <v>43567640</v>
      </c>
      <c r="H700" s="41">
        <f t="shared" si="229"/>
        <v>30</v>
      </c>
      <c r="I700" s="33">
        <f t="shared" si="230"/>
        <v>915662.75314211845</v>
      </c>
      <c r="J700" s="42"/>
      <c r="K700" s="43"/>
      <c r="L700" s="36">
        <f t="shared" si="225"/>
        <v>92219304.698923647</v>
      </c>
    </row>
    <row r="701" spans="1:12" ht="12.75" customHeight="1" x14ac:dyDescent="0.25">
      <c r="A701" s="132">
        <v>43983</v>
      </c>
      <c r="B701" s="132">
        <v>44012</v>
      </c>
      <c r="C701" s="133">
        <v>0.1812</v>
      </c>
      <c r="D701" s="73">
        <f>IF(A701="","",C701*1.5)</f>
        <v>0.27179999999999999</v>
      </c>
      <c r="E701" s="40">
        <f>IF(D701="","", (POWER((1+D701),(1/12)))-1)</f>
        <v>2.0238171647650516E-2</v>
      </c>
      <c r="F701" s="73">
        <f>IF(A701="","",IF(D$1=0,E701,MIN(E701,D$1)))</f>
        <v>2.0238171647650516E-2</v>
      </c>
      <c r="G701" s="134">
        <f t="shared" si="223"/>
        <v>43567640</v>
      </c>
      <c r="H701" s="41">
        <f t="shared" si="229"/>
        <v>30</v>
      </c>
      <c r="I701" s="33">
        <f t="shared" si="230"/>
        <v>881729.37660304457</v>
      </c>
      <c r="J701" s="42"/>
      <c r="K701" s="43"/>
      <c r="L701" s="36">
        <f t="shared" si="225"/>
        <v>93101034.075526685</v>
      </c>
    </row>
    <row r="702" spans="1:12" ht="12.75" customHeight="1" x14ac:dyDescent="0.25">
      <c r="A702" s="132">
        <v>44013</v>
      </c>
      <c r="B702" s="132">
        <v>44043</v>
      </c>
      <c r="C702" s="133">
        <v>0.1812</v>
      </c>
      <c r="D702" s="73">
        <f>IF(A702="","",C702*1.5)</f>
        <v>0.27179999999999999</v>
      </c>
      <c r="E702" s="40">
        <f>IF(D702="","", (POWER((1+D702),(1/12)))-1)</f>
        <v>2.0238171647650516E-2</v>
      </c>
      <c r="F702" s="73">
        <f>IF(A702="","",IF(D$1=0,E702,MIN(E702,D$1)))</f>
        <v>2.0238171647650516E-2</v>
      </c>
      <c r="G702" s="134">
        <f t="shared" si="223"/>
        <v>43567640</v>
      </c>
      <c r="H702" s="41">
        <f t="shared" si="229"/>
        <v>30</v>
      </c>
      <c r="I702" s="33">
        <f t="shared" si="230"/>
        <v>881729.37660304457</v>
      </c>
      <c r="J702" s="42"/>
      <c r="K702" s="43"/>
      <c r="L702" s="36">
        <f t="shared" si="225"/>
        <v>93982763.452129722</v>
      </c>
    </row>
    <row r="703" spans="1:12" ht="12.75" customHeight="1" x14ac:dyDescent="0.25">
      <c r="A703" s="132">
        <v>44044</v>
      </c>
      <c r="B703" s="132">
        <v>44074</v>
      </c>
      <c r="C703" s="133">
        <v>0.18290000000000001</v>
      </c>
      <c r="D703" s="73">
        <f t="shared" ref="D703:D711" si="231">IF(A703="","",C703*1.5)</f>
        <v>0.27434999999999998</v>
      </c>
      <c r="E703" s="40">
        <f t="shared" ref="E703:E711" si="232">IF(D703="","", (POWER((1+D703),(1/12)))-1)</f>
        <v>2.040848272831397E-2</v>
      </c>
      <c r="F703" s="73">
        <f t="shared" ref="F703:F711" si="233">IF(A703="","",IF(D$1=0,E703,MIN(E703,D$1)))</f>
        <v>2.040848272831397E-2</v>
      </c>
      <c r="G703" s="134">
        <f t="shared" si="223"/>
        <v>43567640</v>
      </c>
      <c r="H703" s="41">
        <f t="shared" si="229"/>
        <v>30</v>
      </c>
      <c r="I703" s="33">
        <f t="shared" si="230"/>
        <v>889149.42845340085</v>
      </c>
      <c r="J703" s="42"/>
      <c r="K703" s="43"/>
      <c r="L703" s="36">
        <f t="shared" si="225"/>
        <v>94871912.880583122</v>
      </c>
    </row>
    <row r="704" spans="1:12" ht="12.75" customHeight="1" x14ac:dyDescent="0.25">
      <c r="A704" s="132">
        <v>44075</v>
      </c>
      <c r="B704" s="132">
        <v>44104</v>
      </c>
      <c r="C704" s="133">
        <v>0.1835</v>
      </c>
      <c r="D704" s="73">
        <f t="shared" si="231"/>
        <v>0.27524999999999999</v>
      </c>
      <c r="E704" s="40">
        <f t="shared" si="232"/>
        <v>2.0468517942215714E-2</v>
      </c>
      <c r="F704" s="73">
        <f t="shared" si="233"/>
        <v>2.0468517942215714E-2</v>
      </c>
      <c r="G704" s="134">
        <f t="shared" si="223"/>
        <v>43567640</v>
      </c>
      <c r="H704" s="41">
        <f t="shared" si="229"/>
        <v>30</v>
      </c>
      <c r="I704" s="33">
        <f t="shared" si="230"/>
        <v>891765.02103999502</v>
      </c>
      <c r="J704" s="42"/>
      <c r="K704" s="43"/>
      <c r="L704" s="36">
        <f t="shared" si="225"/>
        <v>95763677.901623115</v>
      </c>
    </row>
    <row r="705" spans="1:12" ht="12.75" customHeight="1" x14ac:dyDescent="0.25">
      <c r="A705" s="132">
        <v>44105</v>
      </c>
      <c r="B705" s="132">
        <v>44135</v>
      </c>
      <c r="C705" s="133">
        <v>0.18090000000000001</v>
      </c>
      <c r="D705" s="73">
        <f t="shared" si="231"/>
        <v>0.27134999999999998</v>
      </c>
      <c r="E705" s="40">
        <f t="shared" si="232"/>
        <v>2.0208084261774895E-2</v>
      </c>
      <c r="F705" s="73">
        <f t="shared" si="233"/>
        <v>2.0208084261774895E-2</v>
      </c>
      <c r="G705" s="134">
        <f t="shared" si="223"/>
        <v>43567640</v>
      </c>
      <c r="H705" s="41">
        <f>IF(A705="","",DAYS360(A705,B705+(1)))</f>
        <v>30</v>
      </c>
      <c r="I705" s="33">
        <f>IF(A705="","",((G705*F705)/30)*H705)</f>
        <v>880418.54020667437</v>
      </c>
      <c r="J705" s="42"/>
      <c r="K705" s="43"/>
      <c r="L705" s="36">
        <f t="shared" si="225"/>
        <v>96644096.441829786</v>
      </c>
    </row>
    <row r="706" spans="1:12" ht="12.75" customHeight="1" x14ac:dyDescent="0.25">
      <c r="A706" s="132">
        <v>44136</v>
      </c>
      <c r="B706" s="132">
        <v>44165</v>
      </c>
      <c r="C706" s="133">
        <v>0.1784</v>
      </c>
      <c r="D706" s="73">
        <f t="shared" si="231"/>
        <v>0.2676</v>
      </c>
      <c r="E706" s="40">
        <f t="shared" si="232"/>
        <v>1.9956975716262315E-2</v>
      </c>
      <c r="F706" s="73">
        <f t="shared" si="233"/>
        <v>1.9956975716262315E-2</v>
      </c>
      <c r="G706" s="134">
        <f t="shared" si="223"/>
        <v>43567640</v>
      </c>
      <c r="H706" s="41">
        <f>IF(A706="","",DAYS360(A706,B706+(1)))</f>
        <v>30</v>
      </c>
      <c r="I706" s="33">
        <f>IF(A706="","",((G706*F706)/30)*H706)</f>
        <v>869478.3334948587</v>
      </c>
      <c r="J706" s="42"/>
      <c r="K706" s="43"/>
      <c r="L706" s="36">
        <f t="shared" si="225"/>
        <v>97513574.775324643</v>
      </c>
    </row>
    <row r="707" spans="1:12" ht="12.75" customHeight="1" x14ac:dyDescent="0.25">
      <c r="A707" s="132">
        <v>44166</v>
      </c>
      <c r="B707" s="132">
        <v>44196</v>
      </c>
      <c r="C707" s="133">
        <v>0.17460000000000001</v>
      </c>
      <c r="D707" s="73">
        <f t="shared" si="231"/>
        <v>0.26190000000000002</v>
      </c>
      <c r="E707" s="40">
        <f t="shared" si="232"/>
        <v>1.9573983490916769E-2</v>
      </c>
      <c r="F707" s="73">
        <f t="shared" si="233"/>
        <v>1.9573983490916769E-2</v>
      </c>
      <c r="G707" s="134">
        <f t="shared" si="223"/>
        <v>43567640</v>
      </c>
      <c r="H707" s="41">
        <f>IF(A707="","",DAYS360(A707,B707+(1)))</f>
        <v>30</v>
      </c>
      <c r="I707" s="33">
        <f>IF(A707="","",((G707*F707)/30)*H707)</f>
        <v>852792.266098205</v>
      </c>
      <c r="J707" s="42"/>
      <c r="K707" s="43"/>
      <c r="L707" s="36">
        <f t="shared" si="225"/>
        <v>98366367.041422844</v>
      </c>
    </row>
    <row r="708" spans="1:12" ht="12.75" customHeight="1" x14ac:dyDescent="0.25">
      <c r="A708" s="132">
        <v>44197</v>
      </c>
      <c r="B708" s="132">
        <v>44227</v>
      </c>
      <c r="C708" s="133">
        <v>0.17319999999999999</v>
      </c>
      <c r="D708" s="73">
        <f t="shared" si="231"/>
        <v>0.25979999999999998</v>
      </c>
      <c r="E708" s="40">
        <f t="shared" si="232"/>
        <v>1.9432481245112987E-2</v>
      </c>
      <c r="F708" s="73">
        <f t="shared" si="233"/>
        <v>1.9432481245112987E-2</v>
      </c>
      <c r="G708" s="134">
        <f t="shared" si="223"/>
        <v>43567640</v>
      </c>
      <c r="H708" s="41">
        <f>IF(A708="","",DAYS360(A708,B708+(1)))</f>
        <v>30</v>
      </c>
      <c r="I708" s="33">
        <f>IF(A708="","",((G708*F708)/30)*H708)</f>
        <v>846627.34719383437</v>
      </c>
      <c r="J708" s="42"/>
      <c r="K708" s="43"/>
      <c r="L708" s="36">
        <f t="shared" si="225"/>
        <v>99212994.388616681</v>
      </c>
    </row>
    <row r="709" spans="1:12" ht="12.75" customHeight="1" x14ac:dyDescent="0.25">
      <c r="A709" s="132">
        <v>44228</v>
      </c>
      <c r="B709" s="132">
        <v>44255</v>
      </c>
      <c r="C709" s="133">
        <v>0.17510000000000001</v>
      </c>
      <c r="D709" s="73">
        <f t="shared" si="231"/>
        <v>0.26264999999999999</v>
      </c>
      <c r="E709" s="40">
        <f t="shared" si="232"/>
        <v>1.9624467698764914E-2</v>
      </c>
      <c r="F709" s="73">
        <f t="shared" si="233"/>
        <v>1.9624467698764914E-2</v>
      </c>
      <c r="G709" s="134">
        <f t="shared" si="223"/>
        <v>43567640</v>
      </c>
      <c r="H709" s="41">
        <f>IF(A709="","",DAYS360(A709,B709+(1)))</f>
        <v>30</v>
      </c>
      <c r="I709" s="33">
        <f>IF(A709="","",((G709*F709)/30)*H709)</f>
        <v>854991.74389141821</v>
      </c>
      <c r="J709" s="42"/>
      <c r="K709" s="43"/>
      <c r="L709" s="36">
        <f t="shared" si="225"/>
        <v>100067986.1325081</v>
      </c>
    </row>
    <row r="710" spans="1:12" ht="12.75" customHeight="1" x14ac:dyDescent="0.25">
      <c r="A710" s="132">
        <v>44256</v>
      </c>
      <c r="B710" s="132">
        <v>44286</v>
      </c>
      <c r="C710" s="133">
        <v>0.1741</v>
      </c>
      <c r="D710" s="73">
        <f t="shared" si="231"/>
        <v>0.26114999999999999</v>
      </c>
      <c r="E710" s="40">
        <f t="shared" si="232"/>
        <v>1.9523471771100809E-2</v>
      </c>
      <c r="F710" s="73">
        <f t="shared" si="233"/>
        <v>1.9523471771100809E-2</v>
      </c>
      <c r="G710" s="134">
        <f t="shared" si="223"/>
        <v>43567640</v>
      </c>
      <c r="H710" s="41">
        <f t="shared" ref="H710:H711" si="234">IF(A710="","",DAYS360(A710,B710+(1)))</f>
        <v>30</v>
      </c>
      <c r="I710" s="33">
        <f t="shared" ref="I710:I711" si="235">IF(A710="","",((G710*F710)/30)*H710)</f>
        <v>850591.58967348246</v>
      </c>
      <c r="J710" s="42"/>
      <c r="K710" s="43"/>
      <c r="L710" s="36">
        <f t="shared" si="225"/>
        <v>100918577.72218159</v>
      </c>
    </row>
    <row r="711" spans="1:12" ht="12.75" customHeight="1" x14ac:dyDescent="0.25">
      <c r="A711" s="132">
        <v>44287</v>
      </c>
      <c r="B711" s="132">
        <v>44316</v>
      </c>
      <c r="C711" s="133">
        <v>0.1731</v>
      </c>
      <c r="D711" s="73">
        <f t="shared" si="231"/>
        <v>0.25964999999999999</v>
      </c>
      <c r="E711" s="40">
        <f t="shared" si="232"/>
        <v>1.942236567004052E-2</v>
      </c>
      <c r="F711" s="73">
        <f t="shared" si="233"/>
        <v>1.942236567004052E-2</v>
      </c>
      <c r="G711" s="134">
        <f t="shared" si="223"/>
        <v>43567640</v>
      </c>
      <c r="H711" s="41">
        <f t="shared" si="234"/>
        <v>30</v>
      </c>
      <c r="I711" s="33">
        <f t="shared" si="235"/>
        <v>846186.63546068419</v>
      </c>
      <c r="J711" s="42"/>
      <c r="K711" s="43"/>
      <c r="L711" s="36">
        <f t="shared" si="225"/>
        <v>101764764.35764228</v>
      </c>
    </row>
    <row r="712" spans="1:12" ht="12.75" customHeight="1" x14ac:dyDescent="0.25">
      <c r="A712" s="44"/>
      <c r="B712" s="45"/>
      <c r="C712" s="45"/>
      <c r="D712" s="116" t="s">
        <v>19</v>
      </c>
      <c r="E712" s="116"/>
      <c r="F712" s="46" t="s">
        <v>20</v>
      </c>
      <c r="G712" s="47">
        <f>G711</f>
        <v>43567640</v>
      </c>
      <c r="H712" s="48">
        <f>SUM(H651:H711)</f>
        <v>1816</v>
      </c>
      <c r="I712" s="49">
        <f>SUM(I651:I711)</f>
        <v>58197124.357642323</v>
      </c>
      <c r="J712" s="49"/>
      <c r="K712" s="50"/>
      <c r="L712" s="51">
        <f>L711</f>
        <v>101764764.35764228</v>
      </c>
    </row>
    <row r="713" spans="1:12" ht="12.75" customHeight="1" x14ac:dyDescent="0.25">
      <c r="A713" s="52"/>
      <c r="B713" s="52"/>
      <c r="C713" s="52"/>
      <c r="D713" s="52"/>
      <c r="E713" s="52"/>
      <c r="F713" s="52"/>
      <c r="G713" s="53"/>
      <c r="H713" s="53"/>
      <c r="I713" s="54"/>
      <c r="J713" s="55"/>
      <c r="K713" s="56"/>
      <c r="L713" s="57"/>
    </row>
    <row r="714" spans="1:12" ht="12.75" customHeight="1" x14ac:dyDescent="0.25">
      <c r="A714" s="52"/>
      <c r="B714" s="52"/>
      <c r="C714" s="52"/>
      <c r="D714" s="58"/>
      <c r="E714" s="58"/>
      <c r="F714" s="58"/>
      <c r="G714" s="59"/>
      <c r="H714" s="111" t="s">
        <v>21</v>
      </c>
      <c r="I714" s="111"/>
      <c r="J714" s="111"/>
      <c r="K714" s="111"/>
      <c r="L714" s="60">
        <f>SUM(G712,I712)</f>
        <v>101764764.35764232</v>
      </c>
    </row>
    <row r="715" spans="1:12" ht="12.75" customHeight="1" x14ac:dyDescent="0.25">
      <c r="A715" s="52"/>
      <c r="B715" s="52"/>
      <c r="C715" s="52"/>
      <c r="D715" s="52"/>
      <c r="E715" s="52"/>
      <c r="F715" s="52"/>
      <c r="G715" s="53"/>
      <c r="H715" s="53"/>
      <c r="I715" s="54"/>
      <c r="J715" s="55"/>
      <c r="K715" s="56"/>
      <c r="L715" s="57"/>
    </row>
    <row r="716" spans="1:12" ht="12.75" customHeight="1" x14ac:dyDescent="0.25">
      <c r="C716" s="7"/>
      <c r="H716" s="111" t="s">
        <v>22</v>
      </c>
      <c r="I716" s="111"/>
      <c r="J716" s="111"/>
      <c r="K716" s="111"/>
      <c r="L716" s="61">
        <f>I712</f>
        <v>58197124.357642323</v>
      </c>
    </row>
  </sheetData>
  <mergeCells count="81">
    <mergeCell ref="H716:K716"/>
    <mergeCell ref="A647:B647"/>
    <mergeCell ref="D647:E647"/>
    <mergeCell ref="G647:L647"/>
    <mergeCell ref="J648:K648"/>
    <mergeCell ref="D712:E712"/>
    <mergeCell ref="H714:K714"/>
    <mergeCell ref="J572:K572"/>
    <mergeCell ref="D637:E637"/>
    <mergeCell ref="H639:K639"/>
    <mergeCell ref="H641:K641"/>
    <mergeCell ref="A645:C645"/>
    <mergeCell ref="D645:E645"/>
    <mergeCell ref="H565:K565"/>
    <mergeCell ref="A569:C569"/>
    <mergeCell ref="D569:E569"/>
    <mergeCell ref="A571:B571"/>
    <mergeCell ref="D571:E571"/>
    <mergeCell ref="G571:L571"/>
    <mergeCell ref="A495:B495"/>
    <mergeCell ref="D495:E495"/>
    <mergeCell ref="G495:L495"/>
    <mergeCell ref="J496:K496"/>
    <mergeCell ref="D561:E561"/>
    <mergeCell ref="H563:K563"/>
    <mergeCell ref="J417:K417"/>
    <mergeCell ref="D484:E484"/>
    <mergeCell ref="H486:K486"/>
    <mergeCell ref="H488:K488"/>
    <mergeCell ref="A493:C493"/>
    <mergeCell ref="D493:E493"/>
    <mergeCell ref="H409:K409"/>
    <mergeCell ref="A414:C414"/>
    <mergeCell ref="D414:E414"/>
    <mergeCell ref="A416:B416"/>
    <mergeCell ref="D416:E416"/>
    <mergeCell ref="G416:L416"/>
    <mergeCell ref="A337:B337"/>
    <mergeCell ref="D337:E337"/>
    <mergeCell ref="G337:L337"/>
    <mergeCell ref="J338:K338"/>
    <mergeCell ref="D405:E405"/>
    <mergeCell ref="H407:K407"/>
    <mergeCell ref="J257:K257"/>
    <mergeCell ref="D326:E326"/>
    <mergeCell ref="H328:K328"/>
    <mergeCell ref="H330:K330"/>
    <mergeCell ref="A335:C335"/>
    <mergeCell ref="D335:E335"/>
    <mergeCell ref="H249:K249"/>
    <mergeCell ref="A254:C254"/>
    <mergeCell ref="D254:E254"/>
    <mergeCell ref="A256:B256"/>
    <mergeCell ref="D256:E256"/>
    <mergeCell ref="G256:L256"/>
    <mergeCell ref="A174:B174"/>
    <mergeCell ref="D174:E174"/>
    <mergeCell ref="G174:L174"/>
    <mergeCell ref="J175:K175"/>
    <mergeCell ref="D245:E245"/>
    <mergeCell ref="H247:K247"/>
    <mergeCell ref="J92:K92"/>
    <mergeCell ref="D163:E163"/>
    <mergeCell ref="H165:K165"/>
    <mergeCell ref="H167:K167"/>
    <mergeCell ref="A172:C172"/>
    <mergeCell ref="D172:E172"/>
    <mergeCell ref="D80:E80"/>
    <mergeCell ref="H82:K82"/>
    <mergeCell ref="H84:K84"/>
    <mergeCell ref="A89:C89"/>
    <mergeCell ref="D89:E89"/>
    <mergeCell ref="A91:B91"/>
    <mergeCell ref="D91:E91"/>
    <mergeCell ref="G91:L91"/>
    <mergeCell ref="A3:C3"/>
    <mergeCell ref="D3:E3"/>
    <mergeCell ref="A5:B5"/>
    <mergeCell ref="D5:E5"/>
    <mergeCell ref="G5:L5"/>
    <mergeCell ref="J6:K6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72"/>
  <sheetViews>
    <sheetView topLeftCell="A240" workbookViewId="0">
      <selection activeCell="F481" sqref="F481"/>
    </sheetView>
  </sheetViews>
  <sheetFormatPr baseColWidth="10" defaultRowHeight="15" x14ac:dyDescent="0.25"/>
  <cols>
    <col min="1" max="1" width="10.5703125" bestFit="1" customWidth="1"/>
    <col min="2" max="2" width="12.42578125" bestFit="1" customWidth="1"/>
    <col min="3" max="3" width="9.28515625" bestFit="1" customWidth="1"/>
    <col min="4" max="4" width="11" bestFit="1" customWidth="1"/>
    <col min="5" max="5" width="6.7109375" bestFit="1" customWidth="1"/>
    <col min="6" max="6" width="6.28515625" bestFit="1" customWidth="1"/>
    <col min="7" max="7" width="14.85546875" bestFit="1" customWidth="1"/>
    <col min="8" max="8" width="4" bestFit="1" customWidth="1"/>
    <col min="9" max="9" width="13" bestFit="1" customWidth="1"/>
    <col min="10" max="10" width="10.140625" bestFit="1" customWidth="1"/>
    <col min="11" max="11" width="4.85546875" bestFit="1" customWidth="1"/>
    <col min="12" max="12" width="15" bestFit="1" customWidth="1"/>
    <col min="16" max="16" width="14.7109375" customWidth="1"/>
    <col min="17" max="17" width="12.42578125" bestFit="1" customWidth="1"/>
    <col min="19" max="19" width="12.42578125" bestFit="1" customWidth="1"/>
    <col min="22" max="22" width="14.42578125" customWidth="1"/>
    <col min="23" max="23" width="12.5703125" customWidth="1"/>
    <col min="26" max="26" width="14.85546875" bestFit="1" customWidth="1"/>
    <col min="27" max="27" width="15" customWidth="1"/>
    <col min="28" max="28" width="15.140625" bestFit="1" customWidth="1"/>
  </cols>
  <sheetData>
    <row r="1" spans="1:28" ht="30.75" thickBot="1" x14ac:dyDescent="0.3">
      <c r="A1" s="70" t="s">
        <v>0</v>
      </c>
      <c r="B1" s="71">
        <v>4194</v>
      </c>
      <c r="C1" s="1"/>
      <c r="D1" s="2"/>
      <c r="E1" s="2"/>
      <c r="F1" s="3"/>
      <c r="G1" s="4"/>
      <c r="H1" s="3"/>
      <c r="I1" s="3"/>
      <c r="J1" s="3"/>
      <c r="K1" s="5"/>
      <c r="L1" s="6"/>
      <c r="O1" s="99" t="s">
        <v>24</v>
      </c>
      <c r="P1" s="100" t="s">
        <v>25</v>
      </c>
      <c r="Q1" s="101" t="s">
        <v>26</v>
      </c>
      <c r="R1" s="102" t="s">
        <v>27</v>
      </c>
      <c r="S1" s="104" t="s">
        <v>28</v>
      </c>
      <c r="U1" s="99" t="s">
        <v>24</v>
      </c>
      <c r="V1" s="100" t="s">
        <v>25</v>
      </c>
      <c r="W1" s="101" t="s">
        <v>26</v>
      </c>
      <c r="X1" s="101" t="s">
        <v>29</v>
      </c>
      <c r="Y1" s="102" t="s">
        <v>27</v>
      </c>
      <c r="Z1" s="102" t="s">
        <v>22</v>
      </c>
      <c r="AA1" s="102" t="s">
        <v>30</v>
      </c>
      <c r="AB1" s="103" t="s">
        <v>31</v>
      </c>
    </row>
    <row r="2" spans="1:28" x14ac:dyDescent="0.25">
      <c r="A2" s="70" t="s">
        <v>1</v>
      </c>
      <c r="B2" s="72">
        <v>67906476</v>
      </c>
      <c r="C2" s="7"/>
      <c r="D2" s="1"/>
      <c r="E2" s="2"/>
      <c r="F2" s="8"/>
      <c r="G2" s="8"/>
      <c r="H2" s="3"/>
      <c r="I2" s="3"/>
      <c r="J2" s="3"/>
      <c r="K2" s="5"/>
      <c r="L2" s="6"/>
      <c r="O2" s="94">
        <v>4194</v>
      </c>
      <c r="P2" s="95">
        <v>42210</v>
      </c>
      <c r="Q2" s="96">
        <v>67906476</v>
      </c>
      <c r="R2" s="96">
        <f>J12</f>
        <v>16688292</v>
      </c>
      <c r="S2" s="96">
        <f t="shared" ref="S2:S10" si="0">Q2-R2</f>
        <v>51218184</v>
      </c>
      <c r="U2" s="94">
        <v>4194</v>
      </c>
      <c r="V2" s="95">
        <v>42210</v>
      </c>
      <c r="W2" s="96">
        <v>67906476</v>
      </c>
      <c r="X2" s="96">
        <f>H52</f>
        <v>1266</v>
      </c>
      <c r="Y2" s="96">
        <v>16688292</v>
      </c>
      <c r="Z2" s="97">
        <f>L56</f>
        <v>49963498.923469566</v>
      </c>
      <c r="AA2" s="97">
        <f>AB2-Z2</f>
        <v>55867546.443261869</v>
      </c>
      <c r="AB2" s="98">
        <f>L54</f>
        <v>105831045.36673144</v>
      </c>
    </row>
    <row r="3" spans="1:28" x14ac:dyDescent="0.25">
      <c r="A3" s="117"/>
      <c r="B3" s="117"/>
      <c r="C3" s="117"/>
      <c r="D3" s="118"/>
      <c r="E3" s="119"/>
      <c r="F3" s="3"/>
      <c r="G3" s="3"/>
      <c r="H3" s="3"/>
      <c r="I3" s="3"/>
      <c r="J3" s="3"/>
      <c r="K3" s="5"/>
      <c r="L3" s="6"/>
      <c r="O3" s="86">
        <v>44474</v>
      </c>
      <c r="P3" s="83">
        <v>42257</v>
      </c>
      <c r="Q3" s="84">
        <v>86259648</v>
      </c>
      <c r="R3" s="84">
        <f>J68</f>
        <v>66331334</v>
      </c>
      <c r="S3" s="84">
        <f>Q3-R3</f>
        <v>19928314</v>
      </c>
      <c r="U3" s="86">
        <v>44474</v>
      </c>
      <c r="V3" s="83">
        <v>42257</v>
      </c>
      <c r="W3" s="84">
        <v>86259648</v>
      </c>
      <c r="X3" s="84">
        <f>H108</f>
        <v>1221</v>
      </c>
      <c r="Y3" s="84">
        <v>66331334</v>
      </c>
      <c r="Z3" s="90">
        <f>L112</f>
        <v>20630772.50970782</v>
      </c>
      <c r="AA3" s="97">
        <f t="shared" ref="AA3:AA10" si="1">AB3-Z3</f>
        <v>23068653.440623242</v>
      </c>
      <c r="AB3" s="90">
        <f>L110</f>
        <v>43699425.950331062</v>
      </c>
    </row>
    <row r="4" spans="1:28" x14ac:dyDescent="0.25">
      <c r="A4" s="9"/>
      <c r="B4" s="9"/>
      <c r="C4" s="10"/>
      <c r="D4" s="11"/>
      <c r="E4" s="11"/>
      <c r="F4" s="3"/>
      <c r="G4" s="3"/>
      <c r="H4" s="3"/>
      <c r="I4" s="3"/>
      <c r="J4" s="3"/>
      <c r="K4" s="5"/>
      <c r="L4" s="6"/>
      <c r="O4" s="86">
        <v>4545</v>
      </c>
      <c r="P4" s="83">
        <v>42285</v>
      </c>
      <c r="Q4" s="84">
        <v>77339152</v>
      </c>
      <c r="R4" s="84">
        <v>60928874</v>
      </c>
      <c r="S4" s="84">
        <f t="shared" si="0"/>
        <v>16410278</v>
      </c>
      <c r="U4" s="86">
        <v>4545</v>
      </c>
      <c r="V4" s="83">
        <v>42285</v>
      </c>
      <c r="W4" s="84">
        <v>77339152</v>
      </c>
      <c r="X4" s="84">
        <f>H163</f>
        <v>1193</v>
      </c>
      <c r="Y4" s="84">
        <v>60928874</v>
      </c>
      <c r="Z4" s="85">
        <f>L167</f>
        <v>21226907.026234496</v>
      </c>
      <c r="AA4" s="97">
        <f t="shared" si="1"/>
        <v>27804601.809329908</v>
      </c>
      <c r="AB4" s="90">
        <f>L165</f>
        <v>49031508.835564405</v>
      </c>
    </row>
    <row r="5" spans="1:28" x14ac:dyDescent="0.25">
      <c r="A5" s="112" t="s">
        <v>2</v>
      </c>
      <c r="B5" s="112"/>
      <c r="C5" s="12" t="s">
        <v>3</v>
      </c>
      <c r="D5" s="113" t="s">
        <v>4</v>
      </c>
      <c r="E5" s="113"/>
      <c r="F5" s="13" t="s">
        <v>5</v>
      </c>
      <c r="G5" s="114" t="s">
        <v>6</v>
      </c>
      <c r="H5" s="114"/>
      <c r="I5" s="114"/>
      <c r="J5" s="114"/>
      <c r="K5" s="114"/>
      <c r="L5" s="114"/>
      <c r="O5" s="86">
        <v>4668</v>
      </c>
      <c r="P5" s="83">
        <v>42318</v>
      </c>
      <c r="Q5" s="84">
        <v>84002722</v>
      </c>
      <c r="R5" s="84">
        <v>22798535</v>
      </c>
      <c r="S5" s="84">
        <f t="shared" si="0"/>
        <v>61204187</v>
      </c>
      <c r="U5" s="86">
        <v>4668</v>
      </c>
      <c r="V5" s="83">
        <v>42318</v>
      </c>
      <c r="W5" s="84">
        <v>84002722</v>
      </c>
      <c r="X5" s="84">
        <f>H217</f>
        <v>1101</v>
      </c>
      <c r="Y5" s="84">
        <v>22798535</v>
      </c>
      <c r="Z5" s="85">
        <f>L221</f>
        <v>54706609.470559642</v>
      </c>
      <c r="AA5" s="97">
        <f t="shared" si="1"/>
        <v>71658838.039262816</v>
      </c>
      <c r="AB5" s="90">
        <f>L219</f>
        <v>126365447.50982246</v>
      </c>
    </row>
    <row r="6" spans="1:28" ht="36" x14ac:dyDescent="0.25">
      <c r="A6" s="14" t="s">
        <v>7</v>
      </c>
      <c r="B6" s="14" t="s">
        <v>8</v>
      </c>
      <c r="C6" s="15" t="s">
        <v>9</v>
      </c>
      <c r="D6" s="16" t="s">
        <v>10</v>
      </c>
      <c r="E6" s="16" t="s">
        <v>11</v>
      </c>
      <c r="F6" s="12" t="s">
        <v>12</v>
      </c>
      <c r="G6" s="17" t="s">
        <v>13</v>
      </c>
      <c r="H6" s="18" t="s">
        <v>14</v>
      </c>
      <c r="I6" s="19" t="s">
        <v>15</v>
      </c>
      <c r="J6" s="115" t="s">
        <v>16</v>
      </c>
      <c r="K6" s="115"/>
      <c r="L6" s="62" t="s">
        <v>23</v>
      </c>
      <c r="O6" s="86">
        <v>4778</v>
      </c>
      <c r="P6" s="83">
        <v>42393</v>
      </c>
      <c r="Q6" s="84">
        <v>31931591</v>
      </c>
      <c r="R6" s="84">
        <v>18440795</v>
      </c>
      <c r="S6" s="84">
        <f t="shared" si="0"/>
        <v>13490796</v>
      </c>
      <c r="U6" s="86">
        <v>4778</v>
      </c>
      <c r="V6" s="83">
        <v>42393</v>
      </c>
      <c r="W6" s="84">
        <v>31931591</v>
      </c>
      <c r="X6" s="84">
        <f>H269</f>
        <v>1087</v>
      </c>
      <c r="Y6" s="84">
        <v>18440795</v>
      </c>
      <c r="Z6" s="85">
        <f>L273</f>
        <v>12037338.635877831</v>
      </c>
      <c r="AA6" s="97">
        <f t="shared" si="1"/>
        <v>15767412.897272104</v>
      </c>
      <c r="AB6" s="90">
        <f>L271</f>
        <v>27804751.533149935</v>
      </c>
    </row>
    <row r="7" spans="1:28" x14ac:dyDescent="0.25">
      <c r="A7" s="20"/>
      <c r="B7" s="21"/>
      <c r="C7" s="22"/>
      <c r="D7" s="23" t="str">
        <f>IF(C7="","",C7*1.5)</f>
        <v/>
      </c>
      <c r="E7" s="24" t="str">
        <f t="shared" ref="E7:E31" si="2">IF(D7="","", (POWER((1+D7),(1/12)))-1)</f>
        <v/>
      </c>
      <c r="F7" s="25" t="str">
        <f>IF(A7="","",IF(D$9=0,E7,MIN(E7,D$9)))</f>
        <v/>
      </c>
      <c r="G7" s="26">
        <f>B2</f>
        <v>67906476</v>
      </c>
      <c r="H7" s="27" t="str">
        <f>IF(A7="","",DAYS360(A7,B7+(1)))</f>
        <v/>
      </c>
      <c r="I7" s="28">
        <f>D3</f>
        <v>0</v>
      </c>
      <c r="J7" s="29" t="s">
        <v>17</v>
      </c>
      <c r="K7" s="30" t="s">
        <v>18</v>
      </c>
      <c r="L7" s="31">
        <f>G7+I7</f>
        <v>67906476</v>
      </c>
      <c r="O7" s="86">
        <v>4779</v>
      </c>
      <c r="P7" s="83">
        <v>42394</v>
      </c>
      <c r="Q7" s="84">
        <v>132427390</v>
      </c>
      <c r="R7" s="84">
        <v>0</v>
      </c>
      <c r="S7" s="84">
        <f t="shared" si="0"/>
        <v>132427390</v>
      </c>
      <c r="U7" s="86">
        <v>4779</v>
      </c>
      <c r="V7" s="83">
        <v>42394</v>
      </c>
      <c r="W7" s="84">
        <v>132427390</v>
      </c>
      <c r="X7" s="84">
        <f>H321</f>
        <v>1086</v>
      </c>
      <c r="Y7" s="84">
        <v>0</v>
      </c>
      <c r="Z7" s="85">
        <f>L325</f>
        <v>110444683.54785889</v>
      </c>
      <c r="AA7" s="97">
        <f t="shared" si="1"/>
        <v>132427390</v>
      </c>
      <c r="AB7" s="90">
        <f>L323</f>
        <v>242872073.54785889</v>
      </c>
    </row>
    <row r="8" spans="1:28" x14ac:dyDescent="0.25">
      <c r="A8" s="20"/>
      <c r="B8" s="20"/>
      <c r="C8" s="22"/>
      <c r="D8" s="23" t="str">
        <f>IF(C8="","",C8*1.5)</f>
        <v/>
      </c>
      <c r="E8" s="24" t="str">
        <f t="shared" si="2"/>
        <v/>
      </c>
      <c r="F8" s="25" t="str">
        <f>IF(A8="","",IF(D$9=0,E8,MIN(E8,D$9)))</f>
        <v/>
      </c>
      <c r="G8" s="32">
        <f t="shared" ref="G8:G51" si="3">MIN(G7,L7)</f>
        <v>67906476</v>
      </c>
      <c r="H8" s="27" t="str">
        <f>IF(A8="","",DAYS360(A8,B8+(1)))</f>
        <v/>
      </c>
      <c r="I8" s="33" t="str">
        <f>IF(A8="","",((G8*F8)/30)*H8)</f>
        <v/>
      </c>
      <c r="J8" s="34"/>
      <c r="K8" s="35"/>
      <c r="L8" s="36">
        <f t="shared" ref="L8:L48" si="4">SUM(L7,I8)-J8</f>
        <v>67906476</v>
      </c>
      <c r="O8" s="86">
        <v>4960</v>
      </c>
      <c r="P8" s="83">
        <v>42442</v>
      </c>
      <c r="Q8" s="84">
        <v>100513227</v>
      </c>
      <c r="R8" s="84">
        <v>0</v>
      </c>
      <c r="S8" s="84">
        <f t="shared" si="0"/>
        <v>100513227</v>
      </c>
      <c r="U8" s="86">
        <v>4960</v>
      </c>
      <c r="V8" s="83">
        <v>42442</v>
      </c>
      <c r="W8" s="84">
        <v>100513227</v>
      </c>
      <c r="X8" s="84">
        <f>H371</f>
        <v>1038</v>
      </c>
      <c r="Y8" s="84">
        <v>0</v>
      </c>
      <c r="Z8" s="85">
        <f>L375</f>
        <v>80324013.275320038</v>
      </c>
      <c r="AA8" s="97">
        <f t="shared" si="1"/>
        <v>100513227.00000001</v>
      </c>
      <c r="AB8" s="90">
        <f>L373</f>
        <v>180837240.27532005</v>
      </c>
    </row>
    <row r="9" spans="1:28" x14ac:dyDescent="0.25">
      <c r="A9" s="37">
        <v>42210</v>
      </c>
      <c r="B9" s="37">
        <v>42216</v>
      </c>
      <c r="C9" s="38">
        <v>0.19259999999999999</v>
      </c>
      <c r="D9" s="39">
        <f t="shared" ref="D9:D31" si="5">IF(A9="","",C9*1.5)</f>
        <v>0.28889999999999999</v>
      </c>
      <c r="E9" s="40">
        <f t="shared" si="2"/>
        <v>2.1374322212011299E-2</v>
      </c>
      <c r="F9" s="39">
        <f t="shared" ref="F9:F31" si="6">IF(A9="","",IF(D$1=0,E9,MIN(E9,D$1)))</f>
        <v>2.1374322212011299E-2</v>
      </c>
      <c r="G9" s="32">
        <f t="shared" si="3"/>
        <v>67906476</v>
      </c>
      <c r="H9" s="41">
        <f>IF(A9="","",DAYS360(A9,B9+(1)))</f>
        <v>6</v>
      </c>
      <c r="I9" s="33">
        <f>IF(A9="","",((G9*F9)/30)*H9)</f>
        <v>290290.97966124245</v>
      </c>
      <c r="J9" s="42"/>
      <c r="K9" s="43"/>
      <c r="L9" s="36">
        <f t="shared" si="4"/>
        <v>68196766.979661241</v>
      </c>
      <c r="O9" s="86">
        <v>5080</v>
      </c>
      <c r="P9" s="83">
        <v>42439</v>
      </c>
      <c r="Q9" s="84">
        <v>67212334</v>
      </c>
      <c r="R9" s="84">
        <v>0</v>
      </c>
      <c r="S9" s="84">
        <f t="shared" si="0"/>
        <v>67212334</v>
      </c>
      <c r="U9" s="86">
        <v>5080</v>
      </c>
      <c r="V9" s="83">
        <v>42439</v>
      </c>
      <c r="W9" s="84">
        <v>67212334</v>
      </c>
      <c r="X9" s="84">
        <f>H420</f>
        <v>981</v>
      </c>
      <c r="Y9" s="84">
        <v>0</v>
      </c>
      <c r="Z9" s="85">
        <f>L424</f>
        <v>53858431.50331869</v>
      </c>
      <c r="AA9" s="97">
        <f t="shared" si="1"/>
        <v>67212334</v>
      </c>
      <c r="AB9" s="90">
        <f>L422</f>
        <v>121070765.5033187</v>
      </c>
    </row>
    <row r="10" spans="1:28" ht="15.75" thickBot="1" x14ac:dyDescent="0.3">
      <c r="A10" s="37">
        <v>42217</v>
      </c>
      <c r="B10" s="37">
        <v>42247</v>
      </c>
      <c r="C10" s="38">
        <v>0.19259999999999999</v>
      </c>
      <c r="D10" s="39">
        <f t="shared" si="5"/>
        <v>0.28889999999999999</v>
      </c>
      <c r="E10" s="40">
        <f t="shared" si="2"/>
        <v>2.1374322212011299E-2</v>
      </c>
      <c r="F10" s="39">
        <f t="shared" si="6"/>
        <v>2.1374322212011299E-2</v>
      </c>
      <c r="G10" s="32">
        <f t="shared" si="3"/>
        <v>67906476</v>
      </c>
      <c r="H10" s="41">
        <f t="shared" ref="H10:H37" si="7">IF(A10="","",DAYS360(A10,B10+(1)))</f>
        <v>30</v>
      </c>
      <c r="I10" s="33">
        <f t="shared" ref="I10:I51" si="8">IF(A10="","",((G10*F10)/30)*H10)</f>
        <v>1451454.8983062122</v>
      </c>
      <c r="J10" s="42"/>
      <c r="K10" s="43"/>
      <c r="L10" s="36">
        <f t="shared" si="4"/>
        <v>69648221.877967447</v>
      </c>
      <c r="O10" s="87">
        <v>5103</v>
      </c>
      <c r="P10" s="83">
        <v>42475</v>
      </c>
      <c r="Q10" s="88">
        <v>43567640</v>
      </c>
      <c r="R10" s="89">
        <v>0</v>
      </c>
      <c r="S10" s="89">
        <f t="shared" si="0"/>
        <v>43567640</v>
      </c>
      <c r="U10" s="87">
        <v>5103</v>
      </c>
      <c r="V10" s="83">
        <v>42475</v>
      </c>
      <c r="W10" s="88">
        <v>43567640</v>
      </c>
      <c r="X10" s="43">
        <f>H468</f>
        <v>1006</v>
      </c>
      <c r="Y10" s="84">
        <v>0</v>
      </c>
      <c r="Z10" s="85">
        <f>L472</f>
        <v>33786823.034041189</v>
      </c>
      <c r="AA10" s="97">
        <f t="shared" si="1"/>
        <v>43567640.000000007</v>
      </c>
      <c r="AB10" s="109">
        <f>L470</f>
        <v>77354463.034041196</v>
      </c>
    </row>
    <row r="11" spans="1:28" ht="15.75" thickBot="1" x14ac:dyDescent="0.3">
      <c r="A11" s="37">
        <v>42248</v>
      </c>
      <c r="B11" s="37">
        <v>42277</v>
      </c>
      <c r="C11" s="38">
        <v>0.19259999999999999</v>
      </c>
      <c r="D11" s="73">
        <f t="shared" si="5"/>
        <v>0.28889999999999999</v>
      </c>
      <c r="E11" s="40">
        <f t="shared" si="2"/>
        <v>2.1374322212011299E-2</v>
      </c>
      <c r="F11" s="39">
        <f t="shared" si="6"/>
        <v>2.1374322212011299E-2</v>
      </c>
      <c r="G11" s="32">
        <f t="shared" si="3"/>
        <v>67906476</v>
      </c>
      <c r="H11" s="41">
        <f t="shared" si="7"/>
        <v>30</v>
      </c>
      <c r="I11" s="33">
        <f t="shared" si="8"/>
        <v>1451454.8983062122</v>
      </c>
      <c r="J11" s="42"/>
      <c r="K11" s="43"/>
      <c r="L11" s="36">
        <f t="shared" si="4"/>
        <v>71099676.776273653</v>
      </c>
      <c r="R11" s="91" t="s">
        <v>32</v>
      </c>
      <c r="S11" s="93">
        <f>SUM(S2:S10)</f>
        <v>505972350</v>
      </c>
      <c r="AA11" s="91" t="s">
        <v>33</v>
      </c>
      <c r="AB11" s="92">
        <f>SUM(AB2:AB10)</f>
        <v>974866721.55613816</v>
      </c>
    </row>
    <row r="12" spans="1:28" x14ac:dyDescent="0.25">
      <c r="A12" s="37">
        <v>42278</v>
      </c>
      <c r="B12" s="37">
        <v>42308</v>
      </c>
      <c r="C12" s="38">
        <v>0.1933</v>
      </c>
      <c r="D12" s="39">
        <f t="shared" si="5"/>
        <v>0.28994999999999999</v>
      </c>
      <c r="E12" s="40">
        <f t="shared" si="2"/>
        <v>2.1443634727683625E-2</v>
      </c>
      <c r="F12" s="39">
        <f t="shared" si="6"/>
        <v>2.1443634727683625E-2</v>
      </c>
      <c r="G12" s="32">
        <f t="shared" si="3"/>
        <v>67906476</v>
      </c>
      <c r="H12" s="41">
        <f t="shared" si="7"/>
        <v>30</v>
      </c>
      <c r="I12" s="33">
        <f t="shared" si="8"/>
        <v>1456161.6669882147</v>
      </c>
      <c r="J12" s="42">
        <v>16688292</v>
      </c>
      <c r="K12" s="43"/>
      <c r="L12" s="36">
        <f t="shared" si="4"/>
        <v>55867546.443261862</v>
      </c>
    </row>
    <row r="13" spans="1:28" x14ac:dyDescent="0.25">
      <c r="A13" s="37">
        <v>42309</v>
      </c>
      <c r="B13" s="37">
        <v>42338</v>
      </c>
      <c r="C13" s="38">
        <v>0.1933</v>
      </c>
      <c r="D13" s="39">
        <f t="shared" si="5"/>
        <v>0.28994999999999999</v>
      </c>
      <c r="E13" s="40">
        <f t="shared" si="2"/>
        <v>2.1443634727683625E-2</v>
      </c>
      <c r="F13" s="39">
        <f t="shared" si="6"/>
        <v>2.1443634727683625E-2</v>
      </c>
      <c r="G13" s="32">
        <f t="shared" si="3"/>
        <v>55867546.443261862</v>
      </c>
      <c r="H13" s="41">
        <f t="shared" si="7"/>
        <v>30</v>
      </c>
      <c r="I13" s="33">
        <f t="shared" si="8"/>
        <v>1198003.2590612078</v>
      </c>
      <c r="J13" s="42"/>
      <c r="K13" s="43"/>
      <c r="L13" s="36">
        <f t="shared" si="4"/>
        <v>57065549.702323072</v>
      </c>
    </row>
    <row r="14" spans="1:28" x14ac:dyDescent="0.25">
      <c r="A14" s="37">
        <v>42339</v>
      </c>
      <c r="B14" s="37">
        <v>42369</v>
      </c>
      <c r="C14" s="38">
        <v>0.1933</v>
      </c>
      <c r="D14" s="39">
        <f t="shared" si="5"/>
        <v>0.28994999999999999</v>
      </c>
      <c r="E14" s="40">
        <f t="shared" si="2"/>
        <v>2.1443634727683625E-2</v>
      </c>
      <c r="F14" s="39">
        <f t="shared" si="6"/>
        <v>2.1443634727683625E-2</v>
      </c>
      <c r="G14" s="32">
        <f t="shared" si="3"/>
        <v>55867546.443261862</v>
      </c>
      <c r="H14" s="41">
        <f t="shared" si="7"/>
        <v>30</v>
      </c>
      <c r="I14" s="33">
        <f t="shared" si="8"/>
        <v>1198003.2590612078</v>
      </c>
      <c r="J14" s="42"/>
      <c r="K14" s="43"/>
      <c r="L14" s="36">
        <f t="shared" si="4"/>
        <v>58263552.961384282</v>
      </c>
    </row>
    <row r="15" spans="1:28" x14ac:dyDescent="0.25">
      <c r="A15" s="37">
        <v>42370</v>
      </c>
      <c r="B15" s="37">
        <v>42400</v>
      </c>
      <c r="C15" s="38">
        <v>0.1968</v>
      </c>
      <c r="D15" s="39">
        <f t="shared" si="5"/>
        <v>0.29520000000000002</v>
      </c>
      <c r="E15" s="40">
        <f t="shared" si="2"/>
        <v>2.1789423437557742E-2</v>
      </c>
      <c r="F15" s="39">
        <f t="shared" si="6"/>
        <v>2.1789423437557742E-2</v>
      </c>
      <c r="G15" s="32">
        <f t="shared" si="3"/>
        <v>55867546.443261862</v>
      </c>
      <c r="H15" s="41">
        <f t="shared" si="7"/>
        <v>30</v>
      </c>
      <c r="I15" s="33">
        <f t="shared" si="8"/>
        <v>1217321.6258696557</v>
      </c>
      <c r="J15" s="42"/>
      <c r="K15" s="43"/>
      <c r="L15" s="36">
        <f t="shared" si="4"/>
        <v>59480874.587253936</v>
      </c>
    </row>
    <row r="16" spans="1:28" x14ac:dyDescent="0.25">
      <c r="A16" s="37">
        <v>42401</v>
      </c>
      <c r="B16" s="37">
        <v>42429</v>
      </c>
      <c r="C16" s="38">
        <v>0.1968</v>
      </c>
      <c r="D16" s="39">
        <f t="shared" si="5"/>
        <v>0.29520000000000002</v>
      </c>
      <c r="E16" s="40">
        <f t="shared" si="2"/>
        <v>2.1789423437557742E-2</v>
      </c>
      <c r="F16" s="39">
        <f t="shared" si="6"/>
        <v>2.1789423437557742E-2</v>
      </c>
      <c r="G16" s="32">
        <f t="shared" si="3"/>
        <v>55867546.443261862</v>
      </c>
      <c r="H16" s="41">
        <f t="shared" si="7"/>
        <v>30</v>
      </c>
      <c r="I16" s="33">
        <f t="shared" si="8"/>
        <v>1217321.6258696557</v>
      </c>
      <c r="J16" s="42"/>
      <c r="K16" s="43"/>
      <c r="L16" s="36">
        <f t="shared" si="4"/>
        <v>60698196.21312359</v>
      </c>
    </row>
    <row r="17" spans="1:12" x14ac:dyDescent="0.25">
      <c r="A17" s="37">
        <v>42430</v>
      </c>
      <c r="B17" s="37">
        <v>42460</v>
      </c>
      <c r="C17" s="38">
        <v>0.1968</v>
      </c>
      <c r="D17" s="39">
        <f t="shared" si="5"/>
        <v>0.29520000000000002</v>
      </c>
      <c r="E17" s="40">
        <f t="shared" si="2"/>
        <v>2.1789423437557742E-2</v>
      </c>
      <c r="F17" s="39">
        <f t="shared" si="6"/>
        <v>2.1789423437557742E-2</v>
      </c>
      <c r="G17" s="32">
        <f t="shared" si="3"/>
        <v>55867546.443261862</v>
      </c>
      <c r="H17" s="41">
        <f t="shared" si="7"/>
        <v>30</v>
      </c>
      <c r="I17" s="33">
        <f t="shared" si="8"/>
        <v>1217321.6258696557</v>
      </c>
      <c r="J17" s="42"/>
      <c r="K17" s="43"/>
      <c r="L17" s="36">
        <f t="shared" si="4"/>
        <v>61915517.838993244</v>
      </c>
    </row>
    <row r="18" spans="1:12" x14ac:dyDescent="0.25">
      <c r="A18" s="37">
        <v>42461</v>
      </c>
      <c r="B18" s="37">
        <v>42490</v>
      </c>
      <c r="C18" s="38">
        <v>0.2054</v>
      </c>
      <c r="D18" s="39">
        <f t="shared" si="5"/>
        <v>0.30809999999999998</v>
      </c>
      <c r="E18" s="40">
        <f t="shared" si="2"/>
        <v>2.2633649099822239E-2</v>
      </c>
      <c r="F18" s="39">
        <f t="shared" si="6"/>
        <v>2.2633649099822239E-2</v>
      </c>
      <c r="G18" s="32">
        <f t="shared" si="3"/>
        <v>55867546.443261862</v>
      </c>
      <c r="H18" s="41">
        <f t="shared" si="7"/>
        <v>30</v>
      </c>
      <c r="I18" s="33">
        <f t="shared" si="8"/>
        <v>1264486.4422648109</v>
      </c>
      <c r="J18" s="42"/>
      <c r="K18" s="43"/>
      <c r="L18" s="36">
        <f t="shared" si="4"/>
        <v>63180004.281258054</v>
      </c>
    </row>
    <row r="19" spans="1:12" x14ac:dyDescent="0.25">
      <c r="A19" s="37">
        <v>42491</v>
      </c>
      <c r="B19" s="37">
        <v>42521</v>
      </c>
      <c r="C19" s="38">
        <v>0.2054</v>
      </c>
      <c r="D19" s="39">
        <f t="shared" si="5"/>
        <v>0.30809999999999998</v>
      </c>
      <c r="E19" s="40">
        <f t="shared" si="2"/>
        <v>2.2633649099822239E-2</v>
      </c>
      <c r="F19" s="39">
        <f t="shared" si="6"/>
        <v>2.2633649099822239E-2</v>
      </c>
      <c r="G19" s="32">
        <f t="shared" si="3"/>
        <v>55867546.443261862</v>
      </c>
      <c r="H19" s="41">
        <f t="shared" si="7"/>
        <v>30</v>
      </c>
      <c r="I19" s="33">
        <f t="shared" si="8"/>
        <v>1264486.4422648109</v>
      </c>
      <c r="J19" s="42"/>
      <c r="K19" s="43"/>
      <c r="L19" s="36">
        <f t="shared" si="4"/>
        <v>64444490.723522864</v>
      </c>
    </row>
    <row r="20" spans="1:12" x14ac:dyDescent="0.25">
      <c r="A20" s="37">
        <v>42522</v>
      </c>
      <c r="B20" s="37">
        <v>42551</v>
      </c>
      <c r="C20" s="38">
        <v>0.2054</v>
      </c>
      <c r="D20" s="39">
        <f t="shared" si="5"/>
        <v>0.30809999999999998</v>
      </c>
      <c r="E20" s="40">
        <f t="shared" si="2"/>
        <v>2.2633649099822239E-2</v>
      </c>
      <c r="F20" s="39">
        <f t="shared" si="6"/>
        <v>2.2633649099822239E-2</v>
      </c>
      <c r="G20" s="32">
        <f t="shared" si="3"/>
        <v>55867546.443261862</v>
      </c>
      <c r="H20" s="41">
        <f t="shared" si="7"/>
        <v>30</v>
      </c>
      <c r="I20" s="33">
        <f t="shared" si="8"/>
        <v>1264486.4422648109</v>
      </c>
      <c r="J20" s="42"/>
      <c r="K20" s="43"/>
      <c r="L20" s="36">
        <f t="shared" si="4"/>
        <v>65708977.165787674</v>
      </c>
    </row>
    <row r="21" spans="1:12" x14ac:dyDescent="0.25">
      <c r="A21" s="37">
        <v>42552</v>
      </c>
      <c r="B21" s="37">
        <v>42582</v>
      </c>
      <c r="C21" s="38">
        <v>0.21340000000000001</v>
      </c>
      <c r="D21" s="39">
        <f t="shared" si="5"/>
        <v>0.3201</v>
      </c>
      <c r="E21" s="40">
        <f t="shared" si="2"/>
        <v>2.3412151466478903E-2</v>
      </c>
      <c r="F21" s="39">
        <f t="shared" si="6"/>
        <v>2.3412151466478903E-2</v>
      </c>
      <c r="G21" s="32">
        <f t="shared" si="3"/>
        <v>55867546.443261862</v>
      </c>
      <c r="H21" s="41">
        <f t="shared" si="7"/>
        <v>30</v>
      </c>
      <c r="I21" s="33">
        <f t="shared" si="8"/>
        <v>1307979.4593901914</v>
      </c>
      <c r="J21" s="42"/>
      <c r="K21" s="43"/>
      <c r="L21" s="36">
        <f t="shared" si="4"/>
        <v>67016956.625177868</v>
      </c>
    </row>
    <row r="22" spans="1:12" x14ac:dyDescent="0.25">
      <c r="A22" s="37">
        <v>42583</v>
      </c>
      <c r="B22" s="37">
        <v>42613</v>
      </c>
      <c r="C22" s="38">
        <v>0.21340000000000001</v>
      </c>
      <c r="D22" s="39">
        <f t="shared" si="5"/>
        <v>0.3201</v>
      </c>
      <c r="E22" s="40">
        <f t="shared" si="2"/>
        <v>2.3412151466478903E-2</v>
      </c>
      <c r="F22" s="39">
        <f t="shared" si="6"/>
        <v>2.3412151466478903E-2</v>
      </c>
      <c r="G22" s="32">
        <f t="shared" si="3"/>
        <v>55867546.443261862</v>
      </c>
      <c r="H22" s="41">
        <f t="shared" si="7"/>
        <v>30</v>
      </c>
      <c r="I22" s="33">
        <f t="shared" si="8"/>
        <v>1307979.4593901914</v>
      </c>
      <c r="J22" s="42"/>
      <c r="K22" s="43"/>
      <c r="L22" s="36">
        <f t="shared" si="4"/>
        <v>68324936.084568053</v>
      </c>
    </row>
    <row r="23" spans="1:12" x14ac:dyDescent="0.25">
      <c r="A23" s="37">
        <v>42614</v>
      </c>
      <c r="B23" s="37">
        <v>42643</v>
      </c>
      <c r="C23" s="38">
        <v>0.21340000000000001</v>
      </c>
      <c r="D23" s="39">
        <f t="shared" si="5"/>
        <v>0.3201</v>
      </c>
      <c r="E23" s="40">
        <f t="shared" si="2"/>
        <v>2.3412151466478903E-2</v>
      </c>
      <c r="F23" s="39">
        <f t="shared" si="6"/>
        <v>2.3412151466478903E-2</v>
      </c>
      <c r="G23" s="32">
        <f t="shared" si="3"/>
        <v>55867546.443261862</v>
      </c>
      <c r="H23" s="41">
        <f t="shared" si="7"/>
        <v>30</v>
      </c>
      <c r="I23" s="33">
        <f t="shared" si="8"/>
        <v>1307979.4593901914</v>
      </c>
      <c r="J23" s="42"/>
      <c r="K23" s="43"/>
      <c r="L23" s="36">
        <f t="shared" si="4"/>
        <v>69632915.543958247</v>
      </c>
    </row>
    <row r="24" spans="1:12" x14ac:dyDescent="0.25">
      <c r="A24" s="37">
        <v>42644</v>
      </c>
      <c r="B24" s="37">
        <v>42674</v>
      </c>
      <c r="C24" s="38">
        <v>0.21990000000000001</v>
      </c>
      <c r="D24" s="39">
        <f t="shared" si="5"/>
        <v>0.32985000000000003</v>
      </c>
      <c r="E24" s="40">
        <f t="shared" si="2"/>
        <v>2.4039922656450941E-2</v>
      </c>
      <c r="F24" s="39">
        <f t="shared" si="6"/>
        <v>2.4039922656450941E-2</v>
      </c>
      <c r="G24" s="32">
        <f t="shared" si="3"/>
        <v>55867546.443261862</v>
      </c>
      <c r="H24" s="41">
        <f t="shared" si="7"/>
        <v>30</v>
      </c>
      <c r="I24" s="33">
        <f t="shared" si="8"/>
        <v>1343051.4955016959</v>
      </c>
      <c r="J24" s="42"/>
      <c r="K24" s="43"/>
      <c r="L24" s="36">
        <f t="shared" si="4"/>
        <v>70975967.039459944</v>
      </c>
    </row>
    <row r="25" spans="1:12" x14ac:dyDescent="0.25">
      <c r="A25" s="37">
        <v>42675</v>
      </c>
      <c r="B25" s="37">
        <v>42704</v>
      </c>
      <c r="C25" s="38">
        <v>0.21990000000000001</v>
      </c>
      <c r="D25" s="39">
        <f t="shared" si="5"/>
        <v>0.32985000000000003</v>
      </c>
      <c r="E25" s="40">
        <f t="shared" si="2"/>
        <v>2.4039922656450941E-2</v>
      </c>
      <c r="F25" s="39">
        <f t="shared" si="6"/>
        <v>2.4039922656450941E-2</v>
      </c>
      <c r="G25" s="32">
        <f t="shared" si="3"/>
        <v>55867546.443261862</v>
      </c>
      <c r="H25" s="41">
        <f t="shared" si="7"/>
        <v>30</v>
      </c>
      <c r="I25" s="33">
        <f t="shared" si="8"/>
        <v>1343051.4955016959</v>
      </c>
      <c r="J25" s="42"/>
      <c r="K25" s="43"/>
      <c r="L25" s="36">
        <f t="shared" si="4"/>
        <v>72319018.534961641</v>
      </c>
    </row>
    <row r="26" spans="1:12" x14ac:dyDescent="0.25">
      <c r="A26" s="37">
        <v>42705</v>
      </c>
      <c r="B26" s="37">
        <v>42735</v>
      </c>
      <c r="C26" s="38">
        <v>0.21990000000000001</v>
      </c>
      <c r="D26" s="39">
        <f t="shared" si="5"/>
        <v>0.32985000000000003</v>
      </c>
      <c r="E26" s="40">
        <f t="shared" si="2"/>
        <v>2.4039922656450941E-2</v>
      </c>
      <c r="F26" s="39">
        <f t="shared" si="6"/>
        <v>2.4039922656450941E-2</v>
      </c>
      <c r="G26" s="32">
        <f t="shared" si="3"/>
        <v>55867546.443261862</v>
      </c>
      <c r="H26" s="41">
        <f t="shared" si="7"/>
        <v>30</v>
      </c>
      <c r="I26" s="33">
        <f t="shared" si="8"/>
        <v>1343051.4955016959</v>
      </c>
      <c r="J26" s="42"/>
      <c r="K26" s="43"/>
      <c r="L26" s="36">
        <f t="shared" si="4"/>
        <v>73662070.030463338</v>
      </c>
    </row>
    <row r="27" spans="1:12" x14ac:dyDescent="0.25">
      <c r="A27" s="37">
        <v>42736</v>
      </c>
      <c r="B27" s="37">
        <v>42766</v>
      </c>
      <c r="C27" s="38">
        <v>0.22339999999999999</v>
      </c>
      <c r="D27" s="39">
        <f t="shared" si="5"/>
        <v>0.33509999999999995</v>
      </c>
      <c r="E27" s="40">
        <f t="shared" si="2"/>
        <v>2.4376207843189057E-2</v>
      </c>
      <c r="F27" s="39">
        <f t="shared" si="6"/>
        <v>2.4376207843189057E-2</v>
      </c>
      <c r="G27" s="32">
        <f t="shared" si="3"/>
        <v>55867546.443261862</v>
      </c>
      <c r="H27" s="41">
        <f t="shared" si="7"/>
        <v>30</v>
      </c>
      <c r="I27" s="33">
        <f t="shared" si="8"/>
        <v>1361838.9237899687</v>
      </c>
      <c r="J27" s="42"/>
      <c r="K27" s="43"/>
      <c r="L27" s="36">
        <f t="shared" si="4"/>
        <v>75023908.954253301</v>
      </c>
    </row>
    <row r="28" spans="1:12" x14ac:dyDescent="0.25">
      <c r="A28" s="37">
        <v>42767</v>
      </c>
      <c r="B28" s="37">
        <v>42794</v>
      </c>
      <c r="C28" s="38">
        <v>0.22339999999999999</v>
      </c>
      <c r="D28" s="39">
        <f t="shared" si="5"/>
        <v>0.33509999999999995</v>
      </c>
      <c r="E28" s="40">
        <f t="shared" si="2"/>
        <v>2.4376207843189057E-2</v>
      </c>
      <c r="F28" s="39">
        <f t="shared" si="6"/>
        <v>2.4376207843189057E-2</v>
      </c>
      <c r="G28" s="32">
        <f t="shared" si="3"/>
        <v>55867546.443261862</v>
      </c>
      <c r="H28" s="41">
        <f t="shared" si="7"/>
        <v>30</v>
      </c>
      <c r="I28" s="33">
        <f t="shared" si="8"/>
        <v>1361838.9237899687</v>
      </c>
      <c r="J28" s="42"/>
      <c r="K28" s="43"/>
      <c r="L28" s="36">
        <f t="shared" si="4"/>
        <v>76385747.878043264</v>
      </c>
    </row>
    <row r="29" spans="1:12" x14ac:dyDescent="0.25">
      <c r="A29" s="37">
        <v>42795</v>
      </c>
      <c r="B29" s="37">
        <v>42825</v>
      </c>
      <c r="C29" s="38">
        <v>0.22339999999999999</v>
      </c>
      <c r="D29" s="39">
        <f t="shared" si="5"/>
        <v>0.33509999999999995</v>
      </c>
      <c r="E29" s="40">
        <f t="shared" si="2"/>
        <v>2.4376207843189057E-2</v>
      </c>
      <c r="F29" s="39">
        <f t="shared" si="6"/>
        <v>2.4376207843189057E-2</v>
      </c>
      <c r="G29" s="32">
        <f t="shared" si="3"/>
        <v>55867546.443261862</v>
      </c>
      <c r="H29" s="41">
        <f t="shared" si="7"/>
        <v>30</v>
      </c>
      <c r="I29" s="33">
        <f t="shared" si="8"/>
        <v>1361838.9237899687</v>
      </c>
      <c r="J29" s="42"/>
      <c r="K29" s="43"/>
      <c r="L29" s="36">
        <f t="shared" si="4"/>
        <v>77747586.801833227</v>
      </c>
    </row>
    <row r="30" spans="1:12" x14ac:dyDescent="0.25">
      <c r="A30" s="37">
        <v>42826</v>
      </c>
      <c r="B30" s="37">
        <v>42855</v>
      </c>
      <c r="C30" s="38">
        <v>0.2233</v>
      </c>
      <c r="D30" s="39">
        <f t="shared" si="5"/>
        <v>0.33494999999999997</v>
      </c>
      <c r="E30" s="40">
        <f t="shared" si="2"/>
        <v>2.4366616530168139E-2</v>
      </c>
      <c r="F30" s="39">
        <f t="shared" si="6"/>
        <v>2.4366616530168139E-2</v>
      </c>
      <c r="G30" s="32">
        <f t="shared" si="3"/>
        <v>55867546.443261862</v>
      </c>
      <c r="H30" s="41">
        <f t="shared" si="7"/>
        <v>30</v>
      </c>
      <c r="I30" s="33">
        <f t="shared" si="8"/>
        <v>1361303.0806643206</v>
      </c>
      <c r="J30" s="42"/>
      <c r="K30" s="43"/>
      <c r="L30" s="36">
        <f t="shared" si="4"/>
        <v>79108889.882497549</v>
      </c>
    </row>
    <row r="31" spans="1:12" x14ac:dyDescent="0.25">
      <c r="A31" s="37">
        <v>42856</v>
      </c>
      <c r="B31" s="37">
        <v>42886</v>
      </c>
      <c r="C31" s="38">
        <v>0.2233</v>
      </c>
      <c r="D31" s="39">
        <f t="shared" si="5"/>
        <v>0.33494999999999997</v>
      </c>
      <c r="E31" s="40">
        <f t="shared" si="2"/>
        <v>2.4366616530168139E-2</v>
      </c>
      <c r="F31" s="39">
        <f t="shared" si="6"/>
        <v>2.4366616530168139E-2</v>
      </c>
      <c r="G31" s="32">
        <f t="shared" si="3"/>
        <v>55867546.443261862</v>
      </c>
      <c r="H31" s="41">
        <f t="shared" si="7"/>
        <v>30</v>
      </c>
      <c r="I31" s="33">
        <f t="shared" si="8"/>
        <v>1361303.0806643206</v>
      </c>
      <c r="J31" s="42"/>
      <c r="K31" s="43"/>
      <c r="L31" s="36">
        <f t="shared" si="4"/>
        <v>80470192.963161871</v>
      </c>
    </row>
    <row r="32" spans="1:12" x14ac:dyDescent="0.25">
      <c r="A32" s="37">
        <v>42887</v>
      </c>
      <c r="B32" s="37">
        <v>42916</v>
      </c>
      <c r="C32" s="38">
        <v>0.2233</v>
      </c>
      <c r="D32" s="39">
        <f>IF(A32="","",C32*1.5)</f>
        <v>0.33494999999999997</v>
      </c>
      <c r="E32" s="40">
        <f>IF(D32="","", (POWER((1+D32),(1/12)))-1)</f>
        <v>2.4366616530168139E-2</v>
      </c>
      <c r="F32" s="39">
        <f>IF(A32="","",IF(D$1=0,E32,MIN(E32,D$1)))</f>
        <v>2.4366616530168139E-2</v>
      </c>
      <c r="G32" s="32">
        <f t="shared" si="3"/>
        <v>55867546.443261862</v>
      </c>
      <c r="H32" s="41">
        <f t="shared" si="7"/>
        <v>30</v>
      </c>
      <c r="I32" s="33">
        <f t="shared" si="8"/>
        <v>1361303.0806643206</v>
      </c>
      <c r="J32" s="42"/>
      <c r="K32" s="43"/>
      <c r="L32" s="36">
        <f t="shared" si="4"/>
        <v>81831496.043826193</v>
      </c>
    </row>
    <row r="33" spans="1:12" x14ac:dyDescent="0.25">
      <c r="A33" s="37">
        <v>42917</v>
      </c>
      <c r="B33" s="37">
        <v>42947</v>
      </c>
      <c r="C33" s="38">
        <v>0.2198</v>
      </c>
      <c r="D33" s="39">
        <f>IF(A33="","",C33*1.5)</f>
        <v>0.32969999999999999</v>
      </c>
      <c r="E33" s="40">
        <f>IF(D33="","", (POWER((1+D33),(1/12)))-1)</f>
        <v>2.4030296637850723E-2</v>
      </c>
      <c r="F33" s="39">
        <f>IF(A33="","",IF(D$1=0,E33,MIN(E33,D$1)))</f>
        <v>2.4030296637850723E-2</v>
      </c>
      <c r="G33" s="32">
        <f t="shared" si="3"/>
        <v>55867546.443261862</v>
      </c>
      <c r="H33" s="41">
        <f t="shared" si="7"/>
        <v>30</v>
      </c>
      <c r="I33" s="33">
        <f t="shared" si="8"/>
        <v>1342513.7134604848</v>
      </c>
      <c r="J33" s="42"/>
      <c r="K33" s="43"/>
      <c r="L33" s="36">
        <f t="shared" si="4"/>
        <v>83174009.757286683</v>
      </c>
    </row>
    <row r="34" spans="1:12" x14ac:dyDescent="0.25">
      <c r="A34" s="37">
        <v>42948</v>
      </c>
      <c r="B34" s="37">
        <v>42978</v>
      </c>
      <c r="C34" s="38">
        <v>0.2198</v>
      </c>
      <c r="D34" s="39">
        <f t="shared" ref="D34:D48" si="9">IF(A34="","",C34*1.5)</f>
        <v>0.32969999999999999</v>
      </c>
      <c r="E34" s="40">
        <f t="shared" ref="E34:E48" si="10">IF(D34="","", (POWER((1+D34),(1/12)))-1)</f>
        <v>2.4030296637850723E-2</v>
      </c>
      <c r="F34" s="39">
        <f t="shared" ref="F34:F48" si="11">IF(A34="","",IF(D$1=0,E34,MIN(E34,D$1)))</f>
        <v>2.4030296637850723E-2</v>
      </c>
      <c r="G34" s="32">
        <f t="shared" si="3"/>
        <v>55867546.443261862</v>
      </c>
      <c r="H34" s="41">
        <f t="shared" si="7"/>
        <v>30</v>
      </c>
      <c r="I34" s="33">
        <f t="shared" si="8"/>
        <v>1342513.7134604848</v>
      </c>
      <c r="J34" s="42"/>
      <c r="K34" s="43"/>
      <c r="L34" s="36">
        <f t="shared" si="4"/>
        <v>84516523.470747173</v>
      </c>
    </row>
    <row r="35" spans="1:12" x14ac:dyDescent="0.25">
      <c r="A35" s="37">
        <v>42979</v>
      </c>
      <c r="B35" s="37">
        <v>43008</v>
      </c>
      <c r="C35" s="38">
        <v>0.2198</v>
      </c>
      <c r="D35" s="39">
        <f t="shared" si="9"/>
        <v>0.32969999999999999</v>
      </c>
      <c r="E35" s="40">
        <f t="shared" si="10"/>
        <v>2.4030296637850723E-2</v>
      </c>
      <c r="F35" s="39">
        <f t="shared" si="11"/>
        <v>2.4030296637850723E-2</v>
      </c>
      <c r="G35" s="32">
        <f t="shared" si="3"/>
        <v>55867546.443261862</v>
      </c>
      <c r="H35" s="41">
        <f t="shared" si="7"/>
        <v>30</v>
      </c>
      <c r="I35" s="33">
        <f t="shared" si="8"/>
        <v>1342513.7134604848</v>
      </c>
      <c r="J35" s="42"/>
      <c r="K35" s="43"/>
      <c r="L35" s="36">
        <f t="shared" si="4"/>
        <v>85859037.184207663</v>
      </c>
    </row>
    <row r="36" spans="1:12" x14ac:dyDescent="0.25">
      <c r="A36" s="37">
        <v>43009</v>
      </c>
      <c r="B36" s="37">
        <v>43039</v>
      </c>
      <c r="C36" s="38">
        <v>0.21149999999999999</v>
      </c>
      <c r="D36" s="39">
        <f t="shared" si="9"/>
        <v>0.31724999999999998</v>
      </c>
      <c r="E36" s="40">
        <f t="shared" si="10"/>
        <v>2.3227846316473233E-2</v>
      </c>
      <c r="F36" s="39">
        <f t="shared" si="11"/>
        <v>2.3227846316473233E-2</v>
      </c>
      <c r="G36" s="32">
        <f t="shared" si="3"/>
        <v>55867546.443261862</v>
      </c>
      <c r="H36" s="41">
        <f t="shared" si="7"/>
        <v>30</v>
      </c>
      <c r="I36" s="33">
        <f t="shared" si="8"/>
        <v>1297682.7828625173</v>
      </c>
      <c r="J36" s="42"/>
      <c r="K36" s="43"/>
      <c r="L36" s="36">
        <f t="shared" si="4"/>
        <v>87156719.967070177</v>
      </c>
    </row>
    <row r="37" spans="1:12" x14ac:dyDescent="0.25">
      <c r="A37" s="37">
        <v>43040</v>
      </c>
      <c r="B37" s="37">
        <v>43069</v>
      </c>
      <c r="C37" s="38">
        <v>0.20960000000000001</v>
      </c>
      <c r="D37" s="39">
        <f t="shared" si="9"/>
        <v>0.31440000000000001</v>
      </c>
      <c r="E37" s="40">
        <f t="shared" si="10"/>
        <v>2.3043175271197036E-2</v>
      </c>
      <c r="F37" s="39">
        <f t="shared" si="11"/>
        <v>2.3043175271197036E-2</v>
      </c>
      <c r="G37" s="32">
        <f t="shared" si="3"/>
        <v>55867546.443261862</v>
      </c>
      <c r="H37" s="41">
        <f t="shared" si="7"/>
        <v>30</v>
      </c>
      <c r="I37" s="33">
        <f t="shared" si="8"/>
        <v>1287365.6646638236</v>
      </c>
      <c r="J37" s="42"/>
      <c r="K37" s="43"/>
      <c r="L37" s="36">
        <f t="shared" si="4"/>
        <v>88444085.631733999</v>
      </c>
    </row>
    <row r="38" spans="1:12" x14ac:dyDescent="0.25">
      <c r="A38" s="37">
        <v>43070</v>
      </c>
      <c r="B38" s="37">
        <v>43100</v>
      </c>
      <c r="C38" s="38">
        <v>0.2077</v>
      </c>
      <c r="D38" s="39">
        <f t="shared" si="9"/>
        <v>0.31154999999999999</v>
      </c>
      <c r="E38" s="40">
        <f t="shared" si="10"/>
        <v>2.2858136808515228E-2</v>
      </c>
      <c r="F38" s="39">
        <f t="shared" si="11"/>
        <v>2.2858136808515228E-2</v>
      </c>
      <c r="G38" s="32">
        <f t="shared" si="3"/>
        <v>55867546.443261862</v>
      </c>
      <c r="H38" s="41">
        <f>IF(A38="","",DAYS360(A38,B38+(1)))</f>
        <v>30</v>
      </c>
      <c r="I38" s="33">
        <f t="shared" si="8"/>
        <v>1277028.0197561579</v>
      </c>
      <c r="J38" s="42"/>
      <c r="K38" s="43"/>
      <c r="L38" s="36">
        <f t="shared" si="4"/>
        <v>89721113.651490152</v>
      </c>
    </row>
    <row r="39" spans="1:12" x14ac:dyDescent="0.25">
      <c r="A39" s="37">
        <v>43101</v>
      </c>
      <c r="B39" s="37">
        <v>43131</v>
      </c>
      <c r="C39" s="38">
        <v>0.2069</v>
      </c>
      <c r="D39" s="39">
        <f t="shared" si="9"/>
        <v>0.31035000000000001</v>
      </c>
      <c r="E39" s="40">
        <f t="shared" si="10"/>
        <v>2.2780115587483163E-2</v>
      </c>
      <c r="F39" s="39">
        <f t="shared" si="11"/>
        <v>2.2780115587483163E-2</v>
      </c>
      <c r="G39" s="32">
        <f t="shared" si="3"/>
        <v>55867546.443261862</v>
      </c>
      <c r="H39" s="41">
        <f>IF(A39="","",DAYS360(A39,B39+(1)))</f>
        <v>30</v>
      </c>
      <c r="I39" s="33">
        <f t="shared" si="8"/>
        <v>1272669.165566589</v>
      </c>
      <c r="J39" s="42"/>
      <c r="K39" s="43"/>
      <c r="L39" s="36">
        <f t="shared" si="4"/>
        <v>90993782.817056745</v>
      </c>
    </row>
    <row r="40" spans="1:12" x14ac:dyDescent="0.25">
      <c r="A40" s="37">
        <v>43132</v>
      </c>
      <c r="B40" s="37">
        <v>43159</v>
      </c>
      <c r="C40" s="38">
        <v>0.21010000000000001</v>
      </c>
      <c r="D40" s="39">
        <f t="shared" si="9"/>
        <v>0.31515000000000004</v>
      </c>
      <c r="E40" s="40">
        <f t="shared" si="10"/>
        <v>2.3091808474569486E-2</v>
      </c>
      <c r="F40" s="39">
        <f t="shared" si="11"/>
        <v>2.3091808474569486E-2</v>
      </c>
      <c r="G40" s="32">
        <f t="shared" si="3"/>
        <v>55867546.443261862</v>
      </c>
      <c r="H40" s="41">
        <f t="shared" ref="H40:H51" si="12">IF(A40="","",DAYS360(A40,B40+(1)))</f>
        <v>30</v>
      </c>
      <c r="I40" s="33">
        <f t="shared" si="8"/>
        <v>1290082.6824119186</v>
      </c>
      <c r="J40" s="42"/>
      <c r="K40" s="43"/>
      <c r="L40" s="36">
        <f t="shared" si="4"/>
        <v>92283865.499468669</v>
      </c>
    </row>
    <row r="41" spans="1:12" x14ac:dyDescent="0.25">
      <c r="A41" s="37">
        <v>43160</v>
      </c>
      <c r="B41" s="37">
        <v>43190</v>
      </c>
      <c r="C41" s="38">
        <v>0.20680000000000001</v>
      </c>
      <c r="D41" s="39">
        <f t="shared" si="9"/>
        <v>0.31020000000000003</v>
      </c>
      <c r="E41" s="40">
        <f t="shared" si="10"/>
        <v>2.2770358330055807E-2</v>
      </c>
      <c r="F41" s="39">
        <f t="shared" si="11"/>
        <v>2.2770358330055807E-2</v>
      </c>
      <c r="G41" s="32">
        <f t="shared" si="3"/>
        <v>55867546.443261862</v>
      </c>
      <c r="H41" s="41">
        <f t="shared" si="12"/>
        <v>30</v>
      </c>
      <c r="I41" s="33">
        <f t="shared" si="8"/>
        <v>1272124.0515341074</v>
      </c>
      <c r="J41" s="42"/>
      <c r="K41" s="43"/>
      <c r="L41" s="36">
        <f t="shared" si="4"/>
        <v>93555989.551002771</v>
      </c>
    </row>
    <row r="42" spans="1:12" x14ac:dyDescent="0.25">
      <c r="A42" s="37">
        <v>43191</v>
      </c>
      <c r="B42" s="37">
        <v>43220</v>
      </c>
      <c r="C42" s="38">
        <v>0.20480000000000001</v>
      </c>
      <c r="D42" s="39">
        <f t="shared" si="9"/>
        <v>0.30720000000000003</v>
      </c>
      <c r="E42" s="40">
        <f t="shared" si="10"/>
        <v>2.2574997834371668E-2</v>
      </c>
      <c r="F42" s="39">
        <f t="shared" si="11"/>
        <v>2.2574997834371668E-2</v>
      </c>
      <c r="G42" s="32">
        <f t="shared" si="3"/>
        <v>55867546.443261862</v>
      </c>
      <c r="H42" s="41">
        <f t="shared" si="12"/>
        <v>30</v>
      </c>
      <c r="I42" s="33">
        <f t="shared" si="8"/>
        <v>1261209.7399682952</v>
      </c>
      <c r="J42" s="42"/>
      <c r="K42" s="43"/>
      <c r="L42" s="36">
        <f t="shared" si="4"/>
        <v>94817199.290971071</v>
      </c>
    </row>
    <row r="43" spans="1:12" x14ac:dyDescent="0.25">
      <c r="A43" s="37">
        <v>43221</v>
      </c>
      <c r="B43" s="37">
        <v>43251</v>
      </c>
      <c r="C43" s="38">
        <v>0.2044</v>
      </c>
      <c r="D43" s="39">
        <f t="shared" si="9"/>
        <v>0.30659999999999998</v>
      </c>
      <c r="E43" s="40">
        <f t="shared" si="10"/>
        <v>2.2535876422826506E-2</v>
      </c>
      <c r="F43" s="39">
        <f t="shared" si="11"/>
        <v>2.2535876422826506E-2</v>
      </c>
      <c r="G43" s="32">
        <f t="shared" si="3"/>
        <v>55867546.443261862</v>
      </c>
      <c r="H43" s="41">
        <f t="shared" si="12"/>
        <v>30</v>
      </c>
      <c r="I43" s="33">
        <f t="shared" si="8"/>
        <v>1259024.1226918697</v>
      </c>
      <c r="J43" s="42"/>
      <c r="K43" s="43"/>
      <c r="L43" s="36">
        <f t="shared" si="4"/>
        <v>96076223.41366294</v>
      </c>
    </row>
    <row r="44" spans="1:12" x14ac:dyDescent="0.25">
      <c r="A44" s="37">
        <v>43252</v>
      </c>
      <c r="B44" s="37">
        <v>43281</v>
      </c>
      <c r="C44" s="38">
        <v>0.20280000000000001</v>
      </c>
      <c r="D44" s="39">
        <f t="shared" si="9"/>
        <v>0.30420000000000003</v>
      </c>
      <c r="E44" s="40">
        <f t="shared" si="10"/>
        <v>2.2379225919199275E-2</v>
      </c>
      <c r="F44" s="39">
        <f t="shared" si="11"/>
        <v>2.2379225919199275E-2</v>
      </c>
      <c r="G44" s="32">
        <f t="shared" si="3"/>
        <v>55867546.443261862</v>
      </c>
      <c r="H44" s="41">
        <f t="shared" si="12"/>
        <v>30</v>
      </c>
      <c r="I44" s="33">
        <f t="shared" si="8"/>
        <v>1250272.443405115</v>
      </c>
      <c r="J44" s="42"/>
      <c r="K44" s="43"/>
      <c r="L44" s="36">
        <f t="shared" si="4"/>
        <v>97326495.857068062</v>
      </c>
    </row>
    <row r="45" spans="1:12" x14ac:dyDescent="0.25">
      <c r="A45" s="37">
        <v>43282</v>
      </c>
      <c r="B45" s="37">
        <v>43312</v>
      </c>
      <c r="C45" s="38">
        <v>0.20030000000000001</v>
      </c>
      <c r="D45" s="39">
        <f t="shared" si="9"/>
        <v>0.30044999999999999</v>
      </c>
      <c r="E45" s="40">
        <f t="shared" si="10"/>
        <v>2.2133929699163168E-2</v>
      </c>
      <c r="F45" s="39">
        <f t="shared" si="11"/>
        <v>2.2133929699163168E-2</v>
      </c>
      <c r="G45" s="32">
        <f t="shared" si="3"/>
        <v>55867546.443261862</v>
      </c>
      <c r="H45" s="41">
        <f t="shared" si="12"/>
        <v>30</v>
      </c>
      <c r="I45" s="33">
        <f t="shared" si="8"/>
        <v>1236568.3454398913</v>
      </c>
      <c r="J45" s="42"/>
      <c r="K45" s="43"/>
      <c r="L45" s="36">
        <f t="shared" si="4"/>
        <v>98563064.202507958</v>
      </c>
    </row>
    <row r="46" spans="1:12" x14ac:dyDescent="0.25">
      <c r="A46" s="37">
        <v>43313</v>
      </c>
      <c r="B46" s="37">
        <v>43343</v>
      </c>
      <c r="C46" s="38">
        <v>0.19939999999999999</v>
      </c>
      <c r="D46" s="39">
        <f t="shared" si="9"/>
        <v>0.29909999999999998</v>
      </c>
      <c r="E46" s="40">
        <f t="shared" si="10"/>
        <v>2.2045464310016527E-2</v>
      </c>
      <c r="F46" s="39">
        <f t="shared" si="11"/>
        <v>2.2045464310016527E-2</v>
      </c>
      <c r="G46" s="32">
        <f t="shared" si="3"/>
        <v>55867546.443261862</v>
      </c>
      <c r="H46" s="41">
        <f t="shared" si="12"/>
        <v>30</v>
      </c>
      <c r="I46" s="33">
        <f t="shared" si="8"/>
        <v>1231626.0012031202</v>
      </c>
      <c r="J46" s="42"/>
      <c r="K46" s="43"/>
      <c r="L46" s="36">
        <f t="shared" si="4"/>
        <v>99794690.203711078</v>
      </c>
    </row>
    <row r="47" spans="1:12" x14ac:dyDescent="0.25">
      <c r="A47" s="37">
        <v>43344</v>
      </c>
      <c r="B47" s="37">
        <v>43373</v>
      </c>
      <c r="C47" s="38">
        <v>0.1981</v>
      </c>
      <c r="D47" s="39">
        <f t="shared" si="9"/>
        <v>0.29715000000000003</v>
      </c>
      <c r="E47" s="40">
        <f t="shared" si="10"/>
        <v>2.1917532081249247E-2</v>
      </c>
      <c r="F47" s="39">
        <f t="shared" si="11"/>
        <v>2.1917532081249247E-2</v>
      </c>
      <c r="G47" s="32">
        <f t="shared" si="3"/>
        <v>55867546.443261862</v>
      </c>
      <c r="H47" s="41">
        <f t="shared" si="12"/>
        <v>30</v>
      </c>
      <c r="I47" s="33">
        <f t="shared" si="8"/>
        <v>1224478.7414708741</v>
      </c>
      <c r="J47" s="42"/>
      <c r="K47" s="43"/>
      <c r="L47" s="36">
        <f t="shared" si="4"/>
        <v>101019168.94518195</v>
      </c>
    </row>
    <row r="48" spans="1:12" x14ac:dyDescent="0.25">
      <c r="A48" s="37">
        <v>43374</v>
      </c>
      <c r="B48" s="37">
        <v>43404</v>
      </c>
      <c r="C48" s="38">
        <v>0.1963</v>
      </c>
      <c r="D48" s="39">
        <f t="shared" si="9"/>
        <v>0.29444999999999999</v>
      </c>
      <c r="E48" s="40">
        <f t="shared" si="10"/>
        <v>2.1740103800155453E-2</v>
      </c>
      <c r="F48" s="39">
        <f t="shared" si="11"/>
        <v>2.1740103800155453E-2</v>
      </c>
      <c r="G48" s="32">
        <f t="shared" si="3"/>
        <v>55867546.443261862</v>
      </c>
      <c r="H48" s="41">
        <f t="shared" si="12"/>
        <v>30</v>
      </c>
      <c r="I48" s="33">
        <f t="shared" si="8"/>
        <v>1214566.2587365184</v>
      </c>
      <c r="J48" s="42"/>
      <c r="K48" s="43"/>
      <c r="L48" s="36">
        <f t="shared" si="4"/>
        <v>102233735.20391847</v>
      </c>
    </row>
    <row r="49" spans="1:12" x14ac:dyDescent="0.25">
      <c r="A49" s="37">
        <v>43405</v>
      </c>
      <c r="B49" s="37">
        <v>43434</v>
      </c>
      <c r="C49" s="38">
        <v>0.19489999999999999</v>
      </c>
      <c r="D49" s="39">
        <f>IF(A49="","",C49*1.5)</f>
        <v>0.29235</v>
      </c>
      <c r="E49" s="40">
        <f>IF(D49="","", (POWER((1+D49),(1/12)))-1)</f>
        <v>2.1601869331581591E-2</v>
      </c>
      <c r="F49" s="39">
        <f>IF(A49="","",IF(D$1=0,E49,MIN(E49,D$1)))</f>
        <v>2.1601869331581591E-2</v>
      </c>
      <c r="G49" s="32">
        <f t="shared" si="3"/>
        <v>55867546.443261862</v>
      </c>
      <c r="H49" s="41">
        <f t="shared" si="12"/>
        <v>30</v>
      </c>
      <c r="I49" s="33">
        <f t="shared" si="8"/>
        <v>1206843.4381434086</v>
      </c>
      <c r="J49" s="42"/>
      <c r="K49" s="43"/>
      <c r="L49" s="36">
        <f>SUM(L48,I49)-J49</f>
        <v>103440578.64206187</v>
      </c>
    </row>
    <row r="50" spans="1:12" x14ac:dyDescent="0.25">
      <c r="A50" s="37">
        <v>43435</v>
      </c>
      <c r="B50" s="37">
        <v>43465</v>
      </c>
      <c r="C50" s="38">
        <v>0.19400000000000001</v>
      </c>
      <c r="D50" s="39">
        <f t="shared" ref="D50:D51" si="13">IF(A50="","",C50*1.5)</f>
        <v>0.29100000000000004</v>
      </c>
      <c r="E50" s="40">
        <f t="shared" ref="E50:E51" si="14">IF(D50="","", (POWER((1+D50),(1/12)))-1)</f>
        <v>2.1512895544899102E-2</v>
      </c>
      <c r="F50" s="39">
        <f t="shared" ref="F50:F51" si="15">IF(A50="","",IF(D$1=0,E50,MIN(E50,D$1)))</f>
        <v>2.1512895544899102E-2</v>
      </c>
      <c r="G50" s="32">
        <f t="shared" si="3"/>
        <v>55867546.443261862</v>
      </c>
      <c r="H50" s="41">
        <f t="shared" si="12"/>
        <v>30</v>
      </c>
      <c r="I50" s="33">
        <f t="shared" si="8"/>
        <v>1201872.6909836917</v>
      </c>
      <c r="J50" s="42"/>
      <c r="K50" s="43"/>
      <c r="L50" s="36">
        <f t="shared" ref="L50:L51" si="16">SUM(L49,I50)-J50</f>
        <v>104642451.33304557</v>
      </c>
    </row>
    <row r="51" spans="1:12" x14ac:dyDescent="0.25">
      <c r="A51" s="37">
        <v>43466</v>
      </c>
      <c r="B51" s="37">
        <v>43496</v>
      </c>
      <c r="C51" s="38">
        <v>0.19159999999999999</v>
      </c>
      <c r="D51" s="39">
        <f t="shared" si="13"/>
        <v>0.28739999999999999</v>
      </c>
      <c r="E51" s="40">
        <f t="shared" si="14"/>
        <v>2.127521449135017E-2</v>
      </c>
      <c r="F51" s="39">
        <f t="shared" si="15"/>
        <v>2.127521449135017E-2</v>
      </c>
      <c r="G51" s="32">
        <f t="shared" si="3"/>
        <v>55867546.443261862</v>
      </c>
      <c r="H51" s="41">
        <f t="shared" si="12"/>
        <v>30</v>
      </c>
      <c r="I51" s="33">
        <f t="shared" si="8"/>
        <v>1188594.0336858635</v>
      </c>
      <c r="J51" s="42"/>
      <c r="K51" s="43"/>
      <c r="L51" s="36">
        <f t="shared" si="16"/>
        <v>105831045.36673144</v>
      </c>
    </row>
    <row r="52" spans="1:12" x14ac:dyDescent="0.25">
      <c r="A52" s="44"/>
      <c r="B52" s="45"/>
      <c r="C52" s="45"/>
      <c r="D52" s="116" t="s">
        <v>19</v>
      </c>
      <c r="E52" s="116"/>
      <c r="F52" s="46" t="s">
        <v>20</v>
      </c>
      <c r="G52" s="47">
        <f>G51</f>
        <v>55867546.443261862</v>
      </c>
      <c r="H52" s="48">
        <f>SUM(H9:H51)</f>
        <v>1266</v>
      </c>
      <c r="I52" s="49">
        <f>SUM(I13:I51)</f>
        <v>49963498.923469566</v>
      </c>
      <c r="J52" s="49"/>
      <c r="K52" s="50"/>
      <c r="L52" s="108">
        <f>L51</f>
        <v>105831045.36673144</v>
      </c>
    </row>
    <row r="53" spans="1:12" x14ac:dyDescent="0.25">
      <c r="A53" s="52"/>
      <c r="B53" s="52"/>
      <c r="C53" s="52"/>
      <c r="D53" s="52"/>
      <c r="E53" s="52"/>
      <c r="F53" s="52"/>
      <c r="G53" s="53"/>
      <c r="H53" s="53"/>
      <c r="I53" s="54"/>
      <c r="J53" s="55"/>
      <c r="K53" s="56"/>
      <c r="L53" s="57"/>
    </row>
    <row r="54" spans="1:12" x14ac:dyDescent="0.25">
      <c r="A54" s="52"/>
      <c r="B54" s="52"/>
      <c r="C54" s="52"/>
      <c r="D54" s="58"/>
      <c r="E54" s="58"/>
      <c r="F54" s="58"/>
      <c r="G54" s="59"/>
      <c r="H54" s="111" t="s">
        <v>21</v>
      </c>
      <c r="I54" s="111"/>
      <c r="J54" s="111"/>
      <c r="K54" s="111"/>
      <c r="L54" s="60">
        <f>SUM(G52,I52)</f>
        <v>105831045.36673144</v>
      </c>
    </row>
    <row r="55" spans="1:12" x14ac:dyDescent="0.25">
      <c r="A55" s="52"/>
      <c r="B55" s="52"/>
      <c r="C55" s="52"/>
      <c r="D55" s="52"/>
      <c r="E55" s="52"/>
      <c r="F55" s="52"/>
      <c r="G55" s="53"/>
      <c r="H55" s="53"/>
      <c r="I55" s="54"/>
      <c r="J55" s="55"/>
      <c r="K55" s="56"/>
      <c r="L55" s="57"/>
    </row>
    <row r="56" spans="1:12" x14ac:dyDescent="0.25">
      <c r="C56" s="7"/>
      <c r="H56" s="111" t="s">
        <v>22</v>
      </c>
      <c r="I56" s="111"/>
      <c r="J56" s="111"/>
      <c r="K56" s="111"/>
      <c r="L56" s="61">
        <f>I52</f>
        <v>49963498.923469566</v>
      </c>
    </row>
    <row r="59" spans="1:12" ht="15.75" x14ac:dyDescent="0.25">
      <c r="A59" s="74" t="s">
        <v>0</v>
      </c>
      <c r="B59" s="75">
        <v>4444</v>
      </c>
      <c r="C59" s="1"/>
      <c r="D59" s="2"/>
      <c r="E59" s="2"/>
      <c r="F59" s="3"/>
      <c r="G59" s="4"/>
      <c r="H59" s="3"/>
      <c r="I59" s="3"/>
      <c r="J59" s="3"/>
      <c r="K59" s="5"/>
      <c r="L59" s="6"/>
    </row>
    <row r="60" spans="1:12" x14ac:dyDescent="0.25">
      <c r="A60" s="74" t="s">
        <v>1</v>
      </c>
      <c r="B60" s="76">
        <v>86259648</v>
      </c>
      <c r="C60" s="7"/>
      <c r="D60" s="1"/>
      <c r="E60" s="2"/>
      <c r="F60" s="8"/>
      <c r="G60" s="8"/>
      <c r="H60" s="3"/>
      <c r="I60" s="3"/>
      <c r="J60" s="3"/>
      <c r="K60" s="5"/>
      <c r="L60" s="6"/>
    </row>
    <row r="61" spans="1:12" x14ac:dyDescent="0.25">
      <c r="A61" s="117"/>
      <c r="B61" s="117"/>
      <c r="C61" s="117"/>
      <c r="D61" s="118"/>
      <c r="E61" s="119"/>
      <c r="F61" s="3"/>
      <c r="G61" s="3"/>
      <c r="H61" s="3"/>
      <c r="I61" s="3"/>
      <c r="J61" s="3"/>
      <c r="K61" s="5"/>
      <c r="L61" s="6"/>
    </row>
    <row r="62" spans="1:12" x14ac:dyDescent="0.25">
      <c r="A62" s="9"/>
      <c r="B62" s="9"/>
      <c r="C62" s="10"/>
      <c r="D62" s="11"/>
      <c r="E62" s="11"/>
      <c r="F62" s="3"/>
      <c r="G62" s="3"/>
      <c r="H62" s="3"/>
      <c r="I62" s="3"/>
      <c r="J62" s="3"/>
      <c r="K62" s="5"/>
      <c r="L62" s="6"/>
    </row>
    <row r="63" spans="1:12" x14ac:dyDescent="0.25">
      <c r="A63" s="112" t="s">
        <v>2</v>
      </c>
      <c r="B63" s="112"/>
      <c r="C63" s="12" t="s">
        <v>3</v>
      </c>
      <c r="D63" s="113" t="s">
        <v>4</v>
      </c>
      <c r="E63" s="113"/>
      <c r="F63" s="13" t="s">
        <v>5</v>
      </c>
      <c r="G63" s="114" t="s">
        <v>6</v>
      </c>
      <c r="H63" s="114"/>
      <c r="I63" s="114"/>
      <c r="J63" s="114"/>
      <c r="K63" s="114"/>
      <c r="L63" s="114"/>
    </row>
    <row r="64" spans="1:12" ht="36" x14ac:dyDescent="0.25">
      <c r="A64" s="14" t="s">
        <v>7</v>
      </c>
      <c r="B64" s="14" t="s">
        <v>8</v>
      </c>
      <c r="C64" s="15" t="s">
        <v>9</v>
      </c>
      <c r="D64" s="16" t="s">
        <v>10</v>
      </c>
      <c r="E64" s="16" t="s">
        <v>11</v>
      </c>
      <c r="F64" s="12" t="s">
        <v>12</v>
      </c>
      <c r="G64" s="17" t="s">
        <v>13</v>
      </c>
      <c r="H64" s="18" t="s">
        <v>14</v>
      </c>
      <c r="I64" s="19" t="s">
        <v>15</v>
      </c>
      <c r="J64" s="115" t="s">
        <v>16</v>
      </c>
      <c r="K64" s="115"/>
      <c r="L64" s="62" t="s">
        <v>23</v>
      </c>
    </row>
    <row r="65" spans="1:12" x14ac:dyDescent="0.25">
      <c r="A65" s="20"/>
      <c r="B65" s="21"/>
      <c r="C65" s="22"/>
      <c r="D65" s="23" t="str">
        <f>IF(C65="","",C65*1.5)</f>
        <v/>
      </c>
      <c r="E65" s="24" t="str">
        <f t="shared" ref="E65:E87" si="17">IF(D65="","", (POWER((1+D65),(1/12)))-1)</f>
        <v/>
      </c>
      <c r="F65" s="25" t="str">
        <f>IF(A65="","",IF(D$9=0,E65,MIN(E65,D$9)))</f>
        <v/>
      </c>
      <c r="G65" s="26">
        <f>B60</f>
        <v>86259648</v>
      </c>
      <c r="H65" s="27" t="str">
        <f>IF(A65="","",DAYS360(A65,B65+(1)))</f>
        <v/>
      </c>
      <c r="I65" s="28">
        <f>D61</f>
        <v>0</v>
      </c>
      <c r="J65" s="29" t="s">
        <v>17</v>
      </c>
      <c r="K65" s="30" t="s">
        <v>18</v>
      </c>
      <c r="L65" s="31">
        <f>G65+I65</f>
        <v>86259648</v>
      </c>
    </row>
    <row r="66" spans="1:12" x14ac:dyDescent="0.25">
      <c r="A66" s="20"/>
      <c r="B66" s="20"/>
      <c r="C66" s="22"/>
      <c r="D66" s="23" t="str">
        <f>IF(C66="","",C66*1.5)</f>
        <v/>
      </c>
      <c r="E66" s="24" t="str">
        <f t="shared" si="17"/>
        <v/>
      </c>
      <c r="F66" s="25" t="str">
        <f>IF(A66="","",IF(D$9=0,E66,MIN(E66,D$9)))</f>
        <v/>
      </c>
      <c r="G66" s="32">
        <f t="shared" ref="G66:G107" si="18">MIN(G65,L65)</f>
        <v>86259648</v>
      </c>
      <c r="H66" s="27" t="str">
        <f>IF(A66="","",DAYS360(A66,B66+(1)))</f>
        <v/>
      </c>
      <c r="I66" s="33" t="str">
        <f>IF(A66="","",((G66*F66)/30)*H66)</f>
        <v/>
      </c>
      <c r="J66" s="34"/>
      <c r="K66" s="35"/>
      <c r="L66" s="36">
        <f t="shared" ref="L66:L107" si="19">SUM(L65,I66)-J66</f>
        <v>86259648</v>
      </c>
    </row>
    <row r="67" spans="1:12" x14ac:dyDescent="0.25">
      <c r="A67" s="37">
        <v>42257</v>
      </c>
      <c r="B67" s="37">
        <v>42277</v>
      </c>
      <c r="C67" s="38">
        <v>0.19259999999999999</v>
      </c>
      <c r="D67" s="73">
        <f t="shared" ref="D67:D87" si="20">IF(A67="","",C67*1.5)</f>
        <v>0.28889999999999999</v>
      </c>
      <c r="E67" s="40">
        <f t="shared" si="17"/>
        <v>2.1374322212011299E-2</v>
      </c>
      <c r="F67" s="39">
        <f t="shared" ref="F67:F87" si="21">IF(A67="","",IF(D$1=0,E67,MIN(E67,D$1)))</f>
        <v>2.1374322212011299E-2</v>
      </c>
      <c r="G67" s="32">
        <f t="shared" si="18"/>
        <v>86259648</v>
      </c>
      <c r="H67" s="41">
        <f>IF(A67="","",DAYS360(A67,B67+(1)))</f>
        <v>21</v>
      </c>
      <c r="I67" s="33">
        <f>IF(A67="","",((G67*F67)/30)*H67)</f>
        <v>1290619.0571726731</v>
      </c>
      <c r="J67" s="42"/>
      <c r="K67" s="43"/>
      <c r="L67" s="36">
        <f t="shared" si="19"/>
        <v>87550267.057172671</v>
      </c>
    </row>
    <row r="68" spans="1:12" x14ac:dyDescent="0.25">
      <c r="A68" s="37">
        <v>42278</v>
      </c>
      <c r="B68" s="37">
        <v>42308</v>
      </c>
      <c r="C68" s="38">
        <v>0.1933</v>
      </c>
      <c r="D68" s="39">
        <f t="shared" si="20"/>
        <v>0.28994999999999999</v>
      </c>
      <c r="E68" s="40">
        <f t="shared" si="17"/>
        <v>2.1443634727683625E-2</v>
      </c>
      <c r="F68" s="39">
        <f t="shared" si="21"/>
        <v>2.1443634727683625E-2</v>
      </c>
      <c r="G68" s="32">
        <f t="shared" si="18"/>
        <v>86259648</v>
      </c>
      <c r="H68" s="41">
        <f t="shared" ref="H68:H95" si="22">IF(A68="","",DAYS360(A68,B68+(1)))</f>
        <v>30</v>
      </c>
      <c r="I68" s="33">
        <f>IF(A68="","",((G68*F68)/30)*H68)</f>
        <v>1849720.3834505654</v>
      </c>
      <c r="J68" s="42">
        <v>66331334</v>
      </c>
      <c r="K68" s="43"/>
      <c r="L68" s="36">
        <f t="shared" si="19"/>
        <v>23068653.440623239</v>
      </c>
    </row>
    <row r="69" spans="1:12" x14ac:dyDescent="0.25">
      <c r="A69" s="37">
        <v>42309</v>
      </c>
      <c r="B69" s="37">
        <v>42338</v>
      </c>
      <c r="C69" s="38">
        <v>0.1933</v>
      </c>
      <c r="D69" s="39">
        <f t="shared" si="20"/>
        <v>0.28994999999999999</v>
      </c>
      <c r="E69" s="40">
        <f t="shared" si="17"/>
        <v>2.1443634727683625E-2</v>
      </c>
      <c r="F69" s="39">
        <f t="shared" si="21"/>
        <v>2.1443634727683625E-2</v>
      </c>
      <c r="G69" s="32">
        <f t="shared" si="18"/>
        <v>23068653.440623239</v>
      </c>
      <c r="H69" s="41">
        <f t="shared" si="22"/>
        <v>30</v>
      </c>
      <c r="I69" s="33">
        <f>IF(A69="","",((G69*F69)/30)*H69)</f>
        <v>494675.77804024686</v>
      </c>
      <c r="J69" s="42"/>
      <c r="K69" s="43"/>
      <c r="L69" s="36">
        <f t="shared" si="19"/>
        <v>23563329.218663484</v>
      </c>
    </row>
    <row r="70" spans="1:12" x14ac:dyDescent="0.25">
      <c r="A70" s="37">
        <v>42339</v>
      </c>
      <c r="B70" s="37">
        <v>42369</v>
      </c>
      <c r="C70" s="38">
        <v>0.1933</v>
      </c>
      <c r="D70" s="39">
        <f t="shared" si="20"/>
        <v>0.28994999999999999</v>
      </c>
      <c r="E70" s="40">
        <f t="shared" si="17"/>
        <v>2.1443634727683625E-2</v>
      </c>
      <c r="F70" s="39">
        <f t="shared" si="21"/>
        <v>2.1443634727683625E-2</v>
      </c>
      <c r="G70" s="32">
        <f t="shared" si="18"/>
        <v>23068653.440623239</v>
      </c>
      <c r="H70" s="41">
        <f t="shared" si="22"/>
        <v>30</v>
      </c>
      <c r="I70" s="33">
        <f t="shared" ref="I70:I95" si="23">IF(A70="","",((G70*F70)/30)*H70)</f>
        <v>494675.77804024686</v>
      </c>
      <c r="J70" s="42"/>
      <c r="K70" s="43"/>
      <c r="L70" s="36">
        <f t="shared" si="19"/>
        <v>24058004.996703729</v>
      </c>
    </row>
    <row r="71" spans="1:12" x14ac:dyDescent="0.25">
      <c r="A71" s="37">
        <v>42370</v>
      </c>
      <c r="B71" s="37">
        <v>42400</v>
      </c>
      <c r="C71" s="38">
        <v>0.1968</v>
      </c>
      <c r="D71" s="39">
        <f t="shared" si="20"/>
        <v>0.29520000000000002</v>
      </c>
      <c r="E71" s="40">
        <f t="shared" si="17"/>
        <v>2.1789423437557742E-2</v>
      </c>
      <c r="F71" s="39">
        <f t="shared" si="21"/>
        <v>2.1789423437557742E-2</v>
      </c>
      <c r="G71" s="32">
        <f t="shared" si="18"/>
        <v>23068653.440623239</v>
      </c>
      <c r="H71" s="41">
        <f t="shared" si="22"/>
        <v>30</v>
      </c>
      <c r="I71" s="33">
        <f t="shared" si="23"/>
        <v>502652.65795201302</v>
      </c>
      <c r="J71" s="42"/>
      <c r="K71" s="43"/>
      <c r="L71" s="36">
        <f t="shared" si="19"/>
        <v>24560657.654655743</v>
      </c>
    </row>
    <row r="72" spans="1:12" x14ac:dyDescent="0.25">
      <c r="A72" s="37">
        <v>42401</v>
      </c>
      <c r="B72" s="37">
        <v>42429</v>
      </c>
      <c r="C72" s="38">
        <v>0.1968</v>
      </c>
      <c r="D72" s="39">
        <f t="shared" si="20"/>
        <v>0.29520000000000002</v>
      </c>
      <c r="E72" s="40">
        <f t="shared" si="17"/>
        <v>2.1789423437557742E-2</v>
      </c>
      <c r="F72" s="39">
        <f t="shared" si="21"/>
        <v>2.1789423437557742E-2</v>
      </c>
      <c r="G72" s="32">
        <f t="shared" si="18"/>
        <v>23068653.440623239</v>
      </c>
      <c r="H72" s="41">
        <f t="shared" si="22"/>
        <v>30</v>
      </c>
      <c r="I72" s="33">
        <f t="shared" si="23"/>
        <v>502652.65795201302</v>
      </c>
      <c r="J72" s="42"/>
      <c r="K72" s="43"/>
      <c r="L72" s="36">
        <f t="shared" si="19"/>
        <v>25063310.312607758</v>
      </c>
    </row>
    <row r="73" spans="1:12" x14ac:dyDescent="0.25">
      <c r="A73" s="37">
        <v>42430</v>
      </c>
      <c r="B73" s="37">
        <v>42460</v>
      </c>
      <c r="C73" s="38">
        <v>0.1968</v>
      </c>
      <c r="D73" s="39">
        <f t="shared" si="20"/>
        <v>0.29520000000000002</v>
      </c>
      <c r="E73" s="40">
        <f t="shared" si="17"/>
        <v>2.1789423437557742E-2</v>
      </c>
      <c r="F73" s="39">
        <f t="shared" si="21"/>
        <v>2.1789423437557742E-2</v>
      </c>
      <c r="G73" s="32">
        <f t="shared" si="18"/>
        <v>23068653.440623239</v>
      </c>
      <c r="H73" s="41">
        <f t="shared" si="22"/>
        <v>30</v>
      </c>
      <c r="I73" s="33">
        <f t="shared" si="23"/>
        <v>502652.65795201302</v>
      </c>
      <c r="J73" s="42"/>
      <c r="K73" s="43"/>
      <c r="L73" s="36">
        <f t="shared" si="19"/>
        <v>25565962.970559772</v>
      </c>
    </row>
    <row r="74" spans="1:12" x14ac:dyDescent="0.25">
      <c r="A74" s="37">
        <v>42461</v>
      </c>
      <c r="B74" s="37">
        <v>42490</v>
      </c>
      <c r="C74" s="38">
        <v>0.2054</v>
      </c>
      <c r="D74" s="39">
        <f t="shared" si="20"/>
        <v>0.30809999999999998</v>
      </c>
      <c r="E74" s="40">
        <f t="shared" si="17"/>
        <v>2.2633649099822239E-2</v>
      </c>
      <c r="F74" s="39">
        <f t="shared" si="21"/>
        <v>2.2633649099822239E-2</v>
      </c>
      <c r="G74" s="32">
        <f t="shared" si="18"/>
        <v>23068653.440623239</v>
      </c>
      <c r="H74" s="41">
        <f t="shared" si="22"/>
        <v>30</v>
      </c>
      <c r="I74" s="33">
        <f t="shared" si="23"/>
        <v>522127.80718047335</v>
      </c>
      <c r="J74" s="42"/>
      <c r="K74" s="43"/>
      <c r="L74" s="36">
        <f t="shared" si="19"/>
        <v>26088090.777740244</v>
      </c>
    </row>
    <row r="75" spans="1:12" x14ac:dyDescent="0.25">
      <c r="A75" s="37">
        <v>42491</v>
      </c>
      <c r="B75" s="37">
        <v>42521</v>
      </c>
      <c r="C75" s="38">
        <v>0.2054</v>
      </c>
      <c r="D75" s="39">
        <f t="shared" si="20"/>
        <v>0.30809999999999998</v>
      </c>
      <c r="E75" s="40">
        <f t="shared" si="17"/>
        <v>2.2633649099822239E-2</v>
      </c>
      <c r="F75" s="39">
        <f t="shared" si="21"/>
        <v>2.2633649099822239E-2</v>
      </c>
      <c r="G75" s="32">
        <f t="shared" si="18"/>
        <v>23068653.440623239</v>
      </c>
      <c r="H75" s="41">
        <f t="shared" si="22"/>
        <v>30</v>
      </c>
      <c r="I75" s="33">
        <f t="shared" si="23"/>
        <v>522127.80718047335</v>
      </c>
      <c r="J75" s="42"/>
      <c r="K75" s="43"/>
      <c r="L75" s="36">
        <f t="shared" si="19"/>
        <v>26610218.584920716</v>
      </c>
    </row>
    <row r="76" spans="1:12" x14ac:dyDescent="0.25">
      <c r="A76" s="37">
        <v>42522</v>
      </c>
      <c r="B76" s="37">
        <v>42551</v>
      </c>
      <c r="C76" s="38">
        <v>0.2054</v>
      </c>
      <c r="D76" s="39">
        <f t="shared" si="20"/>
        <v>0.30809999999999998</v>
      </c>
      <c r="E76" s="40">
        <f t="shared" si="17"/>
        <v>2.2633649099822239E-2</v>
      </c>
      <c r="F76" s="39">
        <f t="shared" si="21"/>
        <v>2.2633649099822239E-2</v>
      </c>
      <c r="G76" s="32">
        <f t="shared" si="18"/>
        <v>23068653.440623239</v>
      </c>
      <c r="H76" s="41">
        <f t="shared" si="22"/>
        <v>30</v>
      </c>
      <c r="I76" s="33">
        <f t="shared" si="23"/>
        <v>522127.80718047335</v>
      </c>
      <c r="J76" s="42"/>
      <c r="K76" s="43"/>
      <c r="L76" s="36">
        <f t="shared" si="19"/>
        <v>27132346.392101187</v>
      </c>
    </row>
    <row r="77" spans="1:12" x14ac:dyDescent="0.25">
      <c r="A77" s="37">
        <v>42552</v>
      </c>
      <c r="B77" s="37">
        <v>42582</v>
      </c>
      <c r="C77" s="38">
        <v>0.21340000000000001</v>
      </c>
      <c r="D77" s="39">
        <f t="shared" si="20"/>
        <v>0.3201</v>
      </c>
      <c r="E77" s="40">
        <f t="shared" si="17"/>
        <v>2.3412151466478903E-2</v>
      </c>
      <c r="F77" s="39">
        <f t="shared" si="21"/>
        <v>2.3412151466478903E-2</v>
      </c>
      <c r="G77" s="32">
        <f t="shared" si="18"/>
        <v>23068653.440623239</v>
      </c>
      <c r="H77" s="41">
        <f t="shared" si="22"/>
        <v>30</v>
      </c>
      <c r="I77" s="33">
        <f t="shared" si="23"/>
        <v>540086.80847958091</v>
      </c>
      <c r="J77" s="42"/>
      <c r="K77" s="43"/>
      <c r="L77" s="36">
        <f t="shared" si="19"/>
        <v>27672433.200580768</v>
      </c>
    </row>
    <row r="78" spans="1:12" x14ac:dyDescent="0.25">
      <c r="A78" s="37">
        <v>42583</v>
      </c>
      <c r="B78" s="37">
        <v>42613</v>
      </c>
      <c r="C78" s="38">
        <v>0.21340000000000001</v>
      </c>
      <c r="D78" s="39">
        <f t="shared" si="20"/>
        <v>0.3201</v>
      </c>
      <c r="E78" s="40">
        <f t="shared" si="17"/>
        <v>2.3412151466478903E-2</v>
      </c>
      <c r="F78" s="39">
        <f t="shared" si="21"/>
        <v>2.3412151466478903E-2</v>
      </c>
      <c r="G78" s="32">
        <f t="shared" si="18"/>
        <v>23068653.440623239</v>
      </c>
      <c r="H78" s="41">
        <f t="shared" si="22"/>
        <v>30</v>
      </c>
      <c r="I78" s="33">
        <f t="shared" si="23"/>
        <v>540086.80847958091</v>
      </c>
      <c r="J78" s="42"/>
      <c r="K78" s="43"/>
      <c r="L78" s="36">
        <f t="shared" si="19"/>
        <v>28212520.009060349</v>
      </c>
    </row>
    <row r="79" spans="1:12" x14ac:dyDescent="0.25">
      <c r="A79" s="37">
        <v>42614</v>
      </c>
      <c r="B79" s="37">
        <v>42643</v>
      </c>
      <c r="C79" s="38">
        <v>0.21340000000000001</v>
      </c>
      <c r="D79" s="39">
        <f t="shared" si="20"/>
        <v>0.3201</v>
      </c>
      <c r="E79" s="40">
        <f t="shared" si="17"/>
        <v>2.3412151466478903E-2</v>
      </c>
      <c r="F79" s="39">
        <f t="shared" si="21"/>
        <v>2.3412151466478903E-2</v>
      </c>
      <c r="G79" s="32">
        <f t="shared" si="18"/>
        <v>23068653.440623239</v>
      </c>
      <c r="H79" s="41">
        <f t="shared" si="22"/>
        <v>30</v>
      </c>
      <c r="I79" s="33">
        <f t="shared" si="23"/>
        <v>540086.80847958091</v>
      </c>
      <c r="J79" s="42"/>
      <c r="K79" s="43"/>
      <c r="L79" s="36">
        <f t="shared" si="19"/>
        <v>28752606.81753993</v>
      </c>
    </row>
    <row r="80" spans="1:12" x14ac:dyDescent="0.25">
      <c r="A80" s="37">
        <v>42644</v>
      </c>
      <c r="B80" s="37">
        <v>42674</v>
      </c>
      <c r="C80" s="38">
        <v>0.21990000000000001</v>
      </c>
      <c r="D80" s="39">
        <f t="shared" si="20"/>
        <v>0.32985000000000003</v>
      </c>
      <c r="E80" s="40">
        <f t="shared" si="17"/>
        <v>2.4039922656450941E-2</v>
      </c>
      <c r="F80" s="39">
        <f t="shared" si="21"/>
        <v>2.4039922656450941E-2</v>
      </c>
      <c r="G80" s="32">
        <f t="shared" si="18"/>
        <v>23068653.440623239</v>
      </c>
      <c r="H80" s="41">
        <f t="shared" si="22"/>
        <v>30</v>
      </c>
      <c r="I80" s="33">
        <f t="shared" si="23"/>
        <v>554568.6445010535</v>
      </c>
      <c r="J80" s="42"/>
      <c r="K80" s="43"/>
      <c r="L80" s="36">
        <f t="shared" si="19"/>
        <v>29307175.462040983</v>
      </c>
    </row>
    <row r="81" spans="1:12" x14ac:dyDescent="0.25">
      <c r="A81" s="37">
        <v>42675</v>
      </c>
      <c r="B81" s="37">
        <v>42704</v>
      </c>
      <c r="C81" s="38">
        <v>0.21990000000000001</v>
      </c>
      <c r="D81" s="39">
        <f t="shared" si="20"/>
        <v>0.32985000000000003</v>
      </c>
      <c r="E81" s="40">
        <f t="shared" si="17"/>
        <v>2.4039922656450941E-2</v>
      </c>
      <c r="F81" s="39">
        <f t="shared" si="21"/>
        <v>2.4039922656450941E-2</v>
      </c>
      <c r="G81" s="32">
        <f t="shared" si="18"/>
        <v>23068653.440623239</v>
      </c>
      <c r="H81" s="41">
        <f t="shared" si="22"/>
        <v>30</v>
      </c>
      <c r="I81" s="33">
        <f t="shared" si="23"/>
        <v>554568.6445010535</v>
      </c>
      <c r="J81" s="42"/>
      <c r="K81" s="43"/>
      <c r="L81" s="36">
        <f t="shared" si="19"/>
        <v>29861744.106542036</v>
      </c>
    </row>
    <row r="82" spans="1:12" x14ac:dyDescent="0.25">
      <c r="A82" s="37">
        <v>42705</v>
      </c>
      <c r="B82" s="37">
        <v>42735</v>
      </c>
      <c r="C82" s="38">
        <v>0.21990000000000001</v>
      </c>
      <c r="D82" s="39">
        <f t="shared" si="20"/>
        <v>0.32985000000000003</v>
      </c>
      <c r="E82" s="40">
        <f t="shared" si="17"/>
        <v>2.4039922656450941E-2</v>
      </c>
      <c r="F82" s="39">
        <f t="shared" si="21"/>
        <v>2.4039922656450941E-2</v>
      </c>
      <c r="G82" s="32">
        <f t="shared" si="18"/>
        <v>23068653.440623239</v>
      </c>
      <c r="H82" s="41">
        <f t="shared" si="22"/>
        <v>30</v>
      </c>
      <c r="I82" s="33">
        <f t="shared" si="23"/>
        <v>554568.6445010535</v>
      </c>
      <c r="J82" s="42"/>
      <c r="K82" s="43"/>
      <c r="L82" s="36">
        <f t="shared" si="19"/>
        <v>30416312.751043089</v>
      </c>
    </row>
    <row r="83" spans="1:12" x14ac:dyDescent="0.25">
      <c r="A83" s="37">
        <v>42736</v>
      </c>
      <c r="B83" s="37">
        <v>42766</v>
      </c>
      <c r="C83" s="38">
        <v>0.22339999999999999</v>
      </c>
      <c r="D83" s="39">
        <f t="shared" si="20"/>
        <v>0.33509999999999995</v>
      </c>
      <c r="E83" s="40">
        <f t="shared" si="17"/>
        <v>2.4376207843189057E-2</v>
      </c>
      <c r="F83" s="39">
        <f t="shared" si="21"/>
        <v>2.4376207843189057E-2</v>
      </c>
      <c r="G83" s="32">
        <f t="shared" si="18"/>
        <v>23068653.440623239</v>
      </c>
      <c r="H83" s="41">
        <f t="shared" si="22"/>
        <v>30</v>
      </c>
      <c r="I83" s="33">
        <f t="shared" si="23"/>
        <v>562326.29093113041</v>
      </c>
      <c r="J83" s="42"/>
      <c r="K83" s="43"/>
      <c r="L83" s="36">
        <f t="shared" si="19"/>
        <v>30978639.04197422</v>
      </c>
    </row>
    <row r="84" spans="1:12" x14ac:dyDescent="0.25">
      <c r="A84" s="37">
        <v>42767</v>
      </c>
      <c r="B84" s="37">
        <v>42794</v>
      </c>
      <c r="C84" s="38">
        <v>0.22339999999999999</v>
      </c>
      <c r="D84" s="39">
        <f t="shared" si="20"/>
        <v>0.33509999999999995</v>
      </c>
      <c r="E84" s="40">
        <f t="shared" si="17"/>
        <v>2.4376207843189057E-2</v>
      </c>
      <c r="F84" s="39">
        <f t="shared" si="21"/>
        <v>2.4376207843189057E-2</v>
      </c>
      <c r="G84" s="32">
        <f t="shared" si="18"/>
        <v>23068653.440623239</v>
      </c>
      <c r="H84" s="41">
        <f t="shared" si="22"/>
        <v>30</v>
      </c>
      <c r="I84" s="33">
        <f t="shared" si="23"/>
        <v>562326.29093113041</v>
      </c>
      <c r="J84" s="42"/>
      <c r="K84" s="43"/>
      <c r="L84" s="36">
        <f t="shared" si="19"/>
        <v>31540965.332905352</v>
      </c>
    </row>
    <row r="85" spans="1:12" x14ac:dyDescent="0.25">
      <c r="A85" s="37">
        <v>42795</v>
      </c>
      <c r="B85" s="37">
        <v>42825</v>
      </c>
      <c r="C85" s="38">
        <v>0.22339999999999999</v>
      </c>
      <c r="D85" s="39">
        <f t="shared" si="20"/>
        <v>0.33509999999999995</v>
      </c>
      <c r="E85" s="40">
        <f t="shared" si="17"/>
        <v>2.4376207843189057E-2</v>
      </c>
      <c r="F85" s="39">
        <f t="shared" si="21"/>
        <v>2.4376207843189057E-2</v>
      </c>
      <c r="G85" s="32">
        <f t="shared" si="18"/>
        <v>23068653.440623239</v>
      </c>
      <c r="H85" s="41">
        <f t="shared" si="22"/>
        <v>30</v>
      </c>
      <c r="I85" s="33">
        <f t="shared" si="23"/>
        <v>562326.29093113041</v>
      </c>
      <c r="J85" s="42"/>
      <c r="K85" s="43"/>
      <c r="L85" s="36">
        <f t="shared" si="19"/>
        <v>32103291.623836484</v>
      </c>
    </row>
    <row r="86" spans="1:12" x14ac:dyDescent="0.25">
      <c r="A86" s="37">
        <v>42826</v>
      </c>
      <c r="B86" s="37">
        <v>42855</v>
      </c>
      <c r="C86" s="38">
        <v>0.2233</v>
      </c>
      <c r="D86" s="39">
        <f t="shared" si="20"/>
        <v>0.33494999999999997</v>
      </c>
      <c r="E86" s="40">
        <f t="shared" si="17"/>
        <v>2.4366616530168139E-2</v>
      </c>
      <c r="F86" s="39">
        <f t="shared" si="21"/>
        <v>2.4366616530168139E-2</v>
      </c>
      <c r="G86" s="32">
        <f t="shared" si="18"/>
        <v>23068653.440623239</v>
      </c>
      <c r="H86" s="41">
        <f t="shared" si="22"/>
        <v>30</v>
      </c>
      <c r="I86" s="33">
        <f t="shared" si="23"/>
        <v>562105.03225501033</v>
      </c>
      <c r="J86" s="42"/>
      <c r="K86" s="43"/>
      <c r="L86" s="36">
        <f t="shared" si="19"/>
        <v>32665396.656091493</v>
      </c>
    </row>
    <row r="87" spans="1:12" x14ac:dyDescent="0.25">
      <c r="A87" s="37">
        <v>42856</v>
      </c>
      <c r="B87" s="37">
        <v>42886</v>
      </c>
      <c r="C87" s="38">
        <v>0.2233</v>
      </c>
      <c r="D87" s="39">
        <f t="shared" si="20"/>
        <v>0.33494999999999997</v>
      </c>
      <c r="E87" s="40">
        <f t="shared" si="17"/>
        <v>2.4366616530168139E-2</v>
      </c>
      <c r="F87" s="39">
        <f t="shared" si="21"/>
        <v>2.4366616530168139E-2</v>
      </c>
      <c r="G87" s="32">
        <f t="shared" si="18"/>
        <v>23068653.440623239</v>
      </c>
      <c r="H87" s="41">
        <f t="shared" si="22"/>
        <v>30</v>
      </c>
      <c r="I87" s="33">
        <f t="shared" si="23"/>
        <v>562105.03225501033</v>
      </c>
      <c r="J87" s="42"/>
      <c r="K87" s="43"/>
      <c r="L87" s="36">
        <f t="shared" si="19"/>
        <v>33227501.688346501</v>
      </c>
    </row>
    <row r="88" spans="1:12" x14ac:dyDescent="0.25">
      <c r="A88" s="37">
        <v>42887</v>
      </c>
      <c r="B88" s="37">
        <v>42916</v>
      </c>
      <c r="C88" s="38">
        <v>0.2233</v>
      </c>
      <c r="D88" s="39">
        <f>IF(A88="","",C88*1.5)</f>
        <v>0.33494999999999997</v>
      </c>
      <c r="E88" s="40">
        <f>IF(D88="","", (POWER((1+D88),(1/12)))-1)</f>
        <v>2.4366616530168139E-2</v>
      </c>
      <c r="F88" s="39">
        <f>IF(A88="","",IF(D$1=0,E88,MIN(E88,D$1)))</f>
        <v>2.4366616530168139E-2</v>
      </c>
      <c r="G88" s="32">
        <f t="shared" si="18"/>
        <v>23068653.440623239</v>
      </c>
      <c r="H88" s="41">
        <f t="shared" si="22"/>
        <v>30</v>
      </c>
      <c r="I88" s="33">
        <f t="shared" si="23"/>
        <v>562105.03225501033</v>
      </c>
      <c r="J88" s="42"/>
      <c r="K88" s="43"/>
      <c r="L88" s="36">
        <f t="shared" si="19"/>
        <v>33789606.720601514</v>
      </c>
    </row>
    <row r="89" spans="1:12" x14ac:dyDescent="0.25">
      <c r="A89" s="37">
        <v>42917</v>
      </c>
      <c r="B89" s="37">
        <v>42947</v>
      </c>
      <c r="C89" s="38">
        <v>0.2198</v>
      </c>
      <c r="D89" s="39">
        <f>IF(A89="","",C89*1.5)</f>
        <v>0.32969999999999999</v>
      </c>
      <c r="E89" s="40">
        <f>IF(D89="","", (POWER((1+D89),(1/12)))-1)</f>
        <v>2.4030296637850723E-2</v>
      </c>
      <c r="F89" s="39">
        <f>IF(A89="","",IF(D$1=0,E89,MIN(E89,D$1)))</f>
        <v>2.4030296637850723E-2</v>
      </c>
      <c r="G89" s="32">
        <f t="shared" si="18"/>
        <v>23068653.440623239</v>
      </c>
      <c r="H89" s="41">
        <f t="shared" si="22"/>
        <v>30</v>
      </c>
      <c r="I89" s="33">
        <f t="shared" si="23"/>
        <v>554346.58521395212</v>
      </c>
      <c r="J89" s="42"/>
      <c r="K89" s="43"/>
      <c r="L89" s="36">
        <f t="shared" si="19"/>
        <v>34343953.305815466</v>
      </c>
    </row>
    <row r="90" spans="1:12" x14ac:dyDescent="0.25">
      <c r="A90" s="37">
        <v>42948</v>
      </c>
      <c r="B90" s="37">
        <v>42978</v>
      </c>
      <c r="C90" s="38">
        <v>0.2198</v>
      </c>
      <c r="D90" s="39">
        <f t="shared" ref="D90:D104" si="24">IF(A90="","",C90*1.5)</f>
        <v>0.32969999999999999</v>
      </c>
      <c r="E90" s="40">
        <f t="shared" ref="E90:E104" si="25">IF(D90="","", (POWER((1+D90),(1/12)))-1)</f>
        <v>2.4030296637850723E-2</v>
      </c>
      <c r="F90" s="39">
        <f t="shared" ref="F90:F104" si="26">IF(A90="","",IF(D$1=0,E90,MIN(E90,D$1)))</f>
        <v>2.4030296637850723E-2</v>
      </c>
      <c r="G90" s="32">
        <f t="shared" si="18"/>
        <v>23068653.440623239</v>
      </c>
      <c r="H90" s="41">
        <f t="shared" si="22"/>
        <v>30</v>
      </c>
      <c r="I90" s="33">
        <f t="shared" si="23"/>
        <v>554346.58521395212</v>
      </c>
      <c r="J90" s="42"/>
      <c r="K90" s="43"/>
      <c r="L90" s="36">
        <f t="shared" si="19"/>
        <v>34898299.891029418</v>
      </c>
    </row>
    <row r="91" spans="1:12" x14ac:dyDescent="0.25">
      <c r="A91" s="37">
        <v>42979</v>
      </c>
      <c r="B91" s="37">
        <v>43008</v>
      </c>
      <c r="C91" s="38">
        <v>0.2198</v>
      </c>
      <c r="D91" s="39">
        <f t="shared" si="24"/>
        <v>0.32969999999999999</v>
      </c>
      <c r="E91" s="40">
        <f t="shared" si="25"/>
        <v>2.4030296637850723E-2</v>
      </c>
      <c r="F91" s="39">
        <f t="shared" si="26"/>
        <v>2.4030296637850723E-2</v>
      </c>
      <c r="G91" s="32">
        <f t="shared" si="18"/>
        <v>23068653.440623239</v>
      </c>
      <c r="H91" s="41">
        <f t="shared" si="22"/>
        <v>30</v>
      </c>
      <c r="I91" s="33">
        <f t="shared" si="23"/>
        <v>554346.58521395212</v>
      </c>
      <c r="J91" s="42"/>
      <c r="K91" s="43"/>
      <c r="L91" s="36">
        <f t="shared" si="19"/>
        <v>35452646.476243369</v>
      </c>
    </row>
    <row r="92" spans="1:12" x14ac:dyDescent="0.25">
      <c r="A92" s="37">
        <v>43009</v>
      </c>
      <c r="B92" s="37">
        <v>43039</v>
      </c>
      <c r="C92" s="38">
        <v>0.21149999999999999</v>
      </c>
      <c r="D92" s="39">
        <f t="shared" si="24"/>
        <v>0.31724999999999998</v>
      </c>
      <c r="E92" s="40">
        <f t="shared" si="25"/>
        <v>2.3227846316473233E-2</v>
      </c>
      <c r="F92" s="39">
        <f t="shared" si="26"/>
        <v>2.3227846316473233E-2</v>
      </c>
      <c r="G92" s="32">
        <f t="shared" si="18"/>
        <v>23068653.440623239</v>
      </c>
      <c r="H92" s="41">
        <f t="shared" si="22"/>
        <v>30</v>
      </c>
      <c r="I92" s="33">
        <f t="shared" si="23"/>
        <v>535835.1368467781</v>
      </c>
      <c r="J92" s="42"/>
      <c r="K92" s="43"/>
      <c r="L92" s="36">
        <f t="shared" si="19"/>
        <v>35988481.61309015</v>
      </c>
    </row>
    <row r="93" spans="1:12" x14ac:dyDescent="0.25">
      <c r="A93" s="37">
        <v>43040</v>
      </c>
      <c r="B93" s="37">
        <v>43069</v>
      </c>
      <c r="C93" s="38">
        <v>0.20960000000000001</v>
      </c>
      <c r="D93" s="39">
        <f t="shared" si="24"/>
        <v>0.31440000000000001</v>
      </c>
      <c r="E93" s="40">
        <f t="shared" si="25"/>
        <v>2.3043175271197036E-2</v>
      </c>
      <c r="F93" s="39">
        <f t="shared" si="26"/>
        <v>2.3043175271197036E-2</v>
      </c>
      <c r="G93" s="32">
        <f t="shared" si="18"/>
        <v>23068653.440623239</v>
      </c>
      <c r="H93" s="41">
        <f t="shared" si="22"/>
        <v>30</v>
      </c>
      <c r="I93" s="33">
        <f t="shared" si="23"/>
        <v>531575.02450278378</v>
      </c>
      <c r="J93" s="42"/>
      <c r="K93" s="43"/>
      <c r="L93" s="36">
        <f t="shared" si="19"/>
        <v>36520056.637592934</v>
      </c>
    </row>
    <row r="94" spans="1:12" x14ac:dyDescent="0.25">
      <c r="A94" s="37">
        <v>43070</v>
      </c>
      <c r="B94" s="37">
        <v>43100</v>
      </c>
      <c r="C94" s="38">
        <v>0.2077</v>
      </c>
      <c r="D94" s="39">
        <f t="shared" si="24"/>
        <v>0.31154999999999999</v>
      </c>
      <c r="E94" s="40">
        <f t="shared" si="25"/>
        <v>2.2858136808515228E-2</v>
      </c>
      <c r="F94" s="39">
        <f t="shared" si="26"/>
        <v>2.2858136808515228E-2</v>
      </c>
      <c r="G94" s="32">
        <f t="shared" si="18"/>
        <v>23068653.440623239</v>
      </c>
      <c r="H94" s="41">
        <f t="shared" si="22"/>
        <v>30</v>
      </c>
      <c r="I94" s="33">
        <f t="shared" si="23"/>
        <v>527306.43633399147</v>
      </c>
      <c r="J94" s="42"/>
      <c r="K94" s="43"/>
      <c r="L94" s="36">
        <f t="shared" si="19"/>
        <v>37047363.073926926</v>
      </c>
    </row>
    <row r="95" spans="1:12" x14ac:dyDescent="0.25">
      <c r="A95" s="37">
        <v>43101</v>
      </c>
      <c r="B95" s="37">
        <v>43131</v>
      </c>
      <c r="C95" s="38">
        <v>0.2069</v>
      </c>
      <c r="D95" s="39">
        <f t="shared" si="24"/>
        <v>0.31035000000000001</v>
      </c>
      <c r="E95" s="40">
        <f t="shared" si="25"/>
        <v>2.2780115587483163E-2</v>
      </c>
      <c r="F95" s="39">
        <f t="shared" si="26"/>
        <v>2.2780115587483163E-2</v>
      </c>
      <c r="G95" s="32">
        <f t="shared" si="18"/>
        <v>23068653.440623239</v>
      </c>
      <c r="H95" s="41">
        <f t="shared" si="22"/>
        <v>30</v>
      </c>
      <c r="I95" s="33">
        <f t="shared" si="23"/>
        <v>525506.59182498849</v>
      </c>
      <c r="J95" s="42"/>
      <c r="K95" s="43"/>
      <c r="L95" s="36">
        <f t="shared" si="19"/>
        <v>37572869.665751912</v>
      </c>
    </row>
    <row r="96" spans="1:12" x14ac:dyDescent="0.25">
      <c r="A96" s="37">
        <v>43132</v>
      </c>
      <c r="B96" s="37">
        <v>43159</v>
      </c>
      <c r="C96" s="38">
        <v>0.21010000000000001</v>
      </c>
      <c r="D96" s="39">
        <f t="shared" si="24"/>
        <v>0.31515000000000004</v>
      </c>
      <c r="E96" s="40">
        <f t="shared" si="25"/>
        <v>2.3091808474569486E-2</v>
      </c>
      <c r="F96" s="39">
        <f t="shared" si="26"/>
        <v>2.3091808474569486E-2</v>
      </c>
      <c r="G96" s="32">
        <f t="shared" si="18"/>
        <v>23068653.440623239</v>
      </c>
      <c r="H96" s="41">
        <f>IF(A96="","",DAYS360(A96,B96+(1)))</f>
        <v>30</v>
      </c>
      <c r="I96" s="33">
        <f>IF(A96="","",((G96*F96)/30)*H96)</f>
        <v>532696.92701709026</v>
      </c>
      <c r="J96" s="42"/>
      <c r="K96" s="43"/>
      <c r="L96" s="36">
        <f t="shared" si="19"/>
        <v>38105566.592769004</v>
      </c>
    </row>
    <row r="97" spans="1:12" x14ac:dyDescent="0.25">
      <c r="A97" s="37">
        <v>43160</v>
      </c>
      <c r="B97" s="37">
        <v>43190</v>
      </c>
      <c r="C97" s="38">
        <v>0.20680000000000001</v>
      </c>
      <c r="D97" s="39">
        <f t="shared" si="24"/>
        <v>0.31020000000000003</v>
      </c>
      <c r="E97" s="40">
        <f t="shared" si="25"/>
        <v>2.2770358330055807E-2</v>
      </c>
      <c r="F97" s="39">
        <f t="shared" si="26"/>
        <v>2.2770358330055807E-2</v>
      </c>
      <c r="G97" s="32">
        <f t="shared" si="18"/>
        <v>23068653.440623239</v>
      </c>
      <c r="H97" s="41">
        <f>IF(A97="","",DAYS360(A97,B97+(1)))</f>
        <v>30</v>
      </c>
      <c r="I97" s="33">
        <f>IF(A97="","",((G97*F97)/30)*H97)</f>
        <v>525281.50503486593</v>
      </c>
      <c r="J97" s="42"/>
      <c r="K97" s="43"/>
      <c r="L97" s="36">
        <f t="shared" si="19"/>
        <v>38630848.097803868</v>
      </c>
    </row>
    <row r="98" spans="1:12" x14ac:dyDescent="0.25">
      <c r="A98" s="37">
        <v>43191</v>
      </c>
      <c r="B98" s="37">
        <v>43220</v>
      </c>
      <c r="C98" s="38">
        <v>0.20480000000000001</v>
      </c>
      <c r="D98" s="39">
        <f t="shared" si="24"/>
        <v>0.30720000000000003</v>
      </c>
      <c r="E98" s="40">
        <f t="shared" si="25"/>
        <v>2.2574997834371668E-2</v>
      </c>
      <c r="F98" s="39">
        <f t="shared" si="26"/>
        <v>2.2574997834371668E-2</v>
      </c>
      <c r="G98" s="32">
        <f t="shared" si="18"/>
        <v>23068653.440623239</v>
      </c>
      <c r="H98" s="41">
        <f t="shared" ref="H98:H107" si="27">IF(A98="","",DAYS360(A98,B98+(1)))</f>
        <v>30</v>
      </c>
      <c r="I98" s="33">
        <f t="shared" ref="I98:I107" si="28">IF(A98="","",((G98*F98)/30)*H98)</f>
        <v>520774.80146394006</v>
      </c>
      <c r="J98" s="42"/>
      <c r="K98" s="43"/>
      <c r="L98" s="36">
        <f t="shared" si="19"/>
        <v>39151622.899267808</v>
      </c>
    </row>
    <row r="99" spans="1:12" x14ac:dyDescent="0.25">
      <c r="A99" s="37">
        <v>43221</v>
      </c>
      <c r="B99" s="37">
        <v>43251</v>
      </c>
      <c r="C99" s="38">
        <v>0.2044</v>
      </c>
      <c r="D99" s="39">
        <f t="shared" si="24"/>
        <v>0.30659999999999998</v>
      </c>
      <c r="E99" s="40">
        <f t="shared" si="25"/>
        <v>2.2535876422826506E-2</v>
      </c>
      <c r="F99" s="39">
        <f t="shared" si="26"/>
        <v>2.2535876422826506E-2</v>
      </c>
      <c r="G99" s="32">
        <f t="shared" si="18"/>
        <v>23068653.440623239</v>
      </c>
      <c r="H99" s="41">
        <f t="shared" si="27"/>
        <v>30</v>
      </c>
      <c r="I99" s="33">
        <f t="shared" si="28"/>
        <v>519872.32317889686</v>
      </c>
      <c r="J99" s="42"/>
      <c r="K99" s="43"/>
      <c r="L99" s="36">
        <f t="shared" si="19"/>
        <v>39671495.222446702</v>
      </c>
    </row>
    <row r="100" spans="1:12" x14ac:dyDescent="0.25">
      <c r="A100" s="37">
        <v>43252</v>
      </c>
      <c r="B100" s="37">
        <v>43281</v>
      </c>
      <c r="C100" s="38">
        <v>0.20280000000000001</v>
      </c>
      <c r="D100" s="39">
        <f t="shared" si="24"/>
        <v>0.30420000000000003</v>
      </c>
      <c r="E100" s="40">
        <f t="shared" si="25"/>
        <v>2.2379225919199275E-2</v>
      </c>
      <c r="F100" s="39">
        <f t="shared" si="26"/>
        <v>2.2379225919199275E-2</v>
      </c>
      <c r="G100" s="32">
        <f t="shared" si="18"/>
        <v>23068653.440623239</v>
      </c>
      <c r="H100" s="41">
        <f t="shared" si="27"/>
        <v>30</v>
      </c>
      <c r="I100" s="33">
        <f t="shared" si="28"/>
        <v>516258.60699942108</v>
      </c>
      <c r="J100" s="42"/>
      <c r="K100" s="43"/>
      <c r="L100" s="36">
        <f t="shared" si="19"/>
        <v>40187753.829446122</v>
      </c>
    </row>
    <row r="101" spans="1:12" x14ac:dyDescent="0.25">
      <c r="A101" s="37">
        <v>43282</v>
      </c>
      <c r="B101" s="37">
        <v>43312</v>
      </c>
      <c r="C101" s="38">
        <v>0.20030000000000001</v>
      </c>
      <c r="D101" s="39">
        <f t="shared" si="24"/>
        <v>0.30044999999999999</v>
      </c>
      <c r="E101" s="40">
        <f t="shared" si="25"/>
        <v>2.2133929699163168E-2</v>
      </c>
      <c r="F101" s="39">
        <f t="shared" si="26"/>
        <v>2.2133929699163168E-2</v>
      </c>
      <c r="G101" s="32">
        <f t="shared" si="18"/>
        <v>23068653.440623239</v>
      </c>
      <c r="H101" s="41">
        <f t="shared" si="27"/>
        <v>30</v>
      </c>
      <c r="I101" s="33">
        <f t="shared" si="28"/>
        <v>510599.95350911334</v>
      </c>
      <c r="J101" s="42"/>
      <c r="K101" s="43"/>
      <c r="L101" s="36">
        <f t="shared" si="19"/>
        <v>40698353.782955237</v>
      </c>
    </row>
    <row r="102" spans="1:12" x14ac:dyDescent="0.25">
      <c r="A102" s="37">
        <v>43313</v>
      </c>
      <c r="B102" s="37">
        <v>43343</v>
      </c>
      <c r="C102" s="38">
        <v>0.19939999999999999</v>
      </c>
      <c r="D102" s="39">
        <f t="shared" si="24"/>
        <v>0.29909999999999998</v>
      </c>
      <c r="E102" s="40">
        <f t="shared" si="25"/>
        <v>2.2045464310016527E-2</v>
      </c>
      <c r="F102" s="39">
        <f t="shared" si="26"/>
        <v>2.2045464310016527E-2</v>
      </c>
      <c r="G102" s="32">
        <f t="shared" si="18"/>
        <v>23068653.440623239</v>
      </c>
      <c r="H102" s="41">
        <f t="shared" si="27"/>
        <v>30</v>
      </c>
      <c r="I102" s="33">
        <f t="shared" si="28"/>
        <v>508559.17610539962</v>
      </c>
      <c r="J102" s="42"/>
      <c r="K102" s="43"/>
      <c r="L102" s="36">
        <f t="shared" si="19"/>
        <v>41206912.959060639</v>
      </c>
    </row>
    <row r="103" spans="1:12" x14ac:dyDescent="0.25">
      <c r="A103" s="37">
        <v>43344</v>
      </c>
      <c r="B103" s="37">
        <v>43373</v>
      </c>
      <c r="C103" s="38">
        <v>0.1981</v>
      </c>
      <c r="D103" s="39">
        <f t="shared" si="24"/>
        <v>0.29715000000000003</v>
      </c>
      <c r="E103" s="40">
        <f t="shared" si="25"/>
        <v>2.1917532081249247E-2</v>
      </c>
      <c r="F103" s="39">
        <f t="shared" si="26"/>
        <v>2.1917532081249247E-2</v>
      </c>
      <c r="G103" s="32">
        <f t="shared" si="18"/>
        <v>23068653.440623239</v>
      </c>
      <c r="H103" s="41">
        <f t="shared" si="27"/>
        <v>30</v>
      </c>
      <c r="I103" s="33">
        <f t="shared" si="28"/>
        <v>505607.95185608073</v>
      </c>
      <c r="J103" s="42"/>
      <c r="K103" s="43"/>
      <c r="L103" s="36">
        <f t="shared" si="19"/>
        <v>41712520.910916723</v>
      </c>
    </row>
    <row r="104" spans="1:12" x14ac:dyDescent="0.25">
      <c r="A104" s="37">
        <v>43374</v>
      </c>
      <c r="B104" s="37">
        <v>43404</v>
      </c>
      <c r="C104" s="38">
        <v>0.1963</v>
      </c>
      <c r="D104" s="39">
        <f t="shared" si="24"/>
        <v>0.29444999999999999</v>
      </c>
      <c r="E104" s="40">
        <f t="shared" si="25"/>
        <v>2.1740103800155453E-2</v>
      </c>
      <c r="F104" s="39">
        <f t="shared" si="26"/>
        <v>2.1740103800155453E-2</v>
      </c>
      <c r="G104" s="32">
        <f t="shared" si="18"/>
        <v>23068653.440623239</v>
      </c>
      <c r="H104" s="41">
        <f t="shared" si="27"/>
        <v>30</v>
      </c>
      <c r="I104" s="33">
        <f t="shared" si="28"/>
        <v>501514.92032896244</v>
      </c>
      <c r="J104" s="42"/>
      <c r="K104" s="43"/>
      <c r="L104" s="36">
        <f t="shared" si="19"/>
        <v>42214035.831245683</v>
      </c>
    </row>
    <row r="105" spans="1:12" x14ac:dyDescent="0.25">
      <c r="A105" s="37">
        <v>43405</v>
      </c>
      <c r="B105" s="37">
        <v>43434</v>
      </c>
      <c r="C105" s="38">
        <v>0.19489999999999999</v>
      </c>
      <c r="D105" s="39">
        <f>IF(A105="","",C105*1.5)</f>
        <v>0.29235</v>
      </c>
      <c r="E105" s="40">
        <f>IF(D105="","", (POWER((1+D105),(1/12)))-1)</f>
        <v>2.1601869331581591E-2</v>
      </c>
      <c r="F105" s="39">
        <f>IF(A105="","",IF(D$1=0,E105,MIN(E105,D$1)))</f>
        <v>2.1601869331581591E-2</v>
      </c>
      <c r="G105" s="32">
        <f t="shared" si="18"/>
        <v>23068653.440623239</v>
      </c>
      <c r="H105" s="41">
        <f t="shared" si="27"/>
        <v>30</v>
      </c>
      <c r="I105" s="33">
        <f t="shared" si="28"/>
        <v>498326.03727988322</v>
      </c>
      <c r="J105" s="42"/>
      <c r="K105" s="43"/>
      <c r="L105" s="36">
        <f t="shared" si="19"/>
        <v>42712361.868525565</v>
      </c>
    </row>
    <row r="106" spans="1:12" x14ac:dyDescent="0.25">
      <c r="A106" s="37">
        <v>43435</v>
      </c>
      <c r="B106" s="37">
        <v>43465</v>
      </c>
      <c r="C106" s="38">
        <v>0.19400000000000001</v>
      </c>
      <c r="D106" s="39">
        <f t="shared" ref="D106:D107" si="29">IF(A106="","",C106*1.5)</f>
        <v>0.29100000000000004</v>
      </c>
      <c r="E106" s="40">
        <f t="shared" ref="E106:E107" si="30">IF(D106="","", (POWER((1+D106),(1/12)))-1)</f>
        <v>2.1512895544899102E-2</v>
      </c>
      <c r="F106" s="39">
        <f t="shared" ref="F106:F107" si="31">IF(A106="","",IF(D$1=0,E106,MIN(E106,D$1)))</f>
        <v>2.1512895544899102E-2</v>
      </c>
      <c r="G106" s="32">
        <f t="shared" si="18"/>
        <v>23068653.440623239</v>
      </c>
      <c r="H106" s="41">
        <f t="shared" si="27"/>
        <v>30</v>
      </c>
      <c r="I106" s="33">
        <f t="shared" si="28"/>
        <v>496273.531829605</v>
      </c>
      <c r="J106" s="42"/>
      <c r="K106" s="43"/>
      <c r="L106" s="36">
        <f t="shared" si="19"/>
        <v>43208635.400355168</v>
      </c>
    </row>
    <row r="107" spans="1:12" x14ac:dyDescent="0.25">
      <c r="A107" s="37">
        <v>43466</v>
      </c>
      <c r="B107" s="37">
        <v>43496</v>
      </c>
      <c r="C107" s="38">
        <v>0.19159999999999999</v>
      </c>
      <c r="D107" s="39">
        <f t="shared" si="29"/>
        <v>0.28739999999999999</v>
      </c>
      <c r="E107" s="40">
        <f t="shared" si="30"/>
        <v>2.127521449135017E-2</v>
      </c>
      <c r="F107" s="39">
        <f t="shared" si="31"/>
        <v>2.127521449135017E-2</v>
      </c>
      <c r="G107" s="32">
        <f t="shared" si="18"/>
        <v>23068653.440623239</v>
      </c>
      <c r="H107" s="41">
        <f t="shared" si="27"/>
        <v>30</v>
      </c>
      <c r="I107" s="33">
        <f t="shared" si="28"/>
        <v>490790.54997588246</v>
      </c>
      <c r="J107" s="42"/>
      <c r="K107" s="43"/>
      <c r="L107" s="36">
        <f t="shared" si="19"/>
        <v>43699425.950331047</v>
      </c>
    </row>
    <row r="108" spans="1:12" x14ac:dyDescent="0.25">
      <c r="A108" s="44"/>
      <c r="B108" s="45"/>
      <c r="C108" s="45"/>
      <c r="D108" s="116" t="s">
        <v>19</v>
      </c>
      <c r="E108" s="116"/>
      <c r="F108" s="46" t="s">
        <v>20</v>
      </c>
      <c r="G108" s="47">
        <f>G107</f>
        <v>23068653.440623239</v>
      </c>
      <c r="H108" s="48">
        <f>SUM(H67:H107)</f>
        <v>1221</v>
      </c>
      <c r="I108" s="49">
        <f>SUM(I69:I107)</f>
        <v>20630772.50970782</v>
      </c>
      <c r="J108" s="49"/>
      <c r="K108" s="50"/>
      <c r="L108" s="51">
        <f>L107</f>
        <v>43699425.950331047</v>
      </c>
    </row>
    <row r="109" spans="1:12" x14ac:dyDescent="0.25">
      <c r="A109" s="52"/>
      <c r="B109" s="52"/>
      <c r="C109" s="52"/>
      <c r="D109" s="52"/>
      <c r="E109" s="52"/>
      <c r="F109" s="52"/>
      <c r="G109" s="53"/>
      <c r="H109" s="53"/>
      <c r="I109" s="54"/>
      <c r="J109" s="55"/>
      <c r="K109" s="56"/>
      <c r="L109" s="57"/>
    </row>
    <row r="110" spans="1:12" x14ac:dyDescent="0.25">
      <c r="A110" s="52"/>
      <c r="B110" s="52"/>
      <c r="C110" s="52"/>
      <c r="D110" s="58"/>
      <c r="E110" s="58"/>
      <c r="F110" s="58"/>
      <c r="G110" s="59"/>
      <c r="H110" s="111" t="s">
        <v>21</v>
      </c>
      <c r="I110" s="111"/>
      <c r="J110" s="111"/>
      <c r="K110" s="111"/>
      <c r="L110" s="60">
        <f>SUM(G108,I108)</f>
        <v>43699425.950331062</v>
      </c>
    </row>
    <row r="111" spans="1:12" x14ac:dyDescent="0.25">
      <c r="A111" s="52"/>
      <c r="B111" s="52"/>
      <c r="C111" s="52"/>
      <c r="D111" s="52"/>
      <c r="E111" s="52"/>
      <c r="F111" s="52"/>
      <c r="G111" s="53"/>
      <c r="H111" s="53"/>
      <c r="I111" s="54"/>
      <c r="J111" s="55"/>
      <c r="K111" s="56"/>
      <c r="L111" s="57"/>
    </row>
    <row r="112" spans="1:12" x14ac:dyDescent="0.25">
      <c r="C112" s="7"/>
      <c r="H112" s="111" t="s">
        <v>22</v>
      </c>
      <c r="I112" s="111"/>
      <c r="J112" s="111"/>
      <c r="K112" s="111"/>
      <c r="L112" s="61">
        <f>I108</f>
        <v>20630772.50970782</v>
      </c>
    </row>
    <row r="115" spans="1:12" ht="15.75" x14ac:dyDescent="0.25">
      <c r="A115" s="77" t="s">
        <v>0</v>
      </c>
      <c r="B115" s="78">
        <v>4545</v>
      </c>
      <c r="C115" s="1"/>
      <c r="D115" s="2"/>
      <c r="E115" s="2"/>
      <c r="F115" s="3"/>
      <c r="G115" s="4"/>
      <c r="H115" s="3"/>
      <c r="I115" s="3"/>
      <c r="J115" s="3"/>
      <c r="K115" s="5"/>
      <c r="L115" s="6"/>
    </row>
    <row r="116" spans="1:12" x14ac:dyDescent="0.25">
      <c r="A116" s="77" t="s">
        <v>1</v>
      </c>
      <c r="B116" s="79">
        <v>77339152</v>
      </c>
      <c r="C116" s="7"/>
      <c r="D116" s="1"/>
      <c r="E116" s="2"/>
      <c r="F116" s="8"/>
      <c r="G116" s="8"/>
      <c r="H116" s="3"/>
      <c r="I116" s="3"/>
      <c r="J116" s="3"/>
      <c r="K116" s="5"/>
      <c r="L116" s="6"/>
    </row>
    <row r="117" spans="1:12" x14ac:dyDescent="0.25">
      <c r="A117" s="117"/>
      <c r="B117" s="117"/>
      <c r="C117" s="117"/>
      <c r="D117" s="118"/>
      <c r="E117" s="119"/>
      <c r="F117" s="3"/>
      <c r="G117" s="3"/>
      <c r="H117" s="3"/>
      <c r="I117" s="3"/>
      <c r="J117" s="3"/>
      <c r="K117" s="5"/>
      <c r="L117" s="6"/>
    </row>
    <row r="118" spans="1:12" x14ac:dyDescent="0.25">
      <c r="A118" s="9"/>
      <c r="B118" s="9"/>
      <c r="C118" s="10"/>
      <c r="D118" s="11"/>
      <c r="E118" s="11"/>
      <c r="F118" s="3"/>
      <c r="G118" s="3"/>
      <c r="H118" s="3"/>
      <c r="I118" s="3"/>
      <c r="J118" s="3"/>
      <c r="K118" s="5"/>
      <c r="L118" s="6"/>
    </row>
    <row r="119" spans="1:12" x14ac:dyDescent="0.25">
      <c r="A119" s="112" t="s">
        <v>2</v>
      </c>
      <c r="B119" s="112"/>
      <c r="C119" s="12" t="s">
        <v>3</v>
      </c>
      <c r="D119" s="113" t="s">
        <v>4</v>
      </c>
      <c r="E119" s="113"/>
      <c r="F119" s="13" t="s">
        <v>5</v>
      </c>
      <c r="G119" s="114" t="s">
        <v>6</v>
      </c>
      <c r="H119" s="114"/>
      <c r="I119" s="114"/>
      <c r="J119" s="114"/>
      <c r="K119" s="114"/>
      <c r="L119" s="114"/>
    </row>
    <row r="120" spans="1:12" ht="36" x14ac:dyDescent="0.25">
      <c r="A120" s="14" t="s">
        <v>7</v>
      </c>
      <c r="B120" s="14" t="s">
        <v>8</v>
      </c>
      <c r="C120" s="15" t="s">
        <v>9</v>
      </c>
      <c r="D120" s="16" t="s">
        <v>10</v>
      </c>
      <c r="E120" s="16" t="s">
        <v>11</v>
      </c>
      <c r="F120" s="12" t="s">
        <v>12</v>
      </c>
      <c r="G120" s="17" t="s">
        <v>13</v>
      </c>
      <c r="H120" s="18" t="s">
        <v>14</v>
      </c>
      <c r="I120" s="19" t="s">
        <v>15</v>
      </c>
      <c r="J120" s="115" t="s">
        <v>16</v>
      </c>
      <c r="K120" s="115"/>
      <c r="L120" s="62" t="s">
        <v>23</v>
      </c>
    </row>
    <row r="121" spans="1:12" x14ac:dyDescent="0.25">
      <c r="A121" s="20"/>
      <c r="B121" s="21"/>
      <c r="C121" s="22"/>
      <c r="D121" s="23" t="str">
        <f>IF(C121="","",C121*1.5)</f>
        <v/>
      </c>
      <c r="E121" s="24" t="str">
        <f t="shared" ref="E121:E142" si="32">IF(D121="","", (POWER((1+D121),(1/12)))-1)</f>
        <v/>
      </c>
      <c r="F121" s="25" t="str">
        <f>IF(A121="","",IF(D$9=0,E121,MIN(E121,D$9)))</f>
        <v/>
      </c>
      <c r="G121" s="26">
        <f>B116</f>
        <v>77339152</v>
      </c>
      <c r="H121" s="27" t="str">
        <f>IF(A121="","",DAYS360(A121,B121+(1)))</f>
        <v/>
      </c>
      <c r="I121" s="28">
        <f>D117</f>
        <v>0</v>
      </c>
      <c r="J121" s="29" t="s">
        <v>17</v>
      </c>
      <c r="K121" s="30" t="s">
        <v>18</v>
      </c>
      <c r="L121" s="31">
        <f>G121+I121</f>
        <v>77339152</v>
      </c>
    </row>
    <row r="122" spans="1:12" x14ac:dyDescent="0.25">
      <c r="A122" s="20"/>
      <c r="B122" s="20"/>
      <c r="C122" s="22"/>
      <c r="D122" s="23" t="str">
        <f>IF(C122="","",C122*1.5)</f>
        <v/>
      </c>
      <c r="E122" s="24" t="str">
        <f t="shared" si="32"/>
        <v/>
      </c>
      <c r="F122" s="25" t="str">
        <f>IF(A122="","",IF(D$9=0,E122,MIN(E122,D$9)))</f>
        <v/>
      </c>
      <c r="G122" s="32">
        <f t="shared" ref="G122:G162" si="33">MIN(G121,L121)</f>
        <v>77339152</v>
      </c>
      <c r="H122" s="27" t="str">
        <f>IF(A122="","",DAYS360(A122,B122+(1)))</f>
        <v/>
      </c>
      <c r="I122" s="33" t="str">
        <f>IF(A122="","",((G122*F122)/30)*H122)</f>
        <v/>
      </c>
      <c r="J122" s="34"/>
      <c r="K122" s="35"/>
      <c r="L122" s="36">
        <f t="shared" ref="L122:L161" si="34">SUM(L121,I122)-J122</f>
        <v>77339152</v>
      </c>
    </row>
    <row r="123" spans="1:12" x14ac:dyDescent="0.25">
      <c r="A123" s="37">
        <v>42285</v>
      </c>
      <c r="B123" s="37">
        <v>42308</v>
      </c>
      <c r="C123" s="38">
        <v>0.1933</v>
      </c>
      <c r="D123" s="39">
        <f t="shared" ref="D123:D142" si="35">IF(A123="","",C123*1.5)</f>
        <v>0.28994999999999999</v>
      </c>
      <c r="E123" s="40">
        <f t="shared" si="32"/>
        <v>2.1443634727683625E-2</v>
      </c>
      <c r="F123" s="39">
        <f t="shared" ref="F123:F142" si="36">IF(A123="","",IF(D$1=0,E123,MIN(E123,D$1)))</f>
        <v>2.1443634727683625E-2</v>
      </c>
      <c r="G123" s="32">
        <f t="shared" si="33"/>
        <v>77339152</v>
      </c>
      <c r="H123" s="41">
        <f>IF(A123="","",DAYS360(A123,B123+(1)))</f>
        <v>23</v>
      </c>
      <c r="I123" s="33">
        <f>IF(A123="","",((G123*F123)/30)*H123)</f>
        <v>1271464.9363215487</v>
      </c>
      <c r="J123" s="42"/>
      <c r="K123" s="43"/>
      <c r="L123" s="36">
        <f t="shared" si="34"/>
        <v>78610616.936321542</v>
      </c>
    </row>
    <row r="124" spans="1:12" x14ac:dyDescent="0.25">
      <c r="A124" s="37">
        <v>42309</v>
      </c>
      <c r="B124" s="37">
        <v>42338</v>
      </c>
      <c r="C124" s="38">
        <v>0.1933</v>
      </c>
      <c r="D124" s="39">
        <f t="shared" si="35"/>
        <v>0.28994999999999999</v>
      </c>
      <c r="E124" s="40">
        <f t="shared" si="32"/>
        <v>2.1443634727683625E-2</v>
      </c>
      <c r="F124" s="39">
        <f t="shared" si="36"/>
        <v>2.1443634727683625E-2</v>
      </c>
      <c r="G124" s="32">
        <f t="shared" si="33"/>
        <v>77339152</v>
      </c>
      <c r="H124" s="41">
        <f t="shared" ref="H124:H151" si="37">IF(A124="","",DAYS360(A124,B124+(1)))</f>
        <v>30</v>
      </c>
      <c r="I124" s="33">
        <f>IF(A124="","",((G124*F124)/30)*H124)</f>
        <v>1658432.5256368024</v>
      </c>
      <c r="J124" s="42"/>
      <c r="K124" s="43"/>
      <c r="L124" s="36">
        <f t="shared" si="34"/>
        <v>80269049.461958349</v>
      </c>
    </row>
    <row r="125" spans="1:12" x14ac:dyDescent="0.25">
      <c r="A125" s="37">
        <v>42339</v>
      </c>
      <c r="B125" s="37">
        <v>42369</v>
      </c>
      <c r="C125" s="38">
        <v>0.1933</v>
      </c>
      <c r="D125" s="39">
        <f t="shared" si="35"/>
        <v>0.28994999999999999</v>
      </c>
      <c r="E125" s="40">
        <f t="shared" si="32"/>
        <v>2.1443634727683625E-2</v>
      </c>
      <c r="F125" s="39">
        <f t="shared" si="36"/>
        <v>2.1443634727683625E-2</v>
      </c>
      <c r="G125" s="32">
        <f t="shared" si="33"/>
        <v>77339152</v>
      </c>
      <c r="H125" s="41">
        <f t="shared" si="37"/>
        <v>30</v>
      </c>
      <c r="I125" s="33">
        <f>IF(A125="","",((G125*F125)/30)*H125)</f>
        <v>1658432.5256368024</v>
      </c>
      <c r="J125" s="42"/>
      <c r="K125" s="43"/>
      <c r="L125" s="36">
        <f t="shared" si="34"/>
        <v>81927481.987595156</v>
      </c>
    </row>
    <row r="126" spans="1:12" x14ac:dyDescent="0.25">
      <c r="A126" s="37">
        <v>42370</v>
      </c>
      <c r="B126" s="37">
        <v>42400</v>
      </c>
      <c r="C126" s="38">
        <v>0.1968</v>
      </c>
      <c r="D126" s="39">
        <f t="shared" si="35"/>
        <v>0.29520000000000002</v>
      </c>
      <c r="E126" s="40">
        <f t="shared" si="32"/>
        <v>2.1789423437557742E-2</v>
      </c>
      <c r="F126" s="39">
        <f t="shared" si="36"/>
        <v>2.1789423437557742E-2</v>
      </c>
      <c r="G126" s="32">
        <f t="shared" si="33"/>
        <v>77339152</v>
      </c>
      <c r="H126" s="41">
        <f t="shared" si="37"/>
        <v>30</v>
      </c>
      <c r="I126" s="33">
        <f t="shared" ref="I126:I151" si="38">IF(A126="","",((G126*F126)/30)*H126)</f>
        <v>1685175.5312296408</v>
      </c>
      <c r="J126" s="42"/>
      <c r="K126" s="43"/>
      <c r="L126" s="36">
        <f t="shared" si="34"/>
        <v>83612657.518824801</v>
      </c>
    </row>
    <row r="127" spans="1:12" x14ac:dyDescent="0.25">
      <c r="A127" s="37">
        <v>42401</v>
      </c>
      <c r="B127" s="37">
        <v>42429</v>
      </c>
      <c r="C127" s="38">
        <v>0.1968</v>
      </c>
      <c r="D127" s="39">
        <f t="shared" si="35"/>
        <v>0.29520000000000002</v>
      </c>
      <c r="E127" s="40">
        <f t="shared" si="32"/>
        <v>2.1789423437557742E-2</v>
      </c>
      <c r="F127" s="39">
        <f t="shared" si="36"/>
        <v>2.1789423437557742E-2</v>
      </c>
      <c r="G127" s="32">
        <f t="shared" si="33"/>
        <v>77339152</v>
      </c>
      <c r="H127" s="41">
        <f t="shared" si="37"/>
        <v>30</v>
      </c>
      <c r="I127" s="33">
        <f t="shared" si="38"/>
        <v>1685175.5312296408</v>
      </c>
      <c r="J127" s="42"/>
      <c r="K127" s="43"/>
      <c r="L127" s="36">
        <f t="shared" si="34"/>
        <v>85297833.050054446</v>
      </c>
    </row>
    <row r="128" spans="1:12" x14ac:dyDescent="0.25">
      <c r="A128" s="37">
        <v>42430</v>
      </c>
      <c r="B128" s="37">
        <v>42460</v>
      </c>
      <c r="C128" s="38">
        <v>0.1968</v>
      </c>
      <c r="D128" s="39">
        <f t="shared" si="35"/>
        <v>0.29520000000000002</v>
      </c>
      <c r="E128" s="40">
        <f t="shared" si="32"/>
        <v>2.1789423437557742E-2</v>
      </c>
      <c r="F128" s="39">
        <f t="shared" si="36"/>
        <v>2.1789423437557742E-2</v>
      </c>
      <c r="G128" s="32">
        <f t="shared" si="33"/>
        <v>77339152</v>
      </c>
      <c r="H128" s="41">
        <f t="shared" si="37"/>
        <v>30</v>
      </c>
      <c r="I128" s="33">
        <f t="shared" si="38"/>
        <v>1685175.5312296408</v>
      </c>
      <c r="J128" s="42"/>
      <c r="K128" s="43"/>
      <c r="L128" s="36">
        <f t="shared" si="34"/>
        <v>86983008.581284091</v>
      </c>
    </row>
    <row r="129" spans="1:12" x14ac:dyDescent="0.25">
      <c r="A129" s="37">
        <v>42461</v>
      </c>
      <c r="B129" s="37">
        <v>42490</v>
      </c>
      <c r="C129" s="38">
        <v>0.2054</v>
      </c>
      <c r="D129" s="39">
        <f t="shared" si="35"/>
        <v>0.30809999999999998</v>
      </c>
      <c r="E129" s="40">
        <f t="shared" si="32"/>
        <v>2.2633649099822239E-2</v>
      </c>
      <c r="F129" s="39">
        <f t="shared" si="36"/>
        <v>2.2633649099822239E-2</v>
      </c>
      <c r="G129" s="32">
        <f t="shared" si="33"/>
        <v>77339152</v>
      </c>
      <c r="H129" s="41">
        <f t="shared" si="37"/>
        <v>30</v>
      </c>
      <c r="I129" s="33">
        <f t="shared" si="38"/>
        <v>1750467.2280458154</v>
      </c>
      <c r="J129" s="42">
        <v>60928874</v>
      </c>
      <c r="K129" s="43"/>
      <c r="L129" s="36">
        <f t="shared" si="34"/>
        <v>27804601.809329912</v>
      </c>
    </row>
    <row r="130" spans="1:12" x14ac:dyDescent="0.25">
      <c r="A130" s="37">
        <v>42491</v>
      </c>
      <c r="B130" s="37">
        <v>42521</v>
      </c>
      <c r="C130" s="38">
        <v>0.2054</v>
      </c>
      <c r="D130" s="39">
        <f t="shared" si="35"/>
        <v>0.30809999999999998</v>
      </c>
      <c r="E130" s="40">
        <f t="shared" si="32"/>
        <v>2.2633649099822239E-2</v>
      </c>
      <c r="F130" s="39">
        <f t="shared" si="36"/>
        <v>2.2633649099822239E-2</v>
      </c>
      <c r="G130" s="32">
        <f t="shared" si="33"/>
        <v>27804601.809329912</v>
      </c>
      <c r="H130" s="41">
        <f t="shared" si="37"/>
        <v>30</v>
      </c>
      <c r="I130" s="33">
        <f t="shared" si="38"/>
        <v>629319.60071265581</v>
      </c>
      <c r="J130" s="42"/>
      <c r="K130" s="43"/>
      <c r="L130" s="36">
        <f t="shared" si="34"/>
        <v>28433921.410042569</v>
      </c>
    </row>
    <row r="131" spans="1:12" x14ac:dyDescent="0.25">
      <c r="A131" s="37">
        <v>42522</v>
      </c>
      <c r="B131" s="37">
        <v>42551</v>
      </c>
      <c r="C131" s="38">
        <v>0.2054</v>
      </c>
      <c r="D131" s="39">
        <f t="shared" si="35"/>
        <v>0.30809999999999998</v>
      </c>
      <c r="E131" s="40">
        <f t="shared" si="32"/>
        <v>2.2633649099822239E-2</v>
      </c>
      <c r="F131" s="39">
        <f t="shared" si="36"/>
        <v>2.2633649099822239E-2</v>
      </c>
      <c r="G131" s="32">
        <f t="shared" si="33"/>
        <v>27804601.809329912</v>
      </c>
      <c r="H131" s="41">
        <f t="shared" si="37"/>
        <v>30</v>
      </c>
      <c r="I131" s="33">
        <f t="shared" si="38"/>
        <v>629319.60071265581</v>
      </c>
      <c r="J131" s="42"/>
      <c r="K131" s="43"/>
      <c r="L131" s="36">
        <f t="shared" si="34"/>
        <v>29063241.010755226</v>
      </c>
    </row>
    <row r="132" spans="1:12" x14ac:dyDescent="0.25">
      <c r="A132" s="37">
        <v>42552</v>
      </c>
      <c r="B132" s="37">
        <v>42582</v>
      </c>
      <c r="C132" s="38">
        <v>0.21340000000000001</v>
      </c>
      <c r="D132" s="39">
        <f t="shared" si="35"/>
        <v>0.3201</v>
      </c>
      <c r="E132" s="40">
        <f t="shared" si="32"/>
        <v>2.3412151466478903E-2</v>
      </c>
      <c r="F132" s="39">
        <f t="shared" si="36"/>
        <v>2.3412151466478903E-2</v>
      </c>
      <c r="G132" s="32">
        <f t="shared" si="33"/>
        <v>27804601.809329912</v>
      </c>
      <c r="H132" s="41">
        <f t="shared" si="37"/>
        <v>30</v>
      </c>
      <c r="I132" s="33">
        <f t="shared" si="38"/>
        <v>650965.54902516527</v>
      </c>
      <c r="J132" s="42"/>
      <c r="K132" s="43"/>
      <c r="L132" s="36">
        <f t="shared" si="34"/>
        <v>29714206.559780393</v>
      </c>
    </row>
    <row r="133" spans="1:12" x14ac:dyDescent="0.25">
      <c r="A133" s="37">
        <v>42583</v>
      </c>
      <c r="B133" s="37">
        <v>42613</v>
      </c>
      <c r="C133" s="38">
        <v>0.21340000000000001</v>
      </c>
      <c r="D133" s="39">
        <f t="shared" si="35"/>
        <v>0.3201</v>
      </c>
      <c r="E133" s="40">
        <f t="shared" si="32"/>
        <v>2.3412151466478903E-2</v>
      </c>
      <c r="F133" s="39">
        <f t="shared" si="36"/>
        <v>2.3412151466478903E-2</v>
      </c>
      <c r="G133" s="32">
        <f t="shared" si="33"/>
        <v>27804601.809329912</v>
      </c>
      <c r="H133" s="41">
        <f t="shared" si="37"/>
        <v>30</v>
      </c>
      <c r="I133" s="33">
        <f t="shared" si="38"/>
        <v>650965.54902516527</v>
      </c>
      <c r="J133" s="42"/>
      <c r="K133" s="43"/>
      <c r="L133" s="36">
        <f t="shared" si="34"/>
        <v>30365172.10880556</v>
      </c>
    </row>
    <row r="134" spans="1:12" x14ac:dyDescent="0.25">
      <c r="A134" s="37">
        <v>42614</v>
      </c>
      <c r="B134" s="37">
        <v>42643</v>
      </c>
      <c r="C134" s="38">
        <v>0.21340000000000001</v>
      </c>
      <c r="D134" s="39">
        <f t="shared" si="35"/>
        <v>0.3201</v>
      </c>
      <c r="E134" s="40">
        <f t="shared" si="32"/>
        <v>2.3412151466478903E-2</v>
      </c>
      <c r="F134" s="39">
        <f t="shared" si="36"/>
        <v>2.3412151466478903E-2</v>
      </c>
      <c r="G134" s="32">
        <f t="shared" si="33"/>
        <v>27804601.809329912</v>
      </c>
      <c r="H134" s="41">
        <f t="shared" si="37"/>
        <v>30</v>
      </c>
      <c r="I134" s="33">
        <f t="shared" si="38"/>
        <v>650965.54902516527</v>
      </c>
      <c r="J134" s="42"/>
      <c r="K134" s="43"/>
      <c r="L134" s="36">
        <f t="shared" si="34"/>
        <v>31016137.657830726</v>
      </c>
    </row>
    <row r="135" spans="1:12" x14ac:dyDescent="0.25">
      <c r="A135" s="37">
        <v>42644</v>
      </c>
      <c r="B135" s="37">
        <v>42674</v>
      </c>
      <c r="C135" s="38">
        <v>0.21990000000000001</v>
      </c>
      <c r="D135" s="39">
        <f t="shared" si="35"/>
        <v>0.32985000000000003</v>
      </c>
      <c r="E135" s="40">
        <f t="shared" si="32"/>
        <v>2.4039922656450941E-2</v>
      </c>
      <c r="F135" s="39">
        <f t="shared" si="36"/>
        <v>2.4039922656450941E-2</v>
      </c>
      <c r="G135" s="32">
        <f t="shared" si="33"/>
        <v>27804601.809329912</v>
      </c>
      <c r="H135" s="41">
        <f t="shared" si="37"/>
        <v>30</v>
      </c>
      <c r="I135" s="33">
        <f t="shared" si="38"/>
        <v>668420.47698970698</v>
      </c>
      <c r="J135" s="42"/>
      <c r="K135" s="43"/>
      <c r="L135" s="36">
        <f t="shared" si="34"/>
        <v>31684558.134820431</v>
      </c>
    </row>
    <row r="136" spans="1:12" x14ac:dyDescent="0.25">
      <c r="A136" s="37">
        <v>42675</v>
      </c>
      <c r="B136" s="37">
        <v>42704</v>
      </c>
      <c r="C136" s="38">
        <v>0.21990000000000001</v>
      </c>
      <c r="D136" s="39">
        <f t="shared" si="35"/>
        <v>0.32985000000000003</v>
      </c>
      <c r="E136" s="40">
        <f t="shared" si="32"/>
        <v>2.4039922656450941E-2</v>
      </c>
      <c r="F136" s="39">
        <f t="shared" si="36"/>
        <v>2.4039922656450941E-2</v>
      </c>
      <c r="G136" s="32">
        <f t="shared" si="33"/>
        <v>27804601.809329912</v>
      </c>
      <c r="H136" s="41">
        <f t="shared" si="37"/>
        <v>30</v>
      </c>
      <c r="I136" s="33">
        <f t="shared" si="38"/>
        <v>668420.47698970698</v>
      </c>
      <c r="J136" s="42"/>
      <c r="K136" s="43"/>
      <c r="L136" s="36">
        <f t="shared" si="34"/>
        <v>32352978.61181014</v>
      </c>
    </row>
    <row r="137" spans="1:12" x14ac:dyDescent="0.25">
      <c r="A137" s="37">
        <v>42705</v>
      </c>
      <c r="B137" s="37">
        <v>42735</v>
      </c>
      <c r="C137" s="38">
        <v>0.21990000000000001</v>
      </c>
      <c r="D137" s="39">
        <f t="shared" si="35"/>
        <v>0.32985000000000003</v>
      </c>
      <c r="E137" s="40">
        <f t="shared" si="32"/>
        <v>2.4039922656450941E-2</v>
      </c>
      <c r="F137" s="39">
        <f t="shared" si="36"/>
        <v>2.4039922656450941E-2</v>
      </c>
      <c r="G137" s="32">
        <f t="shared" si="33"/>
        <v>27804601.809329912</v>
      </c>
      <c r="H137" s="41">
        <f t="shared" si="37"/>
        <v>30</v>
      </c>
      <c r="I137" s="33">
        <f t="shared" si="38"/>
        <v>668420.47698970698</v>
      </c>
      <c r="J137" s="42"/>
      <c r="K137" s="43"/>
      <c r="L137" s="36">
        <f t="shared" si="34"/>
        <v>33021399.088799849</v>
      </c>
    </row>
    <row r="138" spans="1:12" x14ac:dyDescent="0.25">
      <c r="A138" s="37">
        <v>42736</v>
      </c>
      <c r="B138" s="37">
        <v>42766</v>
      </c>
      <c r="C138" s="38">
        <v>0.22339999999999999</v>
      </c>
      <c r="D138" s="39">
        <f t="shared" si="35"/>
        <v>0.33509999999999995</v>
      </c>
      <c r="E138" s="40">
        <f t="shared" si="32"/>
        <v>2.4376207843189057E-2</v>
      </c>
      <c r="F138" s="39">
        <f t="shared" si="36"/>
        <v>2.4376207843189057E-2</v>
      </c>
      <c r="G138" s="32">
        <f t="shared" si="33"/>
        <v>27804601.809329912</v>
      </c>
      <c r="H138" s="41">
        <f t="shared" si="37"/>
        <v>30</v>
      </c>
      <c r="I138" s="33">
        <f t="shared" si="38"/>
        <v>677770.7527013364</v>
      </c>
      <c r="J138" s="42"/>
      <c r="K138" s="43"/>
      <c r="L138" s="36">
        <f t="shared" si="34"/>
        <v>33699169.841501184</v>
      </c>
    </row>
    <row r="139" spans="1:12" x14ac:dyDescent="0.25">
      <c r="A139" s="37">
        <v>42767</v>
      </c>
      <c r="B139" s="37">
        <v>42794</v>
      </c>
      <c r="C139" s="38">
        <v>0.22339999999999999</v>
      </c>
      <c r="D139" s="39">
        <f t="shared" si="35"/>
        <v>0.33509999999999995</v>
      </c>
      <c r="E139" s="40">
        <f t="shared" si="32"/>
        <v>2.4376207843189057E-2</v>
      </c>
      <c r="F139" s="39">
        <f t="shared" si="36"/>
        <v>2.4376207843189057E-2</v>
      </c>
      <c r="G139" s="32">
        <f t="shared" si="33"/>
        <v>27804601.809329912</v>
      </c>
      <c r="H139" s="41">
        <f t="shared" si="37"/>
        <v>30</v>
      </c>
      <c r="I139" s="33">
        <f t="shared" si="38"/>
        <v>677770.7527013364</v>
      </c>
      <c r="J139" s="42"/>
      <c r="K139" s="43"/>
      <c r="L139" s="36">
        <f t="shared" si="34"/>
        <v>34376940.594202518</v>
      </c>
    </row>
    <row r="140" spans="1:12" x14ac:dyDescent="0.25">
      <c r="A140" s="37">
        <v>42795</v>
      </c>
      <c r="B140" s="37">
        <v>42825</v>
      </c>
      <c r="C140" s="38">
        <v>0.22339999999999999</v>
      </c>
      <c r="D140" s="39">
        <f t="shared" si="35"/>
        <v>0.33509999999999995</v>
      </c>
      <c r="E140" s="40">
        <f t="shared" si="32"/>
        <v>2.4376207843189057E-2</v>
      </c>
      <c r="F140" s="39">
        <f t="shared" si="36"/>
        <v>2.4376207843189057E-2</v>
      </c>
      <c r="G140" s="32">
        <f t="shared" si="33"/>
        <v>27804601.809329912</v>
      </c>
      <c r="H140" s="41">
        <f t="shared" si="37"/>
        <v>30</v>
      </c>
      <c r="I140" s="33">
        <f t="shared" si="38"/>
        <v>677770.7527013364</v>
      </c>
      <c r="J140" s="42"/>
      <c r="K140" s="43"/>
      <c r="L140" s="36">
        <f t="shared" si="34"/>
        <v>35054711.346903853</v>
      </c>
    </row>
    <row r="141" spans="1:12" x14ac:dyDescent="0.25">
      <c r="A141" s="37">
        <v>42826</v>
      </c>
      <c r="B141" s="37">
        <v>42855</v>
      </c>
      <c r="C141" s="38">
        <v>0.2233</v>
      </c>
      <c r="D141" s="39">
        <f t="shared" si="35"/>
        <v>0.33494999999999997</v>
      </c>
      <c r="E141" s="40">
        <f t="shared" si="32"/>
        <v>2.4366616530168139E-2</v>
      </c>
      <c r="F141" s="39">
        <f t="shared" si="36"/>
        <v>2.4366616530168139E-2</v>
      </c>
      <c r="G141" s="32">
        <f t="shared" si="33"/>
        <v>27804601.809329912</v>
      </c>
      <c r="H141" s="41">
        <f t="shared" si="37"/>
        <v>30</v>
      </c>
      <c r="I141" s="33">
        <f t="shared" si="38"/>
        <v>677504.07006196119</v>
      </c>
      <c r="J141" s="42"/>
      <c r="K141" s="43"/>
      <c r="L141" s="36">
        <f t="shared" si="34"/>
        <v>35732215.416965812</v>
      </c>
    </row>
    <row r="142" spans="1:12" x14ac:dyDescent="0.25">
      <c r="A142" s="37">
        <v>42856</v>
      </c>
      <c r="B142" s="37">
        <v>42886</v>
      </c>
      <c r="C142" s="38">
        <v>0.2233</v>
      </c>
      <c r="D142" s="39">
        <f t="shared" si="35"/>
        <v>0.33494999999999997</v>
      </c>
      <c r="E142" s="40">
        <f t="shared" si="32"/>
        <v>2.4366616530168139E-2</v>
      </c>
      <c r="F142" s="39">
        <f t="shared" si="36"/>
        <v>2.4366616530168139E-2</v>
      </c>
      <c r="G142" s="32">
        <f t="shared" si="33"/>
        <v>27804601.809329912</v>
      </c>
      <c r="H142" s="41">
        <f t="shared" si="37"/>
        <v>30</v>
      </c>
      <c r="I142" s="33">
        <f t="shared" si="38"/>
        <v>677504.07006196119</v>
      </c>
      <c r="J142" s="42"/>
      <c r="K142" s="43"/>
      <c r="L142" s="36">
        <f t="shared" si="34"/>
        <v>36409719.487027772</v>
      </c>
    </row>
    <row r="143" spans="1:12" x14ac:dyDescent="0.25">
      <c r="A143" s="37">
        <v>42887</v>
      </c>
      <c r="B143" s="37">
        <v>42916</v>
      </c>
      <c r="C143" s="38">
        <v>0.2233</v>
      </c>
      <c r="D143" s="39">
        <f>IF(A143="","",C143*1.5)</f>
        <v>0.33494999999999997</v>
      </c>
      <c r="E143" s="40">
        <f>IF(D143="","", (POWER((1+D143),(1/12)))-1)</f>
        <v>2.4366616530168139E-2</v>
      </c>
      <c r="F143" s="39">
        <f>IF(A143="","",IF(D$1=0,E143,MIN(E143,D$1)))</f>
        <v>2.4366616530168139E-2</v>
      </c>
      <c r="G143" s="32">
        <f t="shared" si="33"/>
        <v>27804601.809329912</v>
      </c>
      <c r="H143" s="41">
        <f t="shared" si="37"/>
        <v>30</v>
      </c>
      <c r="I143" s="33">
        <f t="shared" si="38"/>
        <v>677504.07006196119</v>
      </c>
      <c r="J143" s="42"/>
      <c r="K143" s="43"/>
      <c r="L143" s="36">
        <f t="shared" si="34"/>
        <v>37087223.557089731</v>
      </c>
    </row>
    <row r="144" spans="1:12" x14ac:dyDescent="0.25">
      <c r="A144" s="37">
        <v>42917</v>
      </c>
      <c r="B144" s="37">
        <v>42947</v>
      </c>
      <c r="C144" s="38">
        <v>0.2198</v>
      </c>
      <c r="D144" s="39">
        <f>IF(A144="","",C144*1.5)</f>
        <v>0.32969999999999999</v>
      </c>
      <c r="E144" s="40">
        <f>IF(D144="","", (POWER((1+D144),(1/12)))-1)</f>
        <v>2.4030296637850723E-2</v>
      </c>
      <c r="F144" s="39">
        <f>IF(A144="","",IF(D$1=0,E144,MIN(E144,D$1)))</f>
        <v>2.4030296637850723E-2</v>
      </c>
      <c r="G144" s="32">
        <f t="shared" si="33"/>
        <v>27804601.809329912</v>
      </c>
      <c r="H144" s="41">
        <f t="shared" si="37"/>
        <v>30</v>
      </c>
      <c r="I144" s="33">
        <f t="shared" si="38"/>
        <v>668152.82937551872</v>
      </c>
      <c r="J144" s="42"/>
      <c r="K144" s="43"/>
      <c r="L144" s="36">
        <f t="shared" si="34"/>
        <v>37755376.386465251</v>
      </c>
    </row>
    <row r="145" spans="1:12" x14ac:dyDescent="0.25">
      <c r="A145" s="37">
        <v>42948</v>
      </c>
      <c r="B145" s="37">
        <v>42978</v>
      </c>
      <c r="C145" s="38">
        <v>0.2198</v>
      </c>
      <c r="D145" s="39">
        <f t="shared" ref="D145:D159" si="39">IF(A145="","",C145*1.5)</f>
        <v>0.32969999999999999</v>
      </c>
      <c r="E145" s="40">
        <f t="shared" ref="E145:E159" si="40">IF(D145="","", (POWER((1+D145),(1/12)))-1)</f>
        <v>2.4030296637850723E-2</v>
      </c>
      <c r="F145" s="39">
        <f t="shared" ref="F145:F159" si="41">IF(A145="","",IF(D$1=0,E145,MIN(E145,D$1)))</f>
        <v>2.4030296637850723E-2</v>
      </c>
      <c r="G145" s="32">
        <f t="shared" si="33"/>
        <v>27804601.809329912</v>
      </c>
      <c r="H145" s="41">
        <f t="shared" si="37"/>
        <v>30</v>
      </c>
      <c r="I145" s="33">
        <f t="shared" si="38"/>
        <v>668152.82937551872</v>
      </c>
      <c r="J145" s="42"/>
      <c r="K145" s="43"/>
      <c r="L145" s="36">
        <f t="shared" si="34"/>
        <v>38423529.215840772</v>
      </c>
    </row>
    <row r="146" spans="1:12" x14ac:dyDescent="0.25">
      <c r="A146" s="37">
        <v>42979</v>
      </c>
      <c r="B146" s="37">
        <v>43008</v>
      </c>
      <c r="C146" s="38">
        <v>0.2198</v>
      </c>
      <c r="D146" s="39">
        <f t="shared" si="39"/>
        <v>0.32969999999999999</v>
      </c>
      <c r="E146" s="40">
        <f t="shared" si="40"/>
        <v>2.4030296637850723E-2</v>
      </c>
      <c r="F146" s="39">
        <f t="shared" si="41"/>
        <v>2.4030296637850723E-2</v>
      </c>
      <c r="G146" s="32">
        <f t="shared" si="33"/>
        <v>27804601.809329912</v>
      </c>
      <c r="H146" s="41">
        <f t="shared" si="37"/>
        <v>30</v>
      </c>
      <c r="I146" s="33">
        <f t="shared" si="38"/>
        <v>668152.82937551872</v>
      </c>
      <c r="J146" s="42"/>
      <c r="K146" s="43"/>
      <c r="L146" s="36">
        <f t="shared" si="34"/>
        <v>39091682.045216292</v>
      </c>
    </row>
    <row r="147" spans="1:12" x14ac:dyDescent="0.25">
      <c r="A147" s="37">
        <v>43009</v>
      </c>
      <c r="B147" s="37">
        <v>43039</v>
      </c>
      <c r="C147" s="38">
        <v>0.21149999999999999</v>
      </c>
      <c r="D147" s="39">
        <f t="shared" si="39"/>
        <v>0.31724999999999998</v>
      </c>
      <c r="E147" s="40">
        <f t="shared" si="40"/>
        <v>2.3227846316473233E-2</v>
      </c>
      <c r="F147" s="39">
        <f t="shared" si="41"/>
        <v>2.3227846316473233E-2</v>
      </c>
      <c r="G147" s="32">
        <f t="shared" si="33"/>
        <v>27804601.809329912</v>
      </c>
      <c r="H147" s="41">
        <f t="shared" si="37"/>
        <v>30</v>
      </c>
      <c r="I147" s="33">
        <f t="shared" si="38"/>
        <v>645841.01771784876</v>
      </c>
      <c r="J147" s="42"/>
      <c r="K147" s="43"/>
      <c r="L147" s="36">
        <f t="shared" si="34"/>
        <v>39737523.062934138</v>
      </c>
    </row>
    <row r="148" spans="1:12" x14ac:dyDescent="0.25">
      <c r="A148" s="37">
        <v>43040</v>
      </c>
      <c r="B148" s="37">
        <v>43069</v>
      </c>
      <c r="C148" s="38">
        <v>0.20960000000000001</v>
      </c>
      <c r="D148" s="39">
        <f t="shared" si="39"/>
        <v>0.31440000000000001</v>
      </c>
      <c r="E148" s="40">
        <f t="shared" si="40"/>
        <v>2.3043175271197036E-2</v>
      </c>
      <c r="F148" s="39">
        <f t="shared" si="41"/>
        <v>2.3043175271197036E-2</v>
      </c>
      <c r="G148" s="32">
        <f t="shared" si="33"/>
        <v>27804601.809329912</v>
      </c>
      <c r="H148" s="41">
        <f t="shared" si="37"/>
        <v>30</v>
      </c>
      <c r="I148" s="33">
        <f t="shared" si="38"/>
        <v>640706.31283823145</v>
      </c>
      <c r="J148" s="42"/>
      <c r="K148" s="43"/>
      <c r="L148" s="36">
        <f t="shared" si="34"/>
        <v>40378229.375772372</v>
      </c>
    </row>
    <row r="149" spans="1:12" x14ac:dyDescent="0.25">
      <c r="A149" s="37">
        <v>43070</v>
      </c>
      <c r="B149" s="37">
        <v>43100</v>
      </c>
      <c r="C149" s="38">
        <v>0.2077</v>
      </c>
      <c r="D149" s="39">
        <f t="shared" si="39"/>
        <v>0.31154999999999999</v>
      </c>
      <c r="E149" s="40">
        <f t="shared" si="40"/>
        <v>2.2858136808515228E-2</v>
      </c>
      <c r="F149" s="39">
        <f t="shared" si="41"/>
        <v>2.2858136808515228E-2</v>
      </c>
      <c r="G149" s="32">
        <f t="shared" si="33"/>
        <v>27804601.809329912</v>
      </c>
      <c r="H149" s="41">
        <f t="shared" si="37"/>
        <v>30</v>
      </c>
      <c r="I149" s="33">
        <f t="shared" si="38"/>
        <v>635561.39206395322</v>
      </c>
      <c r="J149" s="42"/>
      <c r="K149" s="43"/>
      <c r="L149" s="36">
        <f t="shared" si="34"/>
        <v>41013790.767836325</v>
      </c>
    </row>
    <row r="150" spans="1:12" x14ac:dyDescent="0.25">
      <c r="A150" s="37">
        <v>43101</v>
      </c>
      <c r="B150" s="37">
        <v>43131</v>
      </c>
      <c r="C150" s="38">
        <v>0.2069</v>
      </c>
      <c r="D150" s="39">
        <f t="shared" si="39"/>
        <v>0.31035000000000001</v>
      </c>
      <c r="E150" s="40">
        <f t="shared" si="40"/>
        <v>2.2780115587483163E-2</v>
      </c>
      <c r="F150" s="39">
        <f t="shared" si="41"/>
        <v>2.2780115587483163E-2</v>
      </c>
      <c r="G150" s="32">
        <f t="shared" si="33"/>
        <v>27804601.809329912</v>
      </c>
      <c r="H150" s="41">
        <f t="shared" si="37"/>
        <v>30</v>
      </c>
      <c r="I150" s="33">
        <f t="shared" si="38"/>
        <v>633392.04308047891</v>
      </c>
      <c r="J150" s="42"/>
      <c r="K150" s="43"/>
      <c r="L150" s="36">
        <f t="shared" si="34"/>
        <v>41647182.810916804</v>
      </c>
    </row>
    <row r="151" spans="1:12" x14ac:dyDescent="0.25">
      <c r="A151" s="37">
        <v>43132</v>
      </c>
      <c r="B151" s="37">
        <v>43159</v>
      </c>
      <c r="C151" s="38">
        <v>0.21010000000000001</v>
      </c>
      <c r="D151" s="39">
        <f t="shared" si="39"/>
        <v>0.31515000000000004</v>
      </c>
      <c r="E151" s="40">
        <f t="shared" si="40"/>
        <v>2.3091808474569486E-2</v>
      </c>
      <c r="F151" s="39">
        <f t="shared" si="41"/>
        <v>2.3091808474569486E-2</v>
      </c>
      <c r="G151" s="32">
        <f t="shared" si="33"/>
        <v>27804601.809329912</v>
      </c>
      <c r="H151" s="41">
        <f t="shared" si="37"/>
        <v>30</v>
      </c>
      <c r="I151" s="33">
        <f t="shared" si="38"/>
        <v>642058.53969271458</v>
      </c>
      <c r="J151" s="42"/>
      <c r="K151" s="43"/>
      <c r="L151" s="36">
        <f t="shared" si="34"/>
        <v>42289241.350609519</v>
      </c>
    </row>
    <row r="152" spans="1:12" x14ac:dyDescent="0.25">
      <c r="A152" s="37">
        <v>43160</v>
      </c>
      <c r="B152" s="37">
        <v>43190</v>
      </c>
      <c r="C152" s="38">
        <v>0.20680000000000001</v>
      </c>
      <c r="D152" s="39">
        <f t="shared" si="39"/>
        <v>0.31020000000000003</v>
      </c>
      <c r="E152" s="40">
        <f t="shared" si="40"/>
        <v>2.2770358330055807E-2</v>
      </c>
      <c r="F152" s="39">
        <f t="shared" si="41"/>
        <v>2.2770358330055807E-2</v>
      </c>
      <c r="G152" s="32">
        <f t="shared" si="33"/>
        <v>27804601.809329912</v>
      </c>
      <c r="H152" s="41">
        <f>IF(A152="","",DAYS360(A152,B152+(1)))</f>
        <v>30</v>
      </c>
      <c r="I152" s="33">
        <f>IF(A152="","",((G152*F152)/30)*H152)</f>
        <v>633120.74642296007</v>
      </c>
      <c r="J152" s="42"/>
      <c r="K152" s="43"/>
      <c r="L152" s="36">
        <f t="shared" si="34"/>
        <v>42922362.09703248</v>
      </c>
    </row>
    <row r="153" spans="1:12" x14ac:dyDescent="0.25">
      <c r="A153" s="37">
        <v>43191</v>
      </c>
      <c r="B153" s="37">
        <v>43220</v>
      </c>
      <c r="C153" s="38">
        <v>0.20480000000000001</v>
      </c>
      <c r="D153" s="39">
        <f t="shared" si="39"/>
        <v>0.30720000000000003</v>
      </c>
      <c r="E153" s="40">
        <f t="shared" si="40"/>
        <v>2.2574997834371668E-2</v>
      </c>
      <c r="F153" s="39">
        <f t="shared" si="41"/>
        <v>2.2574997834371668E-2</v>
      </c>
      <c r="G153" s="32">
        <f t="shared" si="33"/>
        <v>27804601.809329912</v>
      </c>
      <c r="H153" s="41">
        <f>IF(A153="","",DAYS360(A153,B153+(1)))</f>
        <v>30</v>
      </c>
      <c r="I153" s="33">
        <f>IF(A153="","",((G153*F153)/30)*H153)</f>
        <v>627688.82563118939</v>
      </c>
      <c r="J153" s="42"/>
      <c r="K153" s="43"/>
      <c r="L153" s="36">
        <f t="shared" si="34"/>
        <v>43550050.922663666</v>
      </c>
    </row>
    <row r="154" spans="1:12" x14ac:dyDescent="0.25">
      <c r="A154" s="37">
        <v>43221</v>
      </c>
      <c r="B154" s="37">
        <v>43251</v>
      </c>
      <c r="C154" s="38">
        <v>0.2044</v>
      </c>
      <c r="D154" s="39">
        <f t="shared" si="39"/>
        <v>0.30659999999999998</v>
      </c>
      <c r="E154" s="40">
        <f t="shared" si="40"/>
        <v>2.2535876422826506E-2</v>
      </c>
      <c r="F154" s="39">
        <f t="shared" si="41"/>
        <v>2.2535876422826506E-2</v>
      </c>
      <c r="G154" s="32">
        <f t="shared" si="33"/>
        <v>27804601.809329912</v>
      </c>
      <c r="H154" s="41">
        <f t="shared" ref="H154:H162" si="42">IF(A154="","",DAYS360(A154,B154+(1)))</f>
        <v>30</v>
      </c>
      <c r="I154" s="33">
        <f t="shared" ref="I154:I162" si="43">IF(A154="","",((G154*F154)/30)*H154)</f>
        <v>626601.07036095718</v>
      </c>
      <c r="J154" s="42"/>
      <c r="K154" s="43"/>
      <c r="L154" s="36">
        <f t="shared" si="34"/>
        <v>44176651.993024625</v>
      </c>
    </row>
    <row r="155" spans="1:12" x14ac:dyDescent="0.25">
      <c r="A155" s="37">
        <v>43252</v>
      </c>
      <c r="B155" s="37">
        <v>43281</v>
      </c>
      <c r="C155" s="38">
        <v>0.20280000000000001</v>
      </c>
      <c r="D155" s="39">
        <f t="shared" si="39"/>
        <v>0.30420000000000003</v>
      </c>
      <c r="E155" s="40">
        <f t="shared" si="40"/>
        <v>2.2379225919199275E-2</v>
      </c>
      <c r="F155" s="39">
        <f t="shared" si="41"/>
        <v>2.2379225919199275E-2</v>
      </c>
      <c r="G155" s="32">
        <f t="shared" si="33"/>
        <v>27804601.809329912</v>
      </c>
      <c r="H155" s="41">
        <f t="shared" si="42"/>
        <v>30</v>
      </c>
      <c r="I155" s="33">
        <f t="shared" si="43"/>
        <v>622245.46548437106</v>
      </c>
      <c r="J155" s="42"/>
      <c r="K155" s="43"/>
      <c r="L155" s="36">
        <f t="shared" si="34"/>
        <v>44798897.458508998</v>
      </c>
    </row>
    <row r="156" spans="1:12" x14ac:dyDescent="0.25">
      <c r="A156" s="37">
        <v>43282</v>
      </c>
      <c r="B156" s="37">
        <v>43312</v>
      </c>
      <c r="C156" s="38">
        <v>0.20030000000000001</v>
      </c>
      <c r="D156" s="39">
        <f t="shared" si="39"/>
        <v>0.30044999999999999</v>
      </c>
      <c r="E156" s="40">
        <f t="shared" si="40"/>
        <v>2.2133929699163168E-2</v>
      </c>
      <c r="F156" s="39">
        <f t="shared" si="41"/>
        <v>2.2133929699163168E-2</v>
      </c>
      <c r="G156" s="32">
        <f t="shared" si="33"/>
        <v>27804601.809329912</v>
      </c>
      <c r="H156" s="41">
        <f t="shared" si="42"/>
        <v>30</v>
      </c>
      <c r="I156" s="33">
        <f t="shared" si="43"/>
        <v>615425.10176093329</v>
      </c>
      <c r="J156" s="42"/>
      <c r="K156" s="43"/>
      <c r="L156" s="36">
        <f t="shared" si="34"/>
        <v>45414322.560269929</v>
      </c>
    </row>
    <row r="157" spans="1:12" x14ac:dyDescent="0.25">
      <c r="A157" s="37">
        <v>43313</v>
      </c>
      <c r="B157" s="37">
        <v>43343</v>
      </c>
      <c r="C157" s="38">
        <v>0.19939999999999999</v>
      </c>
      <c r="D157" s="39">
        <f t="shared" si="39"/>
        <v>0.29909999999999998</v>
      </c>
      <c r="E157" s="40">
        <f t="shared" si="40"/>
        <v>2.2045464310016527E-2</v>
      </c>
      <c r="F157" s="39">
        <f t="shared" si="41"/>
        <v>2.2045464310016527E-2</v>
      </c>
      <c r="G157" s="32">
        <f t="shared" si="33"/>
        <v>27804601.809329912</v>
      </c>
      <c r="H157" s="41">
        <f t="shared" si="42"/>
        <v>30</v>
      </c>
      <c r="I157" s="33">
        <f t="shared" si="43"/>
        <v>612965.35684180353</v>
      </c>
      <c r="J157" s="42"/>
      <c r="K157" s="43"/>
      <c r="L157" s="36">
        <f t="shared" si="34"/>
        <v>46027287.917111732</v>
      </c>
    </row>
    <row r="158" spans="1:12" x14ac:dyDescent="0.25">
      <c r="A158" s="37">
        <v>43344</v>
      </c>
      <c r="B158" s="37">
        <v>43373</v>
      </c>
      <c r="C158" s="38">
        <v>0.1981</v>
      </c>
      <c r="D158" s="39">
        <f t="shared" si="39"/>
        <v>0.29715000000000003</v>
      </c>
      <c r="E158" s="40">
        <f t="shared" si="40"/>
        <v>2.1917532081249247E-2</v>
      </c>
      <c r="F158" s="39">
        <f t="shared" si="41"/>
        <v>2.1917532081249247E-2</v>
      </c>
      <c r="G158" s="32">
        <f t="shared" si="33"/>
        <v>27804601.809329912</v>
      </c>
      <c r="H158" s="41">
        <f t="shared" si="42"/>
        <v>30</v>
      </c>
      <c r="I158" s="33">
        <f t="shared" si="43"/>
        <v>609408.25216234918</v>
      </c>
      <c r="J158" s="42"/>
      <c r="K158" s="43"/>
      <c r="L158" s="36">
        <f>SUM(L157,I158)-J158</f>
        <v>46636696.169274084</v>
      </c>
    </row>
    <row r="159" spans="1:12" x14ac:dyDescent="0.25">
      <c r="A159" s="37">
        <v>43374</v>
      </c>
      <c r="B159" s="37">
        <v>43404</v>
      </c>
      <c r="C159" s="38">
        <v>0.1963</v>
      </c>
      <c r="D159" s="39">
        <f t="shared" si="39"/>
        <v>0.29444999999999999</v>
      </c>
      <c r="E159" s="40">
        <f t="shared" si="40"/>
        <v>2.1740103800155453E-2</v>
      </c>
      <c r="F159" s="39">
        <f t="shared" si="41"/>
        <v>2.1740103800155453E-2</v>
      </c>
      <c r="G159" s="32">
        <f t="shared" si="33"/>
        <v>27804601.809329912</v>
      </c>
      <c r="H159" s="41">
        <f t="shared" si="42"/>
        <v>30</v>
      </c>
      <c r="I159" s="33">
        <f t="shared" si="43"/>
        <v>604474.92945682234</v>
      </c>
      <c r="J159" s="42"/>
      <c r="K159" s="43"/>
      <c r="L159" s="36">
        <f t="shared" si="34"/>
        <v>47241171.098730907</v>
      </c>
    </row>
    <row r="160" spans="1:12" x14ac:dyDescent="0.25">
      <c r="A160" s="37">
        <v>43405</v>
      </c>
      <c r="B160" s="37">
        <v>43434</v>
      </c>
      <c r="C160" s="38">
        <v>0.19489999999999999</v>
      </c>
      <c r="D160" s="39">
        <f>IF(A160="","",C160*1.5)</f>
        <v>0.29235</v>
      </c>
      <c r="E160" s="40">
        <f>IF(D160="","", (POWER((1+D160),(1/12)))-1)</f>
        <v>2.1601869331581591E-2</v>
      </c>
      <c r="F160" s="39">
        <f>IF(A160="","",IF(D$1=0,E160,MIN(E160,D$1)))</f>
        <v>2.1601869331581591E-2</v>
      </c>
      <c r="G160" s="32">
        <f t="shared" si="33"/>
        <v>27804601.809329912</v>
      </c>
      <c r="H160" s="41">
        <f t="shared" si="42"/>
        <v>30</v>
      </c>
      <c r="I160" s="33">
        <f t="shared" si="43"/>
        <v>600631.37510180182</v>
      </c>
      <c r="J160" s="42"/>
      <c r="K160" s="43"/>
      <c r="L160" s="36">
        <f t="shared" si="34"/>
        <v>47841802.473832712</v>
      </c>
    </row>
    <row r="161" spans="1:12" x14ac:dyDescent="0.25">
      <c r="A161" s="37">
        <v>43435</v>
      </c>
      <c r="B161" s="37">
        <v>43465</v>
      </c>
      <c r="C161" s="38">
        <v>0.19400000000000001</v>
      </c>
      <c r="D161" s="39">
        <f t="shared" ref="D161:D162" si="44">IF(A161="","",C161*1.5)</f>
        <v>0.29100000000000004</v>
      </c>
      <c r="E161" s="40">
        <f t="shared" ref="E161:E162" si="45">IF(D161="","", (POWER((1+D161),(1/12)))-1)</f>
        <v>2.1512895544899102E-2</v>
      </c>
      <c r="F161" s="39">
        <f t="shared" ref="F161:F162" si="46">IF(A161="","",IF(D$1=0,E161,MIN(E161,D$1)))</f>
        <v>2.1512895544899102E-2</v>
      </c>
      <c r="G161" s="32">
        <f t="shared" si="33"/>
        <v>27804601.809329912</v>
      </c>
      <c r="H161" s="41">
        <f t="shared" si="42"/>
        <v>30</v>
      </c>
      <c r="I161" s="33">
        <f t="shared" si="43"/>
        <v>598157.49439162703</v>
      </c>
      <c r="J161" s="42"/>
      <c r="K161" s="43"/>
      <c r="L161" s="36">
        <f t="shared" si="34"/>
        <v>48439959.968224339</v>
      </c>
    </row>
    <row r="162" spans="1:12" x14ac:dyDescent="0.25">
      <c r="A162" s="37">
        <v>43466</v>
      </c>
      <c r="B162" s="37">
        <v>43496</v>
      </c>
      <c r="C162" s="38">
        <v>0.19159999999999999</v>
      </c>
      <c r="D162" s="39">
        <f t="shared" si="44"/>
        <v>0.28739999999999999</v>
      </c>
      <c r="E162" s="40">
        <f t="shared" si="45"/>
        <v>2.127521449135017E-2</v>
      </c>
      <c r="F162" s="39">
        <f t="shared" si="46"/>
        <v>2.127521449135017E-2</v>
      </c>
      <c r="G162" s="32">
        <f t="shared" si="33"/>
        <v>27804601.809329912</v>
      </c>
      <c r="H162" s="41">
        <f t="shared" si="42"/>
        <v>30</v>
      </c>
      <c r="I162" s="33">
        <f t="shared" si="43"/>
        <v>591548.86734007683</v>
      </c>
      <c r="J162" s="42"/>
      <c r="K162" s="43"/>
      <c r="L162" s="36">
        <f>SUM(L161,I162)-J162</f>
        <v>49031508.83556442</v>
      </c>
    </row>
    <row r="163" spans="1:12" x14ac:dyDescent="0.25">
      <c r="A163" s="44"/>
      <c r="B163" s="45"/>
      <c r="C163" s="45"/>
      <c r="D163" s="116" t="s">
        <v>19</v>
      </c>
      <c r="E163" s="116"/>
      <c r="F163" s="46" t="s">
        <v>20</v>
      </c>
      <c r="G163" s="47">
        <f>G162</f>
        <v>27804601.809329912</v>
      </c>
      <c r="H163" s="48">
        <f>SUM(H123:H162)</f>
        <v>1193</v>
      </c>
      <c r="I163" s="49">
        <f>SUM(I130:I162)</f>
        <v>21226907.026234496</v>
      </c>
      <c r="J163" s="49"/>
      <c r="K163" s="50"/>
      <c r="L163" s="51">
        <f>L162</f>
        <v>49031508.83556442</v>
      </c>
    </row>
    <row r="164" spans="1:12" x14ac:dyDescent="0.25">
      <c r="A164" s="52"/>
      <c r="B164" s="52"/>
      <c r="C164" s="52"/>
      <c r="D164" s="52"/>
      <c r="E164" s="52"/>
      <c r="F164" s="52"/>
      <c r="G164" s="53"/>
      <c r="H164" s="53"/>
      <c r="I164" s="54"/>
      <c r="J164" s="55"/>
      <c r="K164" s="56"/>
      <c r="L164" s="57"/>
    </row>
    <row r="165" spans="1:12" x14ac:dyDescent="0.25">
      <c r="A165" s="52"/>
      <c r="B165" s="52"/>
      <c r="C165" s="52"/>
      <c r="D165" s="58"/>
      <c r="E165" s="58"/>
      <c r="F165" s="58"/>
      <c r="G165" s="59"/>
      <c r="H165" s="111" t="s">
        <v>21</v>
      </c>
      <c r="I165" s="111"/>
      <c r="J165" s="111"/>
      <c r="K165" s="111"/>
      <c r="L165" s="60">
        <f>SUM(G163,I163)</f>
        <v>49031508.835564405</v>
      </c>
    </row>
    <row r="166" spans="1:12" x14ac:dyDescent="0.25">
      <c r="A166" s="52"/>
      <c r="B166" s="52"/>
      <c r="C166" s="52"/>
      <c r="D166" s="52"/>
      <c r="E166" s="52"/>
      <c r="F166" s="52"/>
      <c r="G166" s="53"/>
      <c r="H166" s="53"/>
      <c r="I166" s="54"/>
      <c r="J166" s="55"/>
      <c r="K166" s="56"/>
      <c r="L166" s="57"/>
    </row>
    <row r="167" spans="1:12" x14ac:dyDescent="0.25">
      <c r="C167" s="7"/>
      <c r="H167" s="111" t="s">
        <v>22</v>
      </c>
      <c r="I167" s="111"/>
      <c r="J167" s="111"/>
      <c r="K167" s="111"/>
      <c r="L167" s="61">
        <f>I163</f>
        <v>21226907.026234496</v>
      </c>
    </row>
    <row r="170" spans="1:12" ht="15.75" x14ac:dyDescent="0.25">
      <c r="A170" s="80" t="s">
        <v>0</v>
      </c>
      <c r="B170" s="81">
        <v>4668</v>
      </c>
      <c r="C170" s="1"/>
      <c r="D170" s="2"/>
      <c r="E170" s="2"/>
      <c r="F170" s="3"/>
      <c r="G170" s="4"/>
      <c r="H170" s="3"/>
      <c r="I170" s="3"/>
      <c r="J170" s="3"/>
      <c r="K170" s="5"/>
      <c r="L170" s="6"/>
    </row>
    <row r="171" spans="1:12" x14ac:dyDescent="0.25">
      <c r="A171" s="80" t="s">
        <v>1</v>
      </c>
      <c r="B171" s="82">
        <v>84002722</v>
      </c>
      <c r="C171" s="7"/>
      <c r="D171" s="1"/>
      <c r="E171" s="2"/>
      <c r="F171" s="8"/>
      <c r="G171" s="8"/>
      <c r="H171" s="3"/>
      <c r="I171" s="3"/>
      <c r="J171" s="3"/>
      <c r="K171" s="5"/>
      <c r="L171" s="6"/>
    </row>
    <row r="172" spans="1:12" x14ac:dyDescent="0.25">
      <c r="A172" s="117"/>
      <c r="B172" s="117"/>
      <c r="C172" s="117"/>
      <c r="D172" s="118"/>
      <c r="E172" s="119"/>
      <c r="F172" s="3"/>
      <c r="G172" s="3"/>
      <c r="H172" s="3"/>
      <c r="I172" s="3"/>
      <c r="J172" s="3"/>
      <c r="K172" s="5"/>
      <c r="L172" s="6"/>
    </row>
    <row r="173" spans="1:12" x14ac:dyDescent="0.25">
      <c r="A173" s="9"/>
      <c r="B173" s="9"/>
      <c r="C173" s="10"/>
      <c r="D173" s="11"/>
      <c r="E173" s="11"/>
      <c r="F173" s="3"/>
      <c r="G173" s="3"/>
      <c r="H173" s="3"/>
      <c r="I173" s="3"/>
      <c r="J173" s="3"/>
      <c r="K173" s="5"/>
      <c r="L173" s="6"/>
    </row>
    <row r="174" spans="1:12" x14ac:dyDescent="0.25">
      <c r="A174" s="112" t="s">
        <v>2</v>
      </c>
      <c r="B174" s="112"/>
      <c r="C174" s="12" t="s">
        <v>3</v>
      </c>
      <c r="D174" s="113" t="s">
        <v>4</v>
      </c>
      <c r="E174" s="113"/>
      <c r="F174" s="13" t="s">
        <v>5</v>
      </c>
      <c r="G174" s="114" t="s">
        <v>6</v>
      </c>
      <c r="H174" s="114"/>
      <c r="I174" s="114"/>
      <c r="J174" s="114"/>
      <c r="K174" s="114"/>
      <c r="L174" s="114"/>
    </row>
    <row r="175" spans="1:12" ht="36" x14ac:dyDescent="0.25">
      <c r="A175" s="14" t="s">
        <v>7</v>
      </c>
      <c r="B175" s="14" t="s">
        <v>8</v>
      </c>
      <c r="C175" s="15" t="s">
        <v>9</v>
      </c>
      <c r="D175" s="16" t="s">
        <v>10</v>
      </c>
      <c r="E175" s="16" t="s">
        <v>11</v>
      </c>
      <c r="F175" s="12" t="s">
        <v>12</v>
      </c>
      <c r="G175" s="17" t="s">
        <v>13</v>
      </c>
      <c r="H175" s="18" t="s">
        <v>14</v>
      </c>
      <c r="I175" s="19" t="s">
        <v>15</v>
      </c>
      <c r="J175" s="115" t="s">
        <v>16</v>
      </c>
      <c r="K175" s="115"/>
      <c r="L175" s="62" t="s">
        <v>23</v>
      </c>
    </row>
    <row r="176" spans="1:12" x14ac:dyDescent="0.25">
      <c r="A176" s="20"/>
      <c r="B176" s="21"/>
      <c r="C176" s="22"/>
      <c r="D176" s="23" t="str">
        <f>IF(C176="","",C176*1.5)</f>
        <v/>
      </c>
      <c r="E176" s="24" t="str">
        <f t="shared" ref="E176:E196" si="47">IF(D176="","", (POWER((1+D176),(1/12)))-1)</f>
        <v/>
      </c>
      <c r="F176" s="25" t="str">
        <f>IF(A176="","",IF(D$9=0,E176,MIN(E176,D$9)))</f>
        <v/>
      </c>
      <c r="G176" s="26">
        <f>B171</f>
        <v>84002722</v>
      </c>
      <c r="H176" s="27" t="str">
        <f>IF(A176="","",DAYS360(A176,B176+(1)))</f>
        <v/>
      </c>
      <c r="I176" s="28">
        <f>D172</f>
        <v>0</v>
      </c>
      <c r="J176" s="29" t="s">
        <v>17</v>
      </c>
      <c r="K176" s="30" t="s">
        <v>18</v>
      </c>
      <c r="L176" s="31">
        <f>G176+I176</f>
        <v>84002722</v>
      </c>
    </row>
    <row r="177" spans="1:12" x14ac:dyDescent="0.25">
      <c r="A177" s="20"/>
      <c r="B177" s="20"/>
      <c r="C177" s="22"/>
      <c r="D177" s="23" t="str">
        <f>IF(C177="","",C177*1.5)</f>
        <v/>
      </c>
      <c r="E177" s="24" t="str">
        <f t="shared" si="47"/>
        <v/>
      </c>
      <c r="F177" s="25" t="str">
        <f>IF(A177="","",IF(D$9=0,E177,MIN(E177,D$9)))</f>
        <v/>
      </c>
      <c r="G177" s="32">
        <f t="shared" ref="G177:G216" si="48">MIN(G176,L176)</f>
        <v>84002722</v>
      </c>
      <c r="H177" s="27" t="str">
        <f>IF(A177="","",DAYS360(A177,B177+(1)))</f>
        <v/>
      </c>
      <c r="I177" s="33" t="str">
        <f>IF(A177="","",((G177*F177)/30)*H177)</f>
        <v/>
      </c>
      <c r="J177" s="34"/>
      <c r="K177" s="35"/>
      <c r="L177" s="36">
        <f t="shared" ref="L177:L216" si="49">SUM(L176,I177)-J177</f>
        <v>84002722</v>
      </c>
    </row>
    <row r="178" spans="1:12" x14ac:dyDescent="0.25">
      <c r="A178" s="37">
        <v>42318</v>
      </c>
      <c r="B178" s="37">
        <v>42338</v>
      </c>
      <c r="C178" s="38">
        <v>0.1933</v>
      </c>
      <c r="D178" s="39">
        <f t="shared" ref="D178:D196" si="50">IF(A178="","",C178*1.5)</f>
        <v>0.28994999999999999</v>
      </c>
      <c r="E178" s="40">
        <f t="shared" si="47"/>
        <v>2.1443634727683625E-2</v>
      </c>
      <c r="F178" s="39">
        <f t="shared" ref="F178:F196" si="51">IF(A178="","",IF(D$1=0,E178,MIN(E178,D$1)))</f>
        <v>2.1443634727683625E-2</v>
      </c>
      <c r="G178" s="32">
        <f t="shared" si="48"/>
        <v>84002722</v>
      </c>
      <c r="H178" s="41">
        <f>IF(A178="","",DAYS360(A178,B178+(1)))</f>
        <v>21</v>
      </c>
      <c r="I178" s="33">
        <f>IF(A178="","",((G178*F178)/30)*H178)</f>
        <v>1260926.5806894072</v>
      </c>
      <c r="J178" s="42"/>
      <c r="K178" s="43"/>
      <c r="L178" s="36">
        <f t="shared" si="49"/>
        <v>85263648.5806894</v>
      </c>
    </row>
    <row r="179" spans="1:12" x14ac:dyDescent="0.25">
      <c r="A179" s="37">
        <v>42339</v>
      </c>
      <c r="B179" s="37">
        <v>42369</v>
      </c>
      <c r="C179" s="38">
        <v>0.1933</v>
      </c>
      <c r="D179" s="39">
        <f t="shared" si="50"/>
        <v>0.28994999999999999</v>
      </c>
      <c r="E179" s="40">
        <f t="shared" si="47"/>
        <v>2.1443634727683625E-2</v>
      </c>
      <c r="F179" s="39">
        <f t="shared" si="51"/>
        <v>2.1443634727683625E-2</v>
      </c>
      <c r="G179" s="32">
        <f t="shared" si="48"/>
        <v>84002722</v>
      </c>
      <c r="H179" s="41">
        <f t="shared" ref="H179:H206" si="52">IF(A179="","",DAYS360(A179,B179+(1)))</f>
        <v>30</v>
      </c>
      <c r="I179" s="33">
        <f>IF(A179="","",((G179*F179)/30)*H179)</f>
        <v>1801323.6866991532</v>
      </c>
      <c r="J179" s="42"/>
      <c r="K179" s="43"/>
      <c r="L179" s="36">
        <f t="shared" si="49"/>
        <v>87064972.267388552</v>
      </c>
    </row>
    <row r="180" spans="1:12" x14ac:dyDescent="0.25">
      <c r="A180" s="37">
        <v>42370</v>
      </c>
      <c r="B180" s="37">
        <v>42400</v>
      </c>
      <c r="C180" s="38">
        <v>0.1968</v>
      </c>
      <c r="D180" s="39">
        <f t="shared" si="50"/>
        <v>0.29520000000000002</v>
      </c>
      <c r="E180" s="40">
        <f t="shared" si="47"/>
        <v>2.1789423437557742E-2</v>
      </c>
      <c r="F180" s="39">
        <f t="shared" si="51"/>
        <v>2.1789423437557742E-2</v>
      </c>
      <c r="G180" s="32">
        <f t="shared" si="48"/>
        <v>84002722</v>
      </c>
      <c r="H180" s="41">
        <f t="shared" si="52"/>
        <v>30</v>
      </c>
      <c r="I180" s="33">
        <f>IF(A180="","",((G180*F180)/30)*H180)</f>
        <v>1830370.8795654473</v>
      </c>
      <c r="J180" s="42"/>
      <c r="K180" s="43"/>
      <c r="L180" s="36">
        <f t="shared" si="49"/>
        <v>88895343.146954</v>
      </c>
    </row>
    <row r="181" spans="1:12" x14ac:dyDescent="0.25">
      <c r="A181" s="37">
        <v>42401</v>
      </c>
      <c r="B181" s="37">
        <v>42429</v>
      </c>
      <c r="C181" s="38">
        <v>0.1968</v>
      </c>
      <c r="D181" s="39">
        <f t="shared" si="50"/>
        <v>0.29520000000000002</v>
      </c>
      <c r="E181" s="40">
        <f t="shared" si="47"/>
        <v>2.1789423437557742E-2</v>
      </c>
      <c r="F181" s="39">
        <f t="shared" si="51"/>
        <v>2.1789423437557742E-2</v>
      </c>
      <c r="G181" s="32">
        <f t="shared" si="48"/>
        <v>84002722</v>
      </c>
      <c r="H181" s="41">
        <f t="shared" si="52"/>
        <v>30</v>
      </c>
      <c r="I181" s="33">
        <f t="shared" ref="I181:I206" si="53">IF(A181="","",((G181*F181)/30)*H181)</f>
        <v>1830370.8795654473</v>
      </c>
      <c r="J181" s="42"/>
      <c r="K181" s="43"/>
      <c r="L181" s="36">
        <f t="shared" si="49"/>
        <v>90725714.026519448</v>
      </c>
    </row>
    <row r="182" spans="1:12" x14ac:dyDescent="0.25">
      <c r="A182" s="37">
        <v>42430</v>
      </c>
      <c r="B182" s="37">
        <v>42460</v>
      </c>
      <c r="C182" s="38">
        <v>0.1968</v>
      </c>
      <c r="D182" s="39">
        <f t="shared" si="50"/>
        <v>0.29520000000000002</v>
      </c>
      <c r="E182" s="40">
        <f t="shared" si="47"/>
        <v>2.1789423437557742E-2</v>
      </c>
      <c r="F182" s="39">
        <f t="shared" si="51"/>
        <v>2.1789423437557742E-2</v>
      </c>
      <c r="G182" s="32">
        <f t="shared" si="48"/>
        <v>84002722</v>
      </c>
      <c r="H182" s="41">
        <f t="shared" si="52"/>
        <v>30</v>
      </c>
      <c r="I182" s="33">
        <f t="shared" si="53"/>
        <v>1830370.8795654473</v>
      </c>
      <c r="J182" s="42"/>
      <c r="K182" s="43"/>
      <c r="L182" s="36">
        <f t="shared" si="49"/>
        <v>92556084.906084895</v>
      </c>
    </row>
    <row r="183" spans="1:12" x14ac:dyDescent="0.25">
      <c r="A183" s="37">
        <v>42461</v>
      </c>
      <c r="B183" s="37">
        <v>42490</v>
      </c>
      <c r="C183" s="38">
        <v>0.2054</v>
      </c>
      <c r="D183" s="39">
        <f t="shared" si="50"/>
        <v>0.30809999999999998</v>
      </c>
      <c r="E183" s="40">
        <f t="shared" si="47"/>
        <v>2.2633649099822239E-2</v>
      </c>
      <c r="F183" s="39">
        <f t="shared" si="51"/>
        <v>2.2633649099822239E-2</v>
      </c>
      <c r="G183" s="32">
        <f t="shared" si="48"/>
        <v>84002722</v>
      </c>
      <c r="H183" s="41">
        <f t="shared" si="52"/>
        <v>30</v>
      </c>
      <c r="I183" s="33">
        <f t="shared" si="53"/>
        <v>1901288.1331779179</v>
      </c>
      <c r="J183" s="42">
        <v>22798535</v>
      </c>
      <c r="K183" s="43"/>
      <c r="L183" s="36">
        <f t="shared" si="49"/>
        <v>71658838.039262816</v>
      </c>
    </row>
    <row r="184" spans="1:12" x14ac:dyDescent="0.25">
      <c r="A184" s="37">
        <v>42491</v>
      </c>
      <c r="B184" s="37">
        <v>42521</v>
      </c>
      <c r="C184" s="38">
        <v>0.2054</v>
      </c>
      <c r="D184" s="39">
        <f t="shared" si="50"/>
        <v>0.30809999999999998</v>
      </c>
      <c r="E184" s="40">
        <f t="shared" si="47"/>
        <v>2.2633649099822239E-2</v>
      </c>
      <c r="F184" s="39">
        <f t="shared" si="51"/>
        <v>2.2633649099822239E-2</v>
      </c>
      <c r="G184" s="32">
        <f t="shared" si="48"/>
        <v>71658838.039262816</v>
      </c>
      <c r="H184" s="41">
        <f t="shared" si="52"/>
        <v>30</v>
      </c>
      <c r="I184" s="33">
        <f t="shared" si="53"/>
        <v>1621900.9950816685</v>
      </c>
      <c r="J184" s="42"/>
      <c r="K184" s="43"/>
      <c r="L184" s="36">
        <f t="shared" si="49"/>
        <v>73280739.034344479</v>
      </c>
    </row>
    <row r="185" spans="1:12" x14ac:dyDescent="0.25">
      <c r="A185" s="37">
        <v>42522</v>
      </c>
      <c r="B185" s="37">
        <v>42551</v>
      </c>
      <c r="C185" s="38">
        <v>0.2054</v>
      </c>
      <c r="D185" s="39">
        <f t="shared" si="50"/>
        <v>0.30809999999999998</v>
      </c>
      <c r="E185" s="40">
        <f t="shared" si="47"/>
        <v>2.2633649099822239E-2</v>
      </c>
      <c r="F185" s="39">
        <f t="shared" si="51"/>
        <v>2.2633649099822239E-2</v>
      </c>
      <c r="G185" s="32">
        <f t="shared" si="48"/>
        <v>71658838.039262816</v>
      </c>
      <c r="H185" s="41">
        <f t="shared" si="52"/>
        <v>30</v>
      </c>
      <c r="I185" s="33">
        <f t="shared" si="53"/>
        <v>1621900.9950816685</v>
      </c>
      <c r="J185" s="42"/>
      <c r="K185" s="43"/>
      <c r="L185" s="36">
        <f t="shared" si="49"/>
        <v>74902640.029426143</v>
      </c>
    </row>
    <row r="186" spans="1:12" x14ac:dyDescent="0.25">
      <c r="A186" s="37">
        <v>42552</v>
      </c>
      <c r="B186" s="37">
        <v>42582</v>
      </c>
      <c r="C186" s="38">
        <v>0.21340000000000001</v>
      </c>
      <c r="D186" s="39">
        <f t="shared" si="50"/>
        <v>0.3201</v>
      </c>
      <c r="E186" s="40">
        <f t="shared" si="47"/>
        <v>2.3412151466478903E-2</v>
      </c>
      <c r="F186" s="39">
        <f t="shared" si="51"/>
        <v>2.3412151466478903E-2</v>
      </c>
      <c r="G186" s="32">
        <f t="shared" si="48"/>
        <v>71658838.039262816</v>
      </c>
      <c r="H186" s="41">
        <f t="shared" si="52"/>
        <v>30</v>
      </c>
      <c r="I186" s="33">
        <f t="shared" si="53"/>
        <v>1677687.5700871011</v>
      </c>
      <c r="J186" s="42"/>
      <c r="K186" s="43"/>
      <c r="L186" s="36">
        <f t="shared" si="49"/>
        <v>76580327.599513248</v>
      </c>
    </row>
    <row r="187" spans="1:12" x14ac:dyDescent="0.25">
      <c r="A187" s="37">
        <v>42583</v>
      </c>
      <c r="B187" s="37">
        <v>42613</v>
      </c>
      <c r="C187" s="38">
        <v>0.21340000000000001</v>
      </c>
      <c r="D187" s="39">
        <f t="shared" si="50"/>
        <v>0.3201</v>
      </c>
      <c r="E187" s="40">
        <f t="shared" si="47"/>
        <v>2.3412151466478903E-2</v>
      </c>
      <c r="F187" s="39">
        <f t="shared" si="51"/>
        <v>2.3412151466478903E-2</v>
      </c>
      <c r="G187" s="32">
        <f t="shared" si="48"/>
        <v>71658838.039262816</v>
      </c>
      <c r="H187" s="41">
        <f t="shared" si="52"/>
        <v>30</v>
      </c>
      <c r="I187" s="33">
        <f t="shared" si="53"/>
        <v>1677687.5700871011</v>
      </c>
      <c r="J187" s="42"/>
      <c r="K187" s="43"/>
      <c r="L187" s="36">
        <f t="shared" si="49"/>
        <v>78258015.169600353</v>
      </c>
    </row>
    <row r="188" spans="1:12" x14ac:dyDescent="0.25">
      <c r="A188" s="37">
        <v>42614</v>
      </c>
      <c r="B188" s="37">
        <v>42643</v>
      </c>
      <c r="C188" s="38">
        <v>0.21340000000000001</v>
      </c>
      <c r="D188" s="39">
        <f t="shared" si="50"/>
        <v>0.3201</v>
      </c>
      <c r="E188" s="40">
        <f t="shared" si="47"/>
        <v>2.3412151466478903E-2</v>
      </c>
      <c r="F188" s="39">
        <f t="shared" si="51"/>
        <v>2.3412151466478903E-2</v>
      </c>
      <c r="G188" s="32">
        <f t="shared" si="48"/>
        <v>71658838.039262816</v>
      </c>
      <c r="H188" s="41">
        <f t="shared" si="52"/>
        <v>30</v>
      </c>
      <c r="I188" s="33">
        <f t="shared" si="53"/>
        <v>1677687.5700871011</v>
      </c>
      <c r="J188" s="42"/>
      <c r="K188" s="43"/>
      <c r="L188" s="36">
        <f t="shared" si="49"/>
        <v>79935702.739687458</v>
      </c>
    </row>
    <row r="189" spans="1:12" x14ac:dyDescent="0.25">
      <c r="A189" s="37">
        <v>42644</v>
      </c>
      <c r="B189" s="37">
        <v>42674</v>
      </c>
      <c r="C189" s="38">
        <v>0.21990000000000001</v>
      </c>
      <c r="D189" s="39">
        <f t="shared" si="50"/>
        <v>0.32985000000000003</v>
      </c>
      <c r="E189" s="40">
        <f t="shared" si="47"/>
        <v>2.4039922656450941E-2</v>
      </c>
      <c r="F189" s="39">
        <f t="shared" si="51"/>
        <v>2.4039922656450941E-2</v>
      </c>
      <c r="G189" s="32">
        <f t="shared" si="48"/>
        <v>71658838.039262816</v>
      </c>
      <c r="H189" s="41">
        <f t="shared" si="52"/>
        <v>30</v>
      </c>
      <c r="I189" s="33">
        <f t="shared" si="53"/>
        <v>1722672.9241150226</v>
      </c>
      <c r="J189" s="42"/>
      <c r="K189" s="43"/>
      <c r="L189" s="36">
        <f t="shared" si="49"/>
        <v>81658375.663802475</v>
      </c>
    </row>
    <row r="190" spans="1:12" x14ac:dyDescent="0.25">
      <c r="A190" s="37">
        <v>42675</v>
      </c>
      <c r="B190" s="37">
        <v>42704</v>
      </c>
      <c r="C190" s="38">
        <v>0.21990000000000001</v>
      </c>
      <c r="D190" s="39">
        <f t="shared" si="50"/>
        <v>0.32985000000000003</v>
      </c>
      <c r="E190" s="40">
        <f t="shared" si="47"/>
        <v>2.4039922656450941E-2</v>
      </c>
      <c r="F190" s="39">
        <f t="shared" si="51"/>
        <v>2.4039922656450941E-2</v>
      </c>
      <c r="G190" s="32">
        <f t="shared" si="48"/>
        <v>71658838.039262816</v>
      </c>
      <c r="H190" s="41">
        <f t="shared" si="52"/>
        <v>30</v>
      </c>
      <c r="I190" s="33">
        <f t="shared" si="53"/>
        <v>1722672.9241150226</v>
      </c>
      <c r="J190" s="42"/>
      <c r="K190" s="43"/>
      <c r="L190" s="36">
        <f t="shared" si="49"/>
        <v>83381048.587917492</v>
      </c>
    </row>
    <row r="191" spans="1:12" x14ac:dyDescent="0.25">
      <c r="A191" s="37">
        <v>42705</v>
      </c>
      <c r="B191" s="37">
        <v>42735</v>
      </c>
      <c r="C191" s="38">
        <v>0.21990000000000001</v>
      </c>
      <c r="D191" s="39">
        <f t="shared" si="50"/>
        <v>0.32985000000000003</v>
      </c>
      <c r="E191" s="40">
        <f t="shared" si="47"/>
        <v>2.4039922656450941E-2</v>
      </c>
      <c r="F191" s="39">
        <f t="shared" si="51"/>
        <v>2.4039922656450941E-2</v>
      </c>
      <c r="G191" s="32">
        <f t="shared" si="48"/>
        <v>71658838.039262816</v>
      </c>
      <c r="H191" s="41">
        <f t="shared" si="52"/>
        <v>30</v>
      </c>
      <c r="I191" s="33">
        <f t="shared" si="53"/>
        <v>1722672.9241150226</v>
      </c>
      <c r="J191" s="42"/>
      <c r="K191" s="43"/>
      <c r="L191" s="36">
        <f t="shared" si="49"/>
        <v>85103721.512032509</v>
      </c>
    </row>
    <row r="192" spans="1:12" x14ac:dyDescent="0.25">
      <c r="A192" s="37">
        <v>42736</v>
      </c>
      <c r="B192" s="37">
        <v>42766</v>
      </c>
      <c r="C192" s="38">
        <v>0.22339999999999999</v>
      </c>
      <c r="D192" s="39">
        <f t="shared" si="50"/>
        <v>0.33509999999999995</v>
      </c>
      <c r="E192" s="40">
        <f t="shared" si="47"/>
        <v>2.4376207843189057E-2</v>
      </c>
      <c r="F192" s="39">
        <f t="shared" si="51"/>
        <v>2.4376207843189057E-2</v>
      </c>
      <c r="G192" s="32">
        <f t="shared" si="48"/>
        <v>71658838.039262816</v>
      </c>
      <c r="H192" s="41">
        <f t="shared" si="52"/>
        <v>30</v>
      </c>
      <c r="I192" s="33">
        <f t="shared" si="53"/>
        <v>1746770.7298464926</v>
      </c>
      <c r="J192" s="42"/>
      <c r="K192" s="43"/>
      <c r="L192" s="36">
        <f t="shared" si="49"/>
        <v>86850492.241879001</v>
      </c>
    </row>
    <row r="193" spans="1:12" x14ac:dyDescent="0.25">
      <c r="A193" s="37">
        <v>42767</v>
      </c>
      <c r="B193" s="37">
        <v>42794</v>
      </c>
      <c r="C193" s="38">
        <v>0.22339999999999999</v>
      </c>
      <c r="D193" s="39">
        <f t="shared" si="50"/>
        <v>0.33509999999999995</v>
      </c>
      <c r="E193" s="40">
        <f t="shared" si="47"/>
        <v>2.4376207843189057E-2</v>
      </c>
      <c r="F193" s="39">
        <f t="shared" si="51"/>
        <v>2.4376207843189057E-2</v>
      </c>
      <c r="G193" s="32">
        <f t="shared" si="48"/>
        <v>71658838.039262816</v>
      </c>
      <c r="H193" s="41">
        <f t="shared" si="52"/>
        <v>30</v>
      </c>
      <c r="I193" s="33">
        <f t="shared" si="53"/>
        <v>1746770.7298464926</v>
      </c>
      <c r="J193" s="42"/>
      <c r="K193" s="43"/>
      <c r="L193" s="36">
        <f t="shared" si="49"/>
        <v>88597262.971725494</v>
      </c>
    </row>
    <row r="194" spans="1:12" x14ac:dyDescent="0.25">
      <c r="A194" s="37">
        <v>42795</v>
      </c>
      <c r="B194" s="37">
        <v>42825</v>
      </c>
      <c r="C194" s="38">
        <v>0.22339999999999999</v>
      </c>
      <c r="D194" s="39">
        <f t="shared" si="50"/>
        <v>0.33509999999999995</v>
      </c>
      <c r="E194" s="40">
        <f t="shared" si="47"/>
        <v>2.4376207843189057E-2</v>
      </c>
      <c r="F194" s="39">
        <f t="shared" si="51"/>
        <v>2.4376207843189057E-2</v>
      </c>
      <c r="G194" s="32">
        <f t="shared" si="48"/>
        <v>71658838.039262816</v>
      </c>
      <c r="H194" s="41">
        <f t="shared" si="52"/>
        <v>30</v>
      </c>
      <c r="I194" s="33">
        <f t="shared" si="53"/>
        <v>1746770.7298464926</v>
      </c>
      <c r="J194" s="42"/>
      <c r="K194" s="43"/>
      <c r="L194" s="36">
        <f t="shared" si="49"/>
        <v>90344033.701571986</v>
      </c>
    </row>
    <row r="195" spans="1:12" x14ac:dyDescent="0.25">
      <c r="A195" s="37">
        <v>42826</v>
      </c>
      <c r="B195" s="37">
        <v>42855</v>
      </c>
      <c r="C195" s="38">
        <v>0.2233</v>
      </c>
      <c r="D195" s="39">
        <f t="shared" si="50"/>
        <v>0.33494999999999997</v>
      </c>
      <c r="E195" s="40">
        <f t="shared" si="47"/>
        <v>2.4366616530168139E-2</v>
      </c>
      <c r="F195" s="39">
        <f t="shared" si="51"/>
        <v>2.4366616530168139E-2</v>
      </c>
      <c r="G195" s="32">
        <f t="shared" si="48"/>
        <v>71658838.039262816</v>
      </c>
      <c r="H195" s="41">
        <f t="shared" si="52"/>
        <v>30</v>
      </c>
      <c r="I195" s="33">
        <f t="shared" si="53"/>
        <v>1746083.4275001427</v>
      </c>
      <c r="J195" s="42"/>
      <c r="K195" s="43"/>
      <c r="L195" s="36">
        <f t="shared" si="49"/>
        <v>92090117.12907213</v>
      </c>
    </row>
    <row r="196" spans="1:12" x14ac:dyDescent="0.25">
      <c r="A196" s="37">
        <v>42856</v>
      </c>
      <c r="B196" s="37">
        <v>42886</v>
      </c>
      <c r="C196" s="38">
        <v>0.2233</v>
      </c>
      <c r="D196" s="39">
        <f t="shared" si="50"/>
        <v>0.33494999999999997</v>
      </c>
      <c r="E196" s="40">
        <f t="shared" si="47"/>
        <v>2.4366616530168139E-2</v>
      </c>
      <c r="F196" s="39">
        <f t="shared" si="51"/>
        <v>2.4366616530168139E-2</v>
      </c>
      <c r="G196" s="32">
        <f t="shared" si="48"/>
        <v>71658838.039262816</v>
      </c>
      <c r="H196" s="41">
        <f t="shared" si="52"/>
        <v>30</v>
      </c>
      <c r="I196" s="33">
        <f t="shared" si="53"/>
        <v>1746083.4275001427</v>
      </c>
      <c r="J196" s="42"/>
      <c r="K196" s="43"/>
      <c r="L196" s="36">
        <f t="shared" si="49"/>
        <v>93836200.556572273</v>
      </c>
    </row>
    <row r="197" spans="1:12" x14ac:dyDescent="0.25">
      <c r="A197" s="37">
        <v>42887</v>
      </c>
      <c r="B197" s="37">
        <v>42916</v>
      </c>
      <c r="C197" s="38">
        <v>0.2233</v>
      </c>
      <c r="D197" s="39">
        <f>IF(A197="","",C197*1.5)</f>
        <v>0.33494999999999997</v>
      </c>
      <c r="E197" s="40">
        <f>IF(D197="","", (POWER((1+D197),(1/12)))-1)</f>
        <v>2.4366616530168139E-2</v>
      </c>
      <c r="F197" s="39">
        <f>IF(A197="","",IF(D$1=0,E197,MIN(E197,D$1)))</f>
        <v>2.4366616530168139E-2</v>
      </c>
      <c r="G197" s="32">
        <f t="shared" si="48"/>
        <v>71658838.039262816</v>
      </c>
      <c r="H197" s="41">
        <f t="shared" si="52"/>
        <v>30</v>
      </c>
      <c r="I197" s="33">
        <f t="shared" si="53"/>
        <v>1746083.4275001427</v>
      </c>
      <c r="J197" s="42"/>
      <c r="K197" s="43"/>
      <c r="L197" s="36">
        <f t="shared" si="49"/>
        <v>95582283.984072417</v>
      </c>
    </row>
    <row r="198" spans="1:12" x14ac:dyDescent="0.25">
      <c r="A198" s="37">
        <v>42917</v>
      </c>
      <c r="B198" s="37">
        <v>42947</v>
      </c>
      <c r="C198" s="38">
        <v>0.2198</v>
      </c>
      <c r="D198" s="39">
        <f>IF(A198="","",C198*1.5)</f>
        <v>0.32969999999999999</v>
      </c>
      <c r="E198" s="40">
        <f>IF(D198="","", (POWER((1+D198),(1/12)))-1)</f>
        <v>2.4030296637850723E-2</v>
      </c>
      <c r="F198" s="39">
        <f>IF(A198="","",IF(D$1=0,E198,MIN(E198,D$1)))</f>
        <v>2.4030296637850723E-2</v>
      </c>
      <c r="G198" s="32">
        <f t="shared" si="48"/>
        <v>71658838.039262816</v>
      </c>
      <c r="H198" s="41">
        <f t="shared" si="52"/>
        <v>30</v>
      </c>
      <c r="I198" s="33">
        <f t="shared" si="53"/>
        <v>1721983.1348071867</v>
      </c>
      <c r="J198" s="42"/>
      <c r="K198" s="43"/>
      <c r="L198" s="36">
        <f t="shared" si="49"/>
        <v>97304267.118879601</v>
      </c>
    </row>
    <row r="199" spans="1:12" x14ac:dyDescent="0.25">
      <c r="A199" s="37">
        <v>42948</v>
      </c>
      <c r="B199" s="37">
        <v>42978</v>
      </c>
      <c r="C199" s="38">
        <v>0.2198</v>
      </c>
      <c r="D199" s="39">
        <f t="shared" ref="D199:D213" si="54">IF(A199="","",C199*1.5)</f>
        <v>0.32969999999999999</v>
      </c>
      <c r="E199" s="40">
        <f t="shared" ref="E199:E213" si="55">IF(D199="","", (POWER((1+D199),(1/12)))-1)</f>
        <v>2.4030296637850723E-2</v>
      </c>
      <c r="F199" s="39">
        <f t="shared" ref="F199:F213" si="56">IF(A199="","",IF(D$1=0,E199,MIN(E199,D$1)))</f>
        <v>2.4030296637850723E-2</v>
      </c>
      <c r="G199" s="32">
        <f t="shared" si="48"/>
        <v>71658838.039262816</v>
      </c>
      <c r="H199" s="41">
        <f t="shared" si="52"/>
        <v>30</v>
      </c>
      <c r="I199" s="33">
        <f t="shared" si="53"/>
        <v>1721983.1348071867</v>
      </c>
      <c r="J199" s="42"/>
      <c r="K199" s="43"/>
      <c r="L199" s="36">
        <f t="shared" si="49"/>
        <v>99026250.253686786</v>
      </c>
    </row>
    <row r="200" spans="1:12" x14ac:dyDescent="0.25">
      <c r="A200" s="37">
        <v>42979</v>
      </c>
      <c r="B200" s="37">
        <v>43008</v>
      </c>
      <c r="C200" s="38">
        <v>0.2198</v>
      </c>
      <c r="D200" s="39">
        <f t="shared" si="54"/>
        <v>0.32969999999999999</v>
      </c>
      <c r="E200" s="40">
        <f t="shared" si="55"/>
        <v>2.4030296637850723E-2</v>
      </c>
      <c r="F200" s="39">
        <f t="shared" si="56"/>
        <v>2.4030296637850723E-2</v>
      </c>
      <c r="G200" s="32">
        <f t="shared" si="48"/>
        <v>71658838.039262816</v>
      </c>
      <c r="H200" s="41">
        <f t="shared" si="52"/>
        <v>30</v>
      </c>
      <c r="I200" s="33">
        <f t="shared" si="53"/>
        <v>1721983.1348071867</v>
      </c>
      <c r="J200" s="42"/>
      <c r="K200" s="43"/>
      <c r="L200" s="36">
        <f t="shared" si="49"/>
        <v>100748233.38849397</v>
      </c>
    </row>
    <row r="201" spans="1:12" x14ac:dyDescent="0.25">
      <c r="A201" s="37">
        <v>43009</v>
      </c>
      <c r="B201" s="37">
        <v>43039</v>
      </c>
      <c r="C201" s="38">
        <v>0.21149999999999999</v>
      </c>
      <c r="D201" s="39">
        <f t="shared" si="54"/>
        <v>0.31724999999999998</v>
      </c>
      <c r="E201" s="40">
        <f t="shared" si="55"/>
        <v>2.3227846316473233E-2</v>
      </c>
      <c r="F201" s="39">
        <f t="shared" si="56"/>
        <v>2.3227846316473233E-2</v>
      </c>
      <c r="G201" s="32">
        <f t="shared" si="48"/>
        <v>71658838.039262816</v>
      </c>
      <c r="H201" s="41">
        <f t="shared" si="52"/>
        <v>30</v>
      </c>
      <c r="I201" s="33">
        <f t="shared" si="53"/>
        <v>1664480.4771930429</v>
      </c>
      <c r="J201" s="42"/>
      <c r="K201" s="43"/>
      <c r="L201" s="36">
        <f t="shared" si="49"/>
        <v>102412713.86568701</v>
      </c>
    </row>
    <row r="202" spans="1:12" x14ac:dyDescent="0.25">
      <c r="A202" s="37">
        <v>43040</v>
      </c>
      <c r="B202" s="37">
        <v>43069</v>
      </c>
      <c r="C202" s="38">
        <v>0.20960000000000001</v>
      </c>
      <c r="D202" s="39">
        <f t="shared" si="54"/>
        <v>0.31440000000000001</v>
      </c>
      <c r="E202" s="40">
        <f t="shared" si="55"/>
        <v>2.3043175271197036E-2</v>
      </c>
      <c r="F202" s="39">
        <f t="shared" si="56"/>
        <v>2.3043175271197036E-2</v>
      </c>
      <c r="G202" s="32">
        <f t="shared" si="48"/>
        <v>71658838.039262816</v>
      </c>
      <c r="H202" s="41">
        <f t="shared" si="52"/>
        <v>30</v>
      </c>
      <c r="I202" s="33">
        <f t="shared" si="53"/>
        <v>1651247.1646690543</v>
      </c>
      <c r="J202" s="42"/>
      <c r="K202" s="43"/>
      <c r="L202" s="36">
        <f t="shared" si="49"/>
        <v>104063961.03035606</v>
      </c>
    </row>
    <row r="203" spans="1:12" x14ac:dyDescent="0.25">
      <c r="A203" s="37">
        <v>43070</v>
      </c>
      <c r="B203" s="37">
        <v>43100</v>
      </c>
      <c r="C203" s="38">
        <v>0.2077</v>
      </c>
      <c r="D203" s="39">
        <f t="shared" si="54"/>
        <v>0.31154999999999999</v>
      </c>
      <c r="E203" s="40">
        <f t="shared" si="55"/>
        <v>2.2858136808515228E-2</v>
      </c>
      <c r="F203" s="39">
        <f t="shared" si="56"/>
        <v>2.2858136808515228E-2</v>
      </c>
      <c r="G203" s="32">
        <f t="shared" si="48"/>
        <v>71658838.039262816</v>
      </c>
      <c r="H203" s="41">
        <f t="shared" si="52"/>
        <v>30</v>
      </c>
      <c r="I203" s="33">
        <f t="shared" si="53"/>
        <v>1637987.5234407047</v>
      </c>
      <c r="J203" s="42"/>
      <c r="K203" s="43"/>
      <c r="L203" s="36">
        <f t="shared" si="49"/>
        <v>105701948.55379677</v>
      </c>
    </row>
    <row r="204" spans="1:12" x14ac:dyDescent="0.25">
      <c r="A204" s="37">
        <v>43101</v>
      </c>
      <c r="B204" s="37">
        <v>43131</v>
      </c>
      <c r="C204" s="38">
        <v>0.2069</v>
      </c>
      <c r="D204" s="39">
        <f t="shared" si="54"/>
        <v>0.31035000000000001</v>
      </c>
      <c r="E204" s="40">
        <f t="shared" si="55"/>
        <v>2.2780115587483163E-2</v>
      </c>
      <c r="F204" s="39">
        <f t="shared" si="56"/>
        <v>2.2780115587483163E-2</v>
      </c>
      <c r="G204" s="32">
        <f t="shared" si="48"/>
        <v>71658838.039262816</v>
      </c>
      <c r="H204" s="41">
        <f t="shared" si="52"/>
        <v>30</v>
      </c>
      <c r="I204" s="33">
        <f t="shared" si="53"/>
        <v>1632396.6133991424</v>
      </c>
      <c r="J204" s="42"/>
      <c r="K204" s="43"/>
      <c r="L204" s="36">
        <f t="shared" si="49"/>
        <v>107334345.16719592</v>
      </c>
    </row>
    <row r="205" spans="1:12" x14ac:dyDescent="0.25">
      <c r="A205" s="37">
        <v>43132</v>
      </c>
      <c r="B205" s="37">
        <v>43159</v>
      </c>
      <c r="C205" s="38">
        <v>0.21010000000000001</v>
      </c>
      <c r="D205" s="39">
        <f t="shared" si="54"/>
        <v>0.31515000000000004</v>
      </c>
      <c r="E205" s="40">
        <f t="shared" si="55"/>
        <v>2.3091808474569486E-2</v>
      </c>
      <c r="F205" s="39">
        <f t="shared" si="56"/>
        <v>2.3091808474569486E-2</v>
      </c>
      <c r="G205" s="32">
        <f t="shared" si="48"/>
        <v>71658838.039262816</v>
      </c>
      <c r="H205" s="41">
        <f t="shared" si="52"/>
        <v>30</v>
      </c>
      <c r="I205" s="33">
        <f t="shared" si="53"/>
        <v>1654732.1635128513</v>
      </c>
      <c r="J205" s="42"/>
      <c r="K205" s="43"/>
      <c r="L205" s="36">
        <f t="shared" si="49"/>
        <v>108989077.33070877</v>
      </c>
    </row>
    <row r="206" spans="1:12" x14ac:dyDescent="0.25">
      <c r="A206" s="37">
        <v>43160</v>
      </c>
      <c r="B206" s="37">
        <v>43190</v>
      </c>
      <c r="C206" s="38">
        <v>0.20680000000000001</v>
      </c>
      <c r="D206" s="39">
        <f t="shared" si="54"/>
        <v>0.31020000000000003</v>
      </c>
      <c r="E206" s="40">
        <f t="shared" si="55"/>
        <v>2.2770358330055807E-2</v>
      </c>
      <c r="F206" s="39">
        <f t="shared" si="56"/>
        <v>2.2770358330055807E-2</v>
      </c>
      <c r="G206" s="32">
        <f t="shared" si="48"/>
        <v>71658838.039262816</v>
      </c>
      <c r="H206" s="41">
        <f t="shared" si="52"/>
        <v>30</v>
      </c>
      <c r="I206" s="33">
        <f t="shared" si="53"/>
        <v>1631697.4196694479</v>
      </c>
      <c r="J206" s="42"/>
      <c r="K206" s="43"/>
      <c r="L206" s="36">
        <f t="shared" si="49"/>
        <v>110620774.75037822</v>
      </c>
    </row>
    <row r="207" spans="1:12" x14ac:dyDescent="0.25">
      <c r="A207" s="37">
        <v>43191</v>
      </c>
      <c r="B207" s="37">
        <v>43220</v>
      </c>
      <c r="C207" s="38">
        <v>0.20480000000000001</v>
      </c>
      <c r="D207" s="39">
        <f t="shared" si="54"/>
        <v>0.30720000000000003</v>
      </c>
      <c r="E207" s="40">
        <f t="shared" si="55"/>
        <v>2.2574997834371668E-2</v>
      </c>
      <c r="F207" s="39">
        <f t="shared" si="56"/>
        <v>2.2574997834371668E-2</v>
      </c>
      <c r="G207" s="32">
        <f t="shared" si="48"/>
        <v>71658838.039262816</v>
      </c>
      <c r="H207" s="41">
        <f>IF(A207="","",DAYS360(A207,B207+(1)))</f>
        <v>30</v>
      </c>
      <c r="I207" s="33">
        <f>IF(A207="","",((G207*F207)/30)*H207)</f>
        <v>1617698.1135499482</v>
      </c>
      <c r="J207" s="42"/>
      <c r="K207" s="43"/>
      <c r="L207" s="36">
        <f t="shared" si="49"/>
        <v>112238472.86392817</v>
      </c>
    </row>
    <row r="208" spans="1:12" x14ac:dyDescent="0.25">
      <c r="A208" s="37">
        <v>43221</v>
      </c>
      <c r="B208" s="37">
        <v>43251</v>
      </c>
      <c r="C208" s="38">
        <v>0.2044</v>
      </c>
      <c r="D208" s="39">
        <f t="shared" si="54"/>
        <v>0.30659999999999998</v>
      </c>
      <c r="E208" s="40">
        <f t="shared" si="55"/>
        <v>2.2535876422826506E-2</v>
      </c>
      <c r="F208" s="39">
        <f t="shared" si="56"/>
        <v>2.2535876422826506E-2</v>
      </c>
      <c r="G208" s="32">
        <f t="shared" si="48"/>
        <v>71658838.039262816</v>
      </c>
      <c r="H208" s="41">
        <f>IF(A208="","",DAYS360(A208,B208+(1)))</f>
        <v>30</v>
      </c>
      <c r="I208" s="33">
        <f>IF(A208="","",((G208*F208)/30)*H208)</f>
        <v>1614894.718656166</v>
      </c>
      <c r="J208" s="42"/>
      <c r="K208" s="43"/>
      <c r="L208" s="36">
        <f t="shared" si="49"/>
        <v>113853367.58258434</v>
      </c>
    </row>
    <row r="209" spans="1:12" x14ac:dyDescent="0.25">
      <c r="A209" s="37">
        <v>43252</v>
      </c>
      <c r="B209" s="37">
        <v>43281</v>
      </c>
      <c r="C209" s="38">
        <v>0.20280000000000001</v>
      </c>
      <c r="D209" s="39">
        <f t="shared" si="54"/>
        <v>0.30420000000000003</v>
      </c>
      <c r="E209" s="40">
        <f t="shared" si="55"/>
        <v>2.2379225919199275E-2</v>
      </c>
      <c r="F209" s="39">
        <f t="shared" si="56"/>
        <v>2.2379225919199275E-2</v>
      </c>
      <c r="G209" s="32">
        <f t="shared" si="48"/>
        <v>71658838.039262816</v>
      </c>
      <c r="H209" s="41">
        <f t="shared" ref="H209:H216" si="57">IF(A209="","",DAYS360(A209,B209+(1)))</f>
        <v>30</v>
      </c>
      <c r="I209" s="33">
        <f t="shared" ref="I209:I216" si="58">IF(A209="","",((G209*F209)/30)*H209)</f>
        <v>1603669.3255879735</v>
      </c>
      <c r="J209" s="42"/>
      <c r="K209" s="43"/>
      <c r="L209" s="36">
        <f t="shared" si="49"/>
        <v>115457036.90817231</v>
      </c>
    </row>
    <row r="210" spans="1:12" x14ac:dyDescent="0.25">
      <c r="A210" s="37">
        <v>43282</v>
      </c>
      <c r="B210" s="37">
        <v>43312</v>
      </c>
      <c r="C210" s="38">
        <v>0.20030000000000001</v>
      </c>
      <c r="D210" s="39">
        <f t="shared" si="54"/>
        <v>0.30044999999999999</v>
      </c>
      <c r="E210" s="40">
        <f t="shared" si="55"/>
        <v>2.2133929699163168E-2</v>
      </c>
      <c r="F210" s="39">
        <f t="shared" si="56"/>
        <v>2.2133929699163168E-2</v>
      </c>
      <c r="G210" s="32">
        <f t="shared" si="48"/>
        <v>71658838.039262816</v>
      </c>
      <c r="H210" s="41">
        <f t="shared" si="57"/>
        <v>30</v>
      </c>
      <c r="I210" s="33">
        <f t="shared" si="58"/>
        <v>1586091.6834847627</v>
      </c>
      <c r="J210" s="42"/>
      <c r="K210" s="43"/>
      <c r="L210" s="36">
        <f t="shared" si="49"/>
        <v>117043128.59165707</v>
      </c>
    </row>
    <row r="211" spans="1:12" x14ac:dyDescent="0.25">
      <c r="A211" s="37">
        <v>43313</v>
      </c>
      <c r="B211" s="37">
        <v>43343</v>
      </c>
      <c r="C211" s="38">
        <v>0.19939999999999999</v>
      </c>
      <c r="D211" s="39">
        <f t="shared" si="54"/>
        <v>0.29909999999999998</v>
      </c>
      <c r="E211" s="40">
        <f t="shared" si="55"/>
        <v>2.2045464310016527E-2</v>
      </c>
      <c r="F211" s="39">
        <f t="shared" si="56"/>
        <v>2.2045464310016527E-2</v>
      </c>
      <c r="G211" s="32">
        <f t="shared" si="48"/>
        <v>71658838.039262816</v>
      </c>
      <c r="H211" s="41">
        <f t="shared" si="57"/>
        <v>30</v>
      </c>
      <c r="I211" s="33">
        <f t="shared" si="58"/>
        <v>1579752.3564918232</v>
      </c>
      <c r="J211" s="42"/>
      <c r="K211" s="43"/>
      <c r="L211" s="36">
        <f t="shared" si="49"/>
        <v>118622880.94814889</v>
      </c>
    </row>
    <row r="212" spans="1:12" x14ac:dyDescent="0.25">
      <c r="A212" s="37">
        <v>43344</v>
      </c>
      <c r="B212" s="37">
        <v>43373</v>
      </c>
      <c r="C212" s="38">
        <v>0.1981</v>
      </c>
      <c r="D212" s="39">
        <f t="shared" si="54"/>
        <v>0.29715000000000003</v>
      </c>
      <c r="E212" s="40">
        <f t="shared" si="55"/>
        <v>2.1917532081249247E-2</v>
      </c>
      <c r="F212" s="39">
        <f t="shared" si="56"/>
        <v>2.1917532081249247E-2</v>
      </c>
      <c r="G212" s="32">
        <f t="shared" si="48"/>
        <v>71658838.039262816</v>
      </c>
      <c r="H212" s="41">
        <f t="shared" si="57"/>
        <v>30</v>
      </c>
      <c r="I212" s="33">
        <f t="shared" si="58"/>
        <v>1570584.8816305867</v>
      </c>
      <c r="J212" s="42"/>
      <c r="K212" s="43"/>
      <c r="L212" s="36">
        <f t="shared" si="49"/>
        <v>120193465.82977948</v>
      </c>
    </row>
    <row r="213" spans="1:12" x14ac:dyDescent="0.25">
      <c r="A213" s="37">
        <v>43374</v>
      </c>
      <c r="B213" s="37">
        <v>43404</v>
      </c>
      <c r="C213" s="38">
        <v>0.1963</v>
      </c>
      <c r="D213" s="39">
        <f t="shared" si="54"/>
        <v>0.29444999999999999</v>
      </c>
      <c r="E213" s="40">
        <f t="shared" si="55"/>
        <v>2.1740103800155453E-2</v>
      </c>
      <c r="F213" s="39">
        <f t="shared" si="56"/>
        <v>2.1740103800155453E-2</v>
      </c>
      <c r="G213" s="32">
        <f t="shared" si="48"/>
        <v>71658838.039262816</v>
      </c>
      <c r="H213" s="41">
        <f t="shared" si="57"/>
        <v>30</v>
      </c>
      <c r="I213" s="33">
        <f t="shared" si="58"/>
        <v>1557870.5771721017</v>
      </c>
      <c r="J213" s="42"/>
      <c r="K213" s="43"/>
      <c r="L213" s="36">
        <f t="shared" si="49"/>
        <v>121751336.40695158</v>
      </c>
    </row>
    <row r="214" spans="1:12" x14ac:dyDescent="0.25">
      <c r="A214" s="37">
        <v>43405</v>
      </c>
      <c r="B214" s="37">
        <v>43434</v>
      </c>
      <c r="C214" s="38">
        <v>0.19489999999999999</v>
      </c>
      <c r="D214" s="39">
        <f>IF(A214="","",C214*1.5)</f>
        <v>0.29235</v>
      </c>
      <c r="E214" s="40">
        <f>IF(D214="","", (POWER((1+D214),(1/12)))-1)</f>
        <v>2.1601869331581591E-2</v>
      </c>
      <c r="F214" s="39">
        <f>IF(A214="","",IF(D$1=0,E214,MIN(E214,D$1)))</f>
        <v>2.1601869331581591E-2</v>
      </c>
      <c r="G214" s="32">
        <f t="shared" si="48"/>
        <v>71658838.039262816</v>
      </c>
      <c r="H214" s="41">
        <f t="shared" si="57"/>
        <v>30</v>
      </c>
      <c r="I214" s="33">
        <f t="shared" si="58"/>
        <v>1547964.8557771237</v>
      </c>
      <c r="J214" s="42"/>
      <c r="K214" s="43"/>
      <c r="L214" s="36">
        <f t="shared" si="49"/>
        <v>123299301.26272871</v>
      </c>
    </row>
    <row r="215" spans="1:12" x14ac:dyDescent="0.25">
      <c r="A215" s="37">
        <v>43435</v>
      </c>
      <c r="B215" s="37">
        <v>43465</v>
      </c>
      <c r="C215" s="38">
        <v>0.19400000000000001</v>
      </c>
      <c r="D215" s="39">
        <f t="shared" ref="D215:D216" si="59">IF(A215="","",C215*1.5)</f>
        <v>0.29100000000000004</v>
      </c>
      <c r="E215" s="40">
        <f t="shared" ref="E215:E216" si="60">IF(D215="","", (POWER((1+D215),(1/12)))-1)</f>
        <v>2.1512895544899102E-2</v>
      </c>
      <c r="F215" s="39">
        <f t="shared" ref="F215:F216" si="61">IF(A215="","",IF(D$1=0,E215,MIN(E215,D$1)))</f>
        <v>2.1512895544899102E-2</v>
      </c>
      <c r="G215" s="32">
        <f t="shared" si="48"/>
        <v>71658838.039262816</v>
      </c>
      <c r="H215" s="41">
        <f t="shared" si="57"/>
        <v>30</v>
      </c>
      <c r="I215" s="33">
        <f t="shared" si="58"/>
        <v>1541589.0976075034</v>
      </c>
      <c r="J215" s="42"/>
      <c r="K215" s="43"/>
      <c r="L215" s="36">
        <f t="shared" si="49"/>
        <v>124840890.36033621</v>
      </c>
    </row>
    <row r="216" spans="1:12" x14ac:dyDescent="0.25">
      <c r="A216" s="37">
        <v>43466</v>
      </c>
      <c r="B216" s="37">
        <v>43496</v>
      </c>
      <c r="C216" s="38">
        <v>0.19159999999999999</v>
      </c>
      <c r="D216" s="39">
        <f t="shared" si="59"/>
        <v>0.28739999999999999</v>
      </c>
      <c r="E216" s="40">
        <f t="shared" si="60"/>
        <v>2.127521449135017E-2</v>
      </c>
      <c r="F216" s="39">
        <f t="shared" si="61"/>
        <v>2.127521449135017E-2</v>
      </c>
      <c r="G216" s="32">
        <f t="shared" si="48"/>
        <v>71658838.039262816</v>
      </c>
      <c r="H216" s="41">
        <f t="shared" si="57"/>
        <v>30</v>
      </c>
      <c r="I216" s="33">
        <f t="shared" si="58"/>
        <v>1524557.1494862391</v>
      </c>
      <c r="J216" s="42"/>
      <c r="K216" s="43"/>
      <c r="L216" s="36">
        <f t="shared" si="49"/>
        <v>126365447.50982246</v>
      </c>
    </row>
    <row r="217" spans="1:12" x14ac:dyDescent="0.25">
      <c r="A217" s="44"/>
      <c r="B217" s="45"/>
      <c r="C217" s="45"/>
      <c r="D217" s="116" t="s">
        <v>19</v>
      </c>
      <c r="E217" s="116"/>
      <c r="F217" s="46" t="s">
        <v>20</v>
      </c>
      <c r="G217" s="47">
        <f>G216</f>
        <v>71658838.039262816</v>
      </c>
      <c r="H217" s="48">
        <f>SUM(H178:H214)</f>
        <v>1101</v>
      </c>
      <c r="I217" s="49">
        <f>SUM(I184:I216)</f>
        <v>54706609.470559642</v>
      </c>
      <c r="J217" s="49"/>
      <c r="K217" s="50"/>
      <c r="L217" s="108">
        <f>L216</f>
        <v>126365447.50982246</v>
      </c>
    </row>
    <row r="218" spans="1:12" x14ac:dyDescent="0.25">
      <c r="A218" s="52"/>
      <c r="B218" s="52"/>
      <c r="C218" s="52"/>
      <c r="D218" s="52"/>
      <c r="E218" s="52"/>
      <c r="F218" s="52"/>
      <c r="G218" s="53"/>
      <c r="H218" s="53"/>
      <c r="I218" s="54"/>
      <c r="J218" s="55"/>
      <c r="K218" s="56"/>
      <c r="L218" s="57"/>
    </row>
    <row r="219" spans="1:12" x14ac:dyDescent="0.25">
      <c r="A219" s="52"/>
      <c r="B219" s="52"/>
      <c r="C219" s="52"/>
      <c r="D219" s="58"/>
      <c r="E219" s="58"/>
      <c r="F219" s="58"/>
      <c r="G219" s="59"/>
      <c r="H219" s="111" t="s">
        <v>21</v>
      </c>
      <c r="I219" s="111"/>
      <c r="J219" s="111"/>
      <c r="K219" s="111"/>
      <c r="L219" s="60">
        <f>SUM(G217,I217)</f>
        <v>126365447.50982246</v>
      </c>
    </row>
    <row r="220" spans="1:12" x14ac:dyDescent="0.25">
      <c r="A220" s="52"/>
      <c r="B220" s="52"/>
      <c r="C220" s="52"/>
      <c r="D220" s="52"/>
      <c r="E220" s="52"/>
      <c r="F220" s="52"/>
      <c r="G220" s="53"/>
      <c r="H220" s="53"/>
      <c r="I220" s="54"/>
      <c r="J220" s="55"/>
      <c r="K220" s="56"/>
      <c r="L220" s="57"/>
    </row>
    <row r="221" spans="1:12" x14ac:dyDescent="0.25">
      <c r="C221" s="7"/>
      <c r="H221" s="111" t="s">
        <v>22</v>
      </c>
      <c r="I221" s="111"/>
      <c r="J221" s="111"/>
      <c r="K221" s="111"/>
      <c r="L221" s="61">
        <f>I217</f>
        <v>54706609.470559642</v>
      </c>
    </row>
    <row r="224" spans="1:12" ht="15.75" x14ac:dyDescent="0.25">
      <c r="A224" s="63" t="s">
        <v>0</v>
      </c>
      <c r="B224" s="64">
        <v>4778</v>
      </c>
      <c r="C224" s="1"/>
      <c r="D224" s="2"/>
      <c r="E224" s="2"/>
      <c r="F224" s="3"/>
      <c r="G224" s="4"/>
      <c r="H224" s="3"/>
      <c r="I224" s="3"/>
      <c r="J224" s="3"/>
      <c r="K224" s="5"/>
      <c r="L224" s="6"/>
    </row>
    <row r="225" spans="1:12" x14ac:dyDescent="0.25">
      <c r="A225" s="63" t="s">
        <v>1</v>
      </c>
      <c r="B225" s="65">
        <v>31931591</v>
      </c>
      <c r="C225" s="7"/>
      <c r="D225" s="1"/>
      <c r="E225" s="2"/>
      <c r="F225" s="8"/>
      <c r="G225" s="8"/>
      <c r="H225" s="3"/>
      <c r="I225" s="3"/>
      <c r="J225" s="3"/>
      <c r="K225" s="5"/>
      <c r="L225" s="6"/>
    </row>
    <row r="226" spans="1:12" x14ac:dyDescent="0.25">
      <c r="A226" s="117"/>
      <c r="B226" s="117"/>
      <c r="C226" s="131"/>
      <c r="D226" s="118"/>
      <c r="E226" s="119"/>
      <c r="F226" s="3"/>
      <c r="G226" s="3"/>
      <c r="H226" s="3"/>
      <c r="I226" s="3"/>
      <c r="J226" s="3"/>
      <c r="K226" s="5"/>
      <c r="L226" s="6"/>
    </row>
    <row r="227" spans="1:12" x14ac:dyDescent="0.25">
      <c r="A227" s="9"/>
      <c r="B227" s="9"/>
      <c r="C227" s="10"/>
      <c r="D227" s="11"/>
      <c r="E227" s="11"/>
      <c r="F227" s="3"/>
      <c r="G227" s="3"/>
      <c r="H227" s="3"/>
      <c r="I227" s="3"/>
      <c r="J227" s="3"/>
      <c r="K227" s="5"/>
      <c r="L227" s="6"/>
    </row>
    <row r="228" spans="1:12" x14ac:dyDescent="0.25">
      <c r="A228" s="120" t="s">
        <v>2</v>
      </c>
      <c r="B228" s="121"/>
      <c r="C228" s="12" t="s">
        <v>3</v>
      </c>
      <c r="D228" s="122" t="s">
        <v>4</v>
      </c>
      <c r="E228" s="123"/>
      <c r="F228" s="13" t="s">
        <v>5</v>
      </c>
      <c r="G228" s="124" t="s">
        <v>6</v>
      </c>
      <c r="H228" s="125"/>
      <c r="I228" s="125"/>
      <c r="J228" s="125"/>
      <c r="K228" s="125"/>
      <c r="L228" s="126"/>
    </row>
    <row r="229" spans="1:12" ht="36" x14ac:dyDescent="0.25">
      <c r="A229" s="14" t="s">
        <v>7</v>
      </c>
      <c r="B229" s="14" t="s">
        <v>8</v>
      </c>
      <c r="C229" s="15" t="s">
        <v>9</v>
      </c>
      <c r="D229" s="16" t="s">
        <v>10</v>
      </c>
      <c r="E229" s="16" t="s">
        <v>11</v>
      </c>
      <c r="F229" s="12" t="s">
        <v>12</v>
      </c>
      <c r="G229" s="17" t="s">
        <v>13</v>
      </c>
      <c r="H229" s="18" t="s">
        <v>14</v>
      </c>
      <c r="I229" s="19" t="s">
        <v>15</v>
      </c>
      <c r="J229" s="127" t="s">
        <v>16</v>
      </c>
      <c r="K229" s="128"/>
      <c r="L229" s="62" t="s">
        <v>23</v>
      </c>
    </row>
    <row r="230" spans="1:12" x14ac:dyDescent="0.25">
      <c r="A230" s="20"/>
      <c r="B230" s="21"/>
      <c r="C230" s="22"/>
      <c r="D230" s="23" t="str">
        <f>IF(C230="","",C230*1.5)</f>
        <v/>
      </c>
      <c r="E230" s="24" t="str">
        <f t="shared" ref="E230:E248" si="62">IF(D230="","", (POWER((1+D230),(1/12)))-1)</f>
        <v/>
      </c>
      <c r="F230" s="25" t="str">
        <f>IF(A230="","",IF(D$228=0,E230,MIN(E230,D$228)))</f>
        <v/>
      </c>
      <c r="G230" s="26">
        <f>B225</f>
        <v>31931591</v>
      </c>
      <c r="H230" s="27" t="str">
        <f t="shared" ref="H230:H268" si="63">IF(A230="","",DAYS360(A230,B230+(1)))</f>
        <v/>
      </c>
      <c r="I230" s="28">
        <f>D226</f>
        <v>0</v>
      </c>
      <c r="J230" s="29" t="s">
        <v>17</v>
      </c>
      <c r="K230" s="30" t="s">
        <v>18</v>
      </c>
      <c r="L230" s="31">
        <f>G230+I230</f>
        <v>31931591</v>
      </c>
    </row>
    <row r="231" spans="1:12" x14ac:dyDescent="0.25">
      <c r="A231" s="20"/>
      <c r="B231" s="20"/>
      <c r="C231" s="22"/>
      <c r="D231" s="23" t="str">
        <f>IF(C231="","",C231*1.5)</f>
        <v/>
      </c>
      <c r="E231" s="24" t="str">
        <f t="shared" si="62"/>
        <v/>
      </c>
      <c r="F231" s="25" t="str">
        <f>IF(A231="","",IF(D$228=0,E231,MIN(E231,D$228)))</f>
        <v/>
      </c>
      <c r="G231" s="32">
        <f t="shared" ref="G231:G268" si="64">MIN(G230,L230)</f>
        <v>31931591</v>
      </c>
      <c r="H231" s="27" t="str">
        <f t="shared" si="63"/>
        <v/>
      </c>
      <c r="I231" s="33" t="str">
        <f t="shared" ref="I231:I268" si="65">IF(A231="","",((G231*F231)/30)*H231)</f>
        <v/>
      </c>
      <c r="J231" s="34"/>
      <c r="K231" s="35"/>
      <c r="L231" s="36">
        <f t="shared" ref="L231:L268" si="66">SUM(L230,I231)-J231</f>
        <v>31931591</v>
      </c>
    </row>
    <row r="232" spans="1:12" x14ac:dyDescent="0.25">
      <c r="A232" s="37">
        <v>42393</v>
      </c>
      <c r="B232" s="37">
        <v>42400</v>
      </c>
      <c r="C232" s="38">
        <v>0.1968</v>
      </c>
      <c r="D232" s="39">
        <f t="shared" ref="D232:D248" si="67">IF(A232="","",C232*1.5)</f>
        <v>0.29520000000000002</v>
      </c>
      <c r="E232" s="40">
        <f t="shared" si="62"/>
        <v>2.1789423437557742E-2</v>
      </c>
      <c r="F232" s="39">
        <f t="shared" ref="F232:F248" si="68">IF(A232="","",IF(D$1=0,E232,MIN(E232,D$1)))</f>
        <v>2.1789423437557742E-2</v>
      </c>
      <c r="G232" s="32">
        <f t="shared" si="64"/>
        <v>31931591</v>
      </c>
      <c r="H232" s="41">
        <f t="shared" si="63"/>
        <v>7</v>
      </c>
      <c r="I232" s="33">
        <f t="shared" si="65"/>
        <v>162346.55671124515</v>
      </c>
      <c r="J232" s="42"/>
      <c r="K232" s="43"/>
      <c r="L232" s="36">
        <f t="shared" si="66"/>
        <v>32093937.556711245</v>
      </c>
    </row>
    <row r="233" spans="1:12" x14ac:dyDescent="0.25">
      <c r="A233" s="37">
        <v>42401</v>
      </c>
      <c r="B233" s="37">
        <v>42429</v>
      </c>
      <c r="C233" s="38">
        <v>0.1968</v>
      </c>
      <c r="D233" s="39">
        <f t="shared" si="67"/>
        <v>0.29520000000000002</v>
      </c>
      <c r="E233" s="40">
        <f t="shared" si="62"/>
        <v>2.1789423437557742E-2</v>
      </c>
      <c r="F233" s="39">
        <f t="shared" si="68"/>
        <v>2.1789423437557742E-2</v>
      </c>
      <c r="G233" s="32">
        <f t="shared" si="64"/>
        <v>31931591</v>
      </c>
      <c r="H233" s="41">
        <f t="shared" si="63"/>
        <v>30</v>
      </c>
      <c r="I233" s="33">
        <f t="shared" si="65"/>
        <v>695770.95733390783</v>
      </c>
      <c r="J233" s="42"/>
      <c r="K233" s="43"/>
      <c r="L233" s="36">
        <f t="shared" si="66"/>
        <v>32789708.514045153</v>
      </c>
    </row>
    <row r="234" spans="1:12" x14ac:dyDescent="0.25">
      <c r="A234" s="37">
        <v>42430</v>
      </c>
      <c r="B234" s="37">
        <v>42460</v>
      </c>
      <c r="C234" s="38">
        <v>0.1968</v>
      </c>
      <c r="D234" s="39">
        <f t="shared" si="67"/>
        <v>0.29520000000000002</v>
      </c>
      <c r="E234" s="40">
        <f t="shared" si="62"/>
        <v>2.1789423437557742E-2</v>
      </c>
      <c r="F234" s="39">
        <f t="shared" si="68"/>
        <v>2.1789423437557742E-2</v>
      </c>
      <c r="G234" s="32">
        <f t="shared" si="64"/>
        <v>31931591</v>
      </c>
      <c r="H234" s="41">
        <f t="shared" si="63"/>
        <v>30</v>
      </c>
      <c r="I234" s="33">
        <f t="shared" si="65"/>
        <v>695770.95733390783</v>
      </c>
      <c r="J234" s="42"/>
      <c r="K234" s="43"/>
      <c r="L234" s="36">
        <f t="shared" si="66"/>
        <v>33485479.47137906</v>
      </c>
    </row>
    <row r="235" spans="1:12" x14ac:dyDescent="0.25">
      <c r="A235" s="37">
        <v>42461</v>
      </c>
      <c r="B235" s="37">
        <v>42490</v>
      </c>
      <c r="C235" s="38">
        <v>0.2054</v>
      </c>
      <c r="D235" s="39">
        <f t="shared" si="67"/>
        <v>0.30809999999999998</v>
      </c>
      <c r="E235" s="40">
        <f t="shared" si="62"/>
        <v>2.2633649099822239E-2</v>
      </c>
      <c r="F235" s="39">
        <f t="shared" si="68"/>
        <v>2.2633649099822239E-2</v>
      </c>
      <c r="G235" s="32">
        <f t="shared" si="64"/>
        <v>31931591</v>
      </c>
      <c r="H235" s="41">
        <f t="shared" si="63"/>
        <v>30</v>
      </c>
      <c r="I235" s="33">
        <f t="shared" si="65"/>
        <v>722728.42589304189</v>
      </c>
      <c r="J235" s="42">
        <v>18440795</v>
      </c>
      <c r="K235" s="43"/>
      <c r="L235" s="36">
        <f t="shared" si="66"/>
        <v>15767412.897272103</v>
      </c>
    </row>
    <row r="236" spans="1:12" x14ac:dyDescent="0.25">
      <c r="A236" s="37">
        <v>42491</v>
      </c>
      <c r="B236" s="37">
        <v>42521</v>
      </c>
      <c r="C236" s="38">
        <v>0.2054</v>
      </c>
      <c r="D236" s="39">
        <f t="shared" si="67"/>
        <v>0.30809999999999998</v>
      </c>
      <c r="E236" s="40">
        <f t="shared" si="62"/>
        <v>2.2633649099822239E-2</v>
      </c>
      <c r="F236" s="39">
        <f t="shared" si="68"/>
        <v>2.2633649099822239E-2</v>
      </c>
      <c r="G236" s="32">
        <f t="shared" si="64"/>
        <v>15767412.897272103</v>
      </c>
      <c r="H236" s="41">
        <f t="shared" si="63"/>
        <v>30</v>
      </c>
      <c r="I236" s="33">
        <f t="shared" si="65"/>
        <v>356874.09072886826</v>
      </c>
      <c r="J236" s="42"/>
      <c r="K236" s="43"/>
      <c r="L236" s="36">
        <f t="shared" si="66"/>
        <v>16124286.98800097</v>
      </c>
    </row>
    <row r="237" spans="1:12" x14ac:dyDescent="0.25">
      <c r="A237" s="37">
        <v>42522</v>
      </c>
      <c r="B237" s="37">
        <v>42551</v>
      </c>
      <c r="C237" s="38">
        <v>0.2054</v>
      </c>
      <c r="D237" s="39">
        <f t="shared" si="67"/>
        <v>0.30809999999999998</v>
      </c>
      <c r="E237" s="40">
        <f t="shared" si="62"/>
        <v>2.2633649099822239E-2</v>
      </c>
      <c r="F237" s="39">
        <f t="shared" si="68"/>
        <v>2.2633649099822239E-2</v>
      </c>
      <c r="G237" s="32">
        <f t="shared" si="64"/>
        <v>15767412.897272103</v>
      </c>
      <c r="H237" s="41">
        <f t="shared" si="63"/>
        <v>30</v>
      </c>
      <c r="I237" s="33">
        <f t="shared" si="65"/>
        <v>356874.09072886826</v>
      </c>
      <c r="J237" s="42"/>
      <c r="K237" s="43"/>
      <c r="L237" s="36">
        <f t="shared" si="66"/>
        <v>16481161.078729838</v>
      </c>
    </row>
    <row r="238" spans="1:12" x14ac:dyDescent="0.25">
      <c r="A238" s="37">
        <v>42552</v>
      </c>
      <c r="B238" s="37">
        <v>42582</v>
      </c>
      <c r="C238" s="38">
        <v>0.21340000000000001</v>
      </c>
      <c r="D238" s="39">
        <f t="shared" si="67"/>
        <v>0.3201</v>
      </c>
      <c r="E238" s="40">
        <f t="shared" si="62"/>
        <v>2.3412151466478903E-2</v>
      </c>
      <c r="F238" s="39">
        <f t="shared" si="68"/>
        <v>2.3412151466478903E-2</v>
      </c>
      <c r="G238" s="32">
        <f t="shared" si="64"/>
        <v>15767412.897272103</v>
      </c>
      <c r="H238" s="41">
        <f t="shared" si="63"/>
        <v>30</v>
      </c>
      <c r="I238" s="33">
        <f t="shared" si="65"/>
        <v>369149.05898544745</v>
      </c>
      <c r="J238" s="42"/>
      <c r="K238" s="43"/>
      <c r="L238" s="36">
        <f t="shared" si="66"/>
        <v>16850310.137715284</v>
      </c>
    </row>
    <row r="239" spans="1:12" x14ac:dyDescent="0.25">
      <c r="A239" s="37">
        <v>42583</v>
      </c>
      <c r="B239" s="37">
        <v>42613</v>
      </c>
      <c r="C239" s="38">
        <v>0.21340000000000001</v>
      </c>
      <c r="D239" s="39">
        <f t="shared" si="67"/>
        <v>0.3201</v>
      </c>
      <c r="E239" s="40">
        <f t="shared" si="62"/>
        <v>2.3412151466478903E-2</v>
      </c>
      <c r="F239" s="39">
        <f t="shared" si="68"/>
        <v>2.3412151466478903E-2</v>
      </c>
      <c r="G239" s="32">
        <f t="shared" si="64"/>
        <v>15767412.897272103</v>
      </c>
      <c r="H239" s="41">
        <f t="shared" si="63"/>
        <v>30</v>
      </c>
      <c r="I239" s="33">
        <f t="shared" si="65"/>
        <v>369149.05898544745</v>
      </c>
      <c r="J239" s="42"/>
      <c r="K239" s="43"/>
      <c r="L239" s="36">
        <f t="shared" si="66"/>
        <v>17219459.196700729</v>
      </c>
    </row>
    <row r="240" spans="1:12" x14ac:dyDescent="0.25">
      <c r="A240" s="37">
        <v>42614</v>
      </c>
      <c r="B240" s="37">
        <v>42643</v>
      </c>
      <c r="C240" s="38">
        <v>0.21340000000000001</v>
      </c>
      <c r="D240" s="39">
        <f t="shared" si="67"/>
        <v>0.3201</v>
      </c>
      <c r="E240" s="40">
        <f t="shared" si="62"/>
        <v>2.3412151466478903E-2</v>
      </c>
      <c r="F240" s="39">
        <f t="shared" si="68"/>
        <v>2.3412151466478903E-2</v>
      </c>
      <c r="G240" s="32">
        <f t="shared" si="64"/>
        <v>15767412.897272103</v>
      </c>
      <c r="H240" s="41">
        <f t="shared" si="63"/>
        <v>30</v>
      </c>
      <c r="I240" s="33">
        <f t="shared" si="65"/>
        <v>369149.05898544745</v>
      </c>
      <c r="J240" s="42"/>
      <c r="K240" s="43"/>
      <c r="L240" s="36">
        <f t="shared" si="66"/>
        <v>17588608.255686175</v>
      </c>
    </row>
    <row r="241" spans="1:12" x14ac:dyDescent="0.25">
      <c r="A241" s="37">
        <v>42644</v>
      </c>
      <c r="B241" s="37">
        <v>42674</v>
      </c>
      <c r="C241" s="38">
        <v>0.21990000000000001</v>
      </c>
      <c r="D241" s="39">
        <f t="shared" si="67"/>
        <v>0.32985000000000003</v>
      </c>
      <c r="E241" s="40">
        <f t="shared" si="62"/>
        <v>2.4039922656450941E-2</v>
      </c>
      <c r="F241" s="39">
        <f t="shared" si="68"/>
        <v>2.4039922656450941E-2</v>
      </c>
      <c r="G241" s="32">
        <f t="shared" si="64"/>
        <v>15767412.897272103</v>
      </c>
      <c r="H241" s="41">
        <f t="shared" si="63"/>
        <v>30</v>
      </c>
      <c r="I241" s="33">
        <f t="shared" si="65"/>
        <v>379047.38654274837</v>
      </c>
      <c r="J241" s="42"/>
      <c r="K241" s="43"/>
      <c r="L241" s="36">
        <f t="shared" si="66"/>
        <v>17967655.642228924</v>
      </c>
    </row>
    <row r="242" spans="1:12" x14ac:dyDescent="0.25">
      <c r="A242" s="37">
        <v>42675</v>
      </c>
      <c r="B242" s="37">
        <v>42704</v>
      </c>
      <c r="C242" s="38">
        <v>0.21990000000000001</v>
      </c>
      <c r="D242" s="39">
        <f t="shared" si="67"/>
        <v>0.32985000000000003</v>
      </c>
      <c r="E242" s="40">
        <f t="shared" si="62"/>
        <v>2.4039922656450941E-2</v>
      </c>
      <c r="F242" s="39">
        <f t="shared" si="68"/>
        <v>2.4039922656450941E-2</v>
      </c>
      <c r="G242" s="32">
        <f t="shared" si="64"/>
        <v>15767412.897272103</v>
      </c>
      <c r="H242" s="41">
        <f t="shared" si="63"/>
        <v>30</v>
      </c>
      <c r="I242" s="33">
        <f t="shared" si="65"/>
        <v>379047.38654274837</v>
      </c>
      <c r="J242" s="42"/>
      <c r="K242" s="43"/>
      <c r="L242" s="36">
        <f t="shared" si="66"/>
        <v>18346703.028771672</v>
      </c>
    </row>
    <row r="243" spans="1:12" x14ac:dyDescent="0.25">
      <c r="A243" s="37">
        <v>42705</v>
      </c>
      <c r="B243" s="37">
        <v>42735</v>
      </c>
      <c r="C243" s="38">
        <v>0.21990000000000001</v>
      </c>
      <c r="D243" s="39">
        <f t="shared" si="67"/>
        <v>0.32985000000000003</v>
      </c>
      <c r="E243" s="40">
        <f t="shared" si="62"/>
        <v>2.4039922656450941E-2</v>
      </c>
      <c r="F243" s="39">
        <f t="shared" si="68"/>
        <v>2.4039922656450941E-2</v>
      </c>
      <c r="G243" s="32">
        <f t="shared" si="64"/>
        <v>15767412.897272103</v>
      </c>
      <c r="H243" s="41">
        <f t="shared" si="63"/>
        <v>30</v>
      </c>
      <c r="I243" s="33">
        <f t="shared" si="65"/>
        <v>379047.38654274837</v>
      </c>
      <c r="J243" s="42"/>
      <c r="K243" s="43"/>
      <c r="L243" s="36">
        <f t="shared" si="66"/>
        <v>18725750.415314421</v>
      </c>
    </row>
    <row r="244" spans="1:12" x14ac:dyDescent="0.25">
      <c r="A244" s="37">
        <v>42736</v>
      </c>
      <c r="B244" s="37">
        <v>42766</v>
      </c>
      <c r="C244" s="38">
        <v>0.22339999999999999</v>
      </c>
      <c r="D244" s="39">
        <f t="shared" si="67"/>
        <v>0.33509999999999995</v>
      </c>
      <c r="E244" s="40">
        <f t="shared" si="62"/>
        <v>2.4376207843189057E-2</v>
      </c>
      <c r="F244" s="39">
        <f t="shared" si="68"/>
        <v>2.4376207843189057E-2</v>
      </c>
      <c r="G244" s="32">
        <f t="shared" si="64"/>
        <v>15767412.897272103</v>
      </c>
      <c r="H244" s="41">
        <f t="shared" si="63"/>
        <v>30</v>
      </c>
      <c r="I244" s="33">
        <f t="shared" si="65"/>
        <v>384349.73393328453</v>
      </c>
      <c r="J244" s="42"/>
      <c r="K244" s="43"/>
      <c r="L244" s="36">
        <f t="shared" si="66"/>
        <v>19110100.149247706</v>
      </c>
    </row>
    <row r="245" spans="1:12" x14ac:dyDescent="0.25">
      <c r="A245" s="37">
        <v>42767</v>
      </c>
      <c r="B245" s="37">
        <v>42794</v>
      </c>
      <c r="C245" s="38">
        <v>0.22339999999999999</v>
      </c>
      <c r="D245" s="39">
        <f t="shared" si="67"/>
        <v>0.33509999999999995</v>
      </c>
      <c r="E245" s="40">
        <f t="shared" si="62"/>
        <v>2.4376207843189057E-2</v>
      </c>
      <c r="F245" s="39">
        <f t="shared" si="68"/>
        <v>2.4376207843189057E-2</v>
      </c>
      <c r="G245" s="32">
        <f t="shared" si="64"/>
        <v>15767412.897272103</v>
      </c>
      <c r="H245" s="41">
        <f t="shared" si="63"/>
        <v>30</v>
      </c>
      <c r="I245" s="33">
        <f t="shared" si="65"/>
        <v>384349.73393328453</v>
      </c>
      <c r="J245" s="42"/>
      <c r="K245" s="43"/>
      <c r="L245" s="36">
        <f t="shared" si="66"/>
        <v>19494449.883180991</v>
      </c>
    </row>
    <row r="246" spans="1:12" x14ac:dyDescent="0.25">
      <c r="A246" s="37">
        <v>42795</v>
      </c>
      <c r="B246" s="37">
        <v>42825</v>
      </c>
      <c r="C246" s="38">
        <v>0.22339999999999999</v>
      </c>
      <c r="D246" s="39">
        <f t="shared" si="67"/>
        <v>0.33509999999999995</v>
      </c>
      <c r="E246" s="40">
        <f t="shared" si="62"/>
        <v>2.4376207843189057E-2</v>
      </c>
      <c r="F246" s="39">
        <f t="shared" si="68"/>
        <v>2.4376207843189057E-2</v>
      </c>
      <c r="G246" s="32">
        <f t="shared" si="64"/>
        <v>15767412.897272103</v>
      </c>
      <c r="H246" s="41">
        <f t="shared" si="63"/>
        <v>30</v>
      </c>
      <c r="I246" s="33">
        <f t="shared" si="65"/>
        <v>384349.73393328453</v>
      </c>
      <c r="J246" s="42"/>
      <c r="K246" s="43"/>
      <c r="L246" s="36">
        <f t="shared" si="66"/>
        <v>19878799.617114276</v>
      </c>
    </row>
    <row r="247" spans="1:12" x14ac:dyDescent="0.25">
      <c r="A247" s="37">
        <v>42826</v>
      </c>
      <c r="B247" s="37">
        <v>42855</v>
      </c>
      <c r="C247" s="38">
        <v>0.2233</v>
      </c>
      <c r="D247" s="39">
        <f t="shared" si="67"/>
        <v>0.33494999999999997</v>
      </c>
      <c r="E247" s="40">
        <f t="shared" si="62"/>
        <v>2.4366616530168139E-2</v>
      </c>
      <c r="F247" s="39">
        <f t="shared" si="68"/>
        <v>2.4366616530168139E-2</v>
      </c>
      <c r="G247" s="32">
        <f t="shared" si="64"/>
        <v>15767412.897272103</v>
      </c>
      <c r="H247" s="41">
        <f t="shared" si="63"/>
        <v>30</v>
      </c>
      <c r="I247" s="33">
        <f t="shared" si="65"/>
        <v>384198.50374065671</v>
      </c>
      <c r="J247" s="42"/>
      <c r="K247" s="43"/>
      <c r="L247" s="36">
        <f t="shared" si="66"/>
        <v>20262998.120854933</v>
      </c>
    </row>
    <row r="248" spans="1:12" x14ac:dyDescent="0.25">
      <c r="A248" s="37">
        <v>42856</v>
      </c>
      <c r="B248" s="37">
        <v>42886</v>
      </c>
      <c r="C248" s="38">
        <v>0.2233</v>
      </c>
      <c r="D248" s="39">
        <f t="shared" si="67"/>
        <v>0.33494999999999997</v>
      </c>
      <c r="E248" s="40">
        <f t="shared" si="62"/>
        <v>2.4366616530168139E-2</v>
      </c>
      <c r="F248" s="39">
        <f t="shared" si="68"/>
        <v>2.4366616530168139E-2</v>
      </c>
      <c r="G248" s="32">
        <f t="shared" si="64"/>
        <v>15767412.897272103</v>
      </c>
      <c r="H248" s="41">
        <f t="shared" si="63"/>
        <v>30</v>
      </c>
      <c r="I248" s="33">
        <f t="shared" si="65"/>
        <v>384198.50374065671</v>
      </c>
      <c r="J248" s="42"/>
      <c r="K248" s="43"/>
      <c r="L248" s="36">
        <f t="shared" si="66"/>
        <v>20647196.62459559</v>
      </c>
    </row>
    <row r="249" spans="1:12" x14ac:dyDescent="0.25">
      <c r="A249" s="37">
        <v>42887</v>
      </c>
      <c r="B249" s="37">
        <v>42916</v>
      </c>
      <c r="C249" s="38">
        <v>0.2233</v>
      </c>
      <c r="D249" s="39">
        <f>IF(A249="","",C249*1.5)</f>
        <v>0.33494999999999997</v>
      </c>
      <c r="E249" s="40">
        <f>IF(D249="","", (POWER((1+D249),(1/12)))-1)</f>
        <v>2.4366616530168139E-2</v>
      </c>
      <c r="F249" s="39">
        <f>IF(A249="","",IF(D$1=0,E249,MIN(E249,D$1)))</f>
        <v>2.4366616530168139E-2</v>
      </c>
      <c r="G249" s="32">
        <f t="shared" si="64"/>
        <v>15767412.897272103</v>
      </c>
      <c r="H249" s="41">
        <f t="shared" si="63"/>
        <v>30</v>
      </c>
      <c r="I249" s="33">
        <f t="shared" si="65"/>
        <v>384198.50374065671</v>
      </c>
      <c r="J249" s="42"/>
      <c r="K249" s="43"/>
      <c r="L249" s="36">
        <f t="shared" si="66"/>
        <v>21031395.128336247</v>
      </c>
    </row>
    <row r="250" spans="1:12" x14ac:dyDescent="0.25">
      <c r="A250" s="37">
        <v>42917</v>
      </c>
      <c r="B250" s="37">
        <v>42947</v>
      </c>
      <c r="C250" s="38">
        <v>0.2198</v>
      </c>
      <c r="D250" s="39">
        <f>IF(A250="","",C250*1.5)</f>
        <v>0.32969999999999999</v>
      </c>
      <c r="E250" s="40">
        <f>IF(D250="","", (POWER((1+D250),(1/12)))-1)</f>
        <v>2.4030296637850723E-2</v>
      </c>
      <c r="F250" s="39">
        <f>IF(A250="","",IF(D$1=0,E250,MIN(E250,D$1)))</f>
        <v>2.4030296637850723E-2</v>
      </c>
      <c r="G250" s="32">
        <f t="shared" si="64"/>
        <v>15767412.897272103</v>
      </c>
      <c r="H250" s="41">
        <f t="shared" si="63"/>
        <v>30</v>
      </c>
      <c r="I250" s="33">
        <f t="shared" si="65"/>
        <v>378895.60913292196</v>
      </c>
      <c r="J250" s="42"/>
      <c r="K250" s="43"/>
      <c r="L250" s="36">
        <f t="shared" si="66"/>
        <v>21410290.73746917</v>
      </c>
    </row>
    <row r="251" spans="1:12" x14ac:dyDescent="0.25">
      <c r="A251" s="37">
        <v>42948</v>
      </c>
      <c r="B251" s="37">
        <v>42978</v>
      </c>
      <c r="C251" s="38">
        <v>0.2198</v>
      </c>
      <c r="D251" s="39">
        <f t="shared" ref="D251:D265" si="69">IF(A251="","",C251*1.5)</f>
        <v>0.32969999999999999</v>
      </c>
      <c r="E251" s="40">
        <f t="shared" ref="E251:E265" si="70">IF(D251="","", (POWER((1+D251),(1/12)))-1)</f>
        <v>2.4030296637850723E-2</v>
      </c>
      <c r="F251" s="39">
        <f t="shared" ref="F251:F265" si="71">IF(A251="","",IF(D$1=0,E251,MIN(E251,D$1)))</f>
        <v>2.4030296637850723E-2</v>
      </c>
      <c r="G251" s="32">
        <f t="shared" si="64"/>
        <v>15767412.897272103</v>
      </c>
      <c r="H251" s="41">
        <f t="shared" si="63"/>
        <v>30</v>
      </c>
      <c r="I251" s="33">
        <f t="shared" si="65"/>
        <v>378895.60913292196</v>
      </c>
      <c r="J251" s="42"/>
      <c r="K251" s="43"/>
      <c r="L251" s="36">
        <f t="shared" si="66"/>
        <v>21789186.346602093</v>
      </c>
    </row>
    <row r="252" spans="1:12" x14ac:dyDescent="0.25">
      <c r="A252" s="37">
        <v>42979</v>
      </c>
      <c r="B252" s="37">
        <v>43008</v>
      </c>
      <c r="C252" s="38">
        <v>0.2198</v>
      </c>
      <c r="D252" s="39">
        <f t="shared" si="69"/>
        <v>0.32969999999999999</v>
      </c>
      <c r="E252" s="40">
        <f t="shared" si="70"/>
        <v>2.4030296637850723E-2</v>
      </c>
      <c r="F252" s="39">
        <f t="shared" si="71"/>
        <v>2.4030296637850723E-2</v>
      </c>
      <c r="G252" s="32">
        <f t="shared" si="64"/>
        <v>15767412.897272103</v>
      </c>
      <c r="H252" s="41">
        <f t="shared" si="63"/>
        <v>30</v>
      </c>
      <c r="I252" s="33">
        <f t="shared" si="65"/>
        <v>378895.60913292196</v>
      </c>
      <c r="J252" s="42"/>
      <c r="K252" s="43"/>
      <c r="L252" s="36">
        <f t="shared" si="66"/>
        <v>22168081.955735017</v>
      </c>
    </row>
    <row r="253" spans="1:12" x14ac:dyDescent="0.25">
      <c r="A253" s="37">
        <v>43009</v>
      </c>
      <c r="B253" s="37">
        <v>43039</v>
      </c>
      <c r="C253" s="38">
        <v>0.21149999999999999</v>
      </c>
      <c r="D253" s="39">
        <f t="shared" si="69"/>
        <v>0.31724999999999998</v>
      </c>
      <c r="E253" s="40">
        <f t="shared" si="70"/>
        <v>2.3227846316473233E-2</v>
      </c>
      <c r="F253" s="39">
        <f t="shared" si="71"/>
        <v>2.3227846316473233E-2</v>
      </c>
      <c r="G253" s="32">
        <f t="shared" si="64"/>
        <v>15767412.897272103</v>
      </c>
      <c r="H253" s="41">
        <f t="shared" si="63"/>
        <v>30</v>
      </c>
      <c r="I253" s="33">
        <f t="shared" si="65"/>
        <v>366243.04358621436</v>
      </c>
      <c r="J253" s="42"/>
      <c r="K253" s="43"/>
      <c r="L253" s="36">
        <f t="shared" si="66"/>
        <v>22534324.99932123</v>
      </c>
    </row>
    <row r="254" spans="1:12" x14ac:dyDescent="0.25">
      <c r="A254" s="37">
        <v>43040</v>
      </c>
      <c r="B254" s="37">
        <v>43069</v>
      </c>
      <c r="C254" s="38">
        <v>0.20960000000000001</v>
      </c>
      <c r="D254" s="39">
        <f t="shared" si="69"/>
        <v>0.31440000000000001</v>
      </c>
      <c r="E254" s="40">
        <f t="shared" si="70"/>
        <v>2.3043175271197036E-2</v>
      </c>
      <c r="F254" s="39">
        <f t="shared" si="71"/>
        <v>2.3043175271197036E-2</v>
      </c>
      <c r="G254" s="32">
        <f t="shared" si="64"/>
        <v>15767412.897272103</v>
      </c>
      <c r="H254" s="41">
        <f t="shared" si="63"/>
        <v>30</v>
      </c>
      <c r="I254" s="33">
        <f t="shared" si="65"/>
        <v>363331.25896517374</v>
      </c>
      <c r="J254" s="42"/>
      <c r="K254" s="43"/>
      <c r="L254" s="36">
        <f t="shared" si="66"/>
        <v>22897656.258286402</v>
      </c>
    </row>
    <row r="255" spans="1:12" x14ac:dyDescent="0.25">
      <c r="A255" s="37">
        <v>43070</v>
      </c>
      <c r="B255" s="37">
        <v>43100</v>
      </c>
      <c r="C255" s="38">
        <v>0.2077</v>
      </c>
      <c r="D255" s="39">
        <f t="shared" si="69"/>
        <v>0.31154999999999999</v>
      </c>
      <c r="E255" s="40">
        <f t="shared" si="70"/>
        <v>2.2858136808515228E-2</v>
      </c>
      <c r="F255" s="39">
        <f t="shared" si="71"/>
        <v>2.2858136808515228E-2</v>
      </c>
      <c r="G255" s="32">
        <f t="shared" si="64"/>
        <v>15767412.897272103</v>
      </c>
      <c r="H255" s="41">
        <f t="shared" si="63"/>
        <v>30</v>
      </c>
      <c r="I255" s="33">
        <f t="shared" si="65"/>
        <v>360413.68112219317</v>
      </c>
      <c r="J255" s="42"/>
      <c r="K255" s="43"/>
      <c r="L255" s="36">
        <f t="shared" si="66"/>
        <v>23258069.939408597</v>
      </c>
    </row>
    <row r="256" spans="1:12" x14ac:dyDescent="0.25">
      <c r="A256" s="37">
        <v>43101</v>
      </c>
      <c r="B256" s="37">
        <v>43131</v>
      </c>
      <c r="C256" s="38">
        <v>0.2069</v>
      </c>
      <c r="D256" s="39">
        <f t="shared" si="69"/>
        <v>0.31035000000000001</v>
      </c>
      <c r="E256" s="40">
        <f t="shared" si="70"/>
        <v>2.2780115587483163E-2</v>
      </c>
      <c r="F256" s="39">
        <f t="shared" si="71"/>
        <v>2.2780115587483163E-2</v>
      </c>
      <c r="G256" s="32">
        <f t="shared" si="64"/>
        <v>15767412.897272103</v>
      </c>
      <c r="H256" s="41">
        <f t="shared" si="63"/>
        <v>30</v>
      </c>
      <c r="I256" s="33">
        <f t="shared" si="65"/>
        <v>359183.48831543128</v>
      </c>
      <c r="J256" s="42"/>
      <c r="K256" s="43"/>
      <c r="L256" s="36">
        <f t="shared" si="66"/>
        <v>23617253.427724026</v>
      </c>
    </row>
    <row r="257" spans="1:12" x14ac:dyDescent="0.25">
      <c r="A257" s="37">
        <v>43132</v>
      </c>
      <c r="B257" s="37">
        <v>43159</v>
      </c>
      <c r="C257" s="38">
        <v>0.21010000000000001</v>
      </c>
      <c r="D257" s="39">
        <f t="shared" si="69"/>
        <v>0.31515000000000004</v>
      </c>
      <c r="E257" s="40">
        <f t="shared" si="70"/>
        <v>2.3091808474569486E-2</v>
      </c>
      <c r="F257" s="39">
        <f t="shared" si="71"/>
        <v>2.3091808474569486E-2</v>
      </c>
      <c r="G257" s="32">
        <f t="shared" si="64"/>
        <v>15767412.897272103</v>
      </c>
      <c r="H257" s="41">
        <f t="shared" si="63"/>
        <v>30</v>
      </c>
      <c r="I257" s="33">
        <f t="shared" si="65"/>
        <v>364098.07876326417</v>
      </c>
      <c r="J257" s="42"/>
      <c r="K257" s="43"/>
      <c r="L257" s="36">
        <f t="shared" si="66"/>
        <v>23981351.506487291</v>
      </c>
    </row>
    <row r="258" spans="1:12" x14ac:dyDescent="0.25">
      <c r="A258" s="37">
        <v>43160</v>
      </c>
      <c r="B258" s="37">
        <v>43190</v>
      </c>
      <c r="C258" s="38">
        <v>0.20680000000000001</v>
      </c>
      <c r="D258" s="39">
        <f t="shared" si="69"/>
        <v>0.31020000000000003</v>
      </c>
      <c r="E258" s="40">
        <f t="shared" si="70"/>
        <v>2.2770358330055807E-2</v>
      </c>
      <c r="F258" s="39">
        <f t="shared" si="71"/>
        <v>2.2770358330055807E-2</v>
      </c>
      <c r="G258" s="32">
        <f t="shared" si="64"/>
        <v>15767412.897272103</v>
      </c>
      <c r="H258" s="41">
        <f t="shared" si="63"/>
        <v>30</v>
      </c>
      <c r="I258" s="33">
        <f t="shared" si="65"/>
        <v>359029.6416088292</v>
      </c>
      <c r="J258" s="42"/>
      <c r="K258" s="43"/>
      <c r="L258" s="36">
        <f t="shared" si="66"/>
        <v>24340381.148096122</v>
      </c>
    </row>
    <row r="259" spans="1:12" x14ac:dyDescent="0.25">
      <c r="A259" s="37">
        <v>43191</v>
      </c>
      <c r="B259" s="37">
        <v>43220</v>
      </c>
      <c r="C259" s="38">
        <v>0.20480000000000001</v>
      </c>
      <c r="D259" s="39">
        <f t="shared" si="69"/>
        <v>0.30720000000000003</v>
      </c>
      <c r="E259" s="40">
        <f t="shared" si="70"/>
        <v>2.2574997834371668E-2</v>
      </c>
      <c r="F259" s="39">
        <f t="shared" si="71"/>
        <v>2.2574997834371668E-2</v>
      </c>
      <c r="G259" s="32">
        <f t="shared" si="64"/>
        <v>15767412.897272103</v>
      </c>
      <c r="H259" s="41">
        <f t="shared" si="63"/>
        <v>30</v>
      </c>
      <c r="I259" s="33">
        <f t="shared" si="65"/>
        <v>355949.31200956163</v>
      </c>
      <c r="J259" s="42"/>
      <c r="K259" s="43"/>
      <c r="L259" s="36">
        <f t="shared" si="66"/>
        <v>24696330.460105684</v>
      </c>
    </row>
    <row r="260" spans="1:12" x14ac:dyDescent="0.25">
      <c r="A260" s="37">
        <v>43221</v>
      </c>
      <c r="B260" s="37">
        <v>43251</v>
      </c>
      <c r="C260" s="38">
        <v>0.2044</v>
      </c>
      <c r="D260" s="39">
        <f t="shared" si="69"/>
        <v>0.30659999999999998</v>
      </c>
      <c r="E260" s="40">
        <f t="shared" si="70"/>
        <v>2.2535876422826506E-2</v>
      </c>
      <c r="F260" s="39">
        <f t="shared" si="71"/>
        <v>2.2535876422826506E-2</v>
      </c>
      <c r="G260" s="32">
        <f t="shared" si="64"/>
        <v>15767412.897272103</v>
      </c>
      <c r="H260" s="41">
        <f t="shared" si="63"/>
        <v>30</v>
      </c>
      <c r="I260" s="33">
        <f t="shared" si="65"/>
        <v>355332.46856060496</v>
      </c>
      <c r="J260" s="42"/>
      <c r="K260" s="43"/>
      <c r="L260" s="36">
        <f t="shared" si="66"/>
        <v>25051662.92866629</v>
      </c>
    </row>
    <row r="261" spans="1:12" x14ac:dyDescent="0.25">
      <c r="A261" s="37">
        <v>43252</v>
      </c>
      <c r="B261" s="37">
        <v>43281</v>
      </c>
      <c r="C261" s="38">
        <v>0.20280000000000001</v>
      </c>
      <c r="D261" s="39">
        <f t="shared" si="69"/>
        <v>0.30420000000000003</v>
      </c>
      <c r="E261" s="40">
        <f t="shared" si="70"/>
        <v>2.2379225919199275E-2</v>
      </c>
      <c r="F261" s="39">
        <f t="shared" si="71"/>
        <v>2.2379225919199275E-2</v>
      </c>
      <c r="G261" s="32">
        <f t="shared" si="64"/>
        <v>15767412.897272103</v>
      </c>
      <c r="H261" s="41">
        <f t="shared" si="63"/>
        <v>30</v>
      </c>
      <c r="I261" s="33">
        <f t="shared" si="65"/>
        <v>352862.49538934877</v>
      </c>
      <c r="J261" s="42"/>
      <c r="K261" s="43"/>
      <c r="L261" s="36">
        <f t="shared" si="66"/>
        <v>25404525.42405564</v>
      </c>
    </row>
    <row r="262" spans="1:12" x14ac:dyDescent="0.25">
      <c r="A262" s="37">
        <v>43282</v>
      </c>
      <c r="B262" s="37">
        <v>43312</v>
      </c>
      <c r="C262" s="38">
        <v>0.20030000000000001</v>
      </c>
      <c r="D262" s="39">
        <f t="shared" si="69"/>
        <v>0.30044999999999999</v>
      </c>
      <c r="E262" s="40">
        <f t="shared" si="70"/>
        <v>2.2133929699163168E-2</v>
      </c>
      <c r="F262" s="39">
        <f t="shared" si="71"/>
        <v>2.2133929699163168E-2</v>
      </c>
      <c r="G262" s="32">
        <f t="shared" si="64"/>
        <v>15767412.897272103</v>
      </c>
      <c r="H262" s="41">
        <f t="shared" si="63"/>
        <v>30</v>
      </c>
      <c r="I262" s="33">
        <f t="shared" si="65"/>
        <v>348994.80860589939</v>
      </c>
      <c r="J262" s="42"/>
      <c r="K262" s="43"/>
      <c r="L262" s="36">
        <f t="shared" si="66"/>
        <v>25753520.232661538</v>
      </c>
    </row>
    <row r="263" spans="1:12" x14ac:dyDescent="0.25">
      <c r="A263" s="37">
        <v>43313</v>
      </c>
      <c r="B263" s="37">
        <v>43343</v>
      </c>
      <c r="C263" s="38">
        <v>0.19939999999999999</v>
      </c>
      <c r="D263" s="39">
        <f t="shared" si="69"/>
        <v>0.29909999999999998</v>
      </c>
      <c r="E263" s="40">
        <f t="shared" si="70"/>
        <v>2.2045464310016527E-2</v>
      </c>
      <c r="F263" s="39">
        <f t="shared" si="71"/>
        <v>2.2045464310016527E-2</v>
      </c>
      <c r="G263" s="32">
        <f t="shared" si="64"/>
        <v>15767412.897272103</v>
      </c>
      <c r="H263" s="41">
        <f t="shared" si="63"/>
        <v>30</v>
      </c>
      <c r="I263" s="33">
        <f t="shared" si="65"/>
        <v>347599.93828810641</v>
      </c>
      <c r="J263" s="42"/>
      <c r="K263" s="43"/>
      <c r="L263" s="36">
        <f t="shared" si="66"/>
        <v>26101120.170949645</v>
      </c>
    </row>
    <row r="264" spans="1:12" x14ac:dyDescent="0.25">
      <c r="A264" s="37">
        <v>43344</v>
      </c>
      <c r="B264" s="37">
        <v>43373</v>
      </c>
      <c r="C264" s="38">
        <v>0.1981</v>
      </c>
      <c r="D264" s="39">
        <f t="shared" si="69"/>
        <v>0.29715000000000003</v>
      </c>
      <c r="E264" s="40">
        <f t="shared" si="70"/>
        <v>2.1917532081249247E-2</v>
      </c>
      <c r="F264" s="39">
        <f t="shared" si="71"/>
        <v>2.1917532081249247E-2</v>
      </c>
      <c r="G264" s="32">
        <f t="shared" si="64"/>
        <v>15767412.897272103</v>
      </c>
      <c r="H264" s="41">
        <f t="shared" si="63"/>
        <v>30</v>
      </c>
      <c r="I264" s="33">
        <f t="shared" si="65"/>
        <v>345582.77801426442</v>
      </c>
      <c r="J264" s="42"/>
      <c r="K264" s="43"/>
      <c r="L264" s="36">
        <f t="shared" si="66"/>
        <v>26446702.94896391</v>
      </c>
    </row>
    <row r="265" spans="1:12" x14ac:dyDescent="0.25">
      <c r="A265" s="37">
        <v>43374</v>
      </c>
      <c r="B265" s="37">
        <v>43404</v>
      </c>
      <c r="C265" s="38">
        <v>0.1963</v>
      </c>
      <c r="D265" s="39">
        <f t="shared" si="69"/>
        <v>0.29444999999999999</v>
      </c>
      <c r="E265" s="40">
        <f t="shared" si="70"/>
        <v>2.1740103800155453E-2</v>
      </c>
      <c r="F265" s="39">
        <f t="shared" si="71"/>
        <v>2.1740103800155453E-2</v>
      </c>
      <c r="G265" s="32">
        <f t="shared" si="64"/>
        <v>15767412.897272103</v>
      </c>
      <c r="H265" s="41">
        <f t="shared" si="63"/>
        <v>30</v>
      </c>
      <c r="I265" s="33">
        <f t="shared" si="65"/>
        <v>342785.19304660533</v>
      </c>
      <c r="J265" s="42"/>
      <c r="K265" s="43"/>
      <c r="L265" s="36">
        <f t="shared" si="66"/>
        <v>26789488.142010517</v>
      </c>
    </row>
    <row r="266" spans="1:12" x14ac:dyDescent="0.25">
      <c r="A266" s="37">
        <v>43405</v>
      </c>
      <c r="B266" s="37">
        <v>43434</v>
      </c>
      <c r="C266" s="38">
        <v>0.19489999999999999</v>
      </c>
      <c r="D266" s="39">
        <f>IF(A266="","",C266*1.5)</f>
        <v>0.29235</v>
      </c>
      <c r="E266" s="40">
        <f>IF(D266="","", (POWER((1+D266),(1/12)))-1)</f>
        <v>2.1601869331581591E-2</v>
      </c>
      <c r="F266" s="39">
        <f>IF(A266="","",IF(D$1=0,E266,MIN(E266,D$1)))</f>
        <v>2.1601869331581591E-2</v>
      </c>
      <c r="G266" s="32">
        <f t="shared" si="64"/>
        <v>15767412.897272103</v>
      </c>
      <c r="H266" s="41">
        <f t="shared" si="63"/>
        <v>30</v>
      </c>
      <c r="I266" s="33">
        <f t="shared" si="65"/>
        <v>340605.59310396627</v>
      </c>
      <c r="J266" s="42"/>
      <c r="K266" s="43"/>
      <c r="L266" s="36">
        <f t="shared" si="66"/>
        <v>27130093.735114485</v>
      </c>
    </row>
    <row r="267" spans="1:12" x14ac:dyDescent="0.25">
      <c r="A267" s="37">
        <v>43435</v>
      </c>
      <c r="B267" s="37">
        <v>43465</v>
      </c>
      <c r="C267" s="38">
        <v>0.19400000000000001</v>
      </c>
      <c r="D267" s="39">
        <f t="shared" ref="D267:D268" si="72">IF(A267="","",C267*1.5)</f>
        <v>0.29100000000000004</v>
      </c>
      <c r="E267" s="40">
        <f t="shared" ref="E267:E268" si="73">IF(D267="","", (POWER((1+D267),(1/12)))-1)</f>
        <v>2.1512895544899102E-2</v>
      </c>
      <c r="F267" s="39">
        <f t="shared" ref="F267:F268" si="74">IF(A267="","",IF(D$1=0,E267,MIN(E267,D$1)))</f>
        <v>2.1512895544899102E-2</v>
      </c>
      <c r="G267" s="32">
        <f t="shared" si="64"/>
        <v>15767412.897272103</v>
      </c>
      <c r="H267" s="41">
        <f t="shared" si="63"/>
        <v>30</v>
      </c>
      <c r="I267" s="33">
        <f t="shared" si="65"/>
        <v>339202.70667230967</v>
      </c>
      <c r="J267" s="42"/>
      <c r="K267" s="43"/>
      <c r="L267" s="36">
        <f t="shared" si="66"/>
        <v>27469296.441786796</v>
      </c>
    </row>
    <row r="268" spans="1:12" x14ac:dyDescent="0.25">
      <c r="A268" s="37">
        <v>43466</v>
      </c>
      <c r="B268" s="37">
        <v>43496</v>
      </c>
      <c r="C268" s="38">
        <v>0.19159999999999999</v>
      </c>
      <c r="D268" s="39">
        <f t="shared" si="72"/>
        <v>0.28739999999999999</v>
      </c>
      <c r="E268" s="40">
        <f t="shared" si="73"/>
        <v>2.127521449135017E-2</v>
      </c>
      <c r="F268" s="39">
        <f t="shared" si="74"/>
        <v>2.127521449135017E-2</v>
      </c>
      <c r="G268" s="32">
        <f t="shared" si="64"/>
        <v>15767412.897272103</v>
      </c>
      <c r="H268" s="41">
        <f t="shared" si="63"/>
        <v>30</v>
      </c>
      <c r="I268" s="33">
        <f t="shared" si="65"/>
        <v>335455.09136314498</v>
      </c>
      <c r="J268" s="42"/>
      <c r="K268" s="43"/>
      <c r="L268" s="36">
        <f t="shared" si="66"/>
        <v>27804751.533149939</v>
      </c>
    </row>
    <row r="269" spans="1:12" x14ac:dyDescent="0.25">
      <c r="A269" s="44"/>
      <c r="B269" s="45"/>
      <c r="C269" s="45"/>
      <c r="D269" s="129" t="s">
        <v>19</v>
      </c>
      <c r="E269" s="129"/>
      <c r="F269" s="46" t="s">
        <v>20</v>
      </c>
      <c r="G269" s="47">
        <f>G268</f>
        <v>15767412.897272103</v>
      </c>
      <c r="H269" s="48">
        <f>SUM(H232:H268)</f>
        <v>1087</v>
      </c>
      <c r="I269" s="66">
        <f>SUM(I236:I268)</f>
        <v>12037338.635877831</v>
      </c>
      <c r="J269" s="49"/>
      <c r="K269" s="50"/>
      <c r="L269" s="36">
        <f>+L268</f>
        <v>27804751.533149939</v>
      </c>
    </row>
    <row r="270" spans="1:12" x14ac:dyDescent="0.25">
      <c r="A270" s="52"/>
      <c r="B270" s="52"/>
      <c r="C270" s="52"/>
      <c r="D270" s="52"/>
      <c r="E270" s="52"/>
      <c r="F270" s="52"/>
      <c r="G270" s="53"/>
      <c r="H270" s="53"/>
      <c r="I270" s="54"/>
      <c r="J270" s="55"/>
      <c r="K270" s="56"/>
      <c r="L270" s="57"/>
    </row>
    <row r="271" spans="1:12" x14ac:dyDescent="0.25">
      <c r="A271" s="52"/>
      <c r="B271" s="52"/>
      <c r="C271" s="52"/>
      <c r="D271" s="58"/>
      <c r="E271" s="58"/>
      <c r="F271" s="58"/>
      <c r="G271" s="59"/>
      <c r="H271" s="111" t="s">
        <v>21</v>
      </c>
      <c r="I271" s="111"/>
      <c r="J271" s="111"/>
      <c r="K271" s="130"/>
      <c r="L271" s="60">
        <f>SUM(G269,I269)</f>
        <v>27804751.533149935</v>
      </c>
    </row>
    <row r="272" spans="1:12" x14ac:dyDescent="0.25">
      <c r="A272" s="52"/>
      <c r="B272" s="52"/>
      <c r="C272" s="52"/>
      <c r="D272" s="52"/>
      <c r="E272" s="52"/>
      <c r="F272" s="52"/>
      <c r="G272" s="53"/>
      <c r="H272" s="53"/>
      <c r="I272" s="54"/>
      <c r="J272" s="55"/>
      <c r="K272" s="56"/>
      <c r="L272" s="57"/>
    </row>
    <row r="273" spans="1:12" x14ac:dyDescent="0.25">
      <c r="C273" s="7"/>
      <c r="H273" s="111" t="s">
        <v>22</v>
      </c>
      <c r="I273" s="111"/>
      <c r="J273" s="111"/>
      <c r="K273" s="111"/>
      <c r="L273" s="61">
        <f>I269</f>
        <v>12037338.635877831</v>
      </c>
    </row>
    <row r="276" spans="1:12" ht="15.75" x14ac:dyDescent="0.25">
      <c r="A276" s="63" t="s">
        <v>0</v>
      </c>
      <c r="B276" s="64">
        <v>4779</v>
      </c>
      <c r="C276" s="1"/>
      <c r="D276" s="2"/>
      <c r="E276" s="2"/>
      <c r="F276" s="3"/>
      <c r="G276" s="4"/>
      <c r="H276" s="3"/>
      <c r="I276" s="3"/>
      <c r="J276" s="3"/>
      <c r="K276" s="5"/>
      <c r="L276" s="6"/>
    </row>
    <row r="277" spans="1:12" x14ac:dyDescent="0.25">
      <c r="A277" s="63" t="s">
        <v>1</v>
      </c>
      <c r="B277" s="65">
        <v>132427390</v>
      </c>
      <c r="C277" s="7"/>
      <c r="D277" s="1"/>
      <c r="E277" s="2"/>
      <c r="F277" s="8"/>
      <c r="G277" s="8"/>
      <c r="H277" s="3"/>
      <c r="I277" s="3"/>
      <c r="J277" s="3"/>
      <c r="K277" s="5"/>
      <c r="L277" s="6"/>
    </row>
    <row r="278" spans="1:12" x14ac:dyDescent="0.25">
      <c r="A278" s="117"/>
      <c r="B278" s="117"/>
      <c r="C278" s="131"/>
      <c r="D278" s="118"/>
      <c r="E278" s="119"/>
      <c r="F278" s="3"/>
      <c r="G278" s="3"/>
      <c r="H278" s="3"/>
      <c r="I278" s="3"/>
      <c r="J278" s="3"/>
      <c r="K278" s="5"/>
      <c r="L278" s="6"/>
    </row>
    <row r="279" spans="1:12" x14ac:dyDescent="0.25">
      <c r="A279" s="9"/>
      <c r="B279" s="9"/>
      <c r="C279" s="10"/>
      <c r="D279" s="11"/>
      <c r="E279" s="11"/>
      <c r="F279" s="3"/>
      <c r="G279" s="3"/>
      <c r="H279" s="3"/>
      <c r="I279" s="3"/>
      <c r="J279" s="3"/>
      <c r="K279" s="5"/>
      <c r="L279" s="6"/>
    </row>
    <row r="280" spans="1:12" x14ac:dyDescent="0.25">
      <c r="A280" s="120" t="s">
        <v>2</v>
      </c>
      <c r="B280" s="121"/>
      <c r="C280" s="12" t="s">
        <v>3</v>
      </c>
      <c r="D280" s="122" t="s">
        <v>4</v>
      </c>
      <c r="E280" s="123"/>
      <c r="F280" s="13" t="s">
        <v>5</v>
      </c>
      <c r="G280" s="124" t="s">
        <v>6</v>
      </c>
      <c r="H280" s="125"/>
      <c r="I280" s="125"/>
      <c r="J280" s="125"/>
      <c r="K280" s="125"/>
      <c r="L280" s="126"/>
    </row>
    <row r="281" spans="1:12" ht="36" x14ac:dyDescent="0.25">
      <c r="A281" s="14" t="s">
        <v>7</v>
      </c>
      <c r="B281" s="14" t="s">
        <v>8</v>
      </c>
      <c r="C281" s="15" t="s">
        <v>9</v>
      </c>
      <c r="D281" s="16" t="s">
        <v>10</v>
      </c>
      <c r="E281" s="16" t="s">
        <v>11</v>
      </c>
      <c r="F281" s="12" t="s">
        <v>12</v>
      </c>
      <c r="G281" s="17" t="s">
        <v>13</v>
      </c>
      <c r="H281" s="18" t="s">
        <v>14</v>
      </c>
      <c r="I281" s="19" t="s">
        <v>15</v>
      </c>
      <c r="J281" s="127" t="s">
        <v>16</v>
      </c>
      <c r="K281" s="128"/>
      <c r="L281" s="62" t="s">
        <v>23</v>
      </c>
    </row>
    <row r="282" spans="1:12" x14ac:dyDescent="0.25">
      <c r="A282" s="20"/>
      <c r="B282" s="21"/>
      <c r="C282" s="22"/>
      <c r="D282" s="23" t="str">
        <f>IF(C282="","",C282*1.5)</f>
        <v/>
      </c>
      <c r="E282" s="24" t="str">
        <f t="shared" ref="E282:E300" si="75">IF(D282="","", (POWER((1+D282),(1/12)))-1)</f>
        <v/>
      </c>
      <c r="F282" s="25" t="str">
        <f>IF(A282="","",IF(D$228=0,E282,MIN(E282,D$228)))</f>
        <v/>
      </c>
      <c r="G282" s="26">
        <f>B277</f>
        <v>132427390</v>
      </c>
      <c r="H282" s="27" t="str">
        <f t="shared" ref="H282:H320" si="76">IF(A282="","",DAYS360(A282,B282+(1)))</f>
        <v/>
      </c>
      <c r="I282" s="28">
        <f>D278</f>
        <v>0</v>
      </c>
      <c r="J282" s="29" t="s">
        <v>17</v>
      </c>
      <c r="K282" s="30" t="s">
        <v>18</v>
      </c>
      <c r="L282" s="31">
        <f>G282+I282</f>
        <v>132427390</v>
      </c>
    </row>
    <row r="283" spans="1:12" x14ac:dyDescent="0.25">
      <c r="A283" s="20"/>
      <c r="B283" s="20"/>
      <c r="C283" s="22"/>
      <c r="D283" s="23" t="str">
        <f>IF(C283="","",C283*1.5)</f>
        <v/>
      </c>
      <c r="E283" s="24" t="str">
        <f t="shared" si="75"/>
        <v/>
      </c>
      <c r="F283" s="25" t="str">
        <f>IF(A283="","",IF(D$228=0,E283,MIN(E283,D$228)))</f>
        <v/>
      </c>
      <c r="G283" s="32">
        <f t="shared" ref="G283:G320" si="77">MIN(G282,L282)</f>
        <v>132427390</v>
      </c>
      <c r="H283" s="27" t="str">
        <f t="shared" si="76"/>
        <v/>
      </c>
      <c r="I283" s="33" t="str">
        <f t="shared" ref="I283:I320" si="78">IF(A283="","",((G283*F283)/30)*H283)</f>
        <v/>
      </c>
      <c r="J283" s="34"/>
      <c r="K283" s="35"/>
      <c r="L283" s="36">
        <f t="shared" ref="L283:L320" si="79">SUM(L282,I283)-J283</f>
        <v>132427390</v>
      </c>
    </row>
    <row r="284" spans="1:12" x14ac:dyDescent="0.25">
      <c r="A284" s="37">
        <v>42394</v>
      </c>
      <c r="B284" s="37">
        <v>42400</v>
      </c>
      <c r="C284" s="38">
        <v>0.1968</v>
      </c>
      <c r="D284" s="39">
        <f t="shared" ref="D284:D300" si="80">IF(A284="","",C284*1.5)</f>
        <v>0.29520000000000002</v>
      </c>
      <c r="E284" s="40">
        <f t="shared" si="75"/>
        <v>2.1789423437557742E-2</v>
      </c>
      <c r="F284" s="39">
        <f t="shared" ref="F284:F300" si="81">IF(A284="","",IF(D$1=0,E284,MIN(E284,D$1)))</f>
        <v>2.1789423437557742E-2</v>
      </c>
      <c r="G284" s="32">
        <f t="shared" si="77"/>
        <v>132427390</v>
      </c>
      <c r="H284" s="41">
        <f t="shared" si="76"/>
        <v>6</v>
      </c>
      <c r="I284" s="33">
        <f t="shared" si="78"/>
        <v>577103.29508811992</v>
      </c>
      <c r="J284" s="42"/>
      <c r="K284" s="43"/>
      <c r="L284" s="36">
        <f t="shared" si="79"/>
        <v>133004493.29508813</v>
      </c>
    </row>
    <row r="285" spans="1:12" x14ac:dyDescent="0.25">
      <c r="A285" s="37">
        <v>42401</v>
      </c>
      <c r="B285" s="37">
        <v>42429</v>
      </c>
      <c r="C285" s="38">
        <v>0.1968</v>
      </c>
      <c r="D285" s="39">
        <f t="shared" si="80"/>
        <v>0.29520000000000002</v>
      </c>
      <c r="E285" s="40">
        <f t="shared" si="75"/>
        <v>2.1789423437557742E-2</v>
      </c>
      <c r="F285" s="39">
        <f t="shared" si="81"/>
        <v>2.1789423437557742E-2</v>
      </c>
      <c r="G285" s="32">
        <f t="shared" si="77"/>
        <v>132427390</v>
      </c>
      <c r="H285" s="41">
        <f t="shared" si="76"/>
        <v>30</v>
      </c>
      <c r="I285" s="33">
        <f t="shared" si="78"/>
        <v>2885516.4754406</v>
      </c>
      <c r="J285" s="42"/>
      <c r="K285" s="43"/>
      <c r="L285" s="36">
        <f t="shared" si="79"/>
        <v>135890009.77052873</v>
      </c>
    </row>
    <row r="286" spans="1:12" x14ac:dyDescent="0.25">
      <c r="A286" s="37">
        <v>42430</v>
      </c>
      <c r="B286" s="37">
        <v>42460</v>
      </c>
      <c r="C286" s="38">
        <v>0.1968</v>
      </c>
      <c r="D286" s="39">
        <f t="shared" si="80"/>
        <v>0.29520000000000002</v>
      </c>
      <c r="E286" s="40">
        <f t="shared" si="75"/>
        <v>2.1789423437557742E-2</v>
      </c>
      <c r="F286" s="39">
        <f t="shared" si="81"/>
        <v>2.1789423437557742E-2</v>
      </c>
      <c r="G286" s="32">
        <f t="shared" si="77"/>
        <v>132427390</v>
      </c>
      <c r="H286" s="41">
        <f t="shared" si="76"/>
        <v>30</v>
      </c>
      <c r="I286" s="33">
        <f t="shared" si="78"/>
        <v>2885516.4754406</v>
      </c>
      <c r="J286" s="42"/>
      <c r="K286" s="43"/>
      <c r="L286" s="36">
        <f t="shared" si="79"/>
        <v>138775526.24596933</v>
      </c>
    </row>
    <row r="287" spans="1:12" x14ac:dyDescent="0.25">
      <c r="A287" s="37">
        <v>42461</v>
      </c>
      <c r="B287" s="37">
        <v>42490</v>
      </c>
      <c r="C287" s="38">
        <v>0.2054</v>
      </c>
      <c r="D287" s="39">
        <f t="shared" si="80"/>
        <v>0.30809999999999998</v>
      </c>
      <c r="E287" s="40">
        <f t="shared" si="75"/>
        <v>2.2633649099822239E-2</v>
      </c>
      <c r="F287" s="39">
        <f t="shared" si="81"/>
        <v>2.2633649099822239E-2</v>
      </c>
      <c r="G287" s="32">
        <f t="shared" si="77"/>
        <v>132427390</v>
      </c>
      <c r="H287" s="41">
        <f t="shared" si="76"/>
        <v>30</v>
      </c>
      <c r="I287" s="33">
        <f t="shared" si="78"/>
        <v>2997315.0764653087</v>
      </c>
      <c r="J287" s="42"/>
      <c r="K287" s="43"/>
      <c r="L287" s="36">
        <f t="shared" si="79"/>
        <v>141772841.32243463</v>
      </c>
    </row>
    <row r="288" spans="1:12" x14ac:dyDescent="0.25">
      <c r="A288" s="37">
        <v>42491</v>
      </c>
      <c r="B288" s="37">
        <v>42521</v>
      </c>
      <c r="C288" s="38">
        <v>0.2054</v>
      </c>
      <c r="D288" s="39">
        <f t="shared" si="80"/>
        <v>0.30809999999999998</v>
      </c>
      <c r="E288" s="40">
        <f t="shared" si="75"/>
        <v>2.2633649099822239E-2</v>
      </c>
      <c r="F288" s="39">
        <f t="shared" si="81"/>
        <v>2.2633649099822239E-2</v>
      </c>
      <c r="G288" s="32">
        <f t="shared" si="77"/>
        <v>132427390</v>
      </c>
      <c r="H288" s="41">
        <f t="shared" si="76"/>
        <v>30</v>
      </c>
      <c r="I288" s="33">
        <f t="shared" si="78"/>
        <v>2997315.0764653087</v>
      </c>
      <c r="J288" s="42"/>
      <c r="K288" s="43"/>
      <c r="L288" s="36">
        <f t="shared" si="79"/>
        <v>144770156.39889994</v>
      </c>
    </row>
    <row r="289" spans="1:12" x14ac:dyDescent="0.25">
      <c r="A289" s="37">
        <v>42522</v>
      </c>
      <c r="B289" s="37">
        <v>42551</v>
      </c>
      <c r="C289" s="38">
        <v>0.2054</v>
      </c>
      <c r="D289" s="39">
        <f t="shared" si="80"/>
        <v>0.30809999999999998</v>
      </c>
      <c r="E289" s="40">
        <f t="shared" si="75"/>
        <v>2.2633649099822239E-2</v>
      </c>
      <c r="F289" s="39">
        <f t="shared" si="81"/>
        <v>2.2633649099822239E-2</v>
      </c>
      <c r="G289" s="32">
        <f t="shared" si="77"/>
        <v>132427390</v>
      </c>
      <c r="H289" s="41">
        <f t="shared" si="76"/>
        <v>30</v>
      </c>
      <c r="I289" s="33">
        <f t="shared" si="78"/>
        <v>2997315.0764653087</v>
      </c>
      <c r="J289" s="42"/>
      <c r="K289" s="43"/>
      <c r="L289" s="36">
        <f t="shared" si="79"/>
        <v>147767471.47536525</v>
      </c>
    </row>
    <row r="290" spans="1:12" x14ac:dyDescent="0.25">
      <c r="A290" s="37">
        <v>42552</v>
      </c>
      <c r="B290" s="37">
        <v>42582</v>
      </c>
      <c r="C290" s="38">
        <v>0.21340000000000001</v>
      </c>
      <c r="D290" s="39">
        <f t="shared" si="80"/>
        <v>0.3201</v>
      </c>
      <c r="E290" s="40">
        <f t="shared" si="75"/>
        <v>2.3412151466478903E-2</v>
      </c>
      <c r="F290" s="39">
        <f t="shared" si="81"/>
        <v>2.3412151466478903E-2</v>
      </c>
      <c r="G290" s="32">
        <f t="shared" si="77"/>
        <v>132427390</v>
      </c>
      <c r="H290" s="41">
        <f t="shared" si="76"/>
        <v>30</v>
      </c>
      <c r="I290" s="33">
        <f t="shared" si="78"/>
        <v>3100410.1129904739</v>
      </c>
      <c r="J290" s="42"/>
      <c r="K290" s="43"/>
      <c r="L290" s="36">
        <f t="shared" si="79"/>
        <v>150867881.58835572</v>
      </c>
    </row>
    <row r="291" spans="1:12" x14ac:dyDescent="0.25">
      <c r="A291" s="37">
        <v>42583</v>
      </c>
      <c r="B291" s="37">
        <v>42613</v>
      </c>
      <c r="C291" s="38">
        <v>0.21340000000000001</v>
      </c>
      <c r="D291" s="39">
        <f t="shared" si="80"/>
        <v>0.3201</v>
      </c>
      <c r="E291" s="40">
        <f t="shared" si="75"/>
        <v>2.3412151466478903E-2</v>
      </c>
      <c r="F291" s="39">
        <f t="shared" si="81"/>
        <v>2.3412151466478903E-2</v>
      </c>
      <c r="G291" s="32">
        <f t="shared" si="77"/>
        <v>132427390</v>
      </c>
      <c r="H291" s="41">
        <f t="shared" si="76"/>
        <v>30</v>
      </c>
      <c r="I291" s="33">
        <f t="shared" si="78"/>
        <v>3100410.1129904739</v>
      </c>
      <c r="J291" s="42"/>
      <c r="K291" s="43"/>
      <c r="L291" s="36">
        <f t="shared" si="79"/>
        <v>153968291.70134619</v>
      </c>
    </row>
    <row r="292" spans="1:12" x14ac:dyDescent="0.25">
      <c r="A292" s="37">
        <v>42614</v>
      </c>
      <c r="B292" s="37">
        <v>42643</v>
      </c>
      <c r="C292" s="38">
        <v>0.21340000000000001</v>
      </c>
      <c r="D292" s="39">
        <f t="shared" si="80"/>
        <v>0.3201</v>
      </c>
      <c r="E292" s="40">
        <f t="shared" si="75"/>
        <v>2.3412151466478903E-2</v>
      </c>
      <c r="F292" s="39">
        <f t="shared" si="81"/>
        <v>2.3412151466478903E-2</v>
      </c>
      <c r="G292" s="32">
        <f t="shared" si="77"/>
        <v>132427390</v>
      </c>
      <c r="H292" s="41">
        <f t="shared" si="76"/>
        <v>30</v>
      </c>
      <c r="I292" s="33">
        <f t="shared" si="78"/>
        <v>3100410.1129904739</v>
      </c>
      <c r="J292" s="42"/>
      <c r="K292" s="43"/>
      <c r="L292" s="36">
        <f t="shared" si="79"/>
        <v>157068701.81433666</v>
      </c>
    </row>
    <row r="293" spans="1:12" x14ac:dyDescent="0.25">
      <c r="A293" s="37">
        <v>42644</v>
      </c>
      <c r="B293" s="37">
        <v>42674</v>
      </c>
      <c r="C293" s="38">
        <v>0.21990000000000001</v>
      </c>
      <c r="D293" s="39">
        <f t="shared" si="80"/>
        <v>0.32985000000000003</v>
      </c>
      <c r="E293" s="40">
        <f t="shared" si="75"/>
        <v>2.4039922656450941E-2</v>
      </c>
      <c r="F293" s="39">
        <f t="shared" si="81"/>
        <v>2.4039922656450941E-2</v>
      </c>
      <c r="G293" s="32">
        <f t="shared" si="77"/>
        <v>132427390</v>
      </c>
      <c r="H293" s="41">
        <f t="shared" si="76"/>
        <v>30</v>
      </c>
      <c r="I293" s="33">
        <f t="shared" si="78"/>
        <v>3183544.2131956648</v>
      </c>
      <c r="J293" s="42"/>
      <c r="K293" s="43"/>
      <c r="L293" s="36">
        <f t="shared" si="79"/>
        <v>160252246.02753231</v>
      </c>
    </row>
    <row r="294" spans="1:12" x14ac:dyDescent="0.25">
      <c r="A294" s="37">
        <v>42675</v>
      </c>
      <c r="B294" s="37">
        <v>42704</v>
      </c>
      <c r="C294" s="38">
        <v>0.21990000000000001</v>
      </c>
      <c r="D294" s="39">
        <f t="shared" si="80"/>
        <v>0.32985000000000003</v>
      </c>
      <c r="E294" s="40">
        <f t="shared" si="75"/>
        <v>2.4039922656450941E-2</v>
      </c>
      <c r="F294" s="39">
        <f t="shared" si="81"/>
        <v>2.4039922656450941E-2</v>
      </c>
      <c r="G294" s="32">
        <f t="shared" si="77"/>
        <v>132427390</v>
      </c>
      <c r="H294" s="41">
        <f t="shared" si="76"/>
        <v>30</v>
      </c>
      <c r="I294" s="33">
        <f t="shared" si="78"/>
        <v>3183544.2131956648</v>
      </c>
      <c r="J294" s="42"/>
      <c r="K294" s="43"/>
      <c r="L294" s="36">
        <f t="shared" si="79"/>
        <v>163435790.24072796</v>
      </c>
    </row>
    <row r="295" spans="1:12" x14ac:dyDescent="0.25">
      <c r="A295" s="37">
        <v>42705</v>
      </c>
      <c r="B295" s="37">
        <v>42735</v>
      </c>
      <c r="C295" s="38">
        <v>0.21990000000000001</v>
      </c>
      <c r="D295" s="39">
        <f t="shared" si="80"/>
        <v>0.32985000000000003</v>
      </c>
      <c r="E295" s="40">
        <f t="shared" si="75"/>
        <v>2.4039922656450941E-2</v>
      </c>
      <c r="F295" s="39">
        <f t="shared" si="81"/>
        <v>2.4039922656450941E-2</v>
      </c>
      <c r="G295" s="32">
        <f t="shared" si="77"/>
        <v>132427390</v>
      </c>
      <c r="H295" s="41">
        <f t="shared" si="76"/>
        <v>30</v>
      </c>
      <c r="I295" s="33">
        <f t="shared" si="78"/>
        <v>3183544.2131956648</v>
      </c>
      <c r="J295" s="42"/>
      <c r="K295" s="43"/>
      <c r="L295" s="36">
        <f t="shared" si="79"/>
        <v>166619334.45392361</v>
      </c>
    </row>
    <row r="296" spans="1:12" x14ac:dyDescent="0.25">
      <c r="A296" s="37">
        <v>42736</v>
      </c>
      <c r="B296" s="37">
        <v>42766</v>
      </c>
      <c r="C296" s="38">
        <v>0.22339999999999999</v>
      </c>
      <c r="D296" s="39">
        <f t="shared" si="80"/>
        <v>0.33509999999999995</v>
      </c>
      <c r="E296" s="40">
        <f t="shared" si="75"/>
        <v>2.4376207843189057E-2</v>
      </c>
      <c r="F296" s="39">
        <f t="shared" si="81"/>
        <v>2.4376207843189057E-2</v>
      </c>
      <c r="G296" s="32">
        <f t="shared" si="77"/>
        <v>132427390</v>
      </c>
      <c r="H296" s="41">
        <f t="shared" si="76"/>
        <v>30</v>
      </c>
      <c r="I296" s="33">
        <f t="shared" si="78"/>
        <v>3228077.5827710563</v>
      </c>
      <c r="J296" s="42"/>
      <c r="K296" s="43"/>
      <c r="L296" s="36">
        <f t="shared" si="79"/>
        <v>169847412.03669468</v>
      </c>
    </row>
    <row r="297" spans="1:12" x14ac:dyDescent="0.25">
      <c r="A297" s="37">
        <v>42767</v>
      </c>
      <c r="B297" s="37">
        <v>42794</v>
      </c>
      <c r="C297" s="38">
        <v>0.22339999999999999</v>
      </c>
      <c r="D297" s="39">
        <f t="shared" si="80"/>
        <v>0.33509999999999995</v>
      </c>
      <c r="E297" s="40">
        <f t="shared" si="75"/>
        <v>2.4376207843189057E-2</v>
      </c>
      <c r="F297" s="39">
        <f t="shared" si="81"/>
        <v>2.4376207843189057E-2</v>
      </c>
      <c r="G297" s="32">
        <f t="shared" si="77"/>
        <v>132427390</v>
      </c>
      <c r="H297" s="41">
        <f t="shared" si="76"/>
        <v>30</v>
      </c>
      <c r="I297" s="33">
        <f t="shared" si="78"/>
        <v>3228077.5827710563</v>
      </c>
      <c r="J297" s="42"/>
      <c r="K297" s="43"/>
      <c r="L297" s="36">
        <f t="shared" si="79"/>
        <v>173075489.61946574</v>
      </c>
    </row>
    <row r="298" spans="1:12" x14ac:dyDescent="0.25">
      <c r="A298" s="37">
        <v>42795</v>
      </c>
      <c r="B298" s="37">
        <v>42825</v>
      </c>
      <c r="C298" s="38">
        <v>0.22339999999999999</v>
      </c>
      <c r="D298" s="39">
        <f t="shared" si="80"/>
        <v>0.33509999999999995</v>
      </c>
      <c r="E298" s="40">
        <f t="shared" si="75"/>
        <v>2.4376207843189057E-2</v>
      </c>
      <c r="F298" s="39">
        <f t="shared" si="81"/>
        <v>2.4376207843189057E-2</v>
      </c>
      <c r="G298" s="32">
        <f t="shared" si="77"/>
        <v>132427390</v>
      </c>
      <c r="H298" s="41">
        <f t="shared" si="76"/>
        <v>30</v>
      </c>
      <c r="I298" s="33">
        <f t="shared" si="78"/>
        <v>3228077.5827710563</v>
      </c>
      <c r="J298" s="42"/>
      <c r="K298" s="43"/>
      <c r="L298" s="36">
        <f t="shared" si="79"/>
        <v>176303567.2022368</v>
      </c>
    </row>
    <row r="299" spans="1:12" x14ac:dyDescent="0.25">
      <c r="A299" s="37">
        <v>42826</v>
      </c>
      <c r="B299" s="37">
        <v>42855</v>
      </c>
      <c r="C299" s="38">
        <v>0.2233</v>
      </c>
      <c r="D299" s="39">
        <f t="shared" si="80"/>
        <v>0.33494999999999997</v>
      </c>
      <c r="E299" s="40">
        <f t="shared" si="75"/>
        <v>2.4366616530168139E-2</v>
      </c>
      <c r="F299" s="39">
        <f t="shared" si="81"/>
        <v>2.4366616530168139E-2</v>
      </c>
      <c r="G299" s="32">
        <f t="shared" si="77"/>
        <v>132427390</v>
      </c>
      <c r="H299" s="41">
        <f t="shared" si="76"/>
        <v>30</v>
      </c>
      <c r="I299" s="33">
        <f t="shared" si="78"/>
        <v>3226807.430221023</v>
      </c>
      <c r="J299" s="42"/>
      <c r="K299" s="43"/>
      <c r="L299" s="36">
        <f t="shared" si="79"/>
        <v>179530374.63245782</v>
      </c>
    </row>
    <row r="300" spans="1:12" x14ac:dyDescent="0.25">
      <c r="A300" s="37">
        <v>42856</v>
      </c>
      <c r="B300" s="37">
        <v>42886</v>
      </c>
      <c r="C300" s="38">
        <v>0.2233</v>
      </c>
      <c r="D300" s="39">
        <f t="shared" si="80"/>
        <v>0.33494999999999997</v>
      </c>
      <c r="E300" s="40">
        <f t="shared" si="75"/>
        <v>2.4366616530168139E-2</v>
      </c>
      <c r="F300" s="39">
        <f t="shared" si="81"/>
        <v>2.4366616530168139E-2</v>
      </c>
      <c r="G300" s="32">
        <f t="shared" si="77"/>
        <v>132427390</v>
      </c>
      <c r="H300" s="41">
        <f t="shared" si="76"/>
        <v>30</v>
      </c>
      <c r="I300" s="33">
        <f t="shared" si="78"/>
        <v>3226807.430221023</v>
      </c>
      <c r="J300" s="42"/>
      <c r="K300" s="43"/>
      <c r="L300" s="36">
        <f t="shared" si="79"/>
        <v>182757182.06267884</v>
      </c>
    </row>
    <row r="301" spans="1:12" x14ac:dyDescent="0.25">
      <c r="A301" s="37">
        <v>42887</v>
      </c>
      <c r="B301" s="37">
        <v>42916</v>
      </c>
      <c r="C301" s="38">
        <v>0.2233</v>
      </c>
      <c r="D301" s="39">
        <f>IF(A301="","",C301*1.5)</f>
        <v>0.33494999999999997</v>
      </c>
      <c r="E301" s="40">
        <f>IF(D301="","", (POWER((1+D301),(1/12)))-1)</f>
        <v>2.4366616530168139E-2</v>
      </c>
      <c r="F301" s="39">
        <f>IF(A301="","",IF(D$1=0,E301,MIN(E301,D$1)))</f>
        <v>2.4366616530168139E-2</v>
      </c>
      <c r="G301" s="32">
        <f t="shared" si="77"/>
        <v>132427390</v>
      </c>
      <c r="H301" s="41">
        <f t="shared" si="76"/>
        <v>30</v>
      </c>
      <c r="I301" s="33">
        <f t="shared" si="78"/>
        <v>3226807.430221023</v>
      </c>
      <c r="J301" s="42"/>
      <c r="K301" s="43"/>
      <c r="L301" s="36">
        <f t="shared" si="79"/>
        <v>185983989.49289986</v>
      </c>
    </row>
    <row r="302" spans="1:12" x14ac:dyDescent="0.25">
      <c r="A302" s="37">
        <v>42917</v>
      </c>
      <c r="B302" s="37">
        <v>42947</v>
      </c>
      <c r="C302" s="38">
        <v>0.2198</v>
      </c>
      <c r="D302" s="39">
        <f>IF(A302="","",C302*1.5)</f>
        <v>0.32969999999999999</v>
      </c>
      <c r="E302" s="40">
        <f>IF(D302="","", (POWER((1+D302),(1/12)))-1)</f>
        <v>2.4030296637850723E-2</v>
      </c>
      <c r="F302" s="39">
        <f>IF(A302="","",IF(D$1=0,E302,MIN(E302,D$1)))</f>
        <v>2.4030296637850723E-2</v>
      </c>
      <c r="G302" s="32">
        <f t="shared" si="77"/>
        <v>132427390</v>
      </c>
      <c r="H302" s="41">
        <f t="shared" si="76"/>
        <v>30</v>
      </c>
      <c r="I302" s="33">
        <f t="shared" si="78"/>
        <v>3182269.4646763466</v>
      </c>
      <c r="J302" s="42"/>
      <c r="K302" s="43"/>
      <c r="L302" s="36">
        <f t="shared" si="79"/>
        <v>189166258.95757622</v>
      </c>
    </row>
    <row r="303" spans="1:12" x14ac:dyDescent="0.25">
      <c r="A303" s="37">
        <v>42948</v>
      </c>
      <c r="B303" s="37">
        <v>42978</v>
      </c>
      <c r="C303" s="38">
        <v>0.2198</v>
      </c>
      <c r="D303" s="39">
        <f t="shared" ref="D303:D317" si="82">IF(A303="","",C303*1.5)</f>
        <v>0.32969999999999999</v>
      </c>
      <c r="E303" s="40">
        <f t="shared" ref="E303:E317" si="83">IF(D303="","", (POWER((1+D303),(1/12)))-1)</f>
        <v>2.4030296637850723E-2</v>
      </c>
      <c r="F303" s="39">
        <f t="shared" ref="F303:F317" si="84">IF(A303="","",IF(D$1=0,E303,MIN(E303,D$1)))</f>
        <v>2.4030296637850723E-2</v>
      </c>
      <c r="G303" s="32">
        <f t="shared" si="77"/>
        <v>132427390</v>
      </c>
      <c r="H303" s="41">
        <f t="shared" si="76"/>
        <v>30</v>
      </c>
      <c r="I303" s="33">
        <f t="shared" si="78"/>
        <v>3182269.4646763466</v>
      </c>
      <c r="J303" s="42"/>
      <c r="K303" s="43"/>
      <c r="L303" s="36">
        <f t="shared" si="79"/>
        <v>192348528.42225257</v>
      </c>
    </row>
    <row r="304" spans="1:12" x14ac:dyDescent="0.25">
      <c r="A304" s="37">
        <v>42979</v>
      </c>
      <c r="B304" s="37">
        <v>43008</v>
      </c>
      <c r="C304" s="38">
        <v>0.2198</v>
      </c>
      <c r="D304" s="39">
        <f t="shared" si="82"/>
        <v>0.32969999999999999</v>
      </c>
      <c r="E304" s="40">
        <f t="shared" si="83"/>
        <v>2.4030296637850723E-2</v>
      </c>
      <c r="F304" s="39">
        <f t="shared" si="84"/>
        <v>2.4030296637850723E-2</v>
      </c>
      <c r="G304" s="32">
        <f t="shared" si="77"/>
        <v>132427390</v>
      </c>
      <c r="H304" s="41">
        <f t="shared" si="76"/>
        <v>30</v>
      </c>
      <c r="I304" s="33">
        <f t="shared" si="78"/>
        <v>3182269.4646763466</v>
      </c>
      <c r="J304" s="42"/>
      <c r="K304" s="43"/>
      <c r="L304" s="36">
        <f t="shared" si="79"/>
        <v>195530797.88692892</v>
      </c>
    </row>
    <row r="305" spans="1:12" x14ac:dyDescent="0.25">
      <c r="A305" s="37">
        <v>43009</v>
      </c>
      <c r="B305" s="37">
        <v>43039</v>
      </c>
      <c r="C305" s="38">
        <v>0.21149999999999999</v>
      </c>
      <c r="D305" s="39">
        <f t="shared" si="82"/>
        <v>0.31724999999999998</v>
      </c>
      <c r="E305" s="40">
        <f t="shared" si="83"/>
        <v>2.3227846316473233E-2</v>
      </c>
      <c r="F305" s="39">
        <f t="shared" si="84"/>
        <v>2.3227846316473233E-2</v>
      </c>
      <c r="G305" s="32">
        <f t="shared" si="77"/>
        <v>132427390</v>
      </c>
      <c r="H305" s="41">
        <f t="shared" si="76"/>
        <v>30</v>
      </c>
      <c r="I305" s="33">
        <f t="shared" si="78"/>
        <v>3076003.0630116644</v>
      </c>
      <c r="J305" s="42"/>
      <c r="K305" s="43"/>
      <c r="L305" s="36">
        <f t="shared" si="79"/>
        <v>198606800.94994059</v>
      </c>
    </row>
    <row r="306" spans="1:12" x14ac:dyDescent="0.25">
      <c r="A306" s="37">
        <v>43040</v>
      </c>
      <c r="B306" s="37">
        <v>43069</v>
      </c>
      <c r="C306" s="38">
        <v>0.20960000000000001</v>
      </c>
      <c r="D306" s="39">
        <f t="shared" si="82"/>
        <v>0.31440000000000001</v>
      </c>
      <c r="E306" s="40">
        <f t="shared" si="83"/>
        <v>2.3043175271197036E-2</v>
      </c>
      <c r="F306" s="39">
        <f t="shared" si="84"/>
        <v>2.3043175271197036E-2</v>
      </c>
      <c r="G306" s="32">
        <f t="shared" si="77"/>
        <v>132427390</v>
      </c>
      <c r="H306" s="41">
        <f t="shared" si="76"/>
        <v>30</v>
      </c>
      <c r="I306" s="33">
        <f t="shared" si="78"/>
        <v>3051547.5584771656</v>
      </c>
      <c r="J306" s="42"/>
      <c r="K306" s="43"/>
      <c r="L306" s="36">
        <f t="shared" si="79"/>
        <v>201658348.50841776</v>
      </c>
    </row>
    <row r="307" spans="1:12" x14ac:dyDescent="0.25">
      <c r="A307" s="37">
        <v>43070</v>
      </c>
      <c r="B307" s="37">
        <v>43100</v>
      </c>
      <c r="C307" s="38">
        <v>0.2077</v>
      </c>
      <c r="D307" s="39">
        <f t="shared" si="82"/>
        <v>0.31154999999999999</v>
      </c>
      <c r="E307" s="40">
        <f t="shared" si="83"/>
        <v>2.2858136808515228E-2</v>
      </c>
      <c r="F307" s="39">
        <f t="shared" si="84"/>
        <v>2.2858136808515228E-2</v>
      </c>
      <c r="G307" s="32">
        <f t="shared" si="77"/>
        <v>132427390</v>
      </c>
      <c r="H307" s="41">
        <f t="shared" si="76"/>
        <v>30</v>
      </c>
      <c r="I307" s="33">
        <f t="shared" si="78"/>
        <v>3027043.3978146017</v>
      </c>
      <c r="J307" s="42"/>
      <c r="K307" s="43"/>
      <c r="L307" s="36">
        <f t="shared" si="79"/>
        <v>204685391.90623236</v>
      </c>
    </row>
    <row r="308" spans="1:12" x14ac:dyDescent="0.25">
      <c r="A308" s="37">
        <v>43101</v>
      </c>
      <c r="B308" s="37">
        <v>43131</v>
      </c>
      <c r="C308" s="38">
        <v>0.2069</v>
      </c>
      <c r="D308" s="39">
        <f t="shared" si="82"/>
        <v>0.31035000000000001</v>
      </c>
      <c r="E308" s="40">
        <f t="shared" si="83"/>
        <v>2.2780115587483163E-2</v>
      </c>
      <c r="F308" s="39">
        <f t="shared" si="84"/>
        <v>2.2780115587483163E-2</v>
      </c>
      <c r="G308" s="32">
        <f t="shared" si="77"/>
        <v>132427390</v>
      </c>
      <c r="H308" s="41">
        <f t="shared" si="76"/>
        <v>30</v>
      </c>
      <c r="I308" s="33">
        <f t="shared" si="78"/>
        <v>3016711.2511487119</v>
      </c>
      <c r="J308" s="42"/>
      <c r="K308" s="43"/>
      <c r="L308" s="36">
        <f t="shared" si="79"/>
        <v>207702103.15738106</v>
      </c>
    </row>
    <row r="309" spans="1:12" x14ac:dyDescent="0.25">
      <c r="A309" s="37">
        <v>43132</v>
      </c>
      <c r="B309" s="37">
        <v>43159</v>
      </c>
      <c r="C309" s="38">
        <v>0.21010000000000001</v>
      </c>
      <c r="D309" s="39">
        <f t="shared" si="82"/>
        <v>0.31515000000000004</v>
      </c>
      <c r="E309" s="40">
        <f t="shared" si="83"/>
        <v>2.3091808474569486E-2</v>
      </c>
      <c r="F309" s="39">
        <f t="shared" si="84"/>
        <v>2.3091808474569486E-2</v>
      </c>
      <c r="G309" s="32">
        <f t="shared" si="77"/>
        <v>132427390</v>
      </c>
      <c r="H309" s="41">
        <f t="shared" si="76"/>
        <v>30</v>
      </c>
      <c r="I309" s="33">
        <f t="shared" si="78"/>
        <v>3057987.9266671184</v>
      </c>
      <c r="J309" s="42"/>
      <c r="K309" s="43"/>
      <c r="L309" s="36">
        <f t="shared" si="79"/>
        <v>210760091.08404818</v>
      </c>
    </row>
    <row r="310" spans="1:12" x14ac:dyDescent="0.25">
      <c r="A310" s="37">
        <v>43160</v>
      </c>
      <c r="B310" s="37">
        <v>43190</v>
      </c>
      <c r="C310" s="38">
        <v>0.20680000000000001</v>
      </c>
      <c r="D310" s="39">
        <f t="shared" si="82"/>
        <v>0.31020000000000003</v>
      </c>
      <c r="E310" s="40">
        <f t="shared" si="83"/>
        <v>2.2770358330055807E-2</v>
      </c>
      <c r="F310" s="39">
        <f t="shared" si="84"/>
        <v>2.2770358330055807E-2</v>
      </c>
      <c r="G310" s="32">
        <f t="shared" si="77"/>
        <v>132427390</v>
      </c>
      <c r="H310" s="41">
        <f t="shared" si="76"/>
        <v>30</v>
      </c>
      <c r="I310" s="33">
        <f t="shared" si="78"/>
        <v>3015419.1230140491</v>
      </c>
      <c r="J310" s="42"/>
      <c r="K310" s="43"/>
      <c r="L310" s="36">
        <f t="shared" si="79"/>
        <v>213775510.20706224</v>
      </c>
    </row>
    <row r="311" spans="1:12" x14ac:dyDescent="0.25">
      <c r="A311" s="37">
        <v>43191</v>
      </c>
      <c r="B311" s="37">
        <v>43220</v>
      </c>
      <c r="C311" s="38">
        <v>0.20480000000000001</v>
      </c>
      <c r="D311" s="39">
        <f t="shared" si="82"/>
        <v>0.30720000000000003</v>
      </c>
      <c r="E311" s="40">
        <f t="shared" si="83"/>
        <v>2.2574997834371668E-2</v>
      </c>
      <c r="F311" s="39">
        <f t="shared" si="84"/>
        <v>2.2574997834371668E-2</v>
      </c>
      <c r="G311" s="32">
        <f t="shared" si="77"/>
        <v>132427390</v>
      </c>
      <c r="H311" s="41">
        <f t="shared" si="76"/>
        <v>30</v>
      </c>
      <c r="I311" s="33">
        <f t="shared" si="78"/>
        <v>2989548.0424614921</v>
      </c>
      <c r="J311" s="42"/>
      <c r="K311" s="43"/>
      <c r="L311" s="36">
        <f t="shared" si="79"/>
        <v>216765058.24952373</v>
      </c>
    </row>
    <row r="312" spans="1:12" x14ac:dyDescent="0.25">
      <c r="A312" s="37">
        <v>43221</v>
      </c>
      <c r="B312" s="37">
        <v>43251</v>
      </c>
      <c r="C312" s="38">
        <v>0.2044</v>
      </c>
      <c r="D312" s="39">
        <f t="shared" si="82"/>
        <v>0.30659999999999998</v>
      </c>
      <c r="E312" s="40">
        <f t="shared" si="83"/>
        <v>2.2535876422826506E-2</v>
      </c>
      <c r="F312" s="39">
        <f t="shared" si="84"/>
        <v>2.2535876422826506E-2</v>
      </c>
      <c r="G312" s="32">
        <f t="shared" si="77"/>
        <v>132427390</v>
      </c>
      <c r="H312" s="41">
        <f t="shared" si="76"/>
        <v>30</v>
      </c>
      <c r="I312" s="33">
        <f t="shared" si="78"/>
        <v>2984367.2960374504</v>
      </c>
      <c r="J312" s="42"/>
      <c r="K312" s="43"/>
      <c r="L312" s="36">
        <f t="shared" si="79"/>
        <v>219749425.54556119</v>
      </c>
    </row>
    <row r="313" spans="1:12" x14ac:dyDescent="0.25">
      <c r="A313" s="37">
        <v>43252</v>
      </c>
      <c r="B313" s="37">
        <v>43281</v>
      </c>
      <c r="C313" s="38">
        <v>0.20280000000000001</v>
      </c>
      <c r="D313" s="39">
        <f t="shared" si="82"/>
        <v>0.30420000000000003</v>
      </c>
      <c r="E313" s="40">
        <f t="shared" si="83"/>
        <v>2.2379225919199275E-2</v>
      </c>
      <c r="F313" s="39">
        <f t="shared" si="84"/>
        <v>2.2379225919199275E-2</v>
      </c>
      <c r="G313" s="32">
        <f t="shared" si="77"/>
        <v>132427390</v>
      </c>
      <c r="H313" s="41">
        <f t="shared" si="76"/>
        <v>30</v>
      </c>
      <c r="I313" s="33">
        <f t="shared" si="78"/>
        <v>2963622.4786999109</v>
      </c>
      <c r="J313" s="42"/>
      <c r="K313" s="43"/>
      <c r="L313" s="36">
        <f t="shared" si="79"/>
        <v>222713048.02426112</v>
      </c>
    </row>
    <row r="314" spans="1:12" x14ac:dyDescent="0.25">
      <c r="A314" s="37">
        <v>43282</v>
      </c>
      <c r="B314" s="37">
        <v>43312</v>
      </c>
      <c r="C314" s="38">
        <v>0.20030000000000001</v>
      </c>
      <c r="D314" s="39">
        <f t="shared" si="82"/>
        <v>0.30044999999999999</v>
      </c>
      <c r="E314" s="40">
        <f t="shared" si="83"/>
        <v>2.2133929699163168E-2</v>
      </c>
      <c r="F314" s="39">
        <f t="shared" si="84"/>
        <v>2.2133929699163168E-2</v>
      </c>
      <c r="G314" s="32">
        <f t="shared" si="77"/>
        <v>132427390</v>
      </c>
      <c r="H314" s="41">
        <f t="shared" si="76"/>
        <v>30</v>
      </c>
      <c r="I314" s="33">
        <f t="shared" si="78"/>
        <v>2931138.5405036635</v>
      </c>
      <c r="J314" s="42"/>
      <c r="K314" s="43"/>
      <c r="L314" s="36">
        <f t="shared" si="79"/>
        <v>225644186.56476477</v>
      </c>
    </row>
    <row r="315" spans="1:12" x14ac:dyDescent="0.25">
      <c r="A315" s="37">
        <v>43313</v>
      </c>
      <c r="B315" s="37">
        <v>43343</v>
      </c>
      <c r="C315" s="38">
        <v>0.19939999999999999</v>
      </c>
      <c r="D315" s="39">
        <f t="shared" si="82"/>
        <v>0.29909999999999998</v>
      </c>
      <c r="E315" s="40">
        <f t="shared" si="83"/>
        <v>2.2045464310016527E-2</v>
      </c>
      <c r="F315" s="39">
        <f t="shared" si="84"/>
        <v>2.2045464310016527E-2</v>
      </c>
      <c r="G315" s="32">
        <f t="shared" si="77"/>
        <v>132427390</v>
      </c>
      <c r="H315" s="41">
        <f t="shared" si="76"/>
        <v>30</v>
      </c>
      <c r="I315" s="33">
        <f t="shared" si="78"/>
        <v>2919423.2999136397</v>
      </c>
      <c r="J315" s="42"/>
      <c r="K315" s="43"/>
      <c r="L315" s="36">
        <f t="shared" si="79"/>
        <v>228563609.86467841</v>
      </c>
    </row>
    <row r="316" spans="1:12" x14ac:dyDescent="0.25">
      <c r="A316" s="37">
        <v>43344</v>
      </c>
      <c r="B316" s="37">
        <v>43373</v>
      </c>
      <c r="C316" s="38">
        <v>0.1981</v>
      </c>
      <c r="D316" s="39">
        <f t="shared" si="82"/>
        <v>0.29715000000000003</v>
      </c>
      <c r="E316" s="40">
        <f t="shared" si="83"/>
        <v>2.1917532081249247E-2</v>
      </c>
      <c r="F316" s="39">
        <f t="shared" si="84"/>
        <v>2.1917532081249247E-2</v>
      </c>
      <c r="G316" s="32">
        <f t="shared" si="77"/>
        <v>132427390</v>
      </c>
      <c r="H316" s="41">
        <f t="shared" si="76"/>
        <v>30</v>
      </c>
      <c r="I316" s="33">
        <f t="shared" si="78"/>
        <v>2902481.5687611056</v>
      </c>
      <c r="J316" s="42"/>
      <c r="K316" s="43"/>
      <c r="L316" s="36">
        <f t="shared" si="79"/>
        <v>231466091.43343952</v>
      </c>
    </row>
    <row r="317" spans="1:12" x14ac:dyDescent="0.25">
      <c r="A317" s="37">
        <v>43374</v>
      </c>
      <c r="B317" s="37">
        <v>43404</v>
      </c>
      <c r="C317" s="38">
        <v>0.1963</v>
      </c>
      <c r="D317" s="39">
        <f t="shared" si="82"/>
        <v>0.29444999999999999</v>
      </c>
      <c r="E317" s="40">
        <f t="shared" si="83"/>
        <v>2.1740103800155453E-2</v>
      </c>
      <c r="F317" s="39">
        <f t="shared" si="84"/>
        <v>2.1740103800155453E-2</v>
      </c>
      <c r="G317" s="32">
        <f t="shared" si="77"/>
        <v>132427390</v>
      </c>
      <c r="H317" s="41">
        <f t="shared" si="76"/>
        <v>30</v>
      </c>
      <c r="I317" s="33">
        <f t="shared" si="78"/>
        <v>2878985.2045836682</v>
      </c>
      <c r="J317" s="42"/>
      <c r="K317" s="43"/>
      <c r="L317" s="36">
        <f t="shared" si="79"/>
        <v>234345076.6380232</v>
      </c>
    </row>
    <row r="318" spans="1:12" x14ac:dyDescent="0.25">
      <c r="A318" s="37">
        <v>43405</v>
      </c>
      <c r="B318" s="37">
        <v>43434</v>
      </c>
      <c r="C318" s="38">
        <v>0.19489999999999999</v>
      </c>
      <c r="D318" s="39">
        <f>IF(A318="","",C318*1.5)</f>
        <v>0.29235</v>
      </c>
      <c r="E318" s="40">
        <f>IF(D318="","", (POWER((1+D318),(1/12)))-1)</f>
        <v>2.1601869331581591E-2</v>
      </c>
      <c r="F318" s="39">
        <f>IF(A318="","",IF(D$1=0,E318,MIN(E318,D$1)))</f>
        <v>2.1601869331581591E-2</v>
      </c>
      <c r="G318" s="32">
        <f t="shared" si="77"/>
        <v>132427390</v>
      </c>
      <c r="H318" s="41">
        <f t="shared" si="76"/>
        <v>30</v>
      </c>
      <c r="I318" s="33">
        <f t="shared" si="78"/>
        <v>2860679.1747023948</v>
      </c>
      <c r="J318" s="42"/>
      <c r="K318" s="43"/>
      <c r="L318" s="36">
        <f t="shared" si="79"/>
        <v>237205755.8127256</v>
      </c>
    </row>
    <row r="319" spans="1:12" x14ac:dyDescent="0.25">
      <c r="A319" s="37">
        <v>43435</v>
      </c>
      <c r="B319" s="37">
        <v>43465</v>
      </c>
      <c r="C319" s="38">
        <v>0.19400000000000001</v>
      </c>
      <c r="D319" s="39">
        <f t="shared" ref="D319:D320" si="85">IF(A319="","",C319*1.5)</f>
        <v>0.29100000000000004</v>
      </c>
      <c r="E319" s="40">
        <f t="shared" ref="E319:E320" si="86">IF(D319="","", (POWER((1+D319),(1/12)))-1)</f>
        <v>2.1512895544899102E-2</v>
      </c>
      <c r="F319" s="39">
        <f t="shared" ref="F319:F320" si="87">IF(A319="","",IF(D$1=0,E319,MIN(E319,D$1)))</f>
        <v>2.1512895544899102E-2</v>
      </c>
      <c r="G319" s="32">
        <f t="shared" si="77"/>
        <v>132427390</v>
      </c>
      <c r="H319" s="41">
        <f t="shared" si="76"/>
        <v>30</v>
      </c>
      <c r="I319" s="33">
        <f t="shared" si="78"/>
        <v>2848896.6083536157</v>
      </c>
      <c r="J319" s="106"/>
      <c r="K319" s="107"/>
      <c r="L319" s="36">
        <f t="shared" si="79"/>
        <v>240054652.42107922</v>
      </c>
    </row>
    <row r="320" spans="1:12" x14ac:dyDescent="0.25">
      <c r="A320" s="37">
        <v>43466</v>
      </c>
      <c r="B320" s="37">
        <v>43496</v>
      </c>
      <c r="C320" s="38">
        <v>0.19159999999999999</v>
      </c>
      <c r="D320" s="39">
        <f t="shared" si="85"/>
        <v>0.28739999999999999</v>
      </c>
      <c r="E320" s="40">
        <f t="shared" si="86"/>
        <v>2.127521449135017E-2</v>
      </c>
      <c r="F320" s="39">
        <f t="shared" si="87"/>
        <v>2.127521449135017E-2</v>
      </c>
      <c r="G320" s="32">
        <f t="shared" si="77"/>
        <v>132427390</v>
      </c>
      <c r="H320" s="41">
        <f t="shared" si="76"/>
        <v>30</v>
      </c>
      <c r="I320" s="33">
        <f t="shared" si="78"/>
        <v>2817421.1267796806</v>
      </c>
      <c r="J320" s="106"/>
      <c r="K320" s="107"/>
      <c r="L320" s="36">
        <f t="shared" si="79"/>
        <v>242872073.54785889</v>
      </c>
    </row>
    <row r="321" spans="1:12" x14ac:dyDescent="0.25">
      <c r="A321" s="44"/>
      <c r="B321" s="45"/>
      <c r="C321" s="45"/>
      <c r="D321" s="129" t="s">
        <v>19</v>
      </c>
      <c r="E321" s="129"/>
      <c r="F321" s="46" t="s">
        <v>20</v>
      </c>
      <c r="G321" s="47">
        <f>G320</f>
        <v>132427390</v>
      </c>
      <c r="H321" s="48">
        <f>SUM(H284:H320)</f>
        <v>1086</v>
      </c>
      <c r="I321" s="66">
        <f>SUM(I284:I320)</f>
        <v>110444683.54785889</v>
      </c>
      <c r="J321" s="49"/>
      <c r="K321" s="50"/>
      <c r="L321" s="36">
        <f>+L320</f>
        <v>242872073.54785889</v>
      </c>
    </row>
    <row r="322" spans="1:12" x14ac:dyDescent="0.25">
      <c r="A322" s="52"/>
      <c r="B322" s="52"/>
      <c r="C322" s="52"/>
      <c r="D322" s="52"/>
      <c r="E322" s="52"/>
      <c r="F322" s="52"/>
      <c r="G322" s="53"/>
      <c r="H322" s="53"/>
      <c r="I322" s="54"/>
      <c r="J322" s="55"/>
      <c r="K322" s="56"/>
      <c r="L322" s="57"/>
    </row>
    <row r="323" spans="1:12" x14ac:dyDescent="0.25">
      <c r="A323" s="52"/>
      <c r="B323" s="52"/>
      <c r="C323" s="52"/>
      <c r="D323" s="58"/>
      <c r="E323" s="58"/>
      <c r="F323" s="58"/>
      <c r="G323" s="59"/>
      <c r="H323" s="111" t="s">
        <v>21</v>
      </c>
      <c r="I323" s="111"/>
      <c r="J323" s="111"/>
      <c r="K323" s="130"/>
      <c r="L323" s="60">
        <f>SUM(G321,I321)</f>
        <v>242872073.54785889</v>
      </c>
    </row>
    <row r="324" spans="1:12" x14ac:dyDescent="0.25">
      <c r="A324" s="52"/>
      <c r="B324" s="52"/>
      <c r="C324" s="52"/>
      <c r="D324" s="52"/>
      <c r="E324" s="52"/>
      <c r="F324" s="52"/>
      <c r="G324" s="53"/>
      <c r="H324" s="53"/>
      <c r="I324" s="54"/>
      <c r="J324" s="55"/>
      <c r="K324" s="56"/>
      <c r="L324" s="57"/>
    </row>
    <row r="325" spans="1:12" x14ac:dyDescent="0.25">
      <c r="C325" s="7"/>
      <c r="H325" s="111" t="s">
        <v>22</v>
      </c>
      <c r="I325" s="111"/>
      <c r="J325" s="111"/>
      <c r="K325" s="111"/>
      <c r="L325" s="61">
        <f>I321</f>
        <v>110444683.54785889</v>
      </c>
    </row>
    <row r="328" spans="1:12" ht="15.75" x14ac:dyDescent="0.25">
      <c r="A328" s="67" t="s">
        <v>0</v>
      </c>
      <c r="B328" s="68">
        <v>4960</v>
      </c>
      <c r="C328" s="1"/>
      <c r="D328" s="2"/>
      <c r="E328" s="2"/>
      <c r="F328" s="3"/>
      <c r="G328" s="4"/>
      <c r="H328" s="3"/>
      <c r="I328" s="3"/>
      <c r="J328" s="3"/>
      <c r="K328" s="5"/>
      <c r="L328" s="6"/>
    </row>
    <row r="329" spans="1:12" x14ac:dyDescent="0.25">
      <c r="A329" s="67" t="s">
        <v>1</v>
      </c>
      <c r="B329" s="69">
        <v>100513227</v>
      </c>
      <c r="C329" s="7"/>
      <c r="D329" s="1"/>
      <c r="E329" s="2"/>
      <c r="F329" s="8"/>
      <c r="G329" s="8"/>
      <c r="H329" s="3"/>
      <c r="I329" s="3"/>
      <c r="J329" s="3"/>
      <c r="K329" s="5"/>
      <c r="L329" s="6"/>
    </row>
    <row r="330" spans="1:12" x14ac:dyDescent="0.25">
      <c r="A330" s="117"/>
      <c r="B330" s="117"/>
      <c r="C330" s="131"/>
      <c r="D330" s="118"/>
      <c r="E330" s="119"/>
      <c r="F330" s="3"/>
      <c r="G330" s="3"/>
      <c r="H330" s="3"/>
      <c r="I330" s="3"/>
      <c r="J330" s="3"/>
      <c r="K330" s="5"/>
      <c r="L330" s="6"/>
    </row>
    <row r="331" spans="1:12" x14ac:dyDescent="0.25">
      <c r="A331" s="9"/>
      <c r="B331" s="9"/>
      <c r="C331" s="10"/>
      <c r="D331" s="11"/>
      <c r="E331" s="11"/>
      <c r="F331" s="3"/>
      <c r="G331" s="3"/>
      <c r="H331" s="3"/>
      <c r="I331" s="3"/>
      <c r="J331" s="3"/>
      <c r="K331" s="5"/>
      <c r="L331" s="6"/>
    </row>
    <row r="332" spans="1:12" x14ac:dyDescent="0.25">
      <c r="A332" s="120" t="s">
        <v>2</v>
      </c>
      <c r="B332" s="121"/>
      <c r="C332" s="12" t="s">
        <v>3</v>
      </c>
      <c r="D332" s="122" t="s">
        <v>4</v>
      </c>
      <c r="E332" s="123"/>
      <c r="F332" s="13" t="s">
        <v>5</v>
      </c>
      <c r="G332" s="124" t="s">
        <v>6</v>
      </c>
      <c r="H332" s="125"/>
      <c r="I332" s="125"/>
      <c r="J332" s="125"/>
      <c r="K332" s="125"/>
      <c r="L332" s="126"/>
    </row>
    <row r="333" spans="1:12" ht="36" x14ac:dyDescent="0.25">
      <c r="A333" s="14" t="s">
        <v>7</v>
      </c>
      <c r="B333" s="14" t="s">
        <v>8</v>
      </c>
      <c r="C333" s="15" t="s">
        <v>9</v>
      </c>
      <c r="D333" s="16" t="s">
        <v>10</v>
      </c>
      <c r="E333" s="16" t="s">
        <v>11</v>
      </c>
      <c r="F333" s="12" t="s">
        <v>12</v>
      </c>
      <c r="G333" s="17" t="s">
        <v>13</v>
      </c>
      <c r="H333" s="18" t="s">
        <v>14</v>
      </c>
      <c r="I333" s="19" t="s">
        <v>15</v>
      </c>
      <c r="J333" s="127" t="s">
        <v>16</v>
      </c>
      <c r="K333" s="128"/>
      <c r="L333" s="62" t="s">
        <v>23</v>
      </c>
    </row>
    <row r="334" spans="1:12" x14ac:dyDescent="0.25">
      <c r="A334" s="20"/>
      <c r="B334" s="21"/>
      <c r="C334" s="22"/>
      <c r="D334" s="23" t="str">
        <f>IF(C334="","",C334*1.5)</f>
        <v/>
      </c>
      <c r="E334" s="24" t="str">
        <f t="shared" ref="E334:E350" si="88">IF(D334="","", (POWER((1+D334),(1/12)))-1)</f>
        <v/>
      </c>
      <c r="F334" s="25" t="str">
        <f>IF(A334="","",IF(D$228=0,E334,MIN(E334,D$228)))</f>
        <v/>
      </c>
      <c r="G334" s="26">
        <f>B329</f>
        <v>100513227</v>
      </c>
      <c r="H334" s="27" t="str">
        <f t="shared" ref="H334:H370" si="89">IF(A334="","",DAYS360(A334,B334+(1)))</f>
        <v/>
      </c>
      <c r="I334" s="28">
        <f>D330</f>
        <v>0</v>
      </c>
      <c r="J334" s="29" t="s">
        <v>17</v>
      </c>
      <c r="K334" s="30" t="s">
        <v>18</v>
      </c>
      <c r="L334" s="31">
        <f>G334+I334</f>
        <v>100513227</v>
      </c>
    </row>
    <row r="335" spans="1:12" x14ac:dyDescent="0.25">
      <c r="A335" s="20"/>
      <c r="B335" s="20"/>
      <c r="C335" s="22"/>
      <c r="D335" s="23" t="str">
        <f>IF(C335="","",C335*1.5)</f>
        <v/>
      </c>
      <c r="E335" s="24" t="str">
        <f t="shared" si="88"/>
        <v/>
      </c>
      <c r="F335" s="25" t="str">
        <f>IF(A335="","",IF(D$228=0,E335,MIN(E335,D$228)))</f>
        <v/>
      </c>
      <c r="G335" s="32">
        <f t="shared" ref="G335:G370" si="90">MIN(G334,L334)</f>
        <v>100513227</v>
      </c>
      <c r="H335" s="27" t="str">
        <f t="shared" si="89"/>
        <v/>
      </c>
      <c r="I335" s="33" t="str">
        <f t="shared" ref="I335:I370" si="91">IF(A335="","",((G335*F335)/30)*H335)</f>
        <v/>
      </c>
      <c r="J335" s="34"/>
      <c r="K335" s="35"/>
      <c r="L335" s="36">
        <f t="shared" ref="L335:L370" si="92">SUM(L334,I335)-J335</f>
        <v>100513227</v>
      </c>
    </row>
    <row r="336" spans="1:12" x14ac:dyDescent="0.25">
      <c r="A336" s="37">
        <v>42442</v>
      </c>
      <c r="B336" s="37">
        <v>42460</v>
      </c>
      <c r="C336" s="38">
        <v>0.1968</v>
      </c>
      <c r="D336" s="39">
        <f t="shared" ref="D336:D350" si="93">IF(A336="","",C336*1.5)</f>
        <v>0.29520000000000002</v>
      </c>
      <c r="E336" s="40">
        <f t="shared" si="88"/>
        <v>2.1789423437557742E-2</v>
      </c>
      <c r="F336" s="39">
        <f t="shared" ref="F336:F350" si="94">IF(A336="","",IF(D$1=0,E336,MIN(E336,D$1)))</f>
        <v>2.1789423437557742E-2</v>
      </c>
      <c r="G336" s="32">
        <f t="shared" si="90"/>
        <v>100513227</v>
      </c>
      <c r="H336" s="41">
        <f t="shared" si="89"/>
        <v>18</v>
      </c>
      <c r="I336" s="33">
        <f t="shared" si="91"/>
        <v>1314075.158507017</v>
      </c>
      <c r="J336" s="42"/>
      <c r="K336" s="43"/>
      <c r="L336" s="36">
        <f t="shared" si="92"/>
        <v>101827302.15850702</v>
      </c>
    </row>
    <row r="337" spans="1:12" x14ac:dyDescent="0.25">
      <c r="A337" s="37">
        <v>42461</v>
      </c>
      <c r="B337" s="37">
        <v>42490</v>
      </c>
      <c r="C337" s="38">
        <v>0.2054</v>
      </c>
      <c r="D337" s="39">
        <f t="shared" si="93"/>
        <v>0.30809999999999998</v>
      </c>
      <c r="E337" s="40">
        <f t="shared" si="88"/>
        <v>2.2633649099822239E-2</v>
      </c>
      <c r="F337" s="39">
        <f t="shared" si="94"/>
        <v>2.2633649099822239E-2</v>
      </c>
      <c r="G337" s="32">
        <f t="shared" si="90"/>
        <v>100513227</v>
      </c>
      <c r="H337" s="41">
        <f t="shared" si="89"/>
        <v>30</v>
      </c>
      <c r="I337" s="33">
        <f t="shared" si="91"/>
        <v>2274981.1098087784</v>
      </c>
      <c r="J337" s="42"/>
      <c r="K337" s="43"/>
      <c r="L337" s="36">
        <f t="shared" si="92"/>
        <v>104102283.26831579</v>
      </c>
    </row>
    <row r="338" spans="1:12" x14ac:dyDescent="0.25">
      <c r="A338" s="37">
        <v>42491</v>
      </c>
      <c r="B338" s="37">
        <v>42521</v>
      </c>
      <c r="C338" s="38">
        <v>0.2054</v>
      </c>
      <c r="D338" s="39">
        <f t="shared" si="93"/>
        <v>0.30809999999999998</v>
      </c>
      <c r="E338" s="40">
        <f t="shared" si="88"/>
        <v>2.2633649099822239E-2</v>
      </c>
      <c r="F338" s="39">
        <f t="shared" si="94"/>
        <v>2.2633649099822239E-2</v>
      </c>
      <c r="G338" s="32">
        <f t="shared" si="90"/>
        <v>100513227</v>
      </c>
      <c r="H338" s="41">
        <f t="shared" si="89"/>
        <v>30</v>
      </c>
      <c r="I338" s="33">
        <f t="shared" si="91"/>
        <v>2274981.1098087784</v>
      </c>
      <c r="J338" s="42"/>
      <c r="K338" s="43"/>
      <c r="L338" s="36">
        <f t="shared" si="92"/>
        <v>106377264.37812456</v>
      </c>
    </row>
    <row r="339" spans="1:12" x14ac:dyDescent="0.25">
      <c r="A339" s="37">
        <v>42522</v>
      </c>
      <c r="B339" s="37">
        <v>42551</v>
      </c>
      <c r="C339" s="38">
        <v>0.2054</v>
      </c>
      <c r="D339" s="39">
        <f t="shared" si="93"/>
        <v>0.30809999999999998</v>
      </c>
      <c r="E339" s="40">
        <f t="shared" si="88"/>
        <v>2.2633649099822239E-2</v>
      </c>
      <c r="F339" s="39">
        <f t="shared" si="94"/>
        <v>2.2633649099822239E-2</v>
      </c>
      <c r="G339" s="32">
        <f t="shared" si="90"/>
        <v>100513227</v>
      </c>
      <c r="H339" s="41">
        <f t="shared" si="89"/>
        <v>30</v>
      </c>
      <c r="I339" s="33">
        <f t="shared" si="91"/>
        <v>2274981.1098087784</v>
      </c>
      <c r="J339" s="42"/>
      <c r="K339" s="43"/>
      <c r="L339" s="36">
        <f t="shared" si="92"/>
        <v>108652245.48793334</v>
      </c>
    </row>
    <row r="340" spans="1:12" x14ac:dyDescent="0.25">
      <c r="A340" s="37">
        <v>42552</v>
      </c>
      <c r="B340" s="37">
        <v>42582</v>
      </c>
      <c r="C340" s="38">
        <v>0.21340000000000001</v>
      </c>
      <c r="D340" s="39">
        <f t="shared" si="93"/>
        <v>0.3201</v>
      </c>
      <c r="E340" s="40">
        <f t="shared" si="88"/>
        <v>2.3412151466478903E-2</v>
      </c>
      <c r="F340" s="39">
        <f t="shared" si="94"/>
        <v>2.3412151466478903E-2</v>
      </c>
      <c r="G340" s="32">
        <f t="shared" si="90"/>
        <v>100513227</v>
      </c>
      <c r="H340" s="41">
        <f t="shared" si="89"/>
        <v>30</v>
      </c>
      <c r="I340" s="33">
        <f t="shared" si="91"/>
        <v>2353230.8949085767</v>
      </c>
      <c r="J340" s="42"/>
      <c r="K340" s="43"/>
      <c r="L340" s="36">
        <f t="shared" si="92"/>
        <v>111005476.38284191</v>
      </c>
    </row>
    <row r="341" spans="1:12" x14ac:dyDescent="0.25">
      <c r="A341" s="37">
        <v>42583</v>
      </c>
      <c r="B341" s="37">
        <v>42613</v>
      </c>
      <c r="C341" s="38">
        <v>0.21340000000000001</v>
      </c>
      <c r="D341" s="39">
        <f t="shared" si="93"/>
        <v>0.3201</v>
      </c>
      <c r="E341" s="40">
        <f t="shared" si="88"/>
        <v>2.3412151466478903E-2</v>
      </c>
      <c r="F341" s="39">
        <f t="shared" si="94"/>
        <v>2.3412151466478903E-2</v>
      </c>
      <c r="G341" s="32">
        <f t="shared" si="90"/>
        <v>100513227</v>
      </c>
      <c r="H341" s="41">
        <f t="shared" si="89"/>
        <v>30</v>
      </c>
      <c r="I341" s="33">
        <f t="shared" si="91"/>
        <v>2353230.8949085767</v>
      </c>
      <c r="J341" s="42"/>
      <c r="K341" s="43"/>
      <c r="L341" s="36">
        <f t="shared" si="92"/>
        <v>113358707.27775049</v>
      </c>
    </row>
    <row r="342" spans="1:12" x14ac:dyDescent="0.25">
      <c r="A342" s="37">
        <v>42614</v>
      </c>
      <c r="B342" s="37">
        <v>42643</v>
      </c>
      <c r="C342" s="38">
        <v>0.21340000000000001</v>
      </c>
      <c r="D342" s="39">
        <f t="shared" si="93"/>
        <v>0.3201</v>
      </c>
      <c r="E342" s="40">
        <f t="shared" si="88"/>
        <v>2.3412151466478903E-2</v>
      </c>
      <c r="F342" s="39">
        <f t="shared" si="94"/>
        <v>2.3412151466478903E-2</v>
      </c>
      <c r="G342" s="32">
        <f t="shared" si="90"/>
        <v>100513227</v>
      </c>
      <c r="H342" s="41">
        <f t="shared" si="89"/>
        <v>30</v>
      </c>
      <c r="I342" s="33">
        <f t="shared" si="91"/>
        <v>2353230.8949085767</v>
      </c>
      <c r="J342" s="42"/>
      <c r="K342" s="43"/>
      <c r="L342" s="36">
        <f t="shared" si="92"/>
        <v>115711938.17265907</v>
      </c>
    </row>
    <row r="343" spans="1:12" x14ac:dyDescent="0.25">
      <c r="A343" s="37">
        <v>42644</v>
      </c>
      <c r="B343" s="37">
        <v>42674</v>
      </c>
      <c r="C343" s="38">
        <v>0.21990000000000001</v>
      </c>
      <c r="D343" s="39">
        <f t="shared" si="93"/>
        <v>0.32985000000000003</v>
      </c>
      <c r="E343" s="40">
        <f t="shared" si="88"/>
        <v>2.4039922656450941E-2</v>
      </c>
      <c r="F343" s="39">
        <f t="shared" si="94"/>
        <v>2.4039922656450941E-2</v>
      </c>
      <c r="G343" s="32">
        <f t="shared" si="90"/>
        <v>100513227</v>
      </c>
      <c r="H343" s="41">
        <f t="shared" si="89"/>
        <v>30</v>
      </c>
      <c r="I343" s="33">
        <f t="shared" si="91"/>
        <v>2416330.2030302966</v>
      </c>
      <c r="J343" s="42"/>
      <c r="K343" s="43"/>
      <c r="L343" s="36">
        <f t="shared" si="92"/>
        <v>118128268.37568937</v>
      </c>
    </row>
    <row r="344" spans="1:12" x14ac:dyDescent="0.25">
      <c r="A344" s="37">
        <v>42675</v>
      </c>
      <c r="B344" s="37">
        <v>42704</v>
      </c>
      <c r="C344" s="38">
        <v>0.21990000000000001</v>
      </c>
      <c r="D344" s="39">
        <f t="shared" si="93"/>
        <v>0.32985000000000003</v>
      </c>
      <c r="E344" s="40">
        <f t="shared" si="88"/>
        <v>2.4039922656450941E-2</v>
      </c>
      <c r="F344" s="39">
        <f t="shared" si="94"/>
        <v>2.4039922656450941E-2</v>
      </c>
      <c r="G344" s="32">
        <f t="shared" si="90"/>
        <v>100513227</v>
      </c>
      <c r="H344" s="41">
        <f t="shared" si="89"/>
        <v>30</v>
      </c>
      <c r="I344" s="33">
        <f t="shared" si="91"/>
        <v>2416330.2030302966</v>
      </c>
      <c r="J344" s="42"/>
      <c r="K344" s="43"/>
      <c r="L344" s="36">
        <f t="shared" si="92"/>
        <v>120544598.57871968</v>
      </c>
    </row>
    <row r="345" spans="1:12" x14ac:dyDescent="0.25">
      <c r="A345" s="37">
        <v>42705</v>
      </c>
      <c r="B345" s="37">
        <v>42735</v>
      </c>
      <c r="C345" s="38">
        <v>0.21990000000000001</v>
      </c>
      <c r="D345" s="39">
        <f t="shared" si="93"/>
        <v>0.32985000000000003</v>
      </c>
      <c r="E345" s="40">
        <f t="shared" si="88"/>
        <v>2.4039922656450941E-2</v>
      </c>
      <c r="F345" s="39">
        <f t="shared" si="94"/>
        <v>2.4039922656450941E-2</v>
      </c>
      <c r="G345" s="32">
        <f t="shared" si="90"/>
        <v>100513227</v>
      </c>
      <c r="H345" s="41">
        <f t="shared" si="89"/>
        <v>30</v>
      </c>
      <c r="I345" s="33">
        <f t="shared" si="91"/>
        <v>2416330.2030302966</v>
      </c>
      <c r="J345" s="42"/>
      <c r="K345" s="43"/>
      <c r="L345" s="36">
        <f t="shared" si="92"/>
        <v>122960928.78174998</v>
      </c>
    </row>
    <row r="346" spans="1:12" x14ac:dyDescent="0.25">
      <c r="A346" s="37">
        <v>42736</v>
      </c>
      <c r="B346" s="37">
        <v>42766</v>
      </c>
      <c r="C346" s="38">
        <v>0.22339999999999999</v>
      </c>
      <c r="D346" s="39">
        <f t="shared" si="93"/>
        <v>0.33509999999999995</v>
      </c>
      <c r="E346" s="40">
        <f t="shared" si="88"/>
        <v>2.4376207843189057E-2</v>
      </c>
      <c r="F346" s="39">
        <f t="shared" si="94"/>
        <v>2.4376207843189057E-2</v>
      </c>
      <c r="G346" s="32">
        <f t="shared" si="90"/>
        <v>100513227</v>
      </c>
      <c r="H346" s="41">
        <f t="shared" si="89"/>
        <v>30</v>
      </c>
      <c r="I346" s="33">
        <f t="shared" si="91"/>
        <v>2450131.3123416421</v>
      </c>
      <c r="J346" s="42"/>
      <c r="K346" s="43"/>
      <c r="L346" s="36">
        <f t="shared" si="92"/>
        <v>125411060.09409162</v>
      </c>
    </row>
    <row r="347" spans="1:12" x14ac:dyDescent="0.25">
      <c r="A347" s="37">
        <v>42767</v>
      </c>
      <c r="B347" s="37">
        <v>42794</v>
      </c>
      <c r="C347" s="38">
        <v>0.22339999999999999</v>
      </c>
      <c r="D347" s="39">
        <f t="shared" si="93"/>
        <v>0.33509999999999995</v>
      </c>
      <c r="E347" s="40">
        <f t="shared" si="88"/>
        <v>2.4376207843189057E-2</v>
      </c>
      <c r="F347" s="39">
        <f t="shared" si="94"/>
        <v>2.4376207843189057E-2</v>
      </c>
      <c r="G347" s="32">
        <f t="shared" si="90"/>
        <v>100513227</v>
      </c>
      <c r="H347" s="41">
        <f t="shared" si="89"/>
        <v>30</v>
      </c>
      <c r="I347" s="33">
        <f t="shared" si="91"/>
        <v>2450131.3123416421</v>
      </c>
      <c r="J347" s="42"/>
      <c r="K347" s="43"/>
      <c r="L347" s="36">
        <f t="shared" si="92"/>
        <v>127861191.40643327</v>
      </c>
    </row>
    <row r="348" spans="1:12" x14ac:dyDescent="0.25">
      <c r="A348" s="37">
        <v>42795</v>
      </c>
      <c r="B348" s="37">
        <v>42825</v>
      </c>
      <c r="C348" s="38">
        <v>0.22339999999999999</v>
      </c>
      <c r="D348" s="39">
        <f t="shared" si="93"/>
        <v>0.33509999999999995</v>
      </c>
      <c r="E348" s="40">
        <f t="shared" si="88"/>
        <v>2.4376207843189057E-2</v>
      </c>
      <c r="F348" s="39">
        <f t="shared" si="94"/>
        <v>2.4376207843189057E-2</v>
      </c>
      <c r="G348" s="32">
        <f t="shared" si="90"/>
        <v>100513227</v>
      </c>
      <c r="H348" s="41">
        <f t="shared" si="89"/>
        <v>30</v>
      </c>
      <c r="I348" s="33">
        <f t="shared" si="91"/>
        <v>2450131.3123416421</v>
      </c>
      <c r="J348" s="42"/>
      <c r="K348" s="43"/>
      <c r="L348" s="36">
        <f t="shared" si="92"/>
        <v>130311322.71877491</v>
      </c>
    </row>
    <row r="349" spans="1:12" x14ac:dyDescent="0.25">
      <c r="A349" s="37">
        <v>42826</v>
      </c>
      <c r="B349" s="37">
        <v>42855</v>
      </c>
      <c r="C349" s="38">
        <v>0.2233</v>
      </c>
      <c r="D349" s="39">
        <f t="shared" si="93"/>
        <v>0.33494999999999997</v>
      </c>
      <c r="E349" s="40">
        <f t="shared" si="88"/>
        <v>2.4366616530168139E-2</v>
      </c>
      <c r="F349" s="39">
        <f t="shared" si="94"/>
        <v>2.4366616530168139E-2</v>
      </c>
      <c r="G349" s="32">
        <f t="shared" si="90"/>
        <v>100513227</v>
      </c>
      <c r="H349" s="41">
        <f t="shared" si="89"/>
        <v>30</v>
      </c>
      <c r="I349" s="33">
        <f t="shared" si="91"/>
        <v>2449167.2585187424</v>
      </c>
      <c r="J349" s="42"/>
      <c r="K349" s="43"/>
      <c r="L349" s="36">
        <f t="shared" si="92"/>
        <v>132760489.97729366</v>
      </c>
    </row>
    <row r="350" spans="1:12" x14ac:dyDescent="0.25">
      <c r="A350" s="37">
        <v>42856</v>
      </c>
      <c r="B350" s="37">
        <v>42886</v>
      </c>
      <c r="C350" s="38">
        <v>0.2233</v>
      </c>
      <c r="D350" s="39">
        <f t="shared" si="93"/>
        <v>0.33494999999999997</v>
      </c>
      <c r="E350" s="40">
        <f t="shared" si="88"/>
        <v>2.4366616530168139E-2</v>
      </c>
      <c r="F350" s="39">
        <f t="shared" si="94"/>
        <v>2.4366616530168139E-2</v>
      </c>
      <c r="G350" s="32">
        <f t="shared" si="90"/>
        <v>100513227</v>
      </c>
      <c r="H350" s="41">
        <f t="shared" si="89"/>
        <v>30</v>
      </c>
      <c r="I350" s="33">
        <f t="shared" si="91"/>
        <v>2449167.2585187424</v>
      </c>
      <c r="J350" s="42"/>
      <c r="K350" s="43"/>
      <c r="L350" s="36">
        <f t="shared" si="92"/>
        <v>135209657.2358124</v>
      </c>
    </row>
    <row r="351" spans="1:12" x14ac:dyDescent="0.25">
      <c r="A351" s="37">
        <v>42887</v>
      </c>
      <c r="B351" s="37">
        <v>42916</v>
      </c>
      <c r="C351" s="38">
        <v>0.2233</v>
      </c>
      <c r="D351" s="39">
        <f>IF(A351="","",C351*1.5)</f>
        <v>0.33494999999999997</v>
      </c>
      <c r="E351" s="40">
        <f>IF(D351="","", (POWER((1+D351),(1/12)))-1)</f>
        <v>2.4366616530168139E-2</v>
      </c>
      <c r="F351" s="39">
        <f>IF(A351="","",IF(D$1=0,E351,MIN(E351,D$1)))</f>
        <v>2.4366616530168139E-2</v>
      </c>
      <c r="G351" s="32">
        <f t="shared" si="90"/>
        <v>100513227</v>
      </c>
      <c r="H351" s="41">
        <f t="shared" si="89"/>
        <v>30</v>
      </c>
      <c r="I351" s="33">
        <f t="shared" si="91"/>
        <v>2449167.2585187424</v>
      </c>
      <c r="J351" s="42"/>
      <c r="K351" s="43"/>
      <c r="L351" s="36">
        <f t="shared" si="92"/>
        <v>137658824.49433115</v>
      </c>
    </row>
    <row r="352" spans="1:12" x14ac:dyDescent="0.25">
      <c r="A352" s="37">
        <v>42917</v>
      </c>
      <c r="B352" s="37">
        <v>42947</v>
      </c>
      <c r="C352" s="38">
        <v>0.2198</v>
      </c>
      <c r="D352" s="39">
        <f>IF(A352="","",C352*1.5)</f>
        <v>0.32969999999999999</v>
      </c>
      <c r="E352" s="40">
        <f>IF(D352="","", (POWER((1+D352),(1/12)))-1)</f>
        <v>2.4030296637850723E-2</v>
      </c>
      <c r="F352" s="39">
        <f>IF(A352="","",IF(D$1=0,E352,MIN(E352,D$1)))</f>
        <v>2.4030296637850723E-2</v>
      </c>
      <c r="G352" s="32">
        <f t="shared" si="90"/>
        <v>100513227</v>
      </c>
      <c r="H352" s="41">
        <f t="shared" si="89"/>
        <v>30</v>
      </c>
      <c r="I352" s="33">
        <f t="shared" si="91"/>
        <v>2415362.6608376266</v>
      </c>
      <c r="J352" s="42"/>
      <c r="K352" s="43"/>
      <c r="L352" s="36">
        <f t="shared" si="92"/>
        <v>140074187.15516877</v>
      </c>
    </row>
    <row r="353" spans="1:12" x14ac:dyDescent="0.25">
      <c r="A353" s="37">
        <v>42948</v>
      </c>
      <c r="B353" s="37">
        <v>42978</v>
      </c>
      <c r="C353" s="38">
        <v>0.2198</v>
      </c>
      <c r="D353" s="39">
        <f t="shared" ref="D353:D367" si="95">IF(A353="","",C353*1.5)</f>
        <v>0.32969999999999999</v>
      </c>
      <c r="E353" s="40">
        <f t="shared" ref="E353:E367" si="96">IF(D353="","", (POWER((1+D353),(1/12)))-1)</f>
        <v>2.4030296637850723E-2</v>
      </c>
      <c r="F353" s="39">
        <f t="shared" ref="F353:F367" si="97">IF(A353="","",IF(D$1=0,E353,MIN(E353,D$1)))</f>
        <v>2.4030296637850723E-2</v>
      </c>
      <c r="G353" s="32">
        <f t="shared" si="90"/>
        <v>100513227</v>
      </c>
      <c r="H353" s="41">
        <f t="shared" si="89"/>
        <v>30</v>
      </c>
      <c r="I353" s="33">
        <f t="shared" si="91"/>
        <v>2415362.6608376266</v>
      </c>
      <c r="J353" s="42"/>
      <c r="K353" s="43"/>
      <c r="L353" s="36">
        <f t="shared" si="92"/>
        <v>142489549.81600639</v>
      </c>
    </row>
    <row r="354" spans="1:12" x14ac:dyDescent="0.25">
      <c r="A354" s="37">
        <v>42979</v>
      </c>
      <c r="B354" s="37">
        <v>43008</v>
      </c>
      <c r="C354" s="38">
        <v>0.2198</v>
      </c>
      <c r="D354" s="39">
        <f t="shared" si="95"/>
        <v>0.32969999999999999</v>
      </c>
      <c r="E354" s="40">
        <f t="shared" si="96"/>
        <v>2.4030296637850723E-2</v>
      </c>
      <c r="F354" s="39">
        <f t="shared" si="97"/>
        <v>2.4030296637850723E-2</v>
      </c>
      <c r="G354" s="32">
        <f t="shared" si="90"/>
        <v>100513227</v>
      </c>
      <c r="H354" s="41">
        <f t="shared" si="89"/>
        <v>30</v>
      </c>
      <c r="I354" s="33">
        <f t="shared" si="91"/>
        <v>2415362.6608376266</v>
      </c>
      <c r="J354" s="42"/>
      <c r="K354" s="43"/>
      <c r="L354" s="36">
        <f t="shared" si="92"/>
        <v>144904912.47684401</v>
      </c>
    </row>
    <row r="355" spans="1:12" x14ac:dyDescent="0.25">
      <c r="A355" s="37">
        <v>43009</v>
      </c>
      <c r="B355" s="37">
        <v>43039</v>
      </c>
      <c r="C355" s="38">
        <v>0.21149999999999999</v>
      </c>
      <c r="D355" s="39">
        <f t="shared" si="95"/>
        <v>0.31724999999999998</v>
      </c>
      <c r="E355" s="40">
        <f t="shared" si="96"/>
        <v>2.3227846316473233E-2</v>
      </c>
      <c r="F355" s="39">
        <f t="shared" si="97"/>
        <v>2.3227846316473233E-2</v>
      </c>
      <c r="G355" s="32">
        <f t="shared" si="90"/>
        <v>100513227</v>
      </c>
      <c r="H355" s="41">
        <f t="shared" si="89"/>
        <v>30</v>
      </c>
      <c r="I355" s="33">
        <f t="shared" si="91"/>
        <v>2334705.7895287881</v>
      </c>
      <c r="J355" s="42"/>
      <c r="K355" s="43"/>
      <c r="L355" s="36">
        <f t="shared" si="92"/>
        <v>147239618.2663728</v>
      </c>
    </row>
    <row r="356" spans="1:12" x14ac:dyDescent="0.25">
      <c r="A356" s="37">
        <v>43040</v>
      </c>
      <c r="B356" s="37">
        <v>43069</v>
      </c>
      <c r="C356" s="38">
        <v>0.20960000000000001</v>
      </c>
      <c r="D356" s="39">
        <f t="shared" si="95"/>
        <v>0.31440000000000001</v>
      </c>
      <c r="E356" s="40">
        <f t="shared" si="96"/>
        <v>2.3043175271197036E-2</v>
      </c>
      <c r="F356" s="39">
        <f t="shared" si="97"/>
        <v>2.3043175271197036E-2</v>
      </c>
      <c r="G356" s="32">
        <f t="shared" si="90"/>
        <v>100513227</v>
      </c>
      <c r="H356" s="41">
        <f t="shared" si="89"/>
        <v>30</v>
      </c>
      <c r="I356" s="33">
        <f t="shared" si="91"/>
        <v>2316143.9068346145</v>
      </c>
      <c r="J356" s="42"/>
      <c r="K356" s="43"/>
      <c r="L356" s="36">
        <f t="shared" si="92"/>
        <v>149555762.1732074</v>
      </c>
    </row>
    <row r="357" spans="1:12" x14ac:dyDescent="0.25">
      <c r="A357" s="37">
        <v>43070</v>
      </c>
      <c r="B357" s="37">
        <v>43100</v>
      </c>
      <c r="C357" s="38">
        <v>0.2077</v>
      </c>
      <c r="D357" s="39">
        <f t="shared" si="95"/>
        <v>0.31154999999999999</v>
      </c>
      <c r="E357" s="40">
        <f t="shared" si="96"/>
        <v>2.2858136808515228E-2</v>
      </c>
      <c r="F357" s="39">
        <f t="shared" si="97"/>
        <v>2.2858136808515228E-2</v>
      </c>
      <c r="G357" s="32">
        <f t="shared" si="90"/>
        <v>100513227</v>
      </c>
      <c r="H357" s="41">
        <f t="shared" si="89"/>
        <v>30</v>
      </c>
      <c r="I357" s="33">
        <f t="shared" si="91"/>
        <v>2297545.0938313468</v>
      </c>
      <c r="J357" s="42"/>
      <c r="K357" s="43"/>
      <c r="L357" s="36">
        <f t="shared" si="92"/>
        <v>151853307.26703876</v>
      </c>
    </row>
    <row r="358" spans="1:12" x14ac:dyDescent="0.25">
      <c r="A358" s="37">
        <v>43101</v>
      </c>
      <c r="B358" s="37">
        <v>43131</v>
      </c>
      <c r="C358" s="38">
        <v>0.2069</v>
      </c>
      <c r="D358" s="39">
        <f t="shared" si="95"/>
        <v>0.31035000000000001</v>
      </c>
      <c r="E358" s="40">
        <f t="shared" si="96"/>
        <v>2.2780115587483163E-2</v>
      </c>
      <c r="F358" s="39">
        <f t="shared" si="97"/>
        <v>2.2780115587483163E-2</v>
      </c>
      <c r="G358" s="32">
        <f t="shared" si="90"/>
        <v>100513227</v>
      </c>
      <c r="H358" s="41">
        <f t="shared" si="89"/>
        <v>30</v>
      </c>
      <c r="I358" s="33">
        <f t="shared" si="91"/>
        <v>2289702.9291309337</v>
      </c>
      <c r="J358" s="42"/>
      <c r="K358" s="43"/>
      <c r="L358" s="36">
        <f t="shared" si="92"/>
        <v>154143010.1961697</v>
      </c>
    </row>
    <row r="359" spans="1:12" x14ac:dyDescent="0.25">
      <c r="A359" s="37">
        <v>43132</v>
      </c>
      <c r="B359" s="37">
        <v>43159</v>
      </c>
      <c r="C359" s="38">
        <v>0.21010000000000001</v>
      </c>
      <c r="D359" s="39">
        <f t="shared" si="95"/>
        <v>0.31515000000000004</v>
      </c>
      <c r="E359" s="40">
        <f t="shared" si="96"/>
        <v>2.3091808474569486E-2</v>
      </c>
      <c r="F359" s="39">
        <f t="shared" si="97"/>
        <v>2.3091808474569486E-2</v>
      </c>
      <c r="G359" s="32">
        <f t="shared" si="90"/>
        <v>100513227</v>
      </c>
      <c r="H359" s="41">
        <f t="shared" si="89"/>
        <v>30</v>
      </c>
      <c r="I359" s="33">
        <f t="shared" si="91"/>
        <v>2321032.1870449265</v>
      </c>
      <c r="J359" s="42"/>
      <c r="K359" s="43"/>
      <c r="L359" s="36">
        <f t="shared" si="92"/>
        <v>156464042.38321462</v>
      </c>
    </row>
    <row r="360" spans="1:12" x14ac:dyDescent="0.25">
      <c r="A360" s="37">
        <v>43160</v>
      </c>
      <c r="B360" s="37">
        <v>43190</v>
      </c>
      <c r="C360" s="38">
        <v>0.20680000000000001</v>
      </c>
      <c r="D360" s="39">
        <f t="shared" si="95"/>
        <v>0.31020000000000003</v>
      </c>
      <c r="E360" s="40">
        <f t="shared" si="96"/>
        <v>2.2770358330055807E-2</v>
      </c>
      <c r="F360" s="39">
        <f t="shared" si="97"/>
        <v>2.2770358330055807E-2</v>
      </c>
      <c r="G360" s="32">
        <f t="shared" si="90"/>
        <v>100513227</v>
      </c>
      <c r="H360" s="41">
        <f t="shared" si="89"/>
        <v>30</v>
      </c>
      <c r="I360" s="33">
        <f t="shared" si="91"/>
        <v>2288722.1957002403</v>
      </c>
      <c r="J360" s="42"/>
      <c r="K360" s="43"/>
      <c r="L360" s="36">
        <f t="shared" si="92"/>
        <v>158752764.57891485</v>
      </c>
    </row>
    <row r="361" spans="1:12" x14ac:dyDescent="0.25">
      <c r="A361" s="37">
        <v>43191</v>
      </c>
      <c r="B361" s="37">
        <v>43220</v>
      </c>
      <c r="C361" s="38">
        <v>0.20480000000000001</v>
      </c>
      <c r="D361" s="39">
        <f t="shared" si="95"/>
        <v>0.30720000000000003</v>
      </c>
      <c r="E361" s="40">
        <f t="shared" si="96"/>
        <v>2.2574997834371668E-2</v>
      </c>
      <c r="F361" s="39">
        <f t="shared" si="97"/>
        <v>2.2574997834371668E-2</v>
      </c>
      <c r="G361" s="32">
        <f t="shared" si="90"/>
        <v>100513227</v>
      </c>
      <c r="H361" s="41">
        <f t="shared" si="89"/>
        <v>30</v>
      </c>
      <c r="I361" s="33">
        <f t="shared" si="91"/>
        <v>2269085.8818507078</v>
      </c>
      <c r="J361" s="42"/>
      <c r="K361" s="43"/>
      <c r="L361" s="36">
        <f t="shared" si="92"/>
        <v>161021850.46076557</v>
      </c>
    </row>
    <row r="362" spans="1:12" x14ac:dyDescent="0.25">
      <c r="A362" s="37">
        <v>43221</v>
      </c>
      <c r="B362" s="37">
        <v>43251</v>
      </c>
      <c r="C362" s="38">
        <v>0.2044</v>
      </c>
      <c r="D362" s="39">
        <f t="shared" si="95"/>
        <v>0.30659999999999998</v>
      </c>
      <c r="E362" s="40">
        <f t="shared" si="96"/>
        <v>2.2535876422826506E-2</v>
      </c>
      <c r="F362" s="39">
        <f t="shared" si="97"/>
        <v>2.2535876422826506E-2</v>
      </c>
      <c r="G362" s="32">
        <f t="shared" si="90"/>
        <v>100513227</v>
      </c>
      <c r="H362" s="41">
        <f t="shared" si="89"/>
        <v>30</v>
      </c>
      <c r="I362" s="33">
        <f t="shared" si="91"/>
        <v>2265153.6625315086</v>
      </c>
      <c r="J362" s="42"/>
      <c r="K362" s="43"/>
      <c r="L362" s="36">
        <f t="shared" si="92"/>
        <v>163287004.12329707</v>
      </c>
    </row>
    <row r="363" spans="1:12" x14ac:dyDescent="0.25">
      <c r="A363" s="37">
        <v>43252</v>
      </c>
      <c r="B363" s="37">
        <v>43281</v>
      </c>
      <c r="C363" s="38">
        <v>0.20280000000000001</v>
      </c>
      <c r="D363" s="39">
        <f t="shared" si="95"/>
        <v>0.30420000000000003</v>
      </c>
      <c r="E363" s="40">
        <f t="shared" si="96"/>
        <v>2.2379225919199275E-2</v>
      </c>
      <c r="F363" s="39">
        <f t="shared" si="97"/>
        <v>2.2379225919199275E-2</v>
      </c>
      <c r="G363" s="32">
        <f t="shared" si="90"/>
        <v>100513227</v>
      </c>
      <c r="H363" s="41">
        <f t="shared" si="89"/>
        <v>30</v>
      </c>
      <c r="I363" s="33">
        <f t="shared" si="91"/>
        <v>2249408.2149007604</v>
      </c>
      <c r="J363" s="42"/>
      <c r="K363" s="43"/>
      <c r="L363" s="36">
        <f t="shared" si="92"/>
        <v>165536412.33819783</v>
      </c>
    </row>
    <row r="364" spans="1:12" x14ac:dyDescent="0.25">
      <c r="A364" s="37">
        <v>43282</v>
      </c>
      <c r="B364" s="37">
        <v>43312</v>
      </c>
      <c r="C364" s="38">
        <v>0.20030000000000001</v>
      </c>
      <c r="D364" s="39">
        <f t="shared" si="95"/>
        <v>0.30044999999999999</v>
      </c>
      <c r="E364" s="40">
        <f t="shared" si="96"/>
        <v>2.2133929699163168E-2</v>
      </c>
      <c r="F364" s="39">
        <f t="shared" si="97"/>
        <v>2.2133929699163168E-2</v>
      </c>
      <c r="G364" s="32">
        <f t="shared" si="90"/>
        <v>100513227</v>
      </c>
      <c r="H364" s="41">
        <f t="shared" si="89"/>
        <v>30</v>
      </c>
      <c r="I364" s="33">
        <f t="shared" si="91"/>
        <v>2224752.7002540291</v>
      </c>
      <c r="J364" s="42"/>
      <c r="K364" s="43"/>
      <c r="L364" s="36">
        <f t="shared" si="92"/>
        <v>167761165.03845185</v>
      </c>
    </row>
    <row r="365" spans="1:12" x14ac:dyDescent="0.25">
      <c r="A365" s="37">
        <v>43313</v>
      </c>
      <c r="B365" s="37">
        <v>43343</v>
      </c>
      <c r="C365" s="38">
        <v>0.19939999999999999</v>
      </c>
      <c r="D365" s="39">
        <f t="shared" si="95"/>
        <v>0.29909999999999998</v>
      </c>
      <c r="E365" s="40">
        <f t="shared" si="96"/>
        <v>2.2045464310016527E-2</v>
      </c>
      <c r="F365" s="39">
        <f t="shared" si="97"/>
        <v>2.2045464310016527E-2</v>
      </c>
      <c r="G365" s="32">
        <f t="shared" si="90"/>
        <v>100513227</v>
      </c>
      <c r="H365" s="41">
        <f t="shared" si="89"/>
        <v>30</v>
      </c>
      <c r="I365" s="33">
        <f t="shared" si="91"/>
        <v>2215860.7585130897</v>
      </c>
      <c r="J365" s="42"/>
      <c r="K365" s="43"/>
      <c r="L365" s="36">
        <f t="shared" si="92"/>
        <v>169977025.79696494</v>
      </c>
    </row>
    <row r="366" spans="1:12" x14ac:dyDescent="0.25">
      <c r="A366" s="37">
        <v>43344</v>
      </c>
      <c r="B366" s="37">
        <v>43373</v>
      </c>
      <c r="C366" s="38">
        <v>0.1981</v>
      </c>
      <c r="D366" s="39">
        <f t="shared" si="95"/>
        <v>0.29715000000000003</v>
      </c>
      <c r="E366" s="40">
        <f t="shared" si="96"/>
        <v>2.1917532081249247E-2</v>
      </c>
      <c r="F366" s="39">
        <f t="shared" si="97"/>
        <v>2.1917532081249247E-2</v>
      </c>
      <c r="G366" s="32">
        <f t="shared" si="90"/>
        <v>100513227</v>
      </c>
      <c r="H366" s="41">
        <f t="shared" si="89"/>
        <v>30</v>
      </c>
      <c r="I366" s="33">
        <f t="shared" si="91"/>
        <v>2203001.8773623882</v>
      </c>
      <c r="J366" s="42"/>
      <c r="K366" s="43"/>
      <c r="L366" s="36">
        <f t="shared" si="92"/>
        <v>172180027.67432734</v>
      </c>
    </row>
    <row r="367" spans="1:12" x14ac:dyDescent="0.25">
      <c r="A367" s="37">
        <v>43374</v>
      </c>
      <c r="B367" s="37">
        <v>43404</v>
      </c>
      <c r="C367" s="38">
        <v>0.1963</v>
      </c>
      <c r="D367" s="39">
        <f t="shared" si="95"/>
        <v>0.29444999999999999</v>
      </c>
      <c r="E367" s="40">
        <f t="shared" si="96"/>
        <v>2.1740103800155453E-2</v>
      </c>
      <c r="F367" s="39">
        <f t="shared" si="97"/>
        <v>2.1740103800155453E-2</v>
      </c>
      <c r="G367" s="32">
        <f t="shared" si="90"/>
        <v>100513227</v>
      </c>
      <c r="H367" s="41">
        <f t="shared" si="89"/>
        <v>30</v>
      </c>
      <c r="I367" s="33">
        <f t="shared" si="91"/>
        <v>2185167.9882685877</v>
      </c>
      <c r="J367" s="42"/>
      <c r="K367" s="43"/>
      <c r="L367" s="36">
        <f t="shared" si="92"/>
        <v>174365195.66259593</v>
      </c>
    </row>
    <row r="368" spans="1:12" x14ac:dyDescent="0.25">
      <c r="A368" s="37">
        <v>43405</v>
      </c>
      <c r="B368" s="37">
        <v>43434</v>
      </c>
      <c r="C368" s="38">
        <v>0.19489999999999999</v>
      </c>
      <c r="D368" s="39">
        <f>IF(A368="","",C368*1.5)</f>
        <v>0.29235</v>
      </c>
      <c r="E368" s="40">
        <f>IF(D368="","", (POWER((1+D368),(1/12)))-1)</f>
        <v>2.1601869331581591E-2</v>
      </c>
      <c r="F368" s="39">
        <f>IF(A368="","",IF(D$1=0,E368,MIN(E368,D$1)))</f>
        <v>2.1601869331581591E-2</v>
      </c>
      <c r="G368" s="32">
        <f t="shared" si="90"/>
        <v>100513227</v>
      </c>
      <c r="H368" s="41">
        <f t="shared" si="89"/>
        <v>30</v>
      </c>
      <c r="I368" s="33">
        <f t="shared" si="91"/>
        <v>2171273.5957495989</v>
      </c>
      <c r="J368" s="42"/>
      <c r="K368" s="43"/>
      <c r="L368" s="36">
        <f t="shared" si="92"/>
        <v>176536469.25834551</v>
      </c>
    </row>
    <row r="369" spans="1:12" x14ac:dyDescent="0.25">
      <c r="A369" s="37">
        <v>43435</v>
      </c>
      <c r="B369" s="37">
        <v>43465</v>
      </c>
      <c r="C369" s="38">
        <v>0.19400000000000001</v>
      </c>
      <c r="D369" s="39">
        <f t="shared" ref="D369:D370" si="98">IF(A369="","",C369*1.5)</f>
        <v>0.29100000000000004</v>
      </c>
      <c r="E369" s="40">
        <f t="shared" ref="E369:E370" si="99">IF(D369="","", (POWER((1+D369),(1/12)))-1)</f>
        <v>2.1512895544899102E-2</v>
      </c>
      <c r="F369" s="39">
        <f t="shared" ref="F369:F370" si="100">IF(A369="","",IF(D$1=0,E369,MIN(E369,D$1)))</f>
        <v>2.1512895544899102E-2</v>
      </c>
      <c r="G369" s="32">
        <f t="shared" si="90"/>
        <v>100513227</v>
      </c>
      <c r="H369" s="41">
        <f t="shared" si="89"/>
        <v>30</v>
      </c>
      <c r="I369" s="33">
        <f t="shared" si="91"/>
        <v>2162330.5533317323</v>
      </c>
      <c r="J369" s="106"/>
      <c r="K369" s="107"/>
      <c r="L369" s="36">
        <f t="shared" si="92"/>
        <v>178698799.81167725</v>
      </c>
    </row>
    <row r="370" spans="1:12" x14ac:dyDescent="0.25">
      <c r="A370" s="37">
        <v>43466</v>
      </c>
      <c r="B370" s="37">
        <v>43496</v>
      </c>
      <c r="C370" s="38">
        <v>0.19159999999999999</v>
      </c>
      <c r="D370" s="39">
        <f t="shared" si="98"/>
        <v>0.28739999999999999</v>
      </c>
      <c r="E370" s="40">
        <f t="shared" si="99"/>
        <v>2.127521449135017E-2</v>
      </c>
      <c r="F370" s="39">
        <f t="shared" si="100"/>
        <v>2.127521449135017E-2</v>
      </c>
      <c r="G370" s="32">
        <f t="shared" si="90"/>
        <v>100513227</v>
      </c>
      <c r="H370" s="41">
        <f t="shared" si="89"/>
        <v>30</v>
      </c>
      <c r="I370" s="33">
        <f t="shared" si="91"/>
        <v>2138440.463642769</v>
      </c>
      <c r="J370" s="106"/>
      <c r="K370" s="107"/>
      <c r="L370" s="36">
        <f t="shared" si="92"/>
        <v>180837240.27532002</v>
      </c>
    </row>
    <row r="371" spans="1:12" x14ac:dyDescent="0.25">
      <c r="A371" s="44"/>
      <c r="B371" s="45"/>
      <c r="C371" s="45"/>
      <c r="D371" s="129" t="s">
        <v>19</v>
      </c>
      <c r="E371" s="129"/>
      <c r="F371" s="46" t="s">
        <v>20</v>
      </c>
      <c r="G371" s="47">
        <f>G370</f>
        <v>100513227</v>
      </c>
      <c r="H371" s="48">
        <f>SUM(H336:H370)</f>
        <v>1038</v>
      </c>
      <c r="I371" s="49">
        <f>SUM(I336:I370)</f>
        <v>80324013.275320038</v>
      </c>
      <c r="J371" s="49"/>
      <c r="K371" s="50"/>
      <c r="L371" s="51">
        <f>L370</f>
        <v>180837240.27532002</v>
      </c>
    </row>
    <row r="372" spans="1:12" x14ac:dyDescent="0.25">
      <c r="A372" s="52"/>
      <c r="B372" s="52"/>
      <c r="C372" s="52"/>
      <c r="D372" s="52"/>
      <c r="E372" s="52"/>
      <c r="F372" s="52"/>
      <c r="G372" s="53"/>
      <c r="H372" s="53"/>
      <c r="I372" s="54"/>
      <c r="J372" s="55"/>
      <c r="K372" s="56"/>
      <c r="L372" s="57"/>
    </row>
    <row r="373" spans="1:12" x14ac:dyDescent="0.25">
      <c r="A373" s="52"/>
      <c r="B373" s="52"/>
      <c r="C373" s="52"/>
      <c r="D373" s="58"/>
      <c r="E373" s="58"/>
      <c r="F373" s="58"/>
      <c r="G373" s="59"/>
      <c r="H373" s="111" t="s">
        <v>21</v>
      </c>
      <c r="I373" s="111"/>
      <c r="J373" s="111"/>
      <c r="K373" s="130"/>
      <c r="L373" s="60">
        <f>SUM(G371,I371)</f>
        <v>180837240.27532005</v>
      </c>
    </row>
    <row r="374" spans="1:12" x14ac:dyDescent="0.25">
      <c r="A374" s="52"/>
      <c r="B374" s="52"/>
      <c r="C374" s="52"/>
      <c r="D374" s="52"/>
      <c r="E374" s="52"/>
      <c r="F374" s="52"/>
      <c r="G374" s="53"/>
      <c r="H374" s="53"/>
      <c r="I374" s="54"/>
      <c r="J374" s="55"/>
      <c r="K374" s="56"/>
      <c r="L374" s="57"/>
    </row>
    <row r="375" spans="1:12" x14ac:dyDescent="0.25">
      <c r="C375" s="7"/>
      <c r="H375" s="111" t="s">
        <v>22</v>
      </c>
      <c r="I375" s="111"/>
      <c r="J375" s="111"/>
      <c r="K375" s="111"/>
      <c r="L375" s="61">
        <f>I371</f>
        <v>80324013.275320038</v>
      </c>
    </row>
    <row r="376" spans="1:12" x14ac:dyDescent="0.25">
      <c r="C376" s="7"/>
      <c r="I376" s="7"/>
    </row>
    <row r="377" spans="1:12" ht="15.75" x14ac:dyDescent="0.25">
      <c r="A377" s="67" t="s">
        <v>0</v>
      </c>
      <c r="B377" s="68">
        <v>5080</v>
      </c>
      <c r="C377" s="1"/>
      <c r="D377" s="2"/>
      <c r="E377" s="2"/>
      <c r="F377" s="3"/>
      <c r="G377" s="4"/>
      <c r="H377" s="3"/>
      <c r="I377" s="3"/>
      <c r="J377" s="3"/>
      <c r="K377" s="5"/>
      <c r="L377" s="6"/>
    </row>
    <row r="378" spans="1:12" x14ac:dyDescent="0.25">
      <c r="A378" s="67" t="s">
        <v>1</v>
      </c>
      <c r="B378" s="69">
        <v>67212334</v>
      </c>
      <c r="C378" s="7"/>
      <c r="D378" s="1"/>
      <c r="E378" s="2"/>
      <c r="F378" s="8"/>
      <c r="G378" s="8"/>
      <c r="H378" s="3"/>
      <c r="I378" s="3"/>
      <c r="J378" s="3"/>
      <c r="K378" s="5"/>
      <c r="L378" s="6"/>
    </row>
    <row r="379" spans="1:12" x14ac:dyDescent="0.25">
      <c r="A379" s="117"/>
      <c r="B379" s="117"/>
      <c r="C379" s="117"/>
      <c r="D379" s="118"/>
      <c r="E379" s="119"/>
      <c r="F379" s="3"/>
      <c r="G379" s="3"/>
      <c r="H379" s="3"/>
      <c r="I379" s="3"/>
      <c r="J379" s="3"/>
      <c r="K379" s="5"/>
      <c r="L379" s="6"/>
    </row>
    <row r="380" spans="1:12" x14ac:dyDescent="0.25">
      <c r="A380" s="9"/>
      <c r="B380" s="9"/>
      <c r="C380" s="10"/>
      <c r="D380" s="11"/>
      <c r="E380" s="11"/>
      <c r="F380" s="3"/>
      <c r="G380" s="3"/>
      <c r="H380" s="3"/>
      <c r="I380" s="3"/>
      <c r="J380" s="3"/>
      <c r="K380" s="5"/>
      <c r="L380" s="6"/>
    </row>
    <row r="381" spans="1:12" x14ac:dyDescent="0.25">
      <c r="A381" s="112" t="s">
        <v>2</v>
      </c>
      <c r="B381" s="112"/>
      <c r="C381" s="12" t="s">
        <v>3</v>
      </c>
      <c r="D381" s="113" t="s">
        <v>4</v>
      </c>
      <c r="E381" s="113"/>
      <c r="F381" s="13" t="s">
        <v>5</v>
      </c>
      <c r="G381" s="114" t="s">
        <v>6</v>
      </c>
      <c r="H381" s="114"/>
      <c r="I381" s="114"/>
      <c r="J381" s="114"/>
      <c r="K381" s="114"/>
      <c r="L381" s="114"/>
    </row>
    <row r="382" spans="1:12" ht="36" x14ac:dyDescent="0.25">
      <c r="A382" s="14" t="s">
        <v>7</v>
      </c>
      <c r="B382" s="14" t="s">
        <v>8</v>
      </c>
      <c r="C382" s="15" t="s">
        <v>9</v>
      </c>
      <c r="D382" s="16" t="s">
        <v>10</v>
      </c>
      <c r="E382" s="16" t="s">
        <v>11</v>
      </c>
      <c r="F382" s="12" t="s">
        <v>12</v>
      </c>
      <c r="G382" s="17" t="s">
        <v>13</v>
      </c>
      <c r="H382" s="18" t="s">
        <v>14</v>
      </c>
      <c r="I382" s="19" t="s">
        <v>15</v>
      </c>
      <c r="J382" s="115" t="s">
        <v>16</v>
      </c>
      <c r="K382" s="115"/>
      <c r="L382" s="62" t="s">
        <v>23</v>
      </c>
    </row>
    <row r="383" spans="1:12" x14ac:dyDescent="0.25">
      <c r="A383" s="20"/>
      <c r="B383" s="21"/>
      <c r="C383" s="22"/>
      <c r="D383" s="23" t="str">
        <f>IF(C383="","",C383*1.5)</f>
        <v/>
      </c>
      <c r="E383" s="24" t="str">
        <f t="shared" ref="E383:E399" si="101">IF(D383="","", (POWER((1+D383),(1/12)))-1)</f>
        <v/>
      </c>
      <c r="F383" s="25" t="str">
        <f>IF(A383="","",IF(D$228=0,E383,MIN(E383,D$228)))</f>
        <v/>
      </c>
      <c r="G383" s="26">
        <f>B378</f>
        <v>67212334</v>
      </c>
      <c r="H383" s="27" t="str">
        <f t="shared" ref="H383:H419" si="102">IF(A383="","",DAYS360(A383,B383+(1)))</f>
        <v/>
      </c>
      <c r="I383" s="28">
        <f>D379</f>
        <v>0</v>
      </c>
      <c r="J383" s="29" t="s">
        <v>17</v>
      </c>
      <c r="K383" s="30" t="s">
        <v>18</v>
      </c>
      <c r="L383" s="31">
        <f>G383+I383</f>
        <v>67212334</v>
      </c>
    </row>
    <row r="384" spans="1:12" x14ac:dyDescent="0.25">
      <c r="A384" s="20"/>
      <c r="B384" s="20"/>
      <c r="C384" s="22"/>
      <c r="D384" s="23" t="str">
        <f>IF(C384="","",C384*1.5)</f>
        <v/>
      </c>
      <c r="E384" s="24" t="str">
        <f t="shared" si="101"/>
        <v/>
      </c>
      <c r="F384" s="25" t="str">
        <f>IF(A384="","",IF(D$228=0,E384,MIN(E384,D$228)))</f>
        <v/>
      </c>
      <c r="G384" s="32">
        <f t="shared" ref="G384:G419" si="103">MIN(G383,L383)</f>
        <v>67212334</v>
      </c>
      <c r="H384" s="27" t="str">
        <f t="shared" si="102"/>
        <v/>
      </c>
      <c r="I384" s="33" t="str">
        <f t="shared" ref="I384:I419" si="104">IF(A384="","",((G384*F384)/30)*H384)</f>
        <v/>
      </c>
      <c r="J384" s="34"/>
      <c r="K384" s="35"/>
      <c r="L384" s="36">
        <f t="shared" ref="L384:L419" si="105">SUM(L383,I384)-J384</f>
        <v>67212334</v>
      </c>
    </row>
    <row r="385" spans="1:12" x14ac:dyDescent="0.25">
      <c r="A385" s="37">
        <v>42439</v>
      </c>
      <c r="B385" s="37">
        <v>42460</v>
      </c>
      <c r="C385" s="38">
        <v>0.1968</v>
      </c>
      <c r="D385" s="39">
        <f t="shared" ref="D385:D399" si="106">IF(A385="","",C385*1.5)</f>
        <v>0.29520000000000002</v>
      </c>
      <c r="E385" s="40">
        <f t="shared" si="101"/>
        <v>2.1789423437557742E-2</v>
      </c>
      <c r="F385" s="39">
        <f t="shared" ref="F385:F399" si="107">IF(A385="","",IF(D$1=0,E385,MIN(E385,D$1)))</f>
        <v>2.1789423437557742E-2</v>
      </c>
      <c r="G385" s="32">
        <f t="shared" si="103"/>
        <v>67212334</v>
      </c>
      <c r="H385" s="41">
        <f t="shared" si="102"/>
        <v>21</v>
      </c>
      <c r="I385" s="33">
        <f t="shared" si="104"/>
        <v>1025162.6040267913</v>
      </c>
      <c r="J385" s="42"/>
      <c r="K385" s="43"/>
      <c r="L385" s="36">
        <f t="shared" si="105"/>
        <v>68237496.604026794</v>
      </c>
    </row>
    <row r="386" spans="1:12" x14ac:dyDescent="0.25">
      <c r="A386" s="37">
        <v>42461</v>
      </c>
      <c r="B386" s="37">
        <v>42490</v>
      </c>
      <c r="C386" s="38">
        <v>0.2054</v>
      </c>
      <c r="D386" s="39">
        <f t="shared" si="106"/>
        <v>0.30809999999999998</v>
      </c>
      <c r="E386" s="40">
        <f t="shared" si="101"/>
        <v>2.2633649099822239E-2</v>
      </c>
      <c r="F386" s="39">
        <f t="shared" si="107"/>
        <v>2.2633649099822239E-2</v>
      </c>
      <c r="G386" s="32">
        <f t="shared" si="103"/>
        <v>67212334</v>
      </c>
      <c r="H386" s="41">
        <f t="shared" si="102"/>
        <v>30</v>
      </c>
      <c r="I386" s="33">
        <f t="shared" si="104"/>
        <v>1521260.3829360518</v>
      </c>
      <c r="J386" s="42"/>
      <c r="K386" s="43"/>
      <c r="L386" s="36">
        <f t="shared" si="105"/>
        <v>69758756.98696284</v>
      </c>
    </row>
    <row r="387" spans="1:12" x14ac:dyDescent="0.25">
      <c r="A387" s="37">
        <v>42491</v>
      </c>
      <c r="B387" s="37">
        <v>42521</v>
      </c>
      <c r="C387" s="38">
        <v>0.2054</v>
      </c>
      <c r="D387" s="39">
        <f t="shared" si="106"/>
        <v>0.30809999999999998</v>
      </c>
      <c r="E387" s="40">
        <f t="shared" si="101"/>
        <v>2.2633649099822239E-2</v>
      </c>
      <c r="F387" s="39">
        <f t="shared" si="107"/>
        <v>2.2633649099822239E-2</v>
      </c>
      <c r="G387" s="32">
        <f t="shared" si="103"/>
        <v>67212334</v>
      </c>
      <c r="H387" s="41">
        <f t="shared" si="102"/>
        <v>30</v>
      </c>
      <c r="I387" s="33">
        <f t="shared" si="104"/>
        <v>1521260.3829360518</v>
      </c>
      <c r="J387" s="42"/>
      <c r="K387" s="43"/>
      <c r="L387" s="36">
        <f t="shared" si="105"/>
        <v>71280017.369898885</v>
      </c>
    </row>
    <row r="388" spans="1:12" x14ac:dyDescent="0.25">
      <c r="A388" s="37">
        <v>42522</v>
      </c>
      <c r="B388" s="37">
        <v>42551</v>
      </c>
      <c r="C388" s="38">
        <v>0.2054</v>
      </c>
      <c r="D388" s="39">
        <f t="shared" si="106"/>
        <v>0.30809999999999998</v>
      </c>
      <c r="E388" s="40">
        <f t="shared" si="101"/>
        <v>2.2633649099822239E-2</v>
      </c>
      <c r="F388" s="39">
        <f t="shared" si="107"/>
        <v>2.2633649099822239E-2</v>
      </c>
      <c r="G388" s="32">
        <f t="shared" si="103"/>
        <v>67212334</v>
      </c>
      <c r="H388" s="41">
        <f t="shared" si="102"/>
        <v>30</v>
      </c>
      <c r="I388" s="33">
        <f t="shared" si="104"/>
        <v>1521260.3829360518</v>
      </c>
      <c r="J388" s="42"/>
      <c r="K388" s="43"/>
      <c r="L388" s="36">
        <f t="shared" si="105"/>
        <v>72801277.752834931</v>
      </c>
    </row>
    <row r="389" spans="1:12" x14ac:dyDescent="0.25">
      <c r="A389" s="37">
        <v>42552</v>
      </c>
      <c r="B389" s="37">
        <v>42582</v>
      </c>
      <c r="C389" s="38">
        <v>0.21340000000000001</v>
      </c>
      <c r="D389" s="39">
        <f t="shared" si="106"/>
        <v>0.3201</v>
      </c>
      <c r="E389" s="40">
        <f t="shared" si="101"/>
        <v>2.3412151466478903E-2</v>
      </c>
      <c r="F389" s="39">
        <f t="shared" si="107"/>
        <v>2.3412151466478903E-2</v>
      </c>
      <c r="G389" s="32">
        <f t="shared" si="103"/>
        <v>67212334</v>
      </c>
      <c r="H389" s="41">
        <f t="shared" si="102"/>
        <v>30</v>
      </c>
      <c r="I389" s="33">
        <f t="shared" si="104"/>
        <v>1573585.34402357</v>
      </c>
      <c r="J389" s="42"/>
      <c r="K389" s="43"/>
      <c r="L389" s="36">
        <f t="shared" si="105"/>
        <v>74374863.096858501</v>
      </c>
    </row>
    <row r="390" spans="1:12" x14ac:dyDescent="0.25">
      <c r="A390" s="37">
        <v>42583</v>
      </c>
      <c r="B390" s="37">
        <v>42613</v>
      </c>
      <c r="C390" s="38">
        <v>0.21340000000000001</v>
      </c>
      <c r="D390" s="39">
        <f t="shared" si="106"/>
        <v>0.3201</v>
      </c>
      <c r="E390" s="40">
        <f t="shared" si="101"/>
        <v>2.3412151466478903E-2</v>
      </c>
      <c r="F390" s="39">
        <f t="shared" si="107"/>
        <v>2.3412151466478903E-2</v>
      </c>
      <c r="G390" s="32">
        <f t="shared" si="103"/>
        <v>67212334</v>
      </c>
      <c r="H390" s="41">
        <f t="shared" si="102"/>
        <v>30</v>
      </c>
      <c r="I390" s="33">
        <f t="shared" si="104"/>
        <v>1573585.34402357</v>
      </c>
      <c r="J390" s="42"/>
      <c r="K390" s="43"/>
      <c r="L390" s="36">
        <f t="shared" si="105"/>
        <v>75948448.440882072</v>
      </c>
    </row>
    <row r="391" spans="1:12" x14ac:dyDescent="0.25">
      <c r="A391" s="37">
        <v>42614</v>
      </c>
      <c r="B391" s="37">
        <v>42643</v>
      </c>
      <c r="C391" s="38">
        <v>0.21340000000000001</v>
      </c>
      <c r="D391" s="39">
        <f t="shared" si="106"/>
        <v>0.3201</v>
      </c>
      <c r="E391" s="40">
        <f t="shared" si="101"/>
        <v>2.3412151466478903E-2</v>
      </c>
      <c r="F391" s="39">
        <f t="shared" si="107"/>
        <v>2.3412151466478903E-2</v>
      </c>
      <c r="G391" s="32">
        <f t="shared" si="103"/>
        <v>67212334</v>
      </c>
      <c r="H391" s="41">
        <f t="shared" si="102"/>
        <v>30</v>
      </c>
      <c r="I391" s="33">
        <f t="shared" si="104"/>
        <v>1573585.34402357</v>
      </c>
      <c r="J391" s="42"/>
      <c r="K391" s="43"/>
      <c r="L391" s="36">
        <f t="shared" si="105"/>
        <v>77522033.784905642</v>
      </c>
    </row>
    <row r="392" spans="1:12" x14ac:dyDescent="0.25">
      <c r="A392" s="37">
        <v>42644</v>
      </c>
      <c r="B392" s="37">
        <v>42674</v>
      </c>
      <c r="C392" s="38">
        <v>0.21990000000000001</v>
      </c>
      <c r="D392" s="39">
        <f t="shared" si="106"/>
        <v>0.32985000000000003</v>
      </c>
      <c r="E392" s="40">
        <f t="shared" si="101"/>
        <v>2.4039922656450941E-2</v>
      </c>
      <c r="F392" s="39">
        <f t="shared" si="107"/>
        <v>2.4039922656450941E-2</v>
      </c>
      <c r="G392" s="32">
        <f t="shared" si="103"/>
        <v>67212334</v>
      </c>
      <c r="H392" s="41">
        <f t="shared" si="102"/>
        <v>30</v>
      </c>
      <c r="I392" s="33">
        <f t="shared" si="104"/>
        <v>1615779.3109195479</v>
      </c>
      <c r="J392" s="42"/>
      <c r="K392" s="43"/>
      <c r="L392" s="36">
        <f t="shared" si="105"/>
        <v>79137813.095825195</v>
      </c>
    </row>
    <row r="393" spans="1:12" x14ac:dyDescent="0.25">
      <c r="A393" s="37">
        <v>42675</v>
      </c>
      <c r="B393" s="37">
        <v>42704</v>
      </c>
      <c r="C393" s="38">
        <v>0.21990000000000001</v>
      </c>
      <c r="D393" s="39">
        <f t="shared" si="106"/>
        <v>0.32985000000000003</v>
      </c>
      <c r="E393" s="40">
        <f t="shared" si="101"/>
        <v>2.4039922656450941E-2</v>
      </c>
      <c r="F393" s="39">
        <f t="shared" si="107"/>
        <v>2.4039922656450941E-2</v>
      </c>
      <c r="G393" s="32">
        <f t="shared" si="103"/>
        <v>67212334</v>
      </c>
      <c r="H393" s="41">
        <f t="shared" si="102"/>
        <v>30</v>
      </c>
      <c r="I393" s="33">
        <f t="shared" si="104"/>
        <v>1615779.3109195479</v>
      </c>
      <c r="J393" s="42"/>
      <c r="K393" s="43"/>
      <c r="L393" s="36">
        <f t="shared" si="105"/>
        <v>80753592.406744748</v>
      </c>
    </row>
    <row r="394" spans="1:12" x14ac:dyDescent="0.25">
      <c r="A394" s="37">
        <v>42705</v>
      </c>
      <c r="B394" s="37">
        <v>42735</v>
      </c>
      <c r="C394" s="38">
        <v>0.21990000000000001</v>
      </c>
      <c r="D394" s="39">
        <f t="shared" si="106"/>
        <v>0.32985000000000003</v>
      </c>
      <c r="E394" s="40">
        <f t="shared" si="101"/>
        <v>2.4039922656450941E-2</v>
      </c>
      <c r="F394" s="39">
        <f t="shared" si="107"/>
        <v>2.4039922656450941E-2</v>
      </c>
      <c r="G394" s="32">
        <f t="shared" si="103"/>
        <v>67212334</v>
      </c>
      <c r="H394" s="41">
        <f t="shared" si="102"/>
        <v>30</v>
      </c>
      <c r="I394" s="33">
        <f t="shared" si="104"/>
        <v>1615779.3109195479</v>
      </c>
      <c r="J394" s="42"/>
      <c r="K394" s="43"/>
      <c r="L394" s="36">
        <f t="shared" si="105"/>
        <v>82369371.717664301</v>
      </c>
    </row>
    <row r="395" spans="1:12" x14ac:dyDescent="0.25">
      <c r="A395" s="37">
        <v>42736</v>
      </c>
      <c r="B395" s="37">
        <v>42766</v>
      </c>
      <c r="C395" s="38">
        <v>0.22339999999999999</v>
      </c>
      <c r="D395" s="39">
        <f t="shared" si="106"/>
        <v>0.33509999999999995</v>
      </c>
      <c r="E395" s="40">
        <f t="shared" si="101"/>
        <v>2.4376207843189057E-2</v>
      </c>
      <c r="F395" s="39">
        <f t="shared" si="107"/>
        <v>2.4376207843189057E-2</v>
      </c>
      <c r="G395" s="32">
        <f t="shared" si="103"/>
        <v>67212334</v>
      </c>
      <c r="H395" s="41">
        <f t="shared" si="102"/>
        <v>30</v>
      </c>
      <c r="I395" s="33">
        <f t="shared" si="104"/>
        <v>1638381.8232098424</v>
      </c>
      <c r="J395" s="42"/>
      <c r="K395" s="43"/>
      <c r="L395" s="36">
        <f t="shared" si="105"/>
        <v>84007753.540874138</v>
      </c>
    </row>
    <row r="396" spans="1:12" x14ac:dyDescent="0.25">
      <c r="A396" s="37">
        <v>42767</v>
      </c>
      <c r="B396" s="37">
        <v>42794</v>
      </c>
      <c r="C396" s="38">
        <v>0.22339999999999999</v>
      </c>
      <c r="D396" s="39">
        <f t="shared" si="106"/>
        <v>0.33509999999999995</v>
      </c>
      <c r="E396" s="40">
        <f t="shared" si="101"/>
        <v>2.4376207843189057E-2</v>
      </c>
      <c r="F396" s="39">
        <f t="shared" si="107"/>
        <v>2.4376207843189057E-2</v>
      </c>
      <c r="G396" s="32">
        <f t="shared" si="103"/>
        <v>67212334</v>
      </c>
      <c r="H396" s="41">
        <f t="shared" si="102"/>
        <v>30</v>
      </c>
      <c r="I396" s="33">
        <f t="shared" si="104"/>
        <v>1638381.8232098424</v>
      </c>
      <c r="J396" s="42"/>
      <c r="K396" s="43"/>
      <c r="L396" s="36">
        <f t="shared" si="105"/>
        <v>85646135.364083976</v>
      </c>
    </row>
    <row r="397" spans="1:12" x14ac:dyDescent="0.25">
      <c r="A397" s="37">
        <v>42795</v>
      </c>
      <c r="B397" s="37">
        <v>42825</v>
      </c>
      <c r="C397" s="38">
        <v>0.22339999999999999</v>
      </c>
      <c r="D397" s="39">
        <f t="shared" si="106"/>
        <v>0.33509999999999995</v>
      </c>
      <c r="E397" s="40">
        <f t="shared" si="101"/>
        <v>2.4376207843189057E-2</v>
      </c>
      <c r="F397" s="39">
        <f t="shared" si="107"/>
        <v>2.4376207843189057E-2</v>
      </c>
      <c r="G397" s="32">
        <f t="shared" si="103"/>
        <v>67212334</v>
      </c>
      <c r="H397" s="41">
        <f t="shared" si="102"/>
        <v>30</v>
      </c>
      <c r="I397" s="33">
        <f t="shared" si="104"/>
        <v>1638381.8232098424</v>
      </c>
      <c r="J397" s="42"/>
      <c r="K397" s="43"/>
      <c r="L397" s="36">
        <f t="shared" si="105"/>
        <v>87284517.187293813</v>
      </c>
    </row>
    <row r="398" spans="1:12" x14ac:dyDescent="0.25">
      <c r="A398" s="37">
        <v>42826</v>
      </c>
      <c r="B398" s="37">
        <v>42855</v>
      </c>
      <c r="C398" s="38">
        <v>0.2233</v>
      </c>
      <c r="D398" s="39">
        <f t="shared" si="106"/>
        <v>0.33494999999999997</v>
      </c>
      <c r="E398" s="40">
        <f t="shared" si="101"/>
        <v>2.4366616530168139E-2</v>
      </c>
      <c r="F398" s="39">
        <f t="shared" si="107"/>
        <v>2.4366616530168139E-2</v>
      </c>
      <c r="G398" s="32">
        <f t="shared" si="103"/>
        <v>67212334</v>
      </c>
      <c r="H398" s="41">
        <f t="shared" si="102"/>
        <v>30</v>
      </c>
      <c r="I398" s="33">
        <f t="shared" si="104"/>
        <v>1637737.1686755822</v>
      </c>
      <c r="J398" s="42"/>
      <c r="K398" s="43"/>
      <c r="L398" s="36">
        <f t="shared" si="105"/>
        <v>88922254.355969399</v>
      </c>
    </row>
    <row r="399" spans="1:12" x14ac:dyDescent="0.25">
      <c r="A399" s="37">
        <v>42856</v>
      </c>
      <c r="B399" s="37">
        <v>42886</v>
      </c>
      <c r="C399" s="38">
        <v>0.2233</v>
      </c>
      <c r="D399" s="39">
        <f t="shared" si="106"/>
        <v>0.33494999999999997</v>
      </c>
      <c r="E399" s="40">
        <f t="shared" si="101"/>
        <v>2.4366616530168139E-2</v>
      </c>
      <c r="F399" s="39">
        <f t="shared" si="107"/>
        <v>2.4366616530168139E-2</v>
      </c>
      <c r="G399" s="32">
        <f t="shared" si="103"/>
        <v>67212334</v>
      </c>
      <c r="H399" s="41">
        <f t="shared" si="102"/>
        <v>30</v>
      </c>
      <c r="I399" s="33">
        <f t="shared" si="104"/>
        <v>1637737.1686755822</v>
      </c>
      <c r="J399" s="42"/>
      <c r="K399" s="43"/>
      <c r="L399" s="36">
        <f t="shared" si="105"/>
        <v>90559991.524644986</v>
      </c>
    </row>
    <row r="400" spans="1:12" x14ac:dyDescent="0.25">
      <c r="A400" s="37">
        <v>42887</v>
      </c>
      <c r="B400" s="37">
        <v>42916</v>
      </c>
      <c r="C400" s="38">
        <v>0.2233</v>
      </c>
      <c r="D400" s="39">
        <f>IF(A400="","",C400*1.5)</f>
        <v>0.33494999999999997</v>
      </c>
      <c r="E400" s="40">
        <f>IF(D400="","", (POWER((1+D400),(1/12)))-1)</f>
        <v>2.4366616530168139E-2</v>
      </c>
      <c r="F400" s="39">
        <f>IF(A400="","",IF(D$1=0,E400,MIN(E400,D$1)))</f>
        <v>2.4366616530168139E-2</v>
      </c>
      <c r="G400" s="32">
        <f t="shared" si="103"/>
        <v>67212334</v>
      </c>
      <c r="H400" s="41">
        <f t="shared" si="102"/>
        <v>30</v>
      </c>
      <c r="I400" s="33">
        <f t="shared" si="104"/>
        <v>1637737.1686755822</v>
      </c>
      <c r="J400" s="42"/>
      <c r="K400" s="43"/>
      <c r="L400" s="36">
        <f t="shared" si="105"/>
        <v>92197728.693320572</v>
      </c>
    </row>
    <row r="401" spans="1:12" x14ac:dyDescent="0.25">
      <c r="A401" s="37">
        <v>42917</v>
      </c>
      <c r="B401" s="37">
        <v>42947</v>
      </c>
      <c r="C401" s="38">
        <v>0.2198</v>
      </c>
      <c r="D401" s="39">
        <f>IF(A401="","",C401*1.5)</f>
        <v>0.32969999999999999</v>
      </c>
      <c r="E401" s="40">
        <f>IF(D401="","", (POWER((1+D401),(1/12)))-1)</f>
        <v>2.4030296637850723E-2</v>
      </c>
      <c r="F401" s="39">
        <f>IF(A401="","",IF(D$1=0,E401,MIN(E401,D$1)))</f>
        <v>2.4030296637850723E-2</v>
      </c>
      <c r="G401" s="32">
        <f t="shared" si="103"/>
        <v>67212334</v>
      </c>
      <c r="H401" s="41">
        <f t="shared" si="102"/>
        <v>30</v>
      </c>
      <c r="I401" s="33">
        <f t="shared" si="104"/>
        <v>1615132.3237422998</v>
      </c>
      <c r="J401" s="42"/>
      <c r="K401" s="43"/>
      <c r="L401" s="36">
        <f t="shared" si="105"/>
        <v>93812861.017062873</v>
      </c>
    </row>
    <row r="402" spans="1:12" x14ac:dyDescent="0.25">
      <c r="A402" s="37">
        <v>42948</v>
      </c>
      <c r="B402" s="37">
        <v>42978</v>
      </c>
      <c r="C402" s="38">
        <v>0.2198</v>
      </c>
      <c r="D402" s="39">
        <f t="shared" ref="D402:D416" si="108">IF(A402="","",C402*1.5)</f>
        <v>0.32969999999999999</v>
      </c>
      <c r="E402" s="40">
        <f t="shared" ref="E402:E416" si="109">IF(D402="","", (POWER((1+D402),(1/12)))-1)</f>
        <v>2.4030296637850723E-2</v>
      </c>
      <c r="F402" s="39">
        <f t="shared" ref="F402:F416" si="110">IF(A402="","",IF(D$1=0,E402,MIN(E402,D$1)))</f>
        <v>2.4030296637850723E-2</v>
      </c>
      <c r="G402" s="32">
        <f t="shared" si="103"/>
        <v>67212334</v>
      </c>
      <c r="H402" s="41">
        <f t="shared" si="102"/>
        <v>30</v>
      </c>
      <c r="I402" s="33">
        <f t="shared" si="104"/>
        <v>1615132.3237422998</v>
      </c>
      <c r="J402" s="42"/>
      <c r="K402" s="43"/>
      <c r="L402" s="36">
        <f t="shared" si="105"/>
        <v>95427993.340805173</v>
      </c>
    </row>
    <row r="403" spans="1:12" x14ac:dyDescent="0.25">
      <c r="A403" s="37">
        <v>42979</v>
      </c>
      <c r="B403" s="37">
        <v>43008</v>
      </c>
      <c r="C403" s="38">
        <v>0.2198</v>
      </c>
      <c r="D403" s="39">
        <f t="shared" si="108"/>
        <v>0.32969999999999999</v>
      </c>
      <c r="E403" s="40">
        <f t="shared" si="109"/>
        <v>2.4030296637850723E-2</v>
      </c>
      <c r="F403" s="39">
        <f t="shared" si="110"/>
        <v>2.4030296637850723E-2</v>
      </c>
      <c r="G403" s="32">
        <f t="shared" si="103"/>
        <v>67212334</v>
      </c>
      <c r="H403" s="41">
        <f t="shared" si="102"/>
        <v>30</v>
      </c>
      <c r="I403" s="33">
        <f t="shared" si="104"/>
        <v>1615132.3237422998</v>
      </c>
      <c r="J403" s="42"/>
      <c r="K403" s="43"/>
      <c r="L403" s="36">
        <f t="shared" si="105"/>
        <v>97043125.664547473</v>
      </c>
    </row>
    <row r="404" spans="1:12" x14ac:dyDescent="0.25">
      <c r="A404" s="37">
        <v>43009</v>
      </c>
      <c r="B404" s="37">
        <v>43039</v>
      </c>
      <c r="C404" s="38">
        <v>0.21149999999999999</v>
      </c>
      <c r="D404" s="39">
        <f t="shared" si="108"/>
        <v>0.31724999999999998</v>
      </c>
      <c r="E404" s="40">
        <f t="shared" si="109"/>
        <v>2.3227846316473233E-2</v>
      </c>
      <c r="F404" s="39">
        <f t="shared" si="110"/>
        <v>2.3227846316473233E-2</v>
      </c>
      <c r="G404" s="32">
        <f t="shared" si="103"/>
        <v>67212334</v>
      </c>
      <c r="H404" s="41">
        <f t="shared" si="102"/>
        <v>30</v>
      </c>
      <c r="I404" s="33">
        <f t="shared" si="104"/>
        <v>1561197.7647234686</v>
      </c>
      <c r="J404" s="42"/>
      <c r="K404" s="43"/>
      <c r="L404" s="36">
        <f t="shared" si="105"/>
        <v>98604323.429270938</v>
      </c>
    </row>
    <row r="405" spans="1:12" x14ac:dyDescent="0.25">
      <c r="A405" s="37">
        <v>43040</v>
      </c>
      <c r="B405" s="37">
        <v>43069</v>
      </c>
      <c r="C405" s="38">
        <v>0.20960000000000001</v>
      </c>
      <c r="D405" s="39">
        <f t="shared" si="108"/>
        <v>0.31440000000000001</v>
      </c>
      <c r="E405" s="40">
        <f t="shared" si="109"/>
        <v>2.3043175271197036E-2</v>
      </c>
      <c r="F405" s="39">
        <f t="shared" si="110"/>
        <v>2.3043175271197036E-2</v>
      </c>
      <c r="G405" s="32">
        <f t="shared" si="103"/>
        <v>67212334</v>
      </c>
      <c r="H405" s="41">
        <f t="shared" si="102"/>
        <v>30</v>
      </c>
      <c r="I405" s="33">
        <f t="shared" si="104"/>
        <v>1548785.5927482357</v>
      </c>
      <c r="J405" s="42"/>
      <c r="K405" s="43"/>
      <c r="L405" s="36">
        <f t="shared" si="105"/>
        <v>100153109.02201918</v>
      </c>
    </row>
    <row r="406" spans="1:12" x14ac:dyDescent="0.25">
      <c r="A406" s="37">
        <v>43070</v>
      </c>
      <c r="B406" s="37">
        <v>43100</v>
      </c>
      <c r="C406" s="38">
        <v>0.2077</v>
      </c>
      <c r="D406" s="39">
        <f t="shared" si="108"/>
        <v>0.31154999999999999</v>
      </c>
      <c r="E406" s="40">
        <f t="shared" si="109"/>
        <v>2.2858136808515228E-2</v>
      </c>
      <c r="F406" s="39">
        <f t="shared" si="110"/>
        <v>2.2858136808515228E-2</v>
      </c>
      <c r="G406" s="32">
        <f t="shared" si="103"/>
        <v>67212334</v>
      </c>
      <c r="H406" s="41">
        <f t="shared" si="102"/>
        <v>30</v>
      </c>
      <c r="I406" s="33">
        <f t="shared" si="104"/>
        <v>1536348.7257916196</v>
      </c>
      <c r="J406" s="42"/>
      <c r="K406" s="43"/>
      <c r="L406" s="36">
        <f t="shared" si="105"/>
        <v>101689457.7478108</v>
      </c>
    </row>
    <row r="407" spans="1:12" x14ac:dyDescent="0.25">
      <c r="A407" s="37">
        <v>43101</v>
      </c>
      <c r="B407" s="37">
        <v>43131</v>
      </c>
      <c r="C407" s="38">
        <v>0.2069</v>
      </c>
      <c r="D407" s="39">
        <f t="shared" si="108"/>
        <v>0.31035000000000001</v>
      </c>
      <c r="E407" s="40">
        <f t="shared" si="109"/>
        <v>2.2780115587483163E-2</v>
      </c>
      <c r="F407" s="39">
        <f t="shared" si="110"/>
        <v>2.2780115587483163E-2</v>
      </c>
      <c r="G407" s="32">
        <f t="shared" si="103"/>
        <v>67212334</v>
      </c>
      <c r="H407" s="41">
        <f t="shared" si="102"/>
        <v>30</v>
      </c>
      <c r="I407" s="33">
        <f t="shared" si="104"/>
        <v>1531104.7374245245</v>
      </c>
      <c r="J407" s="42"/>
      <c r="K407" s="43"/>
      <c r="L407" s="36">
        <f t="shared" si="105"/>
        <v>103220562.48523532</v>
      </c>
    </row>
    <row r="408" spans="1:12" x14ac:dyDescent="0.25">
      <c r="A408" s="37">
        <v>43132</v>
      </c>
      <c r="B408" s="37">
        <v>43159</v>
      </c>
      <c r="C408" s="38">
        <v>0.21010000000000001</v>
      </c>
      <c r="D408" s="39">
        <f t="shared" si="108"/>
        <v>0.31515000000000004</v>
      </c>
      <c r="E408" s="40">
        <f t="shared" si="109"/>
        <v>2.3091808474569486E-2</v>
      </c>
      <c r="F408" s="39">
        <f t="shared" si="110"/>
        <v>2.3091808474569486E-2</v>
      </c>
      <c r="G408" s="32">
        <f t="shared" si="103"/>
        <v>67212334</v>
      </c>
      <c r="H408" s="41">
        <f t="shared" si="102"/>
        <v>30</v>
      </c>
      <c r="I408" s="33">
        <f t="shared" si="104"/>
        <v>1552054.3438567948</v>
      </c>
      <c r="J408" s="42"/>
      <c r="K408" s="43"/>
      <c r="L408" s="36">
        <f t="shared" si="105"/>
        <v>104772616.82909212</v>
      </c>
    </row>
    <row r="409" spans="1:12" x14ac:dyDescent="0.25">
      <c r="A409" s="37">
        <v>43160</v>
      </c>
      <c r="B409" s="37">
        <v>43190</v>
      </c>
      <c r="C409" s="38">
        <v>0.20680000000000001</v>
      </c>
      <c r="D409" s="39">
        <f t="shared" si="108"/>
        <v>0.31020000000000003</v>
      </c>
      <c r="E409" s="40">
        <f t="shared" si="109"/>
        <v>2.2770358330055807E-2</v>
      </c>
      <c r="F409" s="39">
        <f t="shared" si="110"/>
        <v>2.2770358330055807E-2</v>
      </c>
      <c r="G409" s="32">
        <f t="shared" si="103"/>
        <v>67212334</v>
      </c>
      <c r="H409" s="41">
        <f t="shared" si="102"/>
        <v>30</v>
      </c>
      <c r="I409" s="33">
        <f t="shared" si="104"/>
        <v>1530448.9293793931</v>
      </c>
      <c r="J409" s="42"/>
      <c r="K409" s="43"/>
      <c r="L409" s="36">
        <f t="shared" si="105"/>
        <v>106303065.7584715</v>
      </c>
    </row>
    <row r="410" spans="1:12" x14ac:dyDescent="0.25">
      <c r="A410" s="37">
        <v>43191</v>
      </c>
      <c r="B410" s="37">
        <v>43220</v>
      </c>
      <c r="C410" s="38">
        <v>0.20480000000000001</v>
      </c>
      <c r="D410" s="39">
        <f t="shared" si="108"/>
        <v>0.30720000000000003</v>
      </c>
      <c r="E410" s="40">
        <f t="shared" si="109"/>
        <v>2.2574997834371668E-2</v>
      </c>
      <c r="F410" s="39">
        <f t="shared" si="110"/>
        <v>2.2574997834371668E-2</v>
      </c>
      <c r="G410" s="32">
        <f t="shared" si="103"/>
        <v>67212334</v>
      </c>
      <c r="H410" s="41">
        <f t="shared" si="102"/>
        <v>30</v>
      </c>
      <c r="I410" s="33">
        <f t="shared" si="104"/>
        <v>1517318.2944930652</v>
      </c>
      <c r="J410" s="42"/>
      <c r="K410" s="43"/>
      <c r="L410" s="36">
        <f t="shared" si="105"/>
        <v>107820384.05296457</v>
      </c>
    </row>
    <row r="411" spans="1:12" x14ac:dyDescent="0.25">
      <c r="A411" s="37">
        <v>43221</v>
      </c>
      <c r="B411" s="37">
        <v>43251</v>
      </c>
      <c r="C411" s="38">
        <v>0.2044</v>
      </c>
      <c r="D411" s="39">
        <f t="shared" si="108"/>
        <v>0.30659999999999998</v>
      </c>
      <c r="E411" s="40">
        <f t="shared" si="109"/>
        <v>2.2535876422826506E-2</v>
      </c>
      <c r="F411" s="39">
        <f t="shared" si="110"/>
        <v>2.2535876422826506E-2</v>
      </c>
      <c r="G411" s="32">
        <f t="shared" si="103"/>
        <v>67212334</v>
      </c>
      <c r="H411" s="41">
        <f t="shared" si="102"/>
        <v>30</v>
      </c>
      <c r="I411" s="33">
        <f t="shared" si="104"/>
        <v>1514688.8531137404</v>
      </c>
      <c r="J411" s="42"/>
      <c r="K411" s="43"/>
      <c r="L411" s="36">
        <f t="shared" si="105"/>
        <v>109335072.90607831</v>
      </c>
    </row>
    <row r="412" spans="1:12" x14ac:dyDescent="0.25">
      <c r="A412" s="37">
        <v>43252</v>
      </c>
      <c r="B412" s="37">
        <v>43281</v>
      </c>
      <c r="C412" s="38">
        <v>0.20280000000000001</v>
      </c>
      <c r="D412" s="39">
        <f t="shared" si="108"/>
        <v>0.30420000000000003</v>
      </c>
      <c r="E412" s="40">
        <f t="shared" si="109"/>
        <v>2.2379225919199275E-2</v>
      </c>
      <c r="F412" s="39">
        <f t="shared" si="110"/>
        <v>2.2379225919199275E-2</v>
      </c>
      <c r="G412" s="32">
        <f t="shared" si="103"/>
        <v>67212334</v>
      </c>
      <c r="H412" s="41">
        <f t="shared" si="102"/>
        <v>30</v>
      </c>
      <c r="I412" s="33">
        <f t="shared" si="104"/>
        <v>1504160.0071426786</v>
      </c>
      <c r="J412" s="42"/>
      <c r="K412" s="43"/>
      <c r="L412" s="36">
        <f t="shared" si="105"/>
        <v>110839232.91322099</v>
      </c>
    </row>
    <row r="413" spans="1:12" x14ac:dyDescent="0.25">
      <c r="A413" s="37">
        <v>43282</v>
      </c>
      <c r="B413" s="37">
        <v>43312</v>
      </c>
      <c r="C413" s="38">
        <v>0.20030000000000001</v>
      </c>
      <c r="D413" s="39">
        <f t="shared" si="108"/>
        <v>0.30044999999999999</v>
      </c>
      <c r="E413" s="40">
        <f t="shared" si="109"/>
        <v>2.2133929699163168E-2</v>
      </c>
      <c r="F413" s="39">
        <f t="shared" si="110"/>
        <v>2.2133929699163168E-2</v>
      </c>
      <c r="G413" s="32">
        <f t="shared" si="103"/>
        <v>67212334</v>
      </c>
      <c r="H413" s="41">
        <f t="shared" si="102"/>
        <v>30</v>
      </c>
      <c r="I413" s="33">
        <f t="shared" si="104"/>
        <v>1487673.0756726745</v>
      </c>
      <c r="J413" s="42"/>
      <c r="K413" s="43"/>
      <c r="L413" s="36">
        <f t="shared" si="105"/>
        <v>112326905.98889366</v>
      </c>
    </row>
    <row r="414" spans="1:12" x14ac:dyDescent="0.25">
      <c r="A414" s="37">
        <v>43313</v>
      </c>
      <c r="B414" s="37">
        <v>43343</v>
      </c>
      <c r="C414" s="38">
        <v>0.19939999999999999</v>
      </c>
      <c r="D414" s="39">
        <f t="shared" si="108"/>
        <v>0.29909999999999998</v>
      </c>
      <c r="E414" s="40">
        <f t="shared" si="109"/>
        <v>2.2045464310016527E-2</v>
      </c>
      <c r="F414" s="39">
        <f t="shared" si="110"/>
        <v>2.2045464310016527E-2</v>
      </c>
      <c r="G414" s="32">
        <f t="shared" si="103"/>
        <v>67212334</v>
      </c>
      <c r="H414" s="41">
        <f t="shared" si="102"/>
        <v>30</v>
      </c>
      <c r="I414" s="33">
        <f t="shared" si="104"/>
        <v>1481727.1103899104</v>
      </c>
      <c r="J414" s="42"/>
      <c r="K414" s="43"/>
      <c r="L414" s="36">
        <f t="shared" si="105"/>
        <v>113808633.09928356</v>
      </c>
    </row>
    <row r="415" spans="1:12" x14ac:dyDescent="0.25">
      <c r="A415" s="37">
        <v>43344</v>
      </c>
      <c r="B415" s="37">
        <v>43373</v>
      </c>
      <c r="C415" s="38">
        <v>0.1981</v>
      </c>
      <c r="D415" s="39">
        <f t="shared" si="108"/>
        <v>0.29715000000000003</v>
      </c>
      <c r="E415" s="40">
        <f t="shared" si="109"/>
        <v>2.1917532081249247E-2</v>
      </c>
      <c r="F415" s="39">
        <f t="shared" si="110"/>
        <v>2.1917532081249247E-2</v>
      </c>
      <c r="G415" s="32">
        <f t="shared" si="103"/>
        <v>67212334</v>
      </c>
      <c r="H415" s="41">
        <f t="shared" si="102"/>
        <v>30</v>
      </c>
      <c r="I415" s="33">
        <f t="shared" si="104"/>
        <v>1473128.4867006396</v>
      </c>
      <c r="J415" s="42"/>
      <c r="K415" s="43"/>
      <c r="L415" s="36">
        <f t="shared" si="105"/>
        <v>115281761.5859842</v>
      </c>
    </row>
    <row r="416" spans="1:12" x14ac:dyDescent="0.25">
      <c r="A416" s="37">
        <v>43374</v>
      </c>
      <c r="B416" s="37">
        <v>43404</v>
      </c>
      <c r="C416" s="38">
        <v>0.1963</v>
      </c>
      <c r="D416" s="39">
        <f t="shared" si="108"/>
        <v>0.29444999999999999</v>
      </c>
      <c r="E416" s="40">
        <f t="shared" si="109"/>
        <v>2.1740103800155453E-2</v>
      </c>
      <c r="F416" s="39">
        <f t="shared" si="110"/>
        <v>2.1740103800155453E-2</v>
      </c>
      <c r="G416" s="32">
        <f t="shared" si="103"/>
        <v>67212334</v>
      </c>
      <c r="H416" s="41">
        <f t="shared" si="102"/>
        <v>30</v>
      </c>
      <c r="I416" s="33">
        <f t="shared" si="104"/>
        <v>1461203.1178107176</v>
      </c>
      <c r="J416" s="42"/>
      <c r="K416" s="43"/>
      <c r="L416" s="36">
        <f t="shared" si="105"/>
        <v>116742964.70379491</v>
      </c>
    </row>
    <row r="417" spans="1:12" x14ac:dyDescent="0.25">
      <c r="A417" s="37">
        <v>43405</v>
      </c>
      <c r="B417" s="37">
        <v>43434</v>
      </c>
      <c r="C417" s="38">
        <v>0.19489999999999999</v>
      </c>
      <c r="D417" s="39">
        <f>IF(A417="","",C417*1.5)</f>
        <v>0.29235</v>
      </c>
      <c r="E417" s="40">
        <f>IF(D417="","", (POWER((1+D417),(1/12)))-1)</f>
        <v>2.1601869331581591E-2</v>
      </c>
      <c r="F417" s="39">
        <f>IF(A417="","",IF(D$1=0,E417,MIN(E417,D$1)))</f>
        <v>2.1601869331581591E-2</v>
      </c>
      <c r="G417" s="32">
        <f t="shared" si="103"/>
        <v>67212334</v>
      </c>
      <c r="H417" s="41">
        <f t="shared" si="102"/>
        <v>30</v>
      </c>
      <c r="I417" s="33">
        <f t="shared" si="104"/>
        <v>1451912.0565386186</v>
      </c>
      <c r="J417" s="42"/>
      <c r="K417" s="43"/>
      <c r="L417" s="36">
        <f t="shared" si="105"/>
        <v>118194876.76033352</v>
      </c>
    </row>
    <row r="418" spans="1:12" x14ac:dyDescent="0.25">
      <c r="A418" s="37">
        <v>43435</v>
      </c>
      <c r="B418" s="37">
        <v>43465</v>
      </c>
      <c r="C418" s="38">
        <v>0.19400000000000001</v>
      </c>
      <c r="D418" s="39">
        <f t="shared" ref="D418:D419" si="111">IF(A418="","",C418*1.5)</f>
        <v>0.29100000000000004</v>
      </c>
      <c r="E418" s="40">
        <f t="shared" ref="E418:E419" si="112">IF(D418="","", (POWER((1+D418),(1/12)))-1)</f>
        <v>2.1512895544899102E-2</v>
      </c>
      <c r="F418" s="39">
        <f t="shared" ref="F418:F419" si="113">IF(A418="","",IF(D$1=0,E418,MIN(E418,D$1)))</f>
        <v>2.1512895544899102E-2</v>
      </c>
      <c r="G418" s="32">
        <f t="shared" si="103"/>
        <v>67212334</v>
      </c>
      <c r="H418" s="41">
        <f t="shared" si="102"/>
        <v>30</v>
      </c>
      <c r="I418" s="33">
        <f t="shared" si="104"/>
        <v>1445931.9206708705</v>
      </c>
      <c r="J418" s="106"/>
      <c r="K418" s="107"/>
      <c r="L418" s="36">
        <f t="shared" si="105"/>
        <v>119640808.68100439</v>
      </c>
    </row>
    <row r="419" spans="1:12" x14ac:dyDescent="0.25">
      <c r="A419" s="37">
        <v>43466</v>
      </c>
      <c r="B419" s="37">
        <v>43496</v>
      </c>
      <c r="C419" s="38">
        <v>0.19159999999999999</v>
      </c>
      <c r="D419" s="39">
        <f t="shared" si="111"/>
        <v>0.28739999999999999</v>
      </c>
      <c r="E419" s="40">
        <f t="shared" si="112"/>
        <v>2.127521449135017E-2</v>
      </c>
      <c r="F419" s="39">
        <f t="shared" si="113"/>
        <v>2.127521449135017E-2</v>
      </c>
      <c r="G419" s="32">
        <f t="shared" si="103"/>
        <v>67212334</v>
      </c>
      <c r="H419" s="41">
        <f t="shared" si="102"/>
        <v>30</v>
      </c>
      <c r="I419" s="33">
        <f t="shared" si="104"/>
        <v>1429956.8223142677</v>
      </c>
      <c r="J419" s="106"/>
      <c r="K419" s="107"/>
      <c r="L419" s="36">
        <f t="shared" si="105"/>
        <v>121070765.50331865</v>
      </c>
    </row>
    <row r="420" spans="1:12" x14ac:dyDescent="0.25">
      <c r="A420" s="44"/>
      <c r="B420" s="45"/>
      <c r="C420" s="45"/>
      <c r="D420" s="116" t="s">
        <v>19</v>
      </c>
      <c r="E420" s="116"/>
      <c r="F420" s="46" t="s">
        <v>20</v>
      </c>
      <c r="G420" s="47">
        <f>G419</f>
        <v>67212334</v>
      </c>
      <c r="H420" s="48">
        <f>SUM(H385:H417)</f>
        <v>981</v>
      </c>
      <c r="I420" s="49">
        <f>SUM(I385:I419)</f>
        <v>53858431.50331869</v>
      </c>
      <c r="J420" s="49"/>
      <c r="K420" s="50"/>
      <c r="L420" s="51">
        <f>L419</f>
        <v>121070765.50331865</v>
      </c>
    </row>
    <row r="421" spans="1:12" x14ac:dyDescent="0.25">
      <c r="A421" s="52"/>
      <c r="B421" s="52"/>
      <c r="C421" s="52"/>
      <c r="D421" s="52"/>
      <c r="E421" s="52"/>
      <c r="F421" s="52"/>
      <c r="G421" s="53"/>
      <c r="H421" s="53"/>
      <c r="I421" s="54"/>
      <c r="J421" s="55"/>
      <c r="K421" s="56"/>
      <c r="L421" s="57"/>
    </row>
    <row r="422" spans="1:12" x14ac:dyDescent="0.25">
      <c r="A422" s="52"/>
      <c r="B422" s="52"/>
      <c r="C422" s="52"/>
      <c r="D422" s="58"/>
      <c r="E422" s="58"/>
      <c r="F422" s="58"/>
      <c r="G422" s="59"/>
      <c r="H422" s="111" t="s">
        <v>21</v>
      </c>
      <c r="I422" s="111"/>
      <c r="J422" s="111"/>
      <c r="K422" s="111"/>
      <c r="L422" s="60">
        <f>SUM(G420,I420)</f>
        <v>121070765.5033187</v>
      </c>
    </row>
    <row r="423" spans="1:12" x14ac:dyDescent="0.25">
      <c r="A423" s="52"/>
      <c r="B423" s="52"/>
      <c r="C423" s="52"/>
      <c r="D423" s="52"/>
      <c r="E423" s="52"/>
      <c r="F423" s="52"/>
      <c r="G423" s="53"/>
      <c r="H423" s="53"/>
      <c r="I423" s="54"/>
      <c r="J423" s="55"/>
      <c r="K423" s="56"/>
      <c r="L423" s="57"/>
    </row>
    <row r="424" spans="1:12" x14ac:dyDescent="0.25">
      <c r="C424" s="7"/>
      <c r="H424" s="111" t="s">
        <v>22</v>
      </c>
      <c r="I424" s="111"/>
      <c r="J424" s="111"/>
      <c r="K424" s="111"/>
      <c r="L424" s="61">
        <f>I420</f>
        <v>53858431.50331869</v>
      </c>
    </row>
    <row r="425" spans="1:12" x14ac:dyDescent="0.25">
      <c r="C425" s="7"/>
      <c r="I425" s="7"/>
    </row>
    <row r="426" spans="1:12" ht="15.75" x14ac:dyDescent="0.25">
      <c r="A426" s="67" t="s">
        <v>0</v>
      </c>
      <c r="B426" s="68">
        <v>5103</v>
      </c>
      <c r="C426" s="1"/>
      <c r="D426" s="2"/>
      <c r="E426" s="2"/>
      <c r="F426" s="3"/>
      <c r="G426" s="4"/>
      <c r="H426" s="3"/>
      <c r="I426" s="3"/>
      <c r="J426" s="3"/>
      <c r="K426" s="5"/>
      <c r="L426" s="6"/>
    </row>
    <row r="427" spans="1:12" x14ac:dyDescent="0.25">
      <c r="A427" s="67" t="s">
        <v>1</v>
      </c>
      <c r="B427" s="69">
        <v>43567640</v>
      </c>
      <c r="C427" s="7"/>
      <c r="D427" s="1"/>
      <c r="E427" s="2"/>
      <c r="F427" s="8"/>
      <c r="G427" s="8"/>
      <c r="H427" s="3"/>
      <c r="I427" s="3"/>
      <c r="J427" s="3"/>
      <c r="K427" s="5"/>
      <c r="L427" s="6"/>
    </row>
    <row r="428" spans="1:12" x14ac:dyDescent="0.25">
      <c r="A428" s="117"/>
      <c r="B428" s="117"/>
      <c r="C428" s="117"/>
      <c r="D428" s="118"/>
      <c r="E428" s="119"/>
      <c r="F428" s="3"/>
      <c r="G428" s="3"/>
      <c r="H428" s="3"/>
      <c r="I428" s="3"/>
      <c r="J428" s="3"/>
      <c r="K428" s="5"/>
      <c r="L428" s="6"/>
    </row>
    <row r="429" spans="1:12" x14ac:dyDescent="0.25">
      <c r="A429" s="9"/>
      <c r="B429" s="9"/>
      <c r="C429" s="10"/>
      <c r="D429" s="11"/>
      <c r="E429" s="11"/>
      <c r="F429" s="3"/>
      <c r="G429" s="3"/>
      <c r="H429" s="3"/>
      <c r="I429" s="3"/>
      <c r="J429" s="3"/>
      <c r="K429" s="5"/>
      <c r="L429" s="6"/>
    </row>
    <row r="430" spans="1:12" x14ac:dyDescent="0.25">
      <c r="A430" s="112" t="s">
        <v>2</v>
      </c>
      <c r="B430" s="112"/>
      <c r="C430" s="12" t="s">
        <v>3</v>
      </c>
      <c r="D430" s="113" t="s">
        <v>4</v>
      </c>
      <c r="E430" s="113"/>
      <c r="F430" s="13" t="s">
        <v>5</v>
      </c>
      <c r="G430" s="114" t="s">
        <v>6</v>
      </c>
      <c r="H430" s="114"/>
      <c r="I430" s="114"/>
      <c r="J430" s="114"/>
      <c r="K430" s="114"/>
      <c r="L430" s="114"/>
    </row>
    <row r="431" spans="1:12" ht="36" x14ac:dyDescent="0.25">
      <c r="A431" s="14" t="s">
        <v>7</v>
      </c>
      <c r="B431" s="14" t="s">
        <v>8</v>
      </c>
      <c r="C431" s="15" t="s">
        <v>9</v>
      </c>
      <c r="D431" s="16" t="s">
        <v>10</v>
      </c>
      <c r="E431" s="16" t="s">
        <v>11</v>
      </c>
      <c r="F431" s="12" t="s">
        <v>12</v>
      </c>
      <c r="G431" s="17" t="s">
        <v>13</v>
      </c>
      <c r="H431" s="18" t="s">
        <v>14</v>
      </c>
      <c r="I431" s="19" t="s">
        <v>15</v>
      </c>
      <c r="J431" s="115" t="s">
        <v>16</v>
      </c>
      <c r="K431" s="115"/>
      <c r="L431" s="62" t="s">
        <v>23</v>
      </c>
    </row>
    <row r="432" spans="1:12" x14ac:dyDescent="0.25">
      <c r="A432" s="20"/>
      <c r="B432" s="21"/>
      <c r="C432" s="22"/>
      <c r="D432" s="23" t="str">
        <f>IF(C432="","",C432*1.5)</f>
        <v/>
      </c>
      <c r="E432" s="24" t="str">
        <f t="shared" ref="E432:E447" si="114">IF(D432="","", (POWER((1+D432),(1/12)))-1)</f>
        <v/>
      </c>
      <c r="F432" s="25" t="str">
        <f>IF(A432="","",IF(D$228=0,E432,MIN(E432,D$228)))</f>
        <v/>
      </c>
      <c r="G432" s="26">
        <f>B427</f>
        <v>43567640</v>
      </c>
      <c r="H432" s="27" t="str">
        <f t="shared" ref="H432:H467" si="115">IF(A432="","",DAYS360(A432,B432+(1)))</f>
        <v/>
      </c>
      <c r="I432" s="28">
        <f>D428</f>
        <v>0</v>
      </c>
      <c r="J432" s="29" t="s">
        <v>17</v>
      </c>
      <c r="K432" s="30" t="s">
        <v>18</v>
      </c>
      <c r="L432" s="31">
        <f>G432+I432</f>
        <v>43567640</v>
      </c>
    </row>
    <row r="433" spans="1:12" x14ac:dyDescent="0.25">
      <c r="A433" s="20"/>
      <c r="B433" s="20"/>
      <c r="C433" s="22"/>
      <c r="D433" s="23" t="str">
        <f>IF(C433="","",C433*1.5)</f>
        <v/>
      </c>
      <c r="E433" s="24" t="str">
        <f t="shared" si="114"/>
        <v/>
      </c>
      <c r="F433" s="25" t="str">
        <f>IF(A433="","",IF(D$228=0,E433,MIN(E433,D$228)))</f>
        <v/>
      </c>
      <c r="G433" s="32">
        <f t="shared" ref="G433:G464" si="116">MIN(G432,L432)</f>
        <v>43567640</v>
      </c>
      <c r="H433" s="27" t="str">
        <f t="shared" si="115"/>
        <v/>
      </c>
      <c r="I433" s="33" t="str">
        <f t="shared" ref="I433:I467" si="117">IF(A433="","",((G433*F433)/30)*H433)</f>
        <v/>
      </c>
      <c r="J433" s="34"/>
      <c r="K433" s="35"/>
      <c r="L433" s="36">
        <f t="shared" ref="L433:L464" si="118">SUM(L432,I433)-J433</f>
        <v>43567640</v>
      </c>
    </row>
    <row r="434" spans="1:12" x14ac:dyDescent="0.25">
      <c r="A434" s="37">
        <v>42475</v>
      </c>
      <c r="B434" s="37">
        <v>42490</v>
      </c>
      <c r="C434" s="38">
        <v>0.2054</v>
      </c>
      <c r="D434" s="39">
        <f t="shared" ref="D434:D447" si="119">IF(A434="","",C434*1.5)</f>
        <v>0.30809999999999998</v>
      </c>
      <c r="E434" s="40">
        <f t="shared" si="114"/>
        <v>2.2633649099822239E-2</v>
      </c>
      <c r="F434" s="39">
        <f t="shared" ref="F434:F447" si="120">IF(A434="","",IF(D$1=0,E434,MIN(E434,D$1)))</f>
        <v>2.2633649099822239E-2</v>
      </c>
      <c r="G434" s="32">
        <f t="shared" si="116"/>
        <v>43567640</v>
      </c>
      <c r="H434" s="41">
        <f t="shared" si="115"/>
        <v>16</v>
      </c>
      <c r="I434" s="33">
        <f t="shared" si="117"/>
        <v>525917.16046260239</v>
      </c>
      <c r="J434" s="42"/>
      <c r="K434" s="43"/>
      <c r="L434" s="36">
        <f t="shared" si="118"/>
        <v>44093557.160462603</v>
      </c>
    </row>
    <row r="435" spans="1:12" x14ac:dyDescent="0.25">
      <c r="A435" s="37">
        <v>42491</v>
      </c>
      <c r="B435" s="37">
        <v>42521</v>
      </c>
      <c r="C435" s="38">
        <v>0.2054</v>
      </c>
      <c r="D435" s="39">
        <f t="shared" si="119"/>
        <v>0.30809999999999998</v>
      </c>
      <c r="E435" s="40">
        <f t="shared" si="114"/>
        <v>2.2633649099822239E-2</v>
      </c>
      <c r="F435" s="39">
        <f t="shared" si="120"/>
        <v>2.2633649099822239E-2</v>
      </c>
      <c r="G435" s="32">
        <f t="shared" si="116"/>
        <v>43567640</v>
      </c>
      <c r="H435" s="41">
        <f t="shared" si="115"/>
        <v>30</v>
      </c>
      <c r="I435" s="33">
        <f t="shared" si="117"/>
        <v>986094.67586737953</v>
      </c>
      <c r="J435" s="42"/>
      <c r="K435" s="43"/>
      <c r="L435" s="36">
        <f t="shared" si="118"/>
        <v>45079651.836329982</v>
      </c>
    </row>
    <row r="436" spans="1:12" x14ac:dyDescent="0.25">
      <c r="A436" s="37">
        <v>42522</v>
      </c>
      <c r="B436" s="37">
        <v>42551</v>
      </c>
      <c r="C436" s="38">
        <v>0.2054</v>
      </c>
      <c r="D436" s="39">
        <f t="shared" si="119"/>
        <v>0.30809999999999998</v>
      </c>
      <c r="E436" s="40">
        <f t="shared" si="114"/>
        <v>2.2633649099822239E-2</v>
      </c>
      <c r="F436" s="39">
        <f t="shared" si="120"/>
        <v>2.2633649099822239E-2</v>
      </c>
      <c r="G436" s="32">
        <f t="shared" si="116"/>
        <v>43567640</v>
      </c>
      <c r="H436" s="41">
        <f t="shared" si="115"/>
        <v>30</v>
      </c>
      <c r="I436" s="33">
        <f t="shared" si="117"/>
        <v>986094.67586737953</v>
      </c>
      <c r="J436" s="42"/>
      <c r="K436" s="43"/>
      <c r="L436" s="36">
        <f t="shared" si="118"/>
        <v>46065746.51219736</v>
      </c>
    </row>
    <row r="437" spans="1:12" x14ac:dyDescent="0.25">
      <c r="A437" s="37">
        <v>42552</v>
      </c>
      <c r="B437" s="37">
        <v>42582</v>
      </c>
      <c r="C437" s="38">
        <v>0.21340000000000001</v>
      </c>
      <c r="D437" s="39">
        <f t="shared" si="119"/>
        <v>0.3201</v>
      </c>
      <c r="E437" s="40">
        <f t="shared" si="114"/>
        <v>2.3412151466478903E-2</v>
      </c>
      <c r="F437" s="39">
        <f t="shared" si="120"/>
        <v>2.3412151466478903E-2</v>
      </c>
      <c r="G437" s="32">
        <f t="shared" si="116"/>
        <v>43567640</v>
      </c>
      <c r="H437" s="41">
        <f t="shared" si="115"/>
        <v>30</v>
      </c>
      <c r="I437" s="33">
        <f t="shared" si="117"/>
        <v>1020012.1867170248</v>
      </c>
      <c r="J437" s="42"/>
      <c r="K437" s="43"/>
      <c r="L437" s="36">
        <f t="shared" si="118"/>
        <v>47085758.698914386</v>
      </c>
    </row>
    <row r="438" spans="1:12" x14ac:dyDescent="0.25">
      <c r="A438" s="37">
        <v>42583</v>
      </c>
      <c r="B438" s="37">
        <v>42613</v>
      </c>
      <c r="C438" s="38">
        <v>0.21340000000000001</v>
      </c>
      <c r="D438" s="39">
        <f t="shared" si="119"/>
        <v>0.3201</v>
      </c>
      <c r="E438" s="40">
        <f t="shared" si="114"/>
        <v>2.3412151466478903E-2</v>
      </c>
      <c r="F438" s="39">
        <f t="shared" si="120"/>
        <v>2.3412151466478903E-2</v>
      </c>
      <c r="G438" s="32">
        <f t="shared" si="116"/>
        <v>43567640</v>
      </c>
      <c r="H438" s="41">
        <f t="shared" si="115"/>
        <v>30</v>
      </c>
      <c r="I438" s="33">
        <f t="shared" si="117"/>
        <v>1020012.1867170248</v>
      </c>
      <c r="J438" s="42"/>
      <c r="K438" s="43"/>
      <c r="L438" s="36">
        <f t="shared" si="118"/>
        <v>48105770.885631412</v>
      </c>
    </row>
    <row r="439" spans="1:12" x14ac:dyDescent="0.25">
      <c r="A439" s="37">
        <v>42614</v>
      </c>
      <c r="B439" s="37">
        <v>42643</v>
      </c>
      <c r="C439" s="38">
        <v>0.21340000000000001</v>
      </c>
      <c r="D439" s="39">
        <f t="shared" si="119"/>
        <v>0.3201</v>
      </c>
      <c r="E439" s="40">
        <f t="shared" si="114"/>
        <v>2.3412151466478903E-2</v>
      </c>
      <c r="F439" s="39">
        <f t="shared" si="120"/>
        <v>2.3412151466478903E-2</v>
      </c>
      <c r="G439" s="32">
        <f t="shared" si="116"/>
        <v>43567640</v>
      </c>
      <c r="H439" s="41">
        <f t="shared" si="115"/>
        <v>30</v>
      </c>
      <c r="I439" s="33">
        <f t="shared" si="117"/>
        <v>1020012.1867170248</v>
      </c>
      <c r="J439" s="42"/>
      <c r="K439" s="43"/>
      <c r="L439" s="36">
        <f t="shared" si="118"/>
        <v>49125783.072348438</v>
      </c>
    </row>
    <row r="440" spans="1:12" x14ac:dyDescent="0.25">
      <c r="A440" s="37">
        <v>42644</v>
      </c>
      <c r="B440" s="37">
        <v>42674</v>
      </c>
      <c r="C440" s="38">
        <v>0.21990000000000001</v>
      </c>
      <c r="D440" s="39">
        <f t="shared" si="119"/>
        <v>0.32985000000000003</v>
      </c>
      <c r="E440" s="40">
        <f t="shared" si="114"/>
        <v>2.4039922656450941E-2</v>
      </c>
      <c r="F440" s="39">
        <f t="shared" si="120"/>
        <v>2.4039922656450941E-2</v>
      </c>
      <c r="G440" s="32">
        <f t="shared" si="116"/>
        <v>43567640</v>
      </c>
      <c r="H440" s="41">
        <f t="shared" si="115"/>
        <v>30</v>
      </c>
      <c r="I440" s="33">
        <f t="shared" si="117"/>
        <v>1047362.6959240983</v>
      </c>
      <c r="J440" s="42"/>
      <c r="K440" s="43"/>
      <c r="L440" s="36">
        <f t="shared" si="118"/>
        <v>50173145.768272534</v>
      </c>
    </row>
    <row r="441" spans="1:12" x14ac:dyDescent="0.25">
      <c r="A441" s="37">
        <v>42675</v>
      </c>
      <c r="B441" s="37">
        <v>42704</v>
      </c>
      <c r="C441" s="38">
        <v>0.21990000000000001</v>
      </c>
      <c r="D441" s="39">
        <f t="shared" si="119"/>
        <v>0.32985000000000003</v>
      </c>
      <c r="E441" s="40">
        <f t="shared" si="114"/>
        <v>2.4039922656450941E-2</v>
      </c>
      <c r="F441" s="39">
        <f t="shared" si="120"/>
        <v>2.4039922656450941E-2</v>
      </c>
      <c r="G441" s="32">
        <f t="shared" si="116"/>
        <v>43567640</v>
      </c>
      <c r="H441" s="41">
        <f t="shared" si="115"/>
        <v>30</v>
      </c>
      <c r="I441" s="33">
        <f t="shared" si="117"/>
        <v>1047362.6959240983</v>
      </c>
      <c r="J441" s="42"/>
      <c r="K441" s="43"/>
      <c r="L441" s="36">
        <f t="shared" si="118"/>
        <v>51220508.46419663</v>
      </c>
    </row>
    <row r="442" spans="1:12" x14ac:dyDescent="0.25">
      <c r="A442" s="37">
        <v>42705</v>
      </c>
      <c r="B442" s="37">
        <v>42735</v>
      </c>
      <c r="C442" s="38">
        <v>0.21990000000000001</v>
      </c>
      <c r="D442" s="39">
        <f t="shared" si="119"/>
        <v>0.32985000000000003</v>
      </c>
      <c r="E442" s="40">
        <f t="shared" si="114"/>
        <v>2.4039922656450941E-2</v>
      </c>
      <c r="F442" s="39">
        <f t="shared" si="120"/>
        <v>2.4039922656450941E-2</v>
      </c>
      <c r="G442" s="32">
        <f t="shared" si="116"/>
        <v>43567640</v>
      </c>
      <c r="H442" s="41">
        <f t="shared" si="115"/>
        <v>30</v>
      </c>
      <c r="I442" s="33">
        <f t="shared" si="117"/>
        <v>1047362.6959240983</v>
      </c>
      <c r="J442" s="42"/>
      <c r="K442" s="43"/>
      <c r="L442" s="36">
        <f t="shared" si="118"/>
        <v>52267871.160120726</v>
      </c>
    </row>
    <row r="443" spans="1:12" x14ac:dyDescent="0.25">
      <c r="A443" s="37">
        <v>42736</v>
      </c>
      <c r="B443" s="37">
        <v>42766</v>
      </c>
      <c r="C443" s="38">
        <v>0.22339999999999999</v>
      </c>
      <c r="D443" s="39">
        <f t="shared" si="119"/>
        <v>0.33509999999999995</v>
      </c>
      <c r="E443" s="40">
        <f t="shared" si="114"/>
        <v>2.4376207843189057E-2</v>
      </c>
      <c r="F443" s="39">
        <f t="shared" si="120"/>
        <v>2.4376207843189057E-2</v>
      </c>
      <c r="G443" s="32">
        <f t="shared" si="116"/>
        <v>43567640</v>
      </c>
      <c r="H443" s="41">
        <f t="shared" si="115"/>
        <v>30</v>
      </c>
      <c r="I443" s="33">
        <f t="shared" si="117"/>
        <v>1062013.8478772372</v>
      </c>
      <c r="J443" s="42"/>
      <c r="K443" s="43"/>
      <c r="L443" s="36">
        <f t="shared" si="118"/>
        <v>53329885.00799796</v>
      </c>
    </row>
    <row r="444" spans="1:12" x14ac:dyDescent="0.25">
      <c r="A444" s="37">
        <v>42767</v>
      </c>
      <c r="B444" s="37">
        <v>42794</v>
      </c>
      <c r="C444" s="38">
        <v>0.22339999999999999</v>
      </c>
      <c r="D444" s="39">
        <f t="shared" si="119"/>
        <v>0.33509999999999995</v>
      </c>
      <c r="E444" s="40">
        <f t="shared" si="114"/>
        <v>2.4376207843189057E-2</v>
      </c>
      <c r="F444" s="39">
        <f t="shared" si="120"/>
        <v>2.4376207843189057E-2</v>
      </c>
      <c r="G444" s="32">
        <f t="shared" si="116"/>
        <v>43567640</v>
      </c>
      <c r="H444" s="41">
        <f t="shared" si="115"/>
        <v>30</v>
      </c>
      <c r="I444" s="33">
        <f t="shared" si="117"/>
        <v>1062013.8478772372</v>
      </c>
      <c r="J444" s="42"/>
      <c r="K444" s="43"/>
      <c r="L444" s="36">
        <f t="shared" si="118"/>
        <v>54391898.855875194</v>
      </c>
    </row>
    <row r="445" spans="1:12" x14ac:dyDescent="0.25">
      <c r="A445" s="37">
        <v>42795</v>
      </c>
      <c r="B445" s="37">
        <v>42825</v>
      </c>
      <c r="C445" s="38">
        <v>0.22339999999999999</v>
      </c>
      <c r="D445" s="39">
        <f t="shared" si="119"/>
        <v>0.33509999999999995</v>
      </c>
      <c r="E445" s="40">
        <f t="shared" si="114"/>
        <v>2.4376207843189057E-2</v>
      </c>
      <c r="F445" s="39">
        <f t="shared" si="120"/>
        <v>2.4376207843189057E-2</v>
      </c>
      <c r="G445" s="32">
        <f t="shared" si="116"/>
        <v>43567640</v>
      </c>
      <c r="H445" s="41">
        <f t="shared" si="115"/>
        <v>30</v>
      </c>
      <c r="I445" s="33">
        <f t="shared" si="117"/>
        <v>1062013.8478772372</v>
      </c>
      <c r="J445" s="42"/>
      <c r="K445" s="43"/>
      <c r="L445" s="36">
        <f t="shared" si="118"/>
        <v>55453912.703752428</v>
      </c>
    </row>
    <row r="446" spans="1:12" x14ac:dyDescent="0.25">
      <c r="A446" s="37">
        <v>42826</v>
      </c>
      <c r="B446" s="37">
        <v>42855</v>
      </c>
      <c r="C446" s="38">
        <v>0.2233</v>
      </c>
      <c r="D446" s="39">
        <f t="shared" si="119"/>
        <v>0.33494999999999997</v>
      </c>
      <c r="E446" s="40">
        <f t="shared" si="114"/>
        <v>2.4366616530168139E-2</v>
      </c>
      <c r="F446" s="39">
        <f t="shared" si="120"/>
        <v>2.4366616530168139E-2</v>
      </c>
      <c r="G446" s="32">
        <f t="shared" si="116"/>
        <v>43567640</v>
      </c>
      <c r="H446" s="41">
        <f t="shared" si="115"/>
        <v>30</v>
      </c>
      <c r="I446" s="33">
        <f t="shared" si="117"/>
        <v>1061595.9770044147</v>
      </c>
      <c r="J446" s="42"/>
      <c r="K446" s="43"/>
      <c r="L446" s="36">
        <f t="shared" si="118"/>
        <v>56515508.680756845</v>
      </c>
    </row>
    <row r="447" spans="1:12" x14ac:dyDescent="0.25">
      <c r="A447" s="37">
        <v>42856</v>
      </c>
      <c r="B447" s="37">
        <v>42886</v>
      </c>
      <c r="C447" s="38">
        <v>0.2233</v>
      </c>
      <c r="D447" s="39">
        <f t="shared" si="119"/>
        <v>0.33494999999999997</v>
      </c>
      <c r="E447" s="40">
        <f t="shared" si="114"/>
        <v>2.4366616530168139E-2</v>
      </c>
      <c r="F447" s="39">
        <f t="shared" si="120"/>
        <v>2.4366616530168139E-2</v>
      </c>
      <c r="G447" s="32">
        <f t="shared" si="116"/>
        <v>43567640</v>
      </c>
      <c r="H447" s="41">
        <f t="shared" si="115"/>
        <v>30</v>
      </c>
      <c r="I447" s="33">
        <f t="shared" si="117"/>
        <v>1061595.9770044147</v>
      </c>
      <c r="J447" s="42"/>
      <c r="K447" s="43"/>
      <c r="L447" s="36">
        <f t="shared" si="118"/>
        <v>57577104.657761261</v>
      </c>
    </row>
    <row r="448" spans="1:12" x14ac:dyDescent="0.25">
      <c r="A448" s="37">
        <v>42887</v>
      </c>
      <c r="B448" s="37">
        <v>42916</v>
      </c>
      <c r="C448" s="38">
        <v>0.2233</v>
      </c>
      <c r="D448" s="39">
        <f>IF(A448="","",C448*1.5)</f>
        <v>0.33494999999999997</v>
      </c>
      <c r="E448" s="40">
        <f>IF(D448="","", (POWER((1+D448),(1/12)))-1)</f>
        <v>2.4366616530168139E-2</v>
      </c>
      <c r="F448" s="39">
        <f>IF(A448="","",IF(D$1=0,E448,MIN(E448,D$1)))</f>
        <v>2.4366616530168139E-2</v>
      </c>
      <c r="G448" s="32">
        <f t="shared" si="116"/>
        <v>43567640</v>
      </c>
      <c r="H448" s="41">
        <f t="shared" si="115"/>
        <v>30</v>
      </c>
      <c r="I448" s="33">
        <f t="shared" si="117"/>
        <v>1061595.9770044147</v>
      </c>
      <c r="J448" s="42"/>
      <c r="K448" s="43"/>
      <c r="L448" s="36">
        <f t="shared" si="118"/>
        <v>58638700.634765677</v>
      </c>
    </row>
    <row r="449" spans="1:12" x14ac:dyDescent="0.25">
      <c r="A449" s="37">
        <v>42917</v>
      </c>
      <c r="B449" s="37">
        <v>42947</v>
      </c>
      <c r="C449" s="38">
        <v>0.2198</v>
      </c>
      <c r="D449" s="39">
        <f>IF(A449="","",C449*1.5)</f>
        <v>0.32969999999999999</v>
      </c>
      <c r="E449" s="40">
        <f>IF(D449="","", (POWER((1+D449),(1/12)))-1)</f>
        <v>2.4030296637850723E-2</v>
      </c>
      <c r="F449" s="39">
        <f>IF(A449="","",IF(D$1=0,E449,MIN(E449,D$1)))</f>
        <v>2.4030296637850723E-2</v>
      </c>
      <c r="G449" s="32">
        <f t="shared" si="116"/>
        <v>43567640</v>
      </c>
      <c r="H449" s="41">
        <f t="shared" si="115"/>
        <v>30</v>
      </c>
      <c r="I449" s="33">
        <f t="shared" si="117"/>
        <v>1046943.3130110907</v>
      </c>
      <c r="J449" s="42"/>
      <c r="K449" s="43"/>
      <c r="L449" s="36">
        <f t="shared" si="118"/>
        <v>59685643.947776765</v>
      </c>
    </row>
    <row r="450" spans="1:12" x14ac:dyDescent="0.25">
      <c r="A450" s="37">
        <v>42948</v>
      </c>
      <c r="B450" s="37">
        <v>42978</v>
      </c>
      <c r="C450" s="38">
        <v>0.2198</v>
      </c>
      <c r="D450" s="39">
        <f t="shared" ref="D450:D464" si="121">IF(A450="","",C450*1.5)</f>
        <v>0.32969999999999999</v>
      </c>
      <c r="E450" s="40">
        <f t="shared" ref="E450:E464" si="122">IF(D450="","", (POWER((1+D450),(1/12)))-1)</f>
        <v>2.4030296637850723E-2</v>
      </c>
      <c r="F450" s="39">
        <f t="shared" ref="F450:F464" si="123">IF(A450="","",IF(D$1=0,E450,MIN(E450,D$1)))</f>
        <v>2.4030296637850723E-2</v>
      </c>
      <c r="G450" s="32">
        <f t="shared" si="116"/>
        <v>43567640</v>
      </c>
      <c r="H450" s="41">
        <f t="shared" si="115"/>
        <v>30</v>
      </c>
      <c r="I450" s="33">
        <f t="shared" si="117"/>
        <v>1046943.3130110907</v>
      </c>
      <c r="J450" s="42"/>
      <c r="K450" s="43"/>
      <c r="L450" s="36">
        <f t="shared" si="118"/>
        <v>60732587.260787852</v>
      </c>
    </row>
    <row r="451" spans="1:12" x14ac:dyDescent="0.25">
      <c r="A451" s="37">
        <v>42979</v>
      </c>
      <c r="B451" s="37">
        <v>43008</v>
      </c>
      <c r="C451" s="38">
        <v>0.2198</v>
      </c>
      <c r="D451" s="39">
        <f t="shared" si="121"/>
        <v>0.32969999999999999</v>
      </c>
      <c r="E451" s="40">
        <f t="shared" si="122"/>
        <v>2.4030296637850723E-2</v>
      </c>
      <c r="F451" s="39">
        <f t="shared" si="123"/>
        <v>2.4030296637850723E-2</v>
      </c>
      <c r="G451" s="32">
        <f t="shared" si="116"/>
        <v>43567640</v>
      </c>
      <c r="H451" s="41">
        <f t="shared" si="115"/>
        <v>30</v>
      </c>
      <c r="I451" s="33">
        <f t="shared" si="117"/>
        <v>1046943.3130110907</v>
      </c>
      <c r="J451" s="42"/>
      <c r="K451" s="43"/>
      <c r="L451" s="36">
        <f t="shared" si="118"/>
        <v>61779530.57379894</v>
      </c>
    </row>
    <row r="452" spans="1:12" x14ac:dyDescent="0.25">
      <c r="A452" s="37">
        <v>43009</v>
      </c>
      <c r="B452" s="37">
        <v>43039</v>
      </c>
      <c r="C452" s="38">
        <v>0.21149999999999999</v>
      </c>
      <c r="D452" s="39">
        <f t="shared" si="121"/>
        <v>0.31724999999999998</v>
      </c>
      <c r="E452" s="40">
        <f t="shared" si="122"/>
        <v>2.3227846316473233E-2</v>
      </c>
      <c r="F452" s="39">
        <f t="shared" si="123"/>
        <v>2.3227846316473233E-2</v>
      </c>
      <c r="G452" s="32">
        <f t="shared" si="116"/>
        <v>43567640</v>
      </c>
      <c r="H452" s="41">
        <f t="shared" si="115"/>
        <v>30</v>
      </c>
      <c r="I452" s="33">
        <f t="shared" si="117"/>
        <v>1011982.4462914318</v>
      </c>
      <c r="J452" s="42"/>
      <c r="K452" s="43"/>
      <c r="L452" s="36">
        <f t="shared" si="118"/>
        <v>62791513.020090371</v>
      </c>
    </row>
    <row r="453" spans="1:12" x14ac:dyDescent="0.25">
      <c r="A453" s="37">
        <v>43040</v>
      </c>
      <c r="B453" s="37">
        <v>43069</v>
      </c>
      <c r="C453" s="38">
        <v>0.20960000000000001</v>
      </c>
      <c r="D453" s="39">
        <f t="shared" si="121"/>
        <v>0.31440000000000001</v>
      </c>
      <c r="E453" s="40">
        <f t="shared" si="122"/>
        <v>2.3043175271197036E-2</v>
      </c>
      <c r="F453" s="39">
        <f t="shared" si="123"/>
        <v>2.3043175271197036E-2</v>
      </c>
      <c r="G453" s="32">
        <f t="shared" si="116"/>
        <v>43567640</v>
      </c>
      <c r="H453" s="41">
        <f t="shared" si="115"/>
        <v>30</v>
      </c>
      <c r="I453" s="33">
        <f t="shared" si="117"/>
        <v>1003936.7646724147</v>
      </c>
      <c r="J453" s="42"/>
      <c r="K453" s="43"/>
      <c r="L453" s="36">
        <f t="shared" si="118"/>
        <v>63795449.784762785</v>
      </c>
    </row>
    <row r="454" spans="1:12" x14ac:dyDescent="0.25">
      <c r="A454" s="37">
        <v>43070</v>
      </c>
      <c r="B454" s="37">
        <v>43100</v>
      </c>
      <c r="C454" s="38">
        <v>0.2077</v>
      </c>
      <c r="D454" s="39">
        <f t="shared" si="121"/>
        <v>0.31154999999999999</v>
      </c>
      <c r="E454" s="40">
        <f t="shared" si="122"/>
        <v>2.2858136808515228E-2</v>
      </c>
      <c r="F454" s="39">
        <f t="shared" si="123"/>
        <v>2.2858136808515228E-2</v>
      </c>
      <c r="G454" s="32">
        <f t="shared" si="116"/>
        <v>43567640</v>
      </c>
      <c r="H454" s="41">
        <f t="shared" si="115"/>
        <v>30</v>
      </c>
      <c r="I454" s="33">
        <f t="shared" si="117"/>
        <v>995875.07554414042</v>
      </c>
      <c r="J454" s="42"/>
      <c r="K454" s="43"/>
      <c r="L454" s="36">
        <f t="shared" si="118"/>
        <v>64791324.860306926</v>
      </c>
    </row>
    <row r="455" spans="1:12" x14ac:dyDescent="0.25">
      <c r="A455" s="37">
        <v>43101</v>
      </c>
      <c r="B455" s="37">
        <v>43131</v>
      </c>
      <c r="C455" s="38">
        <v>0.2069</v>
      </c>
      <c r="D455" s="39">
        <f t="shared" si="121"/>
        <v>0.31035000000000001</v>
      </c>
      <c r="E455" s="40">
        <f t="shared" si="122"/>
        <v>2.2780115587483163E-2</v>
      </c>
      <c r="F455" s="39">
        <f t="shared" si="123"/>
        <v>2.2780115587483163E-2</v>
      </c>
      <c r="G455" s="32">
        <f t="shared" si="116"/>
        <v>43567640</v>
      </c>
      <c r="H455" s="41">
        <f t="shared" si="115"/>
        <v>30</v>
      </c>
      <c r="I455" s="33">
        <f t="shared" si="117"/>
        <v>992475.87507385481</v>
      </c>
      <c r="J455" s="42"/>
      <c r="K455" s="43"/>
      <c r="L455" s="36">
        <f t="shared" si="118"/>
        <v>65783800.735380784</v>
      </c>
    </row>
    <row r="456" spans="1:12" x14ac:dyDescent="0.25">
      <c r="A456" s="37">
        <v>43132</v>
      </c>
      <c r="B456" s="37">
        <v>43159</v>
      </c>
      <c r="C456" s="38">
        <v>0.21010000000000001</v>
      </c>
      <c r="D456" s="39">
        <f t="shared" si="121"/>
        <v>0.31515000000000004</v>
      </c>
      <c r="E456" s="40">
        <f t="shared" si="122"/>
        <v>2.3091808474569486E-2</v>
      </c>
      <c r="F456" s="39">
        <f t="shared" si="123"/>
        <v>2.3091808474569486E-2</v>
      </c>
      <c r="G456" s="32">
        <f t="shared" si="116"/>
        <v>43567640</v>
      </c>
      <c r="H456" s="41">
        <f t="shared" si="115"/>
        <v>30</v>
      </c>
      <c r="I456" s="33">
        <f t="shared" si="117"/>
        <v>1006055.5985689927</v>
      </c>
      <c r="J456" s="42"/>
      <c r="K456" s="43"/>
      <c r="L456" s="36">
        <f t="shared" si="118"/>
        <v>66789856.333949775</v>
      </c>
    </row>
    <row r="457" spans="1:12" x14ac:dyDescent="0.25">
      <c r="A457" s="37">
        <v>43160</v>
      </c>
      <c r="B457" s="37">
        <v>43190</v>
      </c>
      <c r="C457" s="38">
        <v>0.20680000000000001</v>
      </c>
      <c r="D457" s="39">
        <f t="shared" si="121"/>
        <v>0.31020000000000003</v>
      </c>
      <c r="E457" s="40">
        <f t="shared" si="122"/>
        <v>2.2770358330055807E-2</v>
      </c>
      <c r="F457" s="39">
        <f t="shared" si="123"/>
        <v>2.2770358330055807E-2</v>
      </c>
      <c r="G457" s="32">
        <f t="shared" si="116"/>
        <v>43567640</v>
      </c>
      <c r="H457" s="41">
        <f t="shared" si="115"/>
        <v>30</v>
      </c>
      <c r="I457" s="33">
        <f t="shared" si="117"/>
        <v>992050.77439487248</v>
      </c>
      <c r="J457" s="42"/>
      <c r="K457" s="43"/>
      <c r="L457" s="36">
        <f t="shared" si="118"/>
        <v>67781907.108344644</v>
      </c>
    </row>
    <row r="458" spans="1:12" x14ac:dyDescent="0.25">
      <c r="A458" s="37">
        <v>43191</v>
      </c>
      <c r="B458" s="37">
        <v>43220</v>
      </c>
      <c r="C458" s="38">
        <v>0.20480000000000001</v>
      </c>
      <c r="D458" s="39">
        <f t="shared" si="121"/>
        <v>0.30720000000000003</v>
      </c>
      <c r="E458" s="40">
        <f t="shared" si="122"/>
        <v>2.2574997834371668E-2</v>
      </c>
      <c r="F458" s="39">
        <f t="shared" si="123"/>
        <v>2.2574997834371668E-2</v>
      </c>
      <c r="G458" s="32">
        <f t="shared" si="116"/>
        <v>43567640</v>
      </c>
      <c r="H458" s="41">
        <f t="shared" si="115"/>
        <v>30</v>
      </c>
      <c r="I458" s="33">
        <f t="shared" si="117"/>
        <v>983539.37864868448</v>
      </c>
      <c r="J458" s="42"/>
      <c r="K458" s="43"/>
      <c r="L458" s="36">
        <f t="shared" si="118"/>
        <v>68765446.486993328</v>
      </c>
    </row>
    <row r="459" spans="1:12" x14ac:dyDescent="0.25">
      <c r="A459" s="37">
        <v>43221</v>
      </c>
      <c r="B459" s="37">
        <v>43251</v>
      </c>
      <c r="C459" s="38">
        <v>0.2044</v>
      </c>
      <c r="D459" s="39">
        <f t="shared" si="121"/>
        <v>0.30659999999999998</v>
      </c>
      <c r="E459" s="40">
        <f t="shared" si="122"/>
        <v>2.2535876422826506E-2</v>
      </c>
      <c r="F459" s="39">
        <f t="shared" si="123"/>
        <v>2.2535876422826506E-2</v>
      </c>
      <c r="G459" s="32">
        <f t="shared" si="116"/>
        <v>43567640</v>
      </c>
      <c r="H459" s="41">
        <f t="shared" si="115"/>
        <v>30</v>
      </c>
      <c r="I459" s="33">
        <f t="shared" si="117"/>
        <v>981834.951074193</v>
      </c>
      <c r="J459" s="42"/>
      <c r="K459" s="43"/>
      <c r="L459" s="36">
        <f t="shared" si="118"/>
        <v>69747281.438067526</v>
      </c>
    </row>
    <row r="460" spans="1:12" x14ac:dyDescent="0.25">
      <c r="A460" s="37">
        <v>43252</v>
      </c>
      <c r="B460" s="37">
        <v>43281</v>
      </c>
      <c r="C460" s="38">
        <v>0.20280000000000001</v>
      </c>
      <c r="D460" s="39">
        <f t="shared" si="121"/>
        <v>0.30420000000000003</v>
      </c>
      <c r="E460" s="40">
        <f t="shared" si="122"/>
        <v>2.2379225919199275E-2</v>
      </c>
      <c r="F460" s="39">
        <f t="shared" si="123"/>
        <v>2.2379225919199275E-2</v>
      </c>
      <c r="G460" s="32">
        <f t="shared" si="116"/>
        <v>43567640</v>
      </c>
      <c r="H460" s="41">
        <f t="shared" si="115"/>
        <v>30</v>
      </c>
      <c r="I460" s="33">
        <f t="shared" si="117"/>
        <v>975010.05832634307</v>
      </c>
      <c r="J460" s="42"/>
      <c r="K460" s="43"/>
      <c r="L460" s="36">
        <f t="shared" si="118"/>
        <v>70722291.496393874</v>
      </c>
    </row>
    <row r="461" spans="1:12" x14ac:dyDescent="0.25">
      <c r="A461" s="37">
        <v>43282</v>
      </c>
      <c r="B461" s="37">
        <v>43312</v>
      </c>
      <c r="C461" s="38">
        <v>0.20030000000000001</v>
      </c>
      <c r="D461" s="39">
        <f t="shared" si="121"/>
        <v>0.30044999999999999</v>
      </c>
      <c r="E461" s="40">
        <f t="shared" si="122"/>
        <v>2.2133929699163168E-2</v>
      </c>
      <c r="F461" s="39">
        <f t="shared" si="123"/>
        <v>2.2133929699163168E-2</v>
      </c>
      <c r="G461" s="32">
        <f t="shared" si="116"/>
        <v>43567640</v>
      </c>
      <c r="H461" s="41">
        <f t="shared" si="115"/>
        <v>30</v>
      </c>
      <c r="I461" s="33">
        <f t="shared" si="117"/>
        <v>964323.08091844921</v>
      </c>
      <c r="J461" s="42"/>
      <c r="K461" s="43"/>
      <c r="L461" s="36">
        <f t="shared" si="118"/>
        <v>71686614.57731232</v>
      </c>
    </row>
    <row r="462" spans="1:12" x14ac:dyDescent="0.25">
      <c r="A462" s="37">
        <v>43313</v>
      </c>
      <c r="B462" s="37">
        <v>43343</v>
      </c>
      <c r="C462" s="38">
        <v>0.19939999999999999</v>
      </c>
      <c r="D462" s="39">
        <f t="shared" si="121"/>
        <v>0.29909999999999998</v>
      </c>
      <c r="E462" s="40">
        <f t="shared" si="122"/>
        <v>2.2045464310016527E-2</v>
      </c>
      <c r="F462" s="39">
        <f t="shared" si="123"/>
        <v>2.2045464310016527E-2</v>
      </c>
      <c r="G462" s="32">
        <f t="shared" si="116"/>
        <v>43567640</v>
      </c>
      <c r="H462" s="41">
        <f t="shared" si="115"/>
        <v>30</v>
      </c>
      <c r="I462" s="33">
        <f t="shared" si="117"/>
        <v>960468.85269164841</v>
      </c>
      <c r="J462" s="42"/>
      <c r="K462" s="43"/>
      <c r="L462" s="36">
        <f t="shared" si="118"/>
        <v>72647083.430003971</v>
      </c>
    </row>
    <row r="463" spans="1:12" x14ac:dyDescent="0.25">
      <c r="A463" s="37">
        <v>43344</v>
      </c>
      <c r="B463" s="37">
        <v>43373</v>
      </c>
      <c r="C463" s="38">
        <v>0.1981</v>
      </c>
      <c r="D463" s="39">
        <f t="shared" si="121"/>
        <v>0.29715000000000003</v>
      </c>
      <c r="E463" s="40">
        <f t="shared" si="122"/>
        <v>2.1917532081249247E-2</v>
      </c>
      <c r="F463" s="39">
        <f t="shared" si="123"/>
        <v>2.1917532081249247E-2</v>
      </c>
      <c r="G463" s="32">
        <f t="shared" si="116"/>
        <v>43567640</v>
      </c>
      <c r="H463" s="41">
        <f t="shared" si="115"/>
        <v>30</v>
      </c>
      <c r="I463" s="33">
        <f t="shared" si="117"/>
        <v>954895.14740431798</v>
      </c>
      <c r="J463" s="42"/>
      <c r="K463" s="43"/>
      <c r="L463" s="36">
        <f t="shared" si="118"/>
        <v>73601978.577408284</v>
      </c>
    </row>
    <row r="464" spans="1:12" x14ac:dyDescent="0.25">
      <c r="A464" s="37">
        <v>43374</v>
      </c>
      <c r="B464" s="37">
        <v>43404</v>
      </c>
      <c r="C464" s="38">
        <v>0.1963</v>
      </c>
      <c r="D464" s="39">
        <f t="shared" si="121"/>
        <v>0.29444999999999999</v>
      </c>
      <c r="E464" s="40">
        <f t="shared" si="122"/>
        <v>2.1740103800155453E-2</v>
      </c>
      <c r="F464" s="39">
        <f t="shared" si="123"/>
        <v>2.1740103800155453E-2</v>
      </c>
      <c r="G464" s="32">
        <f t="shared" si="116"/>
        <v>43567640</v>
      </c>
      <c r="H464" s="41">
        <f t="shared" si="115"/>
        <v>30</v>
      </c>
      <c r="I464" s="33">
        <f t="shared" si="117"/>
        <v>947165.01592780475</v>
      </c>
      <c r="J464" s="42"/>
      <c r="K464" s="43"/>
      <c r="L464" s="36">
        <f t="shared" si="118"/>
        <v>74549143.59333609</v>
      </c>
    </row>
    <row r="465" spans="1:12" x14ac:dyDescent="0.25">
      <c r="A465" s="37">
        <v>43405</v>
      </c>
      <c r="B465" s="37">
        <v>43434</v>
      </c>
      <c r="C465" s="38">
        <v>0.19489999999999999</v>
      </c>
      <c r="D465" s="39">
        <f>IF(A465="","",C465*1.5)</f>
        <v>0.29235</v>
      </c>
      <c r="E465" s="40">
        <f>IF(D465="","", (POWER((1+D465),(1/12)))-1)</f>
        <v>2.1601869331581591E-2</v>
      </c>
      <c r="F465" s="39">
        <f>IF(A465="","",IF(D$1=0,E465,MIN(E465,D$1)))</f>
        <v>2.1601869331581591E-2</v>
      </c>
      <c r="G465" s="32">
        <f>MIN(G464,L464)</f>
        <v>43567640</v>
      </c>
      <c r="H465" s="41">
        <f t="shared" si="115"/>
        <v>30</v>
      </c>
      <c r="I465" s="33">
        <f t="shared" si="117"/>
        <v>941142.46636538743</v>
      </c>
      <c r="J465" s="42"/>
      <c r="K465" s="43"/>
      <c r="L465" s="36">
        <f>SUM(L464,I465)-J465</f>
        <v>75490286.059701473</v>
      </c>
    </row>
    <row r="466" spans="1:12" x14ac:dyDescent="0.25">
      <c r="A466" s="37">
        <v>43435</v>
      </c>
      <c r="B466" s="37">
        <v>43465</v>
      </c>
      <c r="C466" s="38">
        <v>0.19400000000000001</v>
      </c>
      <c r="D466" s="39">
        <f t="shared" ref="D466:D467" si="124">IF(A466="","",C466*1.5)</f>
        <v>0.29100000000000004</v>
      </c>
      <c r="E466" s="40">
        <f t="shared" ref="E466:E467" si="125">IF(D466="","", (POWER((1+D466),(1/12)))-1)</f>
        <v>2.1512895544899102E-2</v>
      </c>
      <c r="F466" s="39">
        <f t="shared" ref="F466:F467" si="126">IF(A466="","",IF(D$1=0,E466,MIN(E466,D$1)))</f>
        <v>2.1512895544899102E-2</v>
      </c>
      <c r="G466" s="32">
        <f t="shared" ref="G466:G467" si="127">MIN(G465,L465)</f>
        <v>43567640</v>
      </c>
      <c r="H466" s="41">
        <f t="shared" si="115"/>
        <v>30</v>
      </c>
      <c r="I466" s="33">
        <f t="shared" si="117"/>
        <v>937266.08845776797</v>
      </c>
      <c r="J466" s="42"/>
      <c r="K466" s="43"/>
      <c r="L466" s="36">
        <f t="shared" ref="L466:L467" si="128">SUM(L465,I466)-J466</f>
        <v>76427552.148159236</v>
      </c>
    </row>
    <row r="467" spans="1:12" x14ac:dyDescent="0.25">
      <c r="A467" s="37">
        <v>43466</v>
      </c>
      <c r="B467" s="37">
        <v>43496</v>
      </c>
      <c r="C467" s="38">
        <v>0.19159999999999999</v>
      </c>
      <c r="D467" s="39">
        <f t="shared" si="124"/>
        <v>0.28739999999999999</v>
      </c>
      <c r="E467" s="40">
        <f t="shared" si="125"/>
        <v>2.127521449135017E-2</v>
      </c>
      <c r="F467" s="39">
        <f t="shared" si="126"/>
        <v>2.127521449135017E-2</v>
      </c>
      <c r="G467" s="32">
        <f t="shared" si="127"/>
        <v>43567640</v>
      </c>
      <c r="H467" s="41">
        <f t="shared" si="115"/>
        <v>30</v>
      </c>
      <c r="I467" s="33">
        <f t="shared" si="117"/>
        <v>926910.88588192733</v>
      </c>
      <c r="J467" s="42"/>
      <c r="K467" s="43"/>
      <c r="L467" s="36">
        <f t="shared" si="128"/>
        <v>77354463.034041166</v>
      </c>
    </row>
    <row r="468" spans="1:12" x14ac:dyDescent="0.25">
      <c r="A468" s="44"/>
      <c r="B468" s="45"/>
      <c r="C468" s="45"/>
      <c r="D468" s="116" t="s">
        <v>19</v>
      </c>
      <c r="E468" s="116"/>
      <c r="F468" s="46" t="s">
        <v>20</v>
      </c>
      <c r="G468" s="47">
        <f>G467</f>
        <v>43567640</v>
      </c>
      <c r="H468" s="48">
        <f>SUM(H434:H467)</f>
        <v>1006</v>
      </c>
      <c r="I468" s="49">
        <f>SUM(I434:I467)</f>
        <v>33786823.034041189</v>
      </c>
      <c r="J468" s="49"/>
      <c r="K468" s="50"/>
      <c r="L468" s="51">
        <f>L467</f>
        <v>77354463.034041166</v>
      </c>
    </row>
    <row r="469" spans="1:12" x14ac:dyDescent="0.25">
      <c r="A469" s="52"/>
      <c r="B469" s="52"/>
      <c r="C469" s="52"/>
      <c r="D469" s="52"/>
      <c r="E469" s="52"/>
      <c r="F469" s="52"/>
      <c r="G469" s="53"/>
      <c r="H469" s="53"/>
      <c r="I469" s="54"/>
      <c r="J469" s="55"/>
      <c r="K469" s="56"/>
      <c r="L469" s="57"/>
    </row>
    <row r="470" spans="1:12" x14ac:dyDescent="0.25">
      <c r="A470" s="52"/>
      <c r="B470" s="52"/>
      <c r="C470" s="52"/>
      <c r="D470" s="58"/>
      <c r="E470" s="58"/>
      <c r="F470" s="58"/>
      <c r="G470" s="59"/>
      <c r="H470" s="111" t="s">
        <v>21</v>
      </c>
      <c r="I470" s="111"/>
      <c r="J470" s="111"/>
      <c r="K470" s="111"/>
      <c r="L470" s="60">
        <f>SUM(G468,I468)</f>
        <v>77354463.034041196</v>
      </c>
    </row>
    <row r="471" spans="1:12" x14ac:dyDescent="0.25">
      <c r="A471" s="52"/>
      <c r="B471" s="52"/>
      <c r="C471" s="52"/>
      <c r="D471" s="52"/>
      <c r="E471" s="52"/>
      <c r="F471" s="52"/>
      <c r="G471" s="53"/>
      <c r="H471" s="53"/>
      <c r="I471" s="54"/>
      <c r="J471" s="55"/>
      <c r="K471" s="56"/>
      <c r="L471" s="57"/>
    </row>
    <row r="472" spans="1:12" x14ac:dyDescent="0.25">
      <c r="C472" s="7"/>
      <c r="H472" s="111" t="s">
        <v>22</v>
      </c>
      <c r="I472" s="111"/>
      <c r="J472" s="111"/>
      <c r="K472" s="111"/>
      <c r="L472" s="61">
        <f>I468</f>
        <v>33786823.034041189</v>
      </c>
    </row>
  </sheetData>
  <mergeCells count="81">
    <mergeCell ref="H424:K424"/>
    <mergeCell ref="A428:C428"/>
    <mergeCell ref="D428:E428"/>
    <mergeCell ref="H472:K472"/>
    <mergeCell ref="A430:B430"/>
    <mergeCell ref="D430:E430"/>
    <mergeCell ref="G430:L430"/>
    <mergeCell ref="J431:K431"/>
    <mergeCell ref="D468:E468"/>
    <mergeCell ref="H470:K470"/>
    <mergeCell ref="A381:B381"/>
    <mergeCell ref="D381:E381"/>
    <mergeCell ref="G381:L381"/>
    <mergeCell ref="J382:K382"/>
    <mergeCell ref="D420:E420"/>
    <mergeCell ref="H422:K422"/>
    <mergeCell ref="D332:E332"/>
    <mergeCell ref="G332:L332"/>
    <mergeCell ref="J333:K333"/>
    <mergeCell ref="D371:E371"/>
    <mergeCell ref="H375:K375"/>
    <mergeCell ref="H373:K373"/>
    <mergeCell ref="A379:C379"/>
    <mergeCell ref="D379:E379"/>
    <mergeCell ref="D278:E278"/>
    <mergeCell ref="A280:B280"/>
    <mergeCell ref="D280:E280"/>
    <mergeCell ref="A332:B332"/>
    <mergeCell ref="A278:C278"/>
    <mergeCell ref="D269:E269"/>
    <mergeCell ref="H271:K271"/>
    <mergeCell ref="H273:K273"/>
    <mergeCell ref="A330:C330"/>
    <mergeCell ref="D330:E330"/>
    <mergeCell ref="G280:L280"/>
    <mergeCell ref="J281:K281"/>
    <mergeCell ref="D321:E321"/>
    <mergeCell ref="H323:K323"/>
    <mergeCell ref="H325:K325"/>
    <mergeCell ref="J229:K229"/>
    <mergeCell ref="H167:K167"/>
    <mergeCell ref="A172:C172"/>
    <mergeCell ref="D172:E172"/>
    <mergeCell ref="A174:B174"/>
    <mergeCell ref="D174:E174"/>
    <mergeCell ref="G174:L174"/>
    <mergeCell ref="J175:K175"/>
    <mergeCell ref="D217:E217"/>
    <mergeCell ref="H219:K219"/>
    <mergeCell ref="H221:K221"/>
    <mergeCell ref="G228:L228"/>
    <mergeCell ref="A226:C226"/>
    <mergeCell ref="D226:E226"/>
    <mergeCell ref="A228:B228"/>
    <mergeCell ref="D228:E228"/>
    <mergeCell ref="A119:B119"/>
    <mergeCell ref="D119:E119"/>
    <mergeCell ref="G119:L119"/>
    <mergeCell ref="J120:K120"/>
    <mergeCell ref="D163:E163"/>
    <mergeCell ref="H165:K165"/>
    <mergeCell ref="J64:K64"/>
    <mergeCell ref="D108:E108"/>
    <mergeCell ref="H110:K110"/>
    <mergeCell ref="H112:K112"/>
    <mergeCell ref="A117:C117"/>
    <mergeCell ref="D117:E117"/>
    <mergeCell ref="D52:E52"/>
    <mergeCell ref="H54:K54"/>
    <mergeCell ref="H56:K56"/>
    <mergeCell ref="A61:C61"/>
    <mergeCell ref="D61:E61"/>
    <mergeCell ref="A63:B63"/>
    <mergeCell ref="D63:E63"/>
    <mergeCell ref="G63:L63"/>
    <mergeCell ref="J6:K6"/>
    <mergeCell ref="A3:C3"/>
    <mergeCell ref="D3:E3"/>
    <mergeCell ref="A5:B5"/>
    <mergeCell ref="D5:E5"/>
    <mergeCell ref="G5:L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Hasta diciembre de 2018</vt:lpstr>
      <vt:lpstr>mayo 2021</vt:lpstr>
      <vt:lpstr>Hasta enero de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Felipe Tobon</dc:creator>
  <cp:lastModifiedBy>LUISA HENAO</cp:lastModifiedBy>
  <dcterms:created xsi:type="dcterms:W3CDTF">2018-12-18T18:25:03Z</dcterms:created>
  <dcterms:modified xsi:type="dcterms:W3CDTF">2021-05-10T02:37:18Z</dcterms:modified>
</cp:coreProperties>
</file>