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11-10-2023\F\"/>
    </mc:Choice>
  </mc:AlternateContent>
  <bookViews>
    <workbookView xWindow="0" yWindow="0" windowWidth="20490" windowHeight="7650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1" l="1"/>
  <c r="G30" i="1"/>
  <c r="J29" i="1"/>
  <c r="G29" i="1"/>
  <c r="J28" i="1"/>
  <c r="G28" i="1"/>
  <c r="J27" i="1"/>
  <c r="G27" i="1"/>
  <c r="J26" i="1"/>
  <c r="G26" i="1"/>
  <c r="J25" i="1"/>
  <c r="G25" i="1"/>
  <c r="J24" i="1"/>
  <c r="G24" i="1"/>
  <c r="J23" i="1"/>
  <c r="G23" i="1"/>
  <c r="J22" i="1"/>
  <c r="G22" i="1"/>
  <c r="J21" i="1"/>
  <c r="G21" i="1"/>
  <c r="J20" i="1"/>
  <c r="G20" i="1"/>
  <c r="J19" i="1"/>
  <c r="G19" i="1"/>
  <c r="J18" i="1"/>
  <c r="G18" i="1"/>
  <c r="J17" i="1"/>
  <c r="G17" i="1"/>
  <c r="J16" i="1"/>
  <c r="G16" i="1"/>
  <c r="J15" i="1"/>
  <c r="G15" i="1"/>
  <c r="J14" i="1"/>
  <c r="G14" i="1"/>
  <c r="J13" i="1"/>
  <c r="G13" i="1"/>
  <c r="J12" i="1"/>
  <c r="G12" i="1"/>
  <c r="J11" i="1"/>
  <c r="G11" i="1"/>
  <c r="J10" i="1"/>
  <c r="G10" i="1"/>
  <c r="J9" i="1"/>
  <c r="G9" i="1"/>
  <c r="J8" i="1"/>
  <c r="G8" i="1"/>
  <c r="J7" i="1"/>
  <c r="G7" i="1"/>
  <c r="F28" i="1"/>
  <c r="F24" i="1"/>
  <c r="F23" i="1"/>
  <c r="F22" i="1"/>
  <c r="F21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5" i="1"/>
  <c r="F26" i="1"/>
  <c r="F27" i="1"/>
  <c r="F29" i="1"/>
  <c r="F30" i="1"/>
  <c r="F7" i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M7" i="1" l="1"/>
  <c r="M8" i="1"/>
  <c r="M10" i="1"/>
  <c r="M9" i="1"/>
  <c r="M11" i="1" l="1"/>
  <c r="M12" i="1" l="1"/>
  <c r="M13" i="1" l="1"/>
  <c r="M14" i="1" l="1"/>
  <c r="M15" i="1" l="1"/>
  <c r="M16" i="1" l="1"/>
  <c r="M17" i="1" l="1"/>
  <c r="M18" i="1" l="1"/>
  <c r="M19" i="1" l="1"/>
  <c r="M20" i="1" l="1"/>
  <c r="M21" i="1" l="1"/>
  <c r="M22" i="1" l="1"/>
  <c r="M23" i="1" l="1"/>
  <c r="M24" i="1" l="1"/>
  <c r="M25" i="1" l="1"/>
  <c r="M26" i="1" l="1"/>
  <c r="M27" i="1" l="1"/>
  <c r="M28" i="1" l="1"/>
  <c r="M29" i="1" l="1"/>
  <c r="M30" i="1" l="1"/>
  <c r="M31" i="1" s="1"/>
  <c r="L31" i="1"/>
  <c r="N31" i="1" l="1"/>
</calcChain>
</file>

<file path=xl/sharedStrings.xml><?xml version="1.0" encoding="utf-8"?>
<sst xmlns="http://schemas.openxmlformats.org/spreadsheetml/2006/main" count="49" uniqueCount="31">
  <si>
    <t>Rad. 2022-00107-00</t>
  </si>
  <si>
    <t>Proceso: Ejecutvo de alimentos en favor de un menor</t>
  </si>
  <si>
    <t xml:space="preserve"> </t>
  </si>
  <si>
    <t>Demandado: JORGE JUNIOR GUZMAN ALEMAN</t>
  </si>
  <si>
    <t>AÑO</t>
  </si>
  <si>
    <t>MES</t>
  </si>
  <si>
    <t>CUOTA ALIM</t>
  </si>
  <si>
    <t>INCREM IPC</t>
  </si>
  <si>
    <t>VALOR ACTUAL</t>
  </si>
  <si>
    <t>TEA mora</t>
  </si>
  <si>
    <t>DESDE</t>
  </si>
  <si>
    <t>HASTA</t>
  </si>
  <si>
    <t>DIAS</t>
  </si>
  <si>
    <t>TASA DÍA</t>
  </si>
  <si>
    <t>CAPITAL</t>
  </si>
  <si>
    <t>INTERES</t>
  </si>
  <si>
    <t>Octubre</t>
  </si>
  <si>
    <t xml:space="preserve">Noviembre </t>
  </si>
  <si>
    <t xml:space="preserve">Diciembre </t>
  </si>
  <si>
    <t>Ropa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</si>
  <si>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</si>
  <si>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</si>
  <si>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</si>
  <si>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</si>
  <si>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</si>
  <si>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</si>
  <si>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</si>
  <si>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</si>
  <si>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</si>
  <si>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Febreo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</si>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</sst>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.0000%"/>
    <numFmt numFmtId="165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/>
    </xf>
    <xf numFmtId="3" fontId="2" fillId="0" borderId="0" xfId="0" applyNumberFormat="1" applyFont="1"/>
    <xf numFmtId="0" fontId="4" fillId="0" borderId="0" xfId="0" applyFont="1"/>
    <xf numFmtId="0" fontId="0" fillId="0" borderId="1" xfId="0" applyBorder="1" applyAlignment="1">
      <alignment horizontal="center"/>
    </xf>
    <xf numFmtId="0" fontId="6" fillId="0" borderId="0" xfId="0" applyFont="1"/>
    <xf numFmtId="0" fontId="0" fillId="0" borderId="2" xfId="0" applyBorder="1" applyAlignment="1">
      <alignment horizontal="left"/>
    </xf>
    <xf numFmtId="3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3" fontId="0" fillId="0" borderId="2" xfId="0" applyNumberFormat="1" applyBorder="1"/>
    <xf numFmtId="0" fontId="0" fillId="0" borderId="3" xfId="0" applyBorder="1" applyAlignment="1">
      <alignment horizontal="left"/>
    </xf>
    <xf numFmtId="3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3" fontId="0" fillId="0" borderId="3" xfId="0" applyNumberFormat="1" applyBorder="1"/>
    <xf numFmtId="10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left"/>
    </xf>
    <xf numFmtId="3" fontId="0" fillId="0" borderId="4" xfId="0" applyNumberFormat="1" applyBorder="1" applyAlignment="1">
      <alignment horizontal="center"/>
    </xf>
    <xf numFmtId="10" fontId="0" fillId="0" borderId="4" xfId="0" applyNumberFormat="1" applyBorder="1" applyAlignment="1">
      <alignment horizontal="center"/>
    </xf>
    <xf numFmtId="3" fontId="0" fillId="0" borderId="4" xfId="0" applyNumberFormat="1" applyBorder="1"/>
    <xf numFmtId="10" fontId="1" fillId="0" borderId="0" xfId="2" applyNumberFormat="1" applyFont="1" applyBorder="1" applyAlignment="1">
      <alignment horizontal="center"/>
    </xf>
    <xf numFmtId="0" fontId="1" fillId="0" borderId="0" xfId="0" applyFont="1"/>
    <xf numFmtId="0" fontId="5" fillId="0" borderId="0" xfId="0" applyFont="1"/>
    <xf numFmtId="165" fontId="7" fillId="0" borderId="0" xfId="1" applyNumberFormat="1" applyFont="1" applyBorder="1"/>
    <xf numFmtId="0" fontId="8" fillId="0" borderId="7" xfId="0" applyFont="1" applyBorder="1"/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0" fontId="9" fillId="0" borderId="2" xfId="2" applyNumberFormat="1" applyFont="1" applyFill="1" applyBorder="1" applyAlignment="1">
      <alignment horizontal="center"/>
    </xf>
    <xf numFmtId="15" fontId="9" fillId="0" borderId="11" xfId="0" applyNumberFormat="1" applyFont="1" applyBorder="1" applyAlignment="1">
      <alignment horizontal="center"/>
    </xf>
    <xf numFmtId="15" fontId="9" fillId="0" borderId="2" xfId="0" applyNumberFormat="1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164" fontId="9" fillId="0" borderId="2" xfId="0" applyNumberFormat="1" applyFont="1" applyBorder="1"/>
    <xf numFmtId="43" fontId="9" fillId="0" borderId="11" xfId="1" applyFont="1" applyBorder="1"/>
    <xf numFmtId="43" fontId="9" fillId="0" borderId="2" xfId="1" applyFont="1" applyBorder="1"/>
    <xf numFmtId="10" fontId="9" fillId="0" borderId="3" xfId="2" applyNumberFormat="1" applyFont="1" applyFill="1" applyBorder="1" applyAlignment="1">
      <alignment horizontal="center"/>
    </xf>
    <xf numFmtId="15" fontId="9" fillId="0" borderId="12" xfId="0" applyNumberFormat="1" applyFont="1" applyBorder="1" applyAlignment="1">
      <alignment horizontal="center"/>
    </xf>
    <xf numFmtId="15" fontId="9" fillId="0" borderId="3" xfId="0" applyNumberFormat="1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164" fontId="9" fillId="0" borderId="14" xfId="0" applyNumberFormat="1" applyFont="1" applyBorder="1"/>
    <xf numFmtId="43" fontId="9" fillId="0" borderId="12" xfId="1" applyFont="1" applyBorder="1"/>
    <xf numFmtId="43" fontId="9" fillId="0" borderId="3" xfId="1" applyFont="1" applyBorder="1"/>
    <xf numFmtId="10" fontId="9" fillId="0" borderId="4" xfId="2" applyNumberFormat="1" applyFont="1" applyFill="1" applyBorder="1" applyAlignment="1">
      <alignment horizontal="center"/>
    </xf>
    <xf numFmtId="15" fontId="9" fillId="0" borderId="13" xfId="0" applyNumberFormat="1" applyFont="1" applyBorder="1" applyAlignment="1">
      <alignment horizontal="center"/>
    </xf>
    <xf numFmtId="15" fontId="9" fillId="0" borderId="4" xfId="0" applyNumberFormat="1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164" fontId="9" fillId="0" borderId="5" xfId="0" applyNumberFormat="1" applyFont="1" applyBorder="1"/>
    <xf numFmtId="43" fontId="9" fillId="0" borderId="15" xfId="1" applyFont="1" applyBorder="1"/>
    <xf numFmtId="43" fontId="9" fillId="0" borderId="4" xfId="1" applyFont="1" applyBorder="1"/>
    <xf numFmtId="43" fontId="8" fillId="0" borderId="10" xfId="1" applyFont="1" applyBorder="1"/>
    <xf numFmtId="165" fontId="8" fillId="0" borderId="6" xfId="0" applyNumberFormat="1" applyFont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3"/>
  <sheetViews>
    <sheetView tabSelected="1" topLeftCell="E1" zoomScale="115" zoomScaleNormal="115" workbookViewId="0">
      <selection activeCell="M34" sqref="M34"/>
    </sheetView>
  </sheetViews>
  <sheetFormatPr baseColWidth="10" defaultColWidth="11.42578125" defaultRowHeight="15" x14ac:dyDescent="0.25"/>
  <cols>
    <col min="2" max="2" width="7.42578125" customWidth="1"/>
    <col min="3" max="3" width="13.28515625" customWidth="1"/>
    <col min="4" max="4" width="14.5703125" style="1" customWidth="1"/>
    <col min="5" max="5" width="15.7109375" style="1" customWidth="1"/>
    <col min="6" max="6" width="13.42578125" bestFit="1" customWidth="1"/>
    <col min="12" max="12" width="16.28515625" bestFit="1" customWidth="1"/>
    <col min="13" max="13" width="11.42578125" bestFit="1" customWidth="1"/>
    <col min="14" max="14" width="16.28515625" bestFit="1" customWidth="1"/>
  </cols>
  <sheetData>
    <row r="2" spans="2:14" x14ac:dyDescent="0.25">
      <c r="C2" t="s">
        <v>0</v>
      </c>
    </row>
    <row r="3" spans="2:14" x14ac:dyDescent="0.25">
      <c r="C3" t="s">
        <v>1</v>
      </c>
      <c r="K3" t="s">
        <v>2</v>
      </c>
    </row>
    <row r="4" spans="2:14" x14ac:dyDescent="0.25">
      <c r="C4" t="s">
        <v>3</v>
      </c>
    </row>
    <row r="5" spans="2:14" ht="15.75" thickBot="1" x14ac:dyDescent="0.3"/>
    <row r="6" spans="2:14" ht="15.75" thickBot="1" x14ac:dyDescent="0.3"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23" t="s">
        <v>9</v>
      </c>
      <c r="H6" s="24" t="s">
        <v>10</v>
      </c>
      <c r="I6" s="24" t="s">
        <v>11</v>
      </c>
      <c r="J6" s="24" t="s">
        <v>12</v>
      </c>
      <c r="K6" s="24" t="s">
        <v>13</v>
      </c>
      <c r="L6" s="24" t="s">
        <v>14</v>
      </c>
      <c r="M6" s="25" t="s">
        <v>15</v>
      </c>
      <c r="N6" s="5"/>
    </row>
    <row r="7" spans="2:14" x14ac:dyDescent="0.25">
      <c r="B7" s="6">
        <v>2021</v>
      </c>
      <c r="C7" s="6" t="s">
        <v>16</v>
      </c>
      <c r="D7" s="7">
        <v>600000</v>
      </c>
      <c r="E7" s="8"/>
      <c r="F7" s="9">
        <f>D7*E7+D7</f>
        <v>600000</v>
      </c>
      <c r="G7" s="26">
        <f>6%</f>
        <v>0.06</v>
      </c>
      <c r="H7" s="27">
        <v>44501</v>
      </c>
      <c r="I7" s="28">
        <v>44530</v>
      </c>
      <c r="J7" s="29">
        <f t="shared" ref="J7:J30" si="0">(I7-H7+1)</f>
        <v>30</v>
      </c>
      <c r="K7" s="30">
        <v>1.5965358745284597E-4</v>
      </c>
      <c r="L7" s="31">
        <f>F7</f>
        <v>600000</v>
      </c>
      <c r="M7" s="32">
        <f>L7*K7*J7</f>
        <v>2873.7645741512274</v>
      </c>
    </row>
    <row r="8" spans="2:14" x14ac:dyDescent="0.25">
      <c r="B8" s="10">
        <v>2021</v>
      </c>
      <c r="C8" s="10" t="s">
        <v>17</v>
      </c>
      <c r="D8" s="11">
        <v>600000</v>
      </c>
      <c r="E8" s="12"/>
      <c r="F8" s="13">
        <f t="shared" ref="F8:F30" si="1">D8*E8+D8</f>
        <v>600000</v>
      </c>
      <c r="G8" s="33">
        <f>6%</f>
        <v>0.06</v>
      </c>
      <c r="H8" s="34">
        <v>44531</v>
      </c>
      <c r="I8" s="35">
        <v>44561</v>
      </c>
      <c r="J8" s="36">
        <f t="shared" si="0"/>
        <v>31</v>
      </c>
      <c r="K8" s="37">
        <v>1.5965358745284597E-4</v>
      </c>
      <c r="L8" s="38">
        <f t="shared" ref="L8:L30" si="2">L7+F8</f>
        <v>1200000</v>
      </c>
      <c r="M8" s="39">
        <f t="shared" ref="M8:M30" si="3">+L8*K8*J8</f>
        <v>5939.11345324587</v>
      </c>
      <c r="N8" t="s">
        <v>2</v>
      </c>
    </row>
    <row r="9" spans="2:14" x14ac:dyDescent="0.25">
      <c r="B9" s="10">
        <v>2021</v>
      </c>
      <c r="C9" s="10" t="s">
        <v>18</v>
      </c>
      <c r="D9" s="11">
        <v>600000</v>
      </c>
      <c r="E9" s="12"/>
      <c r="F9" s="13">
        <f t="shared" si="1"/>
        <v>600000</v>
      </c>
      <c r="G9" s="33">
        <f>6%</f>
        <v>0.06</v>
      </c>
      <c r="H9" s="34">
        <v>44562</v>
      </c>
      <c r="I9" s="35">
        <v>44592</v>
      </c>
      <c r="J9" s="36">
        <f t="shared" si="0"/>
        <v>31</v>
      </c>
      <c r="K9" s="37">
        <v>1.5965358745284597E-4</v>
      </c>
      <c r="L9" s="38">
        <f t="shared" si="2"/>
        <v>1800000</v>
      </c>
      <c r="M9" s="39">
        <f t="shared" si="3"/>
        <v>8908.6701798688046</v>
      </c>
    </row>
    <row r="10" spans="2:14" x14ac:dyDescent="0.25">
      <c r="B10" s="10">
        <v>2021</v>
      </c>
      <c r="C10" s="10" t="s">
        <v>19</v>
      </c>
      <c r="D10" s="11">
        <v>800000</v>
      </c>
      <c r="E10" s="12"/>
      <c r="F10" s="13">
        <f t="shared" si="1"/>
        <v>800000</v>
      </c>
      <c r="G10" s="33">
        <f>6%</f>
        <v>0.06</v>
      </c>
      <c r="H10" s="34">
        <v>44562</v>
      </c>
      <c r="I10" s="35">
        <v>44592</v>
      </c>
      <c r="J10" s="36">
        <f>(I10-H10+1)</f>
        <v>31</v>
      </c>
      <c r="K10" s="37">
        <v>1.5965358745284597E-4</v>
      </c>
      <c r="L10" s="38">
        <f t="shared" si="2"/>
        <v>2600000</v>
      </c>
      <c r="M10" s="39">
        <f t="shared" si="3"/>
        <v>12868.079148699384</v>
      </c>
    </row>
    <row r="11" spans="2:14" x14ac:dyDescent="0.25">
      <c r="B11" s="10">
        <v>2022</v>
      </c>
      <c r="C11" s="10" t="s">
        <v>20</v>
      </c>
      <c r="D11" s="11">
        <v>600000</v>
      </c>
      <c r="E11" s="14">
        <v>5.62E-2</v>
      </c>
      <c r="F11" s="13">
        <f t="shared" si="1"/>
        <v>633720</v>
      </c>
      <c r="G11" s="33">
        <f>6%</f>
        <v>0.06</v>
      </c>
      <c r="H11" s="34">
        <v>44593</v>
      </c>
      <c r="I11" s="35">
        <v>44620</v>
      </c>
      <c r="J11" s="36">
        <f t="shared" si="0"/>
        <v>28</v>
      </c>
      <c r="K11" s="37">
        <v>1.5965358745284597E-4</v>
      </c>
      <c r="L11" s="38">
        <f t="shared" si="2"/>
        <v>3233720</v>
      </c>
      <c r="M11" s="39">
        <f t="shared" si="3"/>
        <v>14455.699966904476</v>
      </c>
      <c r="N11" t="s">
        <v>2</v>
      </c>
    </row>
    <row r="12" spans="2:14" x14ac:dyDescent="0.25">
      <c r="B12" s="10">
        <v>2022</v>
      </c>
      <c r="C12" s="10" t="s">
        <v>21</v>
      </c>
      <c r="D12" s="11">
        <v>600000</v>
      </c>
      <c r="E12" s="14">
        <v>5.62E-2</v>
      </c>
      <c r="F12" s="13">
        <f t="shared" si="1"/>
        <v>633720</v>
      </c>
      <c r="G12" s="33">
        <f>6%</f>
        <v>0.06</v>
      </c>
      <c r="H12" s="34">
        <v>44621</v>
      </c>
      <c r="I12" s="35">
        <v>44651</v>
      </c>
      <c r="J12" s="36">
        <f t="shared" si="0"/>
        <v>31</v>
      </c>
      <c r="K12" s="37">
        <v>1.5965358745284597E-4</v>
      </c>
      <c r="L12" s="38">
        <f t="shared" si="2"/>
        <v>3867440</v>
      </c>
      <c r="M12" s="39">
        <f t="shared" si="3"/>
        <v>19140.970778017676</v>
      </c>
    </row>
    <row r="13" spans="2:14" x14ac:dyDescent="0.25">
      <c r="B13" s="10">
        <v>2022</v>
      </c>
      <c r="C13" s="10" t="s">
        <v>22</v>
      </c>
      <c r="D13" s="11">
        <v>600000</v>
      </c>
      <c r="E13" s="14">
        <v>5.62E-2</v>
      </c>
      <c r="F13" s="13">
        <f t="shared" si="1"/>
        <v>633720</v>
      </c>
      <c r="G13" s="33">
        <f>6%</f>
        <v>0.06</v>
      </c>
      <c r="H13" s="34">
        <v>44652</v>
      </c>
      <c r="I13" s="35">
        <v>44681</v>
      </c>
      <c r="J13" s="36">
        <f t="shared" si="0"/>
        <v>30</v>
      </c>
      <c r="K13" s="37">
        <v>1.5965358745284597E-4</v>
      </c>
      <c r="L13" s="38">
        <f t="shared" si="2"/>
        <v>4501160</v>
      </c>
      <c r="M13" s="39">
        <f t="shared" si="3"/>
        <v>21558.790250977567</v>
      </c>
    </row>
    <row r="14" spans="2:14" x14ac:dyDescent="0.25">
      <c r="B14" s="10">
        <v>2022</v>
      </c>
      <c r="C14" s="10" t="s">
        <v>23</v>
      </c>
      <c r="D14" s="11">
        <v>600000</v>
      </c>
      <c r="E14" s="14">
        <v>5.62E-2</v>
      </c>
      <c r="F14" s="13">
        <f t="shared" si="1"/>
        <v>633720</v>
      </c>
      <c r="G14" s="33">
        <f>6%</f>
        <v>0.06</v>
      </c>
      <c r="H14" s="34">
        <v>44682</v>
      </c>
      <c r="I14" s="35">
        <v>44712</v>
      </c>
      <c r="J14" s="36">
        <f t="shared" si="0"/>
        <v>31</v>
      </c>
      <c r="K14" s="37">
        <v>1.5965358745284597E-4</v>
      </c>
      <c r="L14" s="38">
        <f t="shared" si="2"/>
        <v>5134880</v>
      </c>
      <c r="M14" s="39">
        <f t="shared" si="3"/>
        <v>25413.862407335961</v>
      </c>
    </row>
    <row r="15" spans="2:14" x14ac:dyDescent="0.25">
      <c r="B15" s="10">
        <v>2022</v>
      </c>
      <c r="C15" s="10" t="s">
        <v>24</v>
      </c>
      <c r="D15" s="11">
        <v>600000</v>
      </c>
      <c r="E15" s="14">
        <v>5.62E-2</v>
      </c>
      <c r="F15" s="13">
        <f t="shared" si="1"/>
        <v>633720</v>
      </c>
      <c r="G15" s="33">
        <f>6%</f>
        <v>0.06</v>
      </c>
      <c r="H15" s="34">
        <v>44713</v>
      </c>
      <c r="I15" s="35">
        <v>44742</v>
      </c>
      <c r="J15" s="36">
        <f t="shared" si="0"/>
        <v>30</v>
      </c>
      <c r="K15" s="37">
        <v>1.5965358745284597E-4</v>
      </c>
      <c r="L15" s="38">
        <f t="shared" si="2"/>
        <v>5768600</v>
      </c>
      <c r="M15" s="39">
        <f t="shared" si="3"/>
        <v>27629.330537414615</v>
      </c>
    </row>
    <row r="16" spans="2:14" x14ac:dyDescent="0.25">
      <c r="B16" s="10">
        <v>2022</v>
      </c>
      <c r="C16" s="10" t="s">
        <v>25</v>
      </c>
      <c r="D16" s="11">
        <v>600000</v>
      </c>
      <c r="E16" s="14">
        <v>5.62E-2</v>
      </c>
      <c r="F16" s="13">
        <f t="shared" si="1"/>
        <v>633720</v>
      </c>
      <c r="G16" s="33">
        <f>6%</f>
        <v>0.06</v>
      </c>
      <c r="H16" s="34">
        <v>44743</v>
      </c>
      <c r="I16" s="35">
        <v>44773</v>
      </c>
      <c r="J16" s="36">
        <f t="shared" si="0"/>
        <v>31</v>
      </c>
      <c r="K16" s="37">
        <v>1.5965358745284597E-4</v>
      </c>
      <c r="L16" s="38">
        <f t="shared" si="2"/>
        <v>6402320</v>
      </c>
      <c r="M16" s="39">
        <f t="shared" si="3"/>
        <v>31686.754036654249</v>
      </c>
    </row>
    <row r="17" spans="2:14" x14ac:dyDescent="0.25">
      <c r="B17" s="10">
        <v>2022</v>
      </c>
      <c r="C17" s="10" t="s">
        <v>26</v>
      </c>
      <c r="D17" s="11">
        <v>600000</v>
      </c>
      <c r="E17" s="14">
        <v>5.62E-2</v>
      </c>
      <c r="F17" s="13">
        <f t="shared" si="1"/>
        <v>633720</v>
      </c>
      <c r="G17" s="33">
        <f>6%</f>
        <v>0.06</v>
      </c>
      <c r="H17" s="34">
        <v>44774</v>
      </c>
      <c r="I17" s="35">
        <v>44804</v>
      </c>
      <c r="J17" s="36">
        <f t="shared" si="0"/>
        <v>31</v>
      </c>
      <c r="K17" s="37">
        <v>1.5965358745284597E-4</v>
      </c>
      <c r="L17" s="38">
        <f t="shared" si="2"/>
        <v>7036040</v>
      </c>
      <c r="M17" s="39">
        <f t="shared" si="3"/>
        <v>34823.199851313388</v>
      </c>
    </row>
    <row r="18" spans="2:14" x14ac:dyDescent="0.25">
      <c r="B18" s="10">
        <v>2022</v>
      </c>
      <c r="C18" s="10" t="s">
        <v>27</v>
      </c>
      <c r="D18" s="11">
        <v>600000</v>
      </c>
      <c r="E18" s="14">
        <v>5.62E-2</v>
      </c>
      <c r="F18" s="13">
        <f t="shared" si="1"/>
        <v>633720</v>
      </c>
      <c r="G18" s="33">
        <f>6%</f>
        <v>0.06</v>
      </c>
      <c r="H18" s="34">
        <v>44805</v>
      </c>
      <c r="I18" s="35">
        <v>44834</v>
      </c>
      <c r="J18" s="36">
        <f t="shared" si="0"/>
        <v>30</v>
      </c>
      <c r="K18" s="37">
        <v>1.5965358745284597E-4</v>
      </c>
      <c r="L18" s="38">
        <f t="shared" si="2"/>
        <v>7669760</v>
      </c>
      <c r="M18" s="39">
        <f t="shared" si="3"/>
        <v>36735.140967070198</v>
      </c>
    </row>
    <row r="19" spans="2:14" x14ac:dyDescent="0.25">
      <c r="B19" s="10">
        <v>2022</v>
      </c>
      <c r="C19" s="10" t="s">
        <v>28</v>
      </c>
      <c r="D19" s="11">
        <v>600000</v>
      </c>
      <c r="E19" s="14">
        <v>5.62E-2</v>
      </c>
      <c r="F19" s="13">
        <f t="shared" si="1"/>
        <v>633720</v>
      </c>
      <c r="G19" s="33">
        <f>6%</f>
        <v>0.06</v>
      </c>
      <c r="H19" s="34">
        <v>44835</v>
      </c>
      <c r="I19" s="35">
        <v>44865</v>
      </c>
      <c r="J19" s="36">
        <f t="shared" si="0"/>
        <v>31</v>
      </c>
      <c r="K19" s="37">
        <v>1.5965358745284597E-4</v>
      </c>
      <c r="L19" s="38">
        <f t="shared" si="2"/>
        <v>8303480</v>
      </c>
      <c r="M19" s="39">
        <f t="shared" si="3"/>
        <v>41096.091480631687</v>
      </c>
    </row>
    <row r="20" spans="2:14" x14ac:dyDescent="0.25">
      <c r="B20" s="10">
        <v>2022</v>
      </c>
      <c r="C20" s="10" t="s">
        <v>16</v>
      </c>
      <c r="D20" s="11">
        <v>600000</v>
      </c>
      <c r="E20" s="14">
        <v>5.62E-2</v>
      </c>
      <c r="F20" s="13">
        <f t="shared" si="1"/>
        <v>633720</v>
      </c>
      <c r="G20" s="33">
        <f>6%</f>
        <v>0.06</v>
      </c>
      <c r="H20" s="34">
        <v>44866</v>
      </c>
      <c r="I20" s="35">
        <v>44895</v>
      </c>
      <c r="J20" s="36">
        <f t="shared" si="0"/>
        <v>30</v>
      </c>
      <c r="K20" s="37">
        <v>1.5965358745284597E-4</v>
      </c>
      <c r="L20" s="38">
        <f t="shared" si="2"/>
        <v>8937200</v>
      </c>
      <c r="M20" s="39">
        <f t="shared" si="3"/>
        <v>42805.681253507246</v>
      </c>
    </row>
    <row r="21" spans="2:14" x14ac:dyDescent="0.25">
      <c r="B21" s="10">
        <v>2022</v>
      </c>
      <c r="C21" s="10" t="s">
        <v>17</v>
      </c>
      <c r="D21" s="11">
        <v>600000</v>
      </c>
      <c r="E21" s="14">
        <v>5.62E-2</v>
      </c>
      <c r="F21" s="13">
        <f t="shared" ref="F21:F24" si="4">D21*E21+D21</f>
        <v>633720</v>
      </c>
      <c r="G21" s="33">
        <f>6%</f>
        <v>0.06</v>
      </c>
      <c r="H21" s="34">
        <v>44896</v>
      </c>
      <c r="I21" s="35">
        <v>44926</v>
      </c>
      <c r="J21" s="36">
        <f t="shared" si="0"/>
        <v>31</v>
      </c>
      <c r="K21" s="37">
        <v>1.5965358745284597E-4</v>
      </c>
      <c r="L21" s="38">
        <f t="shared" si="2"/>
        <v>9570920</v>
      </c>
      <c r="M21" s="39">
        <f t="shared" si="3"/>
        <v>47368.983109949972</v>
      </c>
    </row>
    <row r="22" spans="2:14" x14ac:dyDescent="0.25">
      <c r="B22" s="10">
        <v>2022</v>
      </c>
      <c r="C22" s="10" t="s">
        <v>18</v>
      </c>
      <c r="D22" s="11">
        <v>600000</v>
      </c>
      <c r="E22" s="14">
        <v>5.62E-2</v>
      </c>
      <c r="F22" s="13">
        <f t="shared" si="4"/>
        <v>633720</v>
      </c>
      <c r="G22" s="33">
        <f>6%</f>
        <v>0.06</v>
      </c>
      <c r="H22" s="34">
        <v>44927</v>
      </c>
      <c r="I22" s="35">
        <v>44957</v>
      </c>
      <c r="J22" s="36">
        <f>(I22-H22+1)</f>
        <v>31</v>
      </c>
      <c r="K22" s="37">
        <v>1.5965358745284597E-4</v>
      </c>
      <c r="L22" s="38">
        <f t="shared" si="2"/>
        <v>10204640</v>
      </c>
      <c r="M22" s="39">
        <f t="shared" si="3"/>
        <v>50505.428924609107</v>
      </c>
      <c r="N22" t="s">
        <v>2</v>
      </c>
    </row>
    <row r="23" spans="2:14" x14ac:dyDescent="0.25">
      <c r="B23" s="10">
        <v>2022</v>
      </c>
      <c r="C23" s="10" t="s">
        <v>19</v>
      </c>
      <c r="D23" s="11">
        <v>800000</v>
      </c>
      <c r="E23" s="14">
        <v>5.62E-2</v>
      </c>
      <c r="F23" s="13">
        <f t="shared" si="4"/>
        <v>844960</v>
      </c>
      <c r="G23" s="33">
        <f>6%</f>
        <v>0.06</v>
      </c>
      <c r="H23" s="34">
        <v>44927</v>
      </c>
      <c r="I23" s="35">
        <v>44957</v>
      </c>
      <c r="J23" s="36">
        <f t="shared" si="0"/>
        <v>31</v>
      </c>
      <c r="K23" s="37">
        <v>1.5965358745284597E-4</v>
      </c>
      <c r="L23" s="38">
        <f t="shared" si="2"/>
        <v>11049600</v>
      </c>
      <c r="M23" s="39">
        <f t="shared" si="3"/>
        <v>54687.356677487973</v>
      </c>
      <c r="N23" t="s">
        <v>2</v>
      </c>
    </row>
    <row r="24" spans="2:14" x14ac:dyDescent="0.25">
      <c r="B24" s="10">
        <v>2023</v>
      </c>
      <c r="C24" s="10" t="s">
        <v>20</v>
      </c>
      <c r="D24" s="11">
        <v>633720</v>
      </c>
      <c r="E24" s="14">
        <v>0.13120000000000001</v>
      </c>
      <c r="F24" s="13">
        <f t="shared" si="4"/>
        <v>716864.06400000001</v>
      </c>
      <c r="G24" s="33">
        <f>6%</f>
        <v>0.06</v>
      </c>
      <c r="H24" s="34">
        <v>44958</v>
      </c>
      <c r="I24" s="35">
        <v>44985</v>
      </c>
      <c r="J24" s="36">
        <f t="shared" si="0"/>
        <v>28</v>
      </c>
      <c r="K24" s="37">
        <v>1.5965358745284597E-4</v>
      </c>
      <c r="L24" s="38">
        <f t="shared" si="2"/>
        <v>11766464.063999999</v>
      </c>
      <c r="M24" s="39">
        <f t="shared" si="3"/>
        <v>52599.629584672613</v>
      </c>
    </row>
    <row r="25" spans="2:14" x14ac:dyDescent="0.25">
      <c r="B25" s="10">
        <v>2023</v>
      </c>
      <c r="C25" s="10" t="s">
        <v>29</v>
      </c>
      <c r="D25" s="11">
        <v>633720</v>
      </c>
      <c r="E25" s="14">
        <v>0.13120000000000001</v>
      </c>
      <c r="F25" s="13">
        <f t="shared" si="1"/>
        <v>716864.06400000001</v>
      </c>
      <c r="G25" s="33">
        <f>6%</f>
        <v>0.06</v>
      </c>
      <c r="H25" s="34">
        <v>44986</v>
      </c>
      <c r="I25" s="35">
        <v>45016</v>
      </c>
      <c r="J25" s="36">
        <f t="shared" si="0"/>
        <v>31</v>
      </c>
      <c r="K25" s="37">
        <v>1.5965358745284597E-4</v>
      </c>
      <c r="L25" s="38">
        <f t="shared" si="2"/>
        <v>12483328.127999999</v>
      </c>
      <c r="M25" s="39">
        <f t="shared" si="3"/>
        <v>61783.251688572811</v>
      </c>
    </row>
    <row r="26" spans="2:14" x14ac:dyDescent="0.25">
      <c r="B26" s="10">
        <v>2023</v>
      </c>
      <c r="C26" s="10" t="s">
        <v>22</v>
      </c>
      <c r="D26" s="11">
        <v>633720</v>
      </c>
      <c r="E26" s="14">
        <v>0.13120000000000001</v>
      </c>
      <c r="F26" s="13">
        <f t="shared" si="1"/>
        <v>716864.06400000001</v>
      </c>
      <c r="G26" s="33">
        <f>6%</f>
        <v>0.06</v>
      </c>
      <c r="H26" s="34">
        <v>45017</v>
      </c>
      <c r="I26" s="35">
        <v>45046</v>
      </c>
      <c r="J26" s="36">
        <f t="shared" si="0"/>
        <v>30</v>
      </c>
      <c r="K26" s="37">
        <v>1.5965358745284597E-4</v>
      </c>
      <c r="L26" s="38">
        <f t="shared" si="2"/>
        <v>13200192.191999998</v>
      </c>
      <c r="M26" s="39">
        <f t="shared" si="3"/>
        <v>63223.74115559538</v>
      </c>
    </row>
    <row r="27" spans="2:14" x14ac:dyDescent="0.25">
      <c r="B27" s="10">
        <v>2023</v>
      </c>
      <c r="C27" s="10" t="s">
        <v>23</v>
      </c>
      <c r="D27" s="11">
        <v>633720</v>
      </c>
      <c r="E27" s="14">
        <v>0.13120000000000001</v>
      </c>
      <c r="F27" s="13">
        <f t="shared" si="1"/>
        <v>716864.06400000001</v>
      </c>
      <c r="G27" s="33">
        <f>6%</f>
        <v>0.06</v>
      </c>
      <c r="H27" s="34">
        <v>45047</v>
      </c>
      <c r="I27" s="35">
        <v>45077</v>
      </c>
      <c r="J27" s="36">
        <f t="shared" si="0"/>
        <v>31</v>
      </c>
      <c r="K27" s="37">
        <v>1.5965358745284597E-4</v>
      </c>
      <c r="L27" s="38">
        <f t="shared" si="2"/>
        <v>13917056.255999997</v>
      </c>
      <c r="M27" s="39">
        <f t="shared" si="3"/>
        <v>68879.146699657649</v>
      </c>
    </row>
    <row r="28" spans="2:14" x14ac:dyDescent="0.25">
      <c r="B28" s="10">
        <v>2023</v>
      </c>
      <c r="C28" s="10" t="s">
        <v>24</v>
      </c>
      <c r="D28" s="11">
        <v>633720</v>
      </c>
      <c r="E28" s="14">
        <v>0.13120000000000001</v>
      </c>
      <c r="F28" s="13">
        <f t="shared" ref="F28" si="5">D28*E28+D28</f>
        <v>716864.06400000001</v>
      </c>
      <c r="G28" s="33">
        <f>6%</f>
        <v>0.06</v>
      </c>
      <c r="H28" s="34">
        <v>45078</v>
      </c>
      <c r="I28" s="35">
        <v>45107</v>
      </c>
      <c r="J28" s="36">
        <f t="shared" si="0"/>
        <v>30</v>
      </c>
      <c r="K28" s="37">
        <v>1.5965358745284597E-4</v>
      </c>
      <c r="L28" s="38">
        <f t="shared" si="2"/>
        <v>14633920.319999997</v>
      </c>
      <c r="M28" s="39">
        <f t="shared" si="3"/>
        <v>70090.736327612976</v>
      </c>
    </row>
    <row r="29" spans="2:14" x14ac:dyDescent="0.25">
      <c r="B29" s="10">
        <v>2023</v>
      </c>
      <c r="C29" s="10" t="s">
        <v>25</v>
      </c>
      <c r="D29" s="11">
        <v>633720</v>
      </c>
      <c r="E29" s="14">
        <v>0.13120000000000001</v>
      </c>
      <c r="F29" s="13">
        <f t="shared" si="1"/>
        <v>716864.06400000001</v>
      </c>
      <c r="G29" s="33">
        <f>6%</f>
        <v>0.06</v>
      </c>
      <c r="H29" s="34">
        <v>45108</v>
      </c>
      <c r="I29" s="35">
        <v>45138</v>
      </c>
      <c r="J29" s="36">
        <f t="shared" si="0"/>
        <v>31</v>
      </c>
      <c r="K29" s="37">
        <v>1.5965358745284597E-4</v>
      </c>
      <c r="L29" s="38">
        <f t="shared" si="2"/>
        <v>15350784.383999996</v>
      </c>
      <c r="M29" s="39">
        <f t="shared" si="3"/>
        <v>75975.041710742487</v>
      </c>
    </row>
    <row r="30" spans="2:14" ht="15.75" thickBot="1" x14ac:dyDescent="0.3">
      <c r="B30" s="15">
        <v>2023</v>
      </c>
      <c r="C30" s="15" t="s">
        <v>26</v>
      </c>
      <c r="D30" s="16">
        <v>633720</v>
      </c>
      <c r="E30" s="17">
        <v>0.13120000000000001</v>
      </c>
      <c r="F30" s="18">
        <f t="shared" si="1"/>
        <v>716864.06400000001</v>
      </c>
      <c r="G30" s="40">
        <f>6%</f>
        <v>0.06</v>
      </c>
      <c r="H30" s="41">
        <v>45139</v>
      </c>
      <c r="I30" s="42">
        <v>45169</v>
      </c>
      <c r="J30" s="43">
        <f t="shared" si="0"/>
        <v>31</v>
      </c>
      <c r="K30" s="44">
        <v>1.5965358745284597E-4</v>
      </c>
      <c r="L30" s="45">
        <f t="shared" si="2"/>
        <v>16067648.447999995</v>
      </c>
      <c r="M30" s="46">
        <f t="shared" si="3"/>
        <v>79522.989216284914</v>
      </c>
    </row>
    <row r="31" spans="2:14" ht="16.5" thickBot="1" x14ac:dyDescent="0.3">
      <c r="D31" s="1" t="s">
        <v>2</v>
      </c>
      <c r="E31" s="1" t="s">
        <v>30</v>
      </c>
      <c r="F31" s="2" t="s">
        <v>2</v>
      </c>
      <c r="G31" s="19"/>
      <c r="H31" s="20"/>
      <c r="I31" s="21" t="s">
        <v>2</v>
      </c>
      <c r="J31" s="21"/>
      <c r="K31" s="21"/>
      <c r="L31" s="47">
        <f>L30</f>
        <v>16067648.447999995</v>
      </c>
      <c r="M31" s="48">
        <f>SUM(M7:M30)</f>
        <v>950571.45398097835</v>
      </c>
      <c r="N31" s="22">
        <f>SUM(L31:M31)</f>
        <v>17018219.901980974</v>
      </c>
    </row>
    <row r="32" spans="2:14" x14ac:dyDescent="0.25">
      <c r="L32" t="s">
        <v>2</v>
      </c>
    </row>
    <row r="33" spans="12:12" x14ac:dyDescent="0.25">
      <c r="L33" s="3"/>
    </row>
  </sheetData>
  <phoneticPr fontId="1" type="noConversion"/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6bdbf92-e98d-4a58-9492-f00c82b2e264">
      <Terms xmlns="http://schemas.microsoft.com/office/infopath/2007/PartnerControls"/>
    </lcf76f155ced4ddcb4097134ff3c332f>
    <TaxCatchAll xmlns="53e30cbe-471e-476b-b341-ee941f724ec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507A1705069947A689BBCCC6942F1E" ma:contentTypeVersion="17" ma:contentTypeDescription="Crear nuevo documento." ma:contentTypeScope="" ma:versionID="fabebbfde9852ee8158d16278aaa7312">
  <xsd:schema xmlns:xsd="http://www.w3.org/2001/XMLSchema" xmlns:xs="http://www.w3.org/2001/XMLSchema" xmlns:p="http://schemas.microsoft.com/office/2006/metadata/properties" xmlns:ns2="46bdbf92-e98d-4a58-9492-f00c82b2e264" xmlns:ns3="53e30cbe-471e-476b-b341-ee941f724ec6" targetNamespace="http://schemas.microsoft.com/office/2006/metadata/properties" ma:root="true" ma:fieldsID="2fb4cd8673e56c83f560fbdc304be4e8" ns2:_="" ns3:_="">
    <xsd:import namespace="46bdbf92-e98d-4a58-9492-f00c82b2e264"/>
    <xsd:import namespace="53e30cbe-471e-476b-b341-ee941f724e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dbf92-e98d-4a58-9492-f00c82b2e2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31b1466-370e-4680-8e95-6fcae1d3fa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30cbe-471e-476b-b341-ee941f724ec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b678c4b-52fa-40ed-96ec-5519f3b9bd96}" ma:internalName="TaxCatchAll" ma:showField="CatchAllData" ma:web="53e30cbe-471e-476b-b341-ee941f724e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145216-5FF1-4AB9-82A2-71EDF8F80A2C}">
  <ds:schemaRefs>
    <ds:schemaRef ds:uri="http://purl.org/dc/elements/1.1/"/>
    <ds:schemaRef ds:uri="http://schemas.microsoft.com/office/2006/metadata/properties"/>
    <ds:schemaRef ds:uri="46bdbf92-e98d-4a58-9492-f00c82b2e264"/>
    <ds:schemaRef ds:uri="http://purl.org/dc/terms/"/>
    <ds:schemaRef ds:uri="53e30cbe-471e-476b-b341-ee941f724e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3BBD9F4-3EFF-4ADB-9E4B-0C5C3B6F42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bdbf92-e98d-4a58-9492-f00c82b2e264"/>
    <ds:schemaRef ds:uri="53e30cbe-471e-476b-b341-ee941f724e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7428C4B-3E0F-419F-A59F-7E9286AEE8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>Rama Judicial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USER</cp:lastModifiedBy>
  <cp:revision/>
  <dcterms:created xsi:type="dcterms:W3CDTF">2023-02-24T16:14:48Z</dcterms:created>
  <dcterms:modified xsi:type="dcterms:W3CDTF">2023-10-11T02:40:24Z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0x010100B6507A1705069947A689BBCCC6942F1E</vt:lpwstr>
  </property>
</Properties>
</file>