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Personales\Divorcio Carmen\Proceso ejecutivo\"/>
    </mc:Choice>
  </mc:AlternateContent>
  <xr:revisionPtr revIDLastSave="0" documentId="13_ncr:1_{B615CBF8-3530-44DA-992C-43565217EF6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LAY DANCE" sheetId="2" r:id="rId1"/>
    <sheet name="LIQUIDACION A ENERO 2024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G5" i="2"/>
  <c r="G9" i="2" s="1"/>
  <c r="D5" i="2"/>
  <c r="G7" i="2" s="1"/>
  <c r="F3" i="2"/>
  <c r="F5" i="2" s="1"/>
  <c r="G8" i="2" s="1"/>
  <c r="H15" i="1"/>
  <c r="G21" i="1" s="1"/>
  <c r="G15" i="1"/>
  <c r="G20" i="1" s="1"/>
  <c r="D15" i="1"/>
  <c r="G17" i="1" s="1"/>
  <c r="F15" i="1" l="1"/>
  <c r="G19" i="1" s="1"/>
  <c r="G10" i="2"/>
</calcChain>
</file>

<file path=xl/sharedStrings.xml><?xml version="1.0" encoding="utf-8"?>
<sst xmlns="http://schemas.openxmlformats.org/spreadsheetml/2006/main" count="44" uniqueCount="34">
  <si>
    <t xml:space="preserve"> CUOTA  </t>
  </si>
  <si>
    <t xml:space="preserve">MES  </t>
  </si>
  <si>
    <t xml:space="preserve">AÑO  </t>
  </si>
  <si>
    <t>VALOR CUOTA / SALDO</t>
  </si>
  <si>
    <t xml:space="preserve">INTERÉS  </t>
  </si>
  <si>
    <t xml:space="preserve">VR. INTERÉS  </t>
  </si>
  <si>
    <t xml:space="preserve">ABONOS  </t>
  </si>
  <si>
    <t>Enero</t>
  </si>
  <si>
    <t>Febrero</t>
  </si>
  <si>
    <t>Marzo</t>
  </si>
  <si>
    <t xml:space="preserve"> Totales  </t>
  </si>
  <si>
    <t xml:space="preserve">Subtotal por cuota alimentaria </t>
  </si>
  <si>
    <t xml:space="preserve">Intereses </t>
  </si>
  <si>
    <t>Abonos</t>
  </si>
  <si>
    <t>Neto a enero de 2024</t>
  </si>
  <si>
    <t xml:space="preserve">ABONOS  POR EL EJECUTADO </t>
  </si>
  <si>
    <t>ABONOS  JUDICIALES</t>
  </si>
  <si>
    <t xml:space="preserve">febrero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</si>
  <si>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</si>
  <si>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</si>
  <si>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</si>
  <si>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</si>
  <si>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</si>
  <si>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</si>
  <si>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</si>
  <si>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</si>
  <si>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</si>
  <si>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PLAY DANCE</t>
  </si>
  <si>
    <t>Aunque el demando pago màs de lo indicado en el aut que libra mandamiento, esto fue pagado a la academia directamente,  segùn la prueba aportada</t>
  </si>
  <si>
    <t>INTERESES A ENERO DE 2024</t>
  </si>
  <si>
    <t xml:space="preserve">ABONOS </t>
  </si>
  <si>
    <t>TITULOS JUDICIALES A ENERO DE 2024</t>
  </si>
  <si>
    <t>TOTAL ADEUDADO A ENERO DE 2024</t>
  </si>
  <si>
    <t>CUOTAS ALIMENTARIAS A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</si>
</sst>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164" formatCode="&quot;$&quot;\ #,##0.0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3"/>
      <color theme="1"/>
      <name val="Century Gothic"/>
      <family val="2"/>
    </font>
    <font>
      <b/>
      <sz val="13"/>
      <color theme="1"/>
      <name val="Century Gothic"/>
      <family val="2"/>
    </font>
    <font>
      <sz val="13"/>
      <color rgb="FF000000"/>
      <name val="Century Gothic"/>
      <family val="2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2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8" fontId="6" fillId="0" borderId="4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vertical="center" wrapText="1"/>
    </xf>
    <xf numFmtId="8" fontId="6" fillId="0" borderId="5" xfId="0" applyNumberFormat="1" applyFont="1" applyBorder="1" applyAlignment="1">
      <alignment horizontal="right" vertical="center"/>
    </xf>
    <xf numFmtId="8" fontId="4" fillId="0" borderId="0" xfId="0" applyNumberFormat="1" applyFont="1" applyAlignment="1">
      <alignment horizontal="right" vertical="center" wrapText="1"/>
    </xf>
    <xf numFmtId="8" fontId="3" fillId="0" borderId="0" xfId="0" applyNumberFormat="1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8" fontId="2" fillId="3" borderId="1" xfId="0" applyNumberFormat="1" applyFont="1" applyFill="1" applyBorder="1" applyAlignment="1">
      <alignment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8" fontId="2" fillId="3" borderId="2" xfId="0" applyNumberFormat="1" applyFont="1" applyFill="1" applyBorder="1" applyAlignment="1">
      <alignment vertical="center" wrapText="1"/>
    </xf>
    <xf numFmtId="8" fontId="2" fillId="3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right"/>
    </xf>
    <xf numFmtId="164" fontId="7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8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164" fontId="9" fillId="2" borderId="10" xfId="0" applyNumberFormat="1" applyFont="1" applyFill="1" applyBorder="1" applyAlignment="1">
      <alignment horizontal="right" vertical="center"/>
    </xf>
    <xf numFmtId="8" fontId="3" fillId="0" borderId="0" xfId="0" applyNumberFormat="1" applyFont="1"/>
    <xf numFmtId="0" fontId="8" fillId="2" borderId="10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7114-AFBA-4A5D-B38B-A2DA5802AE50}">
  <dimension ref="A1:G10"/>
  <sheetViews>
    <sheetView workbookViewId="0">
      <selection activeCell="N1" sqref="N1"/>
    </sheetView>
  </sheetViews>
  <sheetFormatPr baseColWidth="10" defaultColWidth="9.140625" defaultRowHeight="15" x14ac:dyDescent="0.25"/>
  <cols>
    <col min="4" max="4" width="16.5703125" customWidth="1"/>
    <col min="5" max="5" width="11.42578125" customWidth="1"/>
    <col min="6" max="6" width="17.140625" customWidth="1"/>
    <col min="7" max="7" width="20.7109375" customWidth="1"/>
  </cols>
  <sheetData>
    <row r="1" spans="1:7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.25" x14ac:dyDescent="0.25">
      <c r="A2" s="5">
        <v>2</v>
      </c>
      <c r="B2" s="6" t="s">
        <v>7</v>
      </c>
      <c r="C2" s="30">
        <v>2023</v>
      </c>
      <c r="D2" s="7">
        <v>723000</v>
      </c>
      <c r="E2" s="8">
        <v>5.0000000000000001E-3</v>
      </c>
      <c r="F2" s="9">
        <v>57840</v>
      </c>
      <c r="G2" s="7">
        <v>0</v>
      </c>
    </row>
    <row r="3" spans="1:7" ht="33" x14ac:dyDescent="0.25">
      <c r="A3" s="5">
        <v>1</v>
      </c>
      <c r="B3" s="6" t="s">
        <v>8</v>
      </c>
      <c r="C3" s="31"/>
      <c r="D3" s="7">
        <v>0</v>
      </c>
      <c r="E3" s="8">
        <v>5.0000000000000001E-3</v>
      </c>
      <c r="F3" s="9">
        <f t="shared" ref="F3" si="0">(D3*E3)*A3</f>
        <v>0</v>
      </c>
      <c r="G3" s="7">
        <v>0</v>
      </c>
    </row>
    <row r="4" spans="1:7" ht="17.25" x14ac:dyDescent="0.25">
      <c r="A4" s="5">
        <v>0</v>
      </c>
      <c r="B4" s="6" t="s">
        <v>9</v>
      </c>
      <c r="C4" s="32"/>
      <c r="D4" s="7">
        <v>0</v>
      </c>
      <c r="E4" s="8">
        <v>5.0000000000000001E-3</v>
      </c>
      <c r="F4" s="9"/>
      <c r="G4" s="7">
        <v>827000</v>
      </c>
    </row>
    <row r="5" spans="1:7" ht="17.25" x14ac:dyDescent="0.25">
      <c r="A5" s="33" t="s">
        <v>10</v>
      </c>
      <c r="B5" s="33"/>
      <c r="C5" s="13"/>
      <c r="D5" s="14">
        <f>SUM(D2:D4)</f>
        <v>723000</v>
      </c>
      <c r="E5" s="15"/>
      <c r="F5" s="14">
        <f>SUM(F2:F4)</f>
        <v>57840</v>
      </c>
      <c r="G5" s="14">
        <f>SUM(G2:G4)</f>
        <v>827000</v>
      </c>
    </row>
    <row r="6" spans="1:7" ht="17.25" x14ac:dyDescent="0.3">
      <c r="A6" s="4"/>
      <c r="B6" s="18"/>
      <c r="C6" s="4"/>
      <c r="D6" s="18"/>
      <c r="E6" s="19"/>
      <c r="F6" s="4"/>
      <c r="G6" s="20"/>
    </row>
    <row r="7" spans="1:7" ht="17.25" x14ac:dyDescent="0.25">
      <c r="A7" s="34" t="s">
        <v>11</v>
      </c>
      <c r="B7" s="34"/>
      <c r="C7" s="34"/>
      <c r="D7" s="34"/>
      <c r="E7" s="34"/>
      <c r="F7" s="34"/>
      <c r="G7" s="21">
        <f>D5</f>
        <v>723000</v>
      </c>
    </row>
    <row r="8" spans="1:7" ht="17.25" x14ac:dyDescent="0.25">
      <c r="A8" s="35" t="s">
        <v>12</v>
      </c>
      <c r="B8" s="35"/>
      <c r="C8" s="35"/>
      <c r="D8" s="35"/>
      <c r="E8" s="35"/>
      <c r="F8" s="35"/>
      <c r="G8" s="21">
        <f>F5</f>
        <v>57840</v>
      </c>
    </row>
    <row r="9" spans="1:7" ht="17.25" x14ac:dyDescent="0.25">
      <c r="A9" s="35" t="s">
        <v>13</v>
      </c>
      <c r="B9" s="35"/>
      <c r="C9" s="35"/>
      <c r="D9" s="35"/>
      <c r="E9" s="35"/>
      <c r="F9" s="35"/>
      <c r="G9" s="23">
        <f>G5</f>
        <v>827000</v>
      </c>
    </row>
    <row r="10" spans="1:7" x14ac:dyDescent="0.25">
      <c r="A10" s="29" t="s">
        <v>14</v>
      </c>
      <c r="B10" s="29"/>
      <c r="C10" s="29"/>
      <c r="D10" s="29"/>
      <c r="E10" s="29"/>
      <c r="F10" s="29"/>
      <c r="G10" s="27">
        <f>(G7+G8)-G9</f>
        <v>-46160</v>
      </c>
    </row>
  </sheetData>
  <mergeCells count="6">
    <mergeCell ref="A10:F10"/>
    <mergeCell ref="C2:C4"/>
    <mergeCell ref="A5:B5"/>
    <mergeCell ref="A7:F7"/>
    <mergeCell ref="A8:F8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10" workbookViewId="0">
      <selection activeCell="G23" sqref="G23"/>
    </sheetView>
  </sheetViews>
  <sheetFormatPr baseColWidth="10" defaultColWidth="9.140625" defaultRowHeight="15" x14ac:dyDescent="0.25"/>
  <cols>
    <col min="4" max="4" width="20.85546875" customWidth="1"/>
    <col min="6" max="6" width="17.85546875" customWidth="1"/>
    <col min="7" max="7" width="21.140625" customWidth="1"/>
    <col min="8" max="8" width="21.5703125" customWidth="1"/>
    <col min="11" max="11" width="17.85546875" bestFit="1" customWidth="1"/>
  </cols>
  <sheetData>
    <row r="1" spans="1:11" ht="30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15</v>
      </c>
      <c r="H1" s="3" t="s">
        <v>16</v>
      </c>
      <c r="I1" s="4"/>
      <c r="J1" s="4"/>
      <c r="K1" s="4"/>
    </row>
    <row r="2" spans="1:11" ht="17.25" x14ac:dyDescent="0.25">
      <c r="A2" s="5">
        <v>12</v>
      </c>
      <c r="B2" s="6" t="s">
        <v>7</v>
      </c>
      <c r="C2" s="30">
        <v>2023</v>
      </c>
      <c r="D2" s="7">
        <v>3973075.91</v>
      </c>
      <c r="E2" s="8">
        <v>5.0000000000000001E-3</v>
      </c>
      <c r="F2" s="9">
        <f>(D2-G2)*E2*A2</f>
        <v>65402.094600000011</v>
      </c>
      <c r="G2" s="10">
        <v>2883041</v>
      </c>
      <c r="H2" s="10">
        <v>0</v>
      </c>
      <c r="I2" s="11"/>
      <c r="J2" s="11"/>
      <c r="K2" s="11"/>
    </row>
    <row r="3" spans="1:11" ht="33" x14ac:dyDescent="0.25">
      <c r="A3" s="5">
        <v>11</v>
      </c>
      <c r="B3" s="6" t="s">
        <v>17</v>
      </c>
      <c r="C3" s="31"/>
      <c r="D3" s="7">
        <v>3973075.91</v>
      </c>
      <c r="E3" s="8">
        <v>5.0000000000000001E-3</v>
      </c>
      <c r="F3" s="9">
        <f t="shared" ref="F3:F14" si="0">(D3-G3)*E3*A3</f>
        <v>94769.17505000002</v>
      </c>
      <c r="G3" s="10">
        <v>2250000</v>
      </c>
      <c r="H3" s="10">
        <v>0</v>
      </c>
      <c r="I3" s="11"/>
      <c r="J3" s="11"/>
      <c r="K3" s="11"/>
    </row>
    <row r="4" spans="1:11" ht="17.25" x14ac:dyDescent="0.25">
      <c r="A4" s="5">
        <v>10</v>
      </c>
      <c r="B4" s="6" t="s">
        <v>9</v>
      </c>
      <c r="C4" s="31"/>
      <c r="D4" s="7">
        <v>3973075.91</v>
      </c>
      <c r="E4" s="8">
        <v>5.0000000000000001E-3</v>
      </c>
      <c r="F4" s="9">
        <f t="shared" si="0"/>
        <v>86153.795500000007</v>
      </c>
      <c r="G4" s="10">
        <v>2250000</v>
      </c>
      <c r="H4" s="10">
        <v>0</v>
      </c>
      <c r="I4" s="11"/>
      <c r="J4" s="11"/>
      <c r="K4" s="11"/>
    </row>
    <row r="5" spans="1:11" ht="17.25" x14ac:dyDescent="0.25">
      <c r="A5" s="5">
        <v>9</v>
      </c>
      <c r="B5" s="6" t="s">
        <v>18</v>
      </c>
      <c r="C5" s="31"/>
      <c r="D5" s="7">
        <v>3973075.91</v>
      </c>
      <c r="E5" s="8">
        <v>5.0000000000000001E-3</v>
      </c>
      <c r="F5" s="9">
        <f t="shared" si="0"/>
        <v>178788.41595000002</v>
      </c>
      <c r="G5" s="10">
        <v>0</v>
      </c>
      <c r="H5" s="10">
        <v>2700000</v>
      </c>
      <c r="I5" s="12"/>
      <c r="J5" s="12"/>
      <c r="K5" s="12"/>
    </row>
    <row r="6" spans="1:11" ht="17.25" x14ac:dyDescent="0.25">
      <c r="A6" s="5">
        <v>8</v>
      </c>
      <c r="B6" s="6" t="s">
        <v>19</v>
      </c>
      <c r="C6" s="31"/>
      <c r="D6" s="7">
        <v>3973075.91</v>
      </c>
      <c r="E6" s="8">
        <v>5.0000000000000001E-3</v>
      </c>
      <c r="F6" s="9">
        <f t="shared" si="0"/>
        <v>158923.03640000001</v>
      </c>
      <c r="G6" s="10">
        <v>0</v>
      </c>
      <c r="H6" s="10">
        <v>2700000</v>
      </c>
      <c r="I6" s="12"/>
      <c r="J6" s="12"/>
      <c r="K6" s="12"/>
    </row>
    <row r="7" spans="1:11" ht="17.25" x14ac:dyDescent="0.25">
      <c r="A7" s="5">
        <v>7</v>
      </c>
      <c r="B7" s="6" t="s">
        <v>20</v>
      </c>
      <c r="C7" s="31"/>
      <c r="D7" s="7">
        <v>3973075.91</v>
      </c>
      <c r="E7" s="8">
        <v>5.0000000000000001E-3</v>
      </c>
      <c r="F7" s="9">
        <f t="shared" si="0"/>
        <v>139057.65685</v>
      </c>
      <c r="G7" s="10">
        <v>0</v>
      </c>
      <c r="H7" s="10">
        <v>2700000</v>
      </c>
      <c r="I7" s="12"/>
      <c r="J7" s="12"/>
      <c r="K7" s="12"/>
    </row>
    <row r="8" spans="1:11" ht="17.25" x14ac:dyDescent="0.25">
      <c r="A8" s="5">
        <v>6</v>
      </c>
      <c r="B8" s="6" t="s">
        <v>21</v>
      </c>
      <c r="C8" s="31"/>
      <c r="D8" s="7">
        <v>3973075.91</v>
      </c>
      <c r="E8" s="8">
        <v>5.0000000000000001E-3</v>
      </c>
      <c r="F8" s="9">
        <f t="shared" si="0"/>
        <v>119192.27730000002</v>
      </c>
      <c r="G8" s="10">
        <v>0</v>
      </c>
      <c r="H8" s="10">
        <v>4050000</v>
      </c>
      <c r="I8" s="12"/>
      <c r="J8" s="12"/>
      <c r="K8" s="12"/>
    </row>
    <row r="9" spans="1:11" ht="33" x14ac:dyDescent="0.25">
      <c r="A9" s="5">
        <v>5</v>
      </c>
      <c r="B9" s="6" t="s">
        <v>22</v>
      </c>
      <c r="C9" s="31"/>
      <c r="D9" s="7">
        <v>3973075.91</v>
      </c>
      <c r="E9" s="8">
        <v>5.0000000000000001E-3</v>
      </c>
      <c r="F9" s="9">
        <f t="shared" si="0"/>
        <v>99326.897750000004</v>
      </c>
      <c r="G9" s="10">
        <v>0</v>
      </c>
      <c r="H9" s="10">
        <v>4410000</v>
      </c>
      <c r="I9" s="12"/>
      <c r="J9" s="12"/>
      <c r="K9" s="12"/>
    </row>
    <row r="10" spans="1:11" ht="33" x14ac:dyDescent="0.25">
      <c r="A10" s="5">
        <v>4</v>
      </c>
      <c r="B10" s="6" t="s">
        <v>23</v>
      </c>
      <c r="C10" s="31"/>
      <c r="D10" s="7">
        <v>3973075.91</v>
      </c>
      <c r="E10" s="8">
        <v>5.0000000000000001E-3</v>
      </c>
      <c r="F10" s="9">
        <f t="shared" si="0"/>
        <v>79461.518200000006</v>
      </c>
      <c r="G10" s="10">
        <v>0</v>
      </c>
      <c r="H10" s="10">
        <v>4500000</v>
      </c>
      <c r="I10" s="12"/>
      <c r="J10" s="12"/>
      <c r="K10" s="12"/>
    </row>
    <row r="11" spans="1:11" ht="33" x14ac:dyDescent="0.25">
      <c r="A11" s="5">
        <v>3</v>
      </c>
      <c r="B11" s="6" t="s">
        <v>24</v>
      </c>
      <c r="C11" s="31"/>
      <c r="D11" s="7">
        <v>3973075.91</v>
      </c>
      <c r="E11" s="8">
        <v>5.0000000000000001E-3</v>
      </c>
      <c r="F11" s="9">
        <f t="shared" si="0"/>
        <v>59596.138650000008</v>
      </c>
      <c r="G11" s="10">
        <v>0</v>
      </c>
      <c r="H11" s="10">
        <v>4500000</v>
      </c>
      <c r="I11" s="12"/>
      <c r="J11" s="12"/>
      <c r="K11" s="12"/>
    </row>
    <row r="12" spans="1:11" ht="33" x14ac:dyDescent="0.25">
      <c r="A12" s="5">
        <v>2</v>
      </c>
      <c r="B12" s="6" t="s">
        <v>25</v>
      </c>
      <c r="C12" s="31"/>
      <c r="D12" s="7">
        <v>3973075.91</v>
      </c>
      <c r="E12" s="8">
        <v>5.0000000000000001E-3</v>
      </c>
      <c r="F12" s="9">
        <f t="shared" si="0"/>
        <v>39730.759100000003</v>
      </c>
      <c r="G12" s="10">
        <v>0</v>
      </c>
      <c r="H12" s="10">
        <v>4500000</v>
      </c>
      <c r="I12" s="12"/>
      <c r="J12" s="12"/>
      <c r="K12" s="12"/>
    </row>
    <row r="13" spans="1:11" ht="33" x14ac:dyDescent="0.25">
      <c r="A13" s="5">
        <v>1</v>
      </c>
      <c r="B13" s="6" t="s">
        <v>26</v>
      </c>
      <c r="C13" s="31"/>
      <c r="D13" s="7">
        <v>3973075.91</v>
      </c>
      <c r="E13" s="8">
        <v>5.0000000000000001E-3</v>
      </c>
      <c r="F13" s="9">
        <f t="shared" si="0"/>
        <v>19865.379550000001</v>
      </c>
      <c r="G13" s="10">
        <v>0</v>
      </c>
      <c r="H13" s="10">
        <v>4500000</v>
      </c>
      <c r="I13" s="12"/>
      <c r="J13" s="12"/>
      <c r="K13" s="12"/>
    </row>
    <row r="14" spans="1:11" ht="17.25" x14ac:dyDescent="0.25">
      <c r="A14" s="5">
        <v>0</v>
      </c>
      <c r="B14" s="6" t="s">
        <v>7</v>
      </c>
      <c r="C14" s="26">
        <v>2024</v>
      </c>
      <c r="D14" s="7">
        <v>4340585.43</v>
      </c>
      <c r="E14" s="8">
        <v>5.0000000000000001E-3</v>
      </c>
      <c r="F14" s="9">
        <f t="shared" si="0"/>
        <v>0</v>
      </c>
      <c r="G14" s="10">
        <v>0</v>
      </c>
      <c r="H14" s="10">
        <v>6750000</v>
      </c>
      <c r="I14" s="12"/>
      <c r="J14" s="12"/>
      <c r="K14" s="12"/>
    </row>
    <row r="15" spans="1:11" ht="17.25" x14ac:dyDescent="0.3">
      <c r="A15" s="33" t="s">
        <v>10</v>
      </c>
      <c r="B15" s="33"/>
      <c r="C15" s="13"/>
      <c r="D15" s="14">
        <f>SUM(D2:D14)</f>
        <v>52017496.349999987</v>
      </c>
      <c r="E15" s="15"/>
      <c r="F15" s="16">
        <f>SUM(F2:F14)</f>
        <v>1140267.1449000002</v>
      </c>
      <c r="G15" s="17">
        <f>SUM(G2:G14)</f>
        <v>7383041</v>
      </c>
      <c r="H15" s="17">
        <f>SUM(H2:H14)</f>
        <v>41310000</v>
      </c>
      <c r="I15" s="4"/>
      <c r="J15" s="4"/>
      <c r="K15" s="28"/>
    </row>
    <row r="16" spans="1:11" ht="17.25" x14ac:dyDescent="0.3">
      <c r="A16" s="4"/>
      <c r="B16" s="18"/>
      <c r="C16" s="4"/>
      <c r="D16" s="18"/>
      <c r="E16" s="19"/>
      <c r="F16" s="4"/>
      <c r="G16" s="20"/>
      <c r="H16" s="4"/>
      <c r="I16" s="4"/>
      <c r="J16" s="4"/>
      <c r="K16" s="28"/>
    </row>
    <row r="17" spans="1:13" ht="17.25" x14ac:dyDescent="0.25">
      <c r="A17" s="34" t="s">
        <v>33</v>
      </c>
      <c r="B17" s="34"/>
      <c r="C17" s="34"/>
      <c r="D17" s="34"/>
      <c r="E17" s="34"/>
      <c r="F17" s="34"/>
      <c r="G17" s="21">
        <f>D15</f>
        <v>52017496.349999987</v>
      </c>
      <c r="H17" s="22"/>
      <c r="I17" s="22"/>
      <c r="J17" s="22"/>
      <c r="K17" s="22"/>
    </row>
    <row r="18" spans="1:13" ht="84" customHeight="1" x14ac:dyDescent="0.25">
      <c r="A18" s="36" t="s">
        <v>27</v>
      </c>
      <c r="B18" s="37"/>
      <c r="C18" s="37"/>
      <c r="D18" s="37"/>
      <c r="E18" s="37"/>
      <c r="F18" s="38"/>
      <c r="G18" s="21">
        <v>6268185</v>
      </c>
      <c r="H18" s="39" t="s">
        <v>28</v>
      </c>
      <c r="I18" s="40"/>
      <c r="J18" s="40"/>
      <c r="K18" s="40"/>
      <c r="L18" s="40"/>
      <c r="M18" s="40"/>
    </row>
    <row r="19" spans="1:13" ht="17.25" x14ac:dyDescent="0.25">
      <c r="A19" s="35" t="s">
        <v>29</v>
      </c>
      <c r="B19" s="35"/>
      <c r="C19" s="35"/>
      <c r="D19" s="35"/>
      <c r="E19" s="35"/>
      <c r="F19" s="35"/>
      <c r="G19" s="21">
        <f>F15</f>
        <v>1140267.1449000002</v>
      </c>
      <c r="H19" s="22"/>
      <c r="I19" s="22"/>
      <c r="J19" s="22"/>
      <c r="K19" s="22"/>
    </row>
    <row r="20" spans="1:13" ht="17.25" x14ac:dyDescent="0.25">
      <c r="A20" s="35" t="s">
        <v>30</v>
      </c>
      <c r="B20" s="35"/>
      <c r="C20" s="35"/>
      <c r="D20" s="35"/>
      <c r="E20" s="35"/>
      <c r="F20" s="35"/>
      <c r="G20" s="21">
        <f>G15</f>
        <v>7383041</v>
      </c>
      <c r="H20" s="22"/>
      <c r="I20" s="22"/>
      <c r="J20" s="22"/>
      <c r="K20" s="22"/>
    </row>
    <row r="21" spans="1:13" ht="17.25" x14ac:dyDescent="0.25">
      <c r="A21" s="35" t="s">
        <v>31</v>
      </c>
      <c r="B21" s="35"/>
      <c r="C21" s="35"/>
      <c r="D21" s="35"/>
      <c r="E21" s="35"/>
      <c r="F21" s="35"/>
      <c r="G21" s="23">
        <f>H15</f>
        <v>41310000</v>
      </c>
      <c r="H21" s="22"/>
      <c r="I21" s="24"/>
      <c r="J21" s="22"/>
      <c r="K21" s="22"/>
    </row>
    <row r="22" spans="1:13" ht="17.25" x14ac:dyDescent="0.25">
      <c r="A22" s="29" t="s">
        <v>32</v>
      </c>
      <c r="B22" s="29"/>
      <c r="C22" s="29"/>
      <c r="D22" s="29"/>
      <c r="E22" s="29"/>
      <c r="F22" s="29"/>
      <c r="G22" s="25">
        <f>G17+G18+G19-G20-G21</f>
        <v>10732907.494899988</v>
      </c>
      <c r="H22" s="22"/>
      <c r="I22" s="22"/>
      <c r="J22" s="22"/>
      <c r="K22" s="22"/>
    </row>
  </sheetData>
  <mergeCells count="9">
    <mergeCell ref="H18:M18"/>
    <mergeCell ref="A22:F22"/>
    <mergeCell ref="A15:B15"/>
    <mergeCell ref="A17:F17"/>
    <mergeCell ref="A18:F18"/>
    <mergeCell ref="C2:C13"/>
    <mergeCell ref="A19:F19"/>
    <mergeCell ref="A20:F20"/>
    <mergeCell ref="A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PLAY DANCE</vt:lpstr>
      <vt:lpstr>LIQUIDACION A ENERO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Marlo Eastman Ortiz</cp:lastModifiedBy>
  <cp:revision/>
  <dcterms:created xsi:type="dcterms:W3CDTF">2024-01-29T18:41:40Z</dcterms:created>
  <dcterms:modified xsi:type="dcterms:W3CDTF">2024-02-03T14:22:02Z</dcterms:modified>
  <cp:category/>
  <cp:contentStatus/>
</cp:coreProperties>
</file>