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uario/Desktop/"/>
    </mc:Choice>
  </mc:AlternateContent>
  <xr:revisionPtr revIDLastSave="0" documentId="13_ncr:1_{FEA98FCB-6C35-6B46-9C18-B5BDC524F0F9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Hoja2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3" i="2" l="1"/>
  <c r="R34" i="2"/>
  <c r="Q34" i="2"/>
  <c r="N34" i="2"/>
  <c r="L33" i="2"/>
  <c r="G54" i="2"/>
  <c r="H54" i="2" s="1"/>
  <c r="D54" i="2"/>
  <c r="B15" i="2"/>
  <c r="B16" i="2" s="1"/>
  <c r="N33" i="2" l="1"/>
  <c r="Q33" i="2" s="1"/>
  <c r="R33" i="2" s="1"/>
  <c r="R35" i="2" s="1"/>
  <c r="C60" i="2"/>
  <c r="L23" i="2" l="1"/>
  <c r="C62" i="2" l="1"/>
  <c r="N23" i="2"/>
  <c r="Q23" i="2" l="1"/>
  <c r="R23" i="2" s="1"/>
  <c r="R25" i="2" s="1"/>
  <c r="C61" i="2" s="1"/>
  <c r="D30" i="2" l="1"/>
  <c r="G30" i="2" s="1"/>
  <c r="D31" i="2"/>
  <c r="G31" i="2" s="1"/>
  <c r="D24" i="2"/>
  <c r="G24" i="2" s="1"/>
  <c r="D32" i="2"/>
  <c r="G32" i="2" s="1"/>
  <c r="D33" i="2"/>
  <c r="G33" i="2" s="1"/>
  <c r="D26" i="2"/>
  <c r="G26" i="2" s="1"/>
  <c r="D28" i="2"/>
  <c r="G28" i="2" s="1"/>
  <c r="D29" i="2"/>
  <c r="G29" i="2" s="1"/>
  <c r="H26" i="2" l="1"/>
  <c r="H24" i="2"/>
  <c r="H31" i="2"/>
  <c r="H33" i="2"/>
  <c r="H30" i="2"/>
  <c r="D25" i="2"/>
  <c r="G25" i="2" s="1"/>
  <c r="H32" i="2"/>
  <c r="H29" i="2"/>
  <c r="H28" i="2"/>
  <c r="D27" i="2"/>
  <c r="G27" i="2" s="1"/>
  <c r="D35" i="2"/>
  <c r="G35" i="2" s="1"/>
  <c r="D43" i="2"/>
  <c r="G43" i="2" s="1"/>
  <c r="D39" i="2"/>
  <c r="G39" i="2" s="1"/>
  <c r="D40" i="2"/>
  <c r="G40" i="2" s="1"/>
  <c r="D41" i="2"/>
  <c r="G41" i="2" s="1"/>
  <c r="D42" i="2"/>
  <c r="G42" i="2" s="1"/>
  <c r="D36" i="2"/>
  <c r="G36" i="2" s="1"/>
  <c r="D44" i="2"/>
  <c r="G44" i="2" s="1"/>
  <c r="C15" i="2"/>
  <c r="C16" i="2" s="1"/>
  <c r="D37" i="2"/>
  <c r="G37" i="2" s="1"/>
  <c r="D45" i="2"/>
  <c r="G45" i="2" s="1"/>
  <c r="D38" i="2"/>
  <c r="G38" i="2" s="1"/>
  <c r="D34" i="2"/>
  <c r="G34" i="2" s="1"/>
  <c r="H34" i="2" l="1"/>
  <c r="H38" i="2"/>
  <c r="H45" i="2"/>
  <c r="H41" i="2"/>
  <c r="H40" i="2"/>
  <c r="H25" i="2"/>
  <c r="H39" i="2"/>
  <c r="H37" i="2"/>
  <c r="H43" i="2"/>
  <c r="H44" i="2"/>
  <c r="H35" i="2"/>
  <c r="H36" i="2"/>
  <c r="H27" i="2"/>
  <c r="H42" i="2"/>
  <c r="D47" i="2"/>
  <c r="G47" i="2" s="1"/>
  <c r="D52" i="2"/>
  <c r="G52" i="2" s="1"/>
  <c r="D46" i="2"/>
  <c r="G46" i="2" s="1"/>
  <c r="D48" i="2"/>
  <c r="G48" i="2" s="1"/>
  <c r="D49" i="2"/>
  <c r="G49" i="2" s="1"/>
  <c r="D50" i="2"/>
  <c r="G50" i="2" s="1"/>
  <c r="D51" i="2"/>
  <c r="G51" i="2" s="1"/>
  <c r="D53" i="2"/>
  <c r="G53" i="2" s="1"/>
  <c r="H52" i="2" l="1"/>
  <c r="H46" i="2"/>
  <c r="H47" i="2"/>
  <c r="H53" i="2"/>
  <c r="H51" i="2"/>
  <c r="H50" i="2"/>
  <c r="H49" i="2"/>
  <c r="H48" i="2"/>
  <c r="H55" i="2" l="1"/>
  <c r="C59" i="2"/>
  <c r="C64" i="2" l="1"/>
</calcChain>
</file>

<file path=xl/sharedStrings.xml><?xml version="1.0" encoding="utf-8"?>
<sst xmlns="http://schemas.openxmlformats.org/spreadsheetml/2006/main" count="41" uniqueCount="22">
  <si>
    <t>CUOTA</t>
  </si>
  <si>
    <t>ABONO</t>
  </si>
  <si>
    <t>SALDO ADEUDADO</t>
  </si>
  <si>
    <t>INTERESES</t>
  </si>
  <si>
    <t>TOTAL</t>
  </si>
  <si>
    <t>Vestuario</t>
  </si>
  <si>
    <t>Educación</t>
  </si>
  <si>
    <t>Salud</t>
  </si>
  <si>
    <t>IPC</t>
  </si>
  <si>
    <t>FECHA</t>
  </si>
  <si>
    <t xml:space="preserve">CUOTA ALIMENTARIA </t>
  </si>
  <si>
    <t># INTERES EN MORA</t>
  </si>
  <si>
    <t>TOTAL DE INTERES</t>
  </si>
  <si>
    <t>TOTAL LIQUIDACIÓN</t>
  </si>
  <si>
    <t xml:space="preserve">ACTUALIZACIÓN ALIMENTOS </t>
  </si>
  <si>
    <t>SALUD</t>
  </si>
  <si>
    <t>VALOR TOTAL</t>
  </si>
  <si>
    <t>TOTAL DE LA DEUDA</t>
  </si>
  <si>
    <t>Cuota alimentaria</t>
  </si>
  <si>
    <t xml:space="preserve">Otros </t>
  </si>
  <si>
    <t>LIQUIDACIÓN CREDITO ANGIE CRUZ</t>
  </si>
  <si>
    <t>CAJA DE COMPENSACIÓN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</si>
</sst>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0.0%"/>
    <numFmt numFmtId="165" formatCode="_-&quot;$&quot;* #,##0.0_-;\-&quot;$&quot;* #,##0.0_-;_-&quot;$&quot;* &quot;-&quot;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8E7"/>
        <bgColor indexed="64"/>
      </patternFill>
    </fill>
    <fill>
      <patternFill patternType="solid">
        <fgColor rgb="FFE4FFE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42" fontId="0" fillId="0" borderId="0" xfId="1" applyFont="1"/>
    <xf numFmtId="164" fontId="0" fillId="0" borderId="0" xfId="2" applyNumberFormat="1" applyFont="1"/>
    <xf numFmtId="10" fontId="0" fillId="0" borderId="0" xfId="2" applyNumberFormat="1" applyFont="1"/>
    <xf numFmtId="165" fontId="0" fillId="0" borderId="0" xfId="0" applyNumberFormat="1"/>
    <xf numFmtId="44" fontId="0" fillId="0" borderId="0" xfId="0" applyNumberFormat="1"/>
    <xf numFmtId="0" fontId="0" fillId="0" borderId="1" xfId="0" applyBorder="1"/>
    <xf numFmtId="17" fontId="0" fillId="0" borderId="1" xfId="0" applyNumberFormat="1" applyBorder="1"/>
    <xf numFmtId="44" fontId="0" fillId="0" borderId="1" xfId="0" applyNumberFormat="1" applyBorder="1"/>
    <xf numFmtId="42" fontId="0" fillId="0" borderId="1" xfId="1" applyFont="1" applyBorder="1"/>
    <xf numFmtId="0" fontId="2" fillId="0" borderId="1" xfId="0" applyFont="1" applyBorder="1"/>
    <xf numFmtId="17" fontId="0" fillId="2" borderId="1" xfId="0" applyNumberFormat="1" applyFill="1" applyBorder="1"/>
    <xf numFmtId="42" fontId="0" fillId="2" borderId="1" xfId="0" applyNumberFormat="1" applyFill="1" applyBorder="1"/>
    <xf numFmtId="42" fontId="0" fillId="2" borderId="1" xfId="1" applyFont="1" applyFill="1" applyBorder="1"/>
    <xf numFmtId="0" fontId="0" fillId="2" borderId="1" xfId="0" applyFill="1" applyBorder="1"/>
    <xf numFmtId="44" fontId="0" fillId="2" borderId="1" xfId="0" applyNumberFormat="1" applyFill="1" applyBorder="1"/>
    <xf numFmtId="42" fontId="0" fillId="0" borderId="1" xfId="0" applyNumberFormat="1" applyBorder="1"/>
    <xf numFmtId="0" fontId="0" fillId="0" borderId="1" xfId="0" applyNumberFormat="1" applyFill="1" applyBorder="1"/>
    <xf numFmtId="164" fontId="0" fillId="0" borderId="1" xfId="2" applyNumberFormat="1" applyFont="1" applyBorder="1"/>
    <xf numFmtId="42" fontId="5" fillId="0" borderId="1" xfId="0" applyNumberFormat="1" applyFont="1" applyBorder="1"/>
    <xf numFmtId="0" fontId="5" fillId="0" borderId="1" xfId="0" applyFont="1" applyBorder="1"/>
    <xf numFmtId="0" fontId="5" fillId="0" borderId="0" xfId="0" applyFont="1"/>
    <xf numFmtId="42" fontId="5" fillId="4" borderId="1" xfId="0" applyNumberFormat="1" applyFont="1" applyFill="1" applyBorder="1"/>
    <xf numFmtId="164" fontId="2" fillId="0" borderId="1" xfId="2" applyNumberFormat="1" applyFont="1" applyBorder="1" applyAlignment="1">
      <alignment horizontal="center"/>
    </xf>
    <xf numFmtId="42" fontId="1" fillId="2" borderId="1" xfId="1" applyFont="1" applyFill="1" applyBorder="1"/>
    <xf numFmtId="42" fontId="1" fillId="0" borderId="1" xfId="1" applyFont="1" applyFill="1" applyBorder="1"/>
    <xf numFmtId="17" fontId="6" fillId="0" borderId="1" xfId="0" applyNumberFormat="1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" fontId="4" fillId="5" borderId="2" xfId="0" applyNumberFormat="1" applyFont="1" applyFill="1" applyBorder="1" applyAlignment="1">
      <alignment horizontal="center"/>
    </xf>
    <xf numFmtId="16" fontId="4" fillId="5" borderId="4" xfId="0" applyNumberFormat="1" applyFont="1" applyFill="1" applyBorder="1" applyAlignment="1">
      <alignment horizontal="center"/>
    </xf>
    <xf numFmtId="16" fontId="4" fillId="5" borderId="3" xfId="0" applyNumberFormat="1" applyFont="1" applyFill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42" fontId="0" fillId="0" borderId="0" xfId="0" applyNumberFormat="1" applyBorder="1"/>
    <xf numFmtId="165" fontId="0" fillId="0" borderId="0" xfId="0" applyNumberFormat="1" applyBorder="1"/>
    <xf numFmtId="44" fontId="0" fillId="0" borderId="0" xfId="0" applyNumberFormat="1" applyBorder="1"/>
    <xf numFmtId="0" fontId="0" fillId="0" borderId="0" xfId="0" applyBorder="1"/>
    <xf numFmtId="17" fontId="6" fillId="0" borderId="0" xfId="0" applyNumberFormat="1" applyFont="1" applyBorder="1" applyAlignment="1">
      <alignment horizontal="center"/>
    </xf>
    <xf numFmtId="0" fontId="2" fillId="0" borderId="0" xfId="0" applyFont="1" applyBorder="1"/>
    <xf numFmtId="17" fontId="0" fillId="0" borderId="0" xfId="0" applyNumberFormat="1" applyBorder="1"/>
    <xf numFmtId="42" fontId="0" fillId="0" borderId="0" xfId="1" applyFont="1" applyBorder="1"/>
    <xf numFmtId="1" fontId="0" fillId="0" borderId="0" xfId="0" applyNumberFormat="1" applyBorder="1"/>
    <xf numFmtId="42" fontId="0" fillId="0" borderId="0" xfId="1" applyFont="1" applyFill="1" applyBorder="1"/>
    <xf numFmtId="0" fontId="0" fillId="0" borderId="0" xfId="0" applyFill="1" applyBorder="1"/>
    <xf numFmtId="17" fontId="0" fillId="2" borderId="0" xfId="0" applyNumberFormat="1" applyFill="1" applyBorder="1"/>
    <xf numFmtId="0" fontId="0" fillId="0" borderId="0" xfId="2" applyNumberFormat="1" applyFont="1" applyFill="1" applyBorder="1"/>
    <xf numFmtId="0" fontId="0" fillId="2" borderId="0" xfId="0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NumberFormat="1" applyBorder="1"/>
    <xf numFmtId="164" fontId="0" fillId="0" borderId="0" xfId="2" applyNumberFormat="1" applyFont="1" applyBorder="1"/>
    <xf numFmtId="10" fontId="0" fillId="0" borderId="0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0" fillId="0" borderId="3" xfId="0" applyNumberFormat="1" applyBorder="1"/>
    <xf numFmtId="164" fontId="2" fillId="0" borderId="0" xfId="2" applyNumberFormat="1" applyFont="1" applyBorder="1" applyAlignment="1">
      <alignment horizontal="center"/>
    </xf>
    <xf numFmtId="164" fontId="2" fillId="0" borderId="7" xfId="2" applyNumberFormat="1" applyFont="1" applyBorder="1" applyAlignment="1">
      <alignment horizontal="center"/>
    </xf>
    <xf numFmtId="0" fontId="0" fillId="0" borderId="8" xfId="0" applyNumberFormat="1" applyBorder="1"/>
    <xf numFmtId="0" fontId="0" fillId="0" borderId="8" xfId="0" applyBorder="1"/>
    <xf numFmtId="0" fontId="2" fillId="0" borderId="2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" fontId="0" fillId="0" borderId="0" xfId="0" applyNumberFormat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2" fontId="1" fillId="2" borderId="5" xfId="1" applyFont="1" applyFill="1" applyBorder="1"/>
    <xf numFmtId="42" fontId="0" fillId="0" borderId="6" xfId="1" applyFont="1" applyBorder="1"/>
    <xf numFmtId="42" fontId="0" fillId="0" borderId="8" xfId="1" applyFont="1" applyBorder="1"/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E4FFEA"/>
      <color rgb="FFFFF8E7"/>
      <color rgb="FFE4FFE5"/>
      <color rgb="FFE4FF9F"/>
      <color rgb="FF00FA00"/>
      <color rgb="FFFFF8EF"/>
      <color rgb="FFEAFFF8"/>
      <color rgb="FFE1E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A7B41-90FB-F14E-B7AE-329DAD8FF0F5}">
  <dimension ref="A1:AC89"/>
  <sheetViews>
    <sheetView tabSelected="1" zoomScale="75" workbookViewId="0">
      <selection activeCell="C64" sqref="C64"/>
    </sheetView>
  </sheetViews>
  <sheetFormatPr baseColWidth="10" defaultRowHeight="15" x14ac:dyDescent="0.2"/>
  <cols>
    <col min="1" max="1" width="12.5" customWidth="1"/>
    <col min="2" max="2" width="21.83203125" customWidth="1"/>
    <col min="3" max="3" width="19.5" customWidth="1"/>
    <col min="4" max="4" width="16.6640625" customWidth="1"/>
    <col min="6" max="6" width="15.6640625" customWidth="1"/>
    <col min="7" max="7" width="14.5" customWidth="1"/>
    <col min="8" max="8" width="16" customWidth="1"/>
    <col min="9" max="9" width="12.1640625" customWidth="1"/>
    <col min="10" max="10" width="14" customWidth="1"/>
    <col min="11" max="12" width="13.1640625" customWidth="1"/>
    <col min="13" max="13" width="19.1640625" customWidth="1"/>
    <col min="14" max="14" width="16.83203125" customWidth="1"/>
    <col min="15" max="15" width="16.1640625" customWidth="1"/>
    <col min="16" max="16" width="14.83203125" customWidth="1"/>
    <col min="17" max="17" width="19.83203125" customWidth="1"/>
    <col min="18" max="18" width="15.1640625" customWidth="1"/>
    <col min="19" max="19" width="12.1640625" customWidth="1"/>
    <col min="23" max="23" width="17.33203125" customWidth="1"/>
    <col min="24" max="24" width="14.6640625" customWidth="1"/>
    <col min="25" max="25" width="19.83203125" customWidth="1"/>
    <col min="27" max="27" width="17" customWidth="1"/>
    <col min="28" max="28" width="19.6640625" customWidth="1"/>
    <col min="29" max="29" width="14.33203125" customWidth="1"/>
  </cols>
  <sheetData>
    <row r="1" spans="1:17" ht="24" x14ac:dyDescent="0.3">
      <c r="A1" s="28"/>
      <c r="B1" s="28"/>
      <c r="C1" s="28"/>
      <c r="D1" s="28"/>
      <c r="E1" s="28"/>
    </row>
    <row r="2" spans="1:17" x14ac:dyDescent="0.2">
      <c r="A2" s="62" t="s">
        <v>20</v>
      </c>
      <c r="B2" s="62"/>
      <c r="C2" s="62"/>
    </row>
    <row r="3" spans="1:17" x14ac:dyDescent="0.2">
      <c r="A3" s="62"/>
      <c r="B3" s="62"/>
      <c r="C3" s="62"/>
      <c r="F3" s="1"/>
      <c r="G3" s="1"/>
    </row>
    <row r="4" spans="1:17" x14ac:dyDescent="0.2">
      <c r="G4" s="1"/>
    </row>
    <row r="6" spans="1:17" x14ac:dyDescent="0.2">
      <c r="I6" s="53"/>
      <c r="J6" s="53"/>
      <c r="K6" s="53"/>
      <c r="L6" s="53"/>
      <c r="M6" s="53"/>
      <c r="Q6" s="36"/>
    </row>
    <row r="7" spans="1:17" x14ac:dyDescent="0.2">
      <c r="H7" s="48"/>
      <c r="I7" s="36"/>
      <c r="J7" s="36"/>
      <c r="K7" s="48"/>
      <c r="L7" s="36"/>
      <c r="M7" s="36"/>
    </row>
    <row r="8" spans="1:17" x14ac:dyDescent="0.2">
      <c r="H8" s="49"/>
      <c r="I8" s="49"/>
      <c r="J8" s="50"/>
      <c r="K8" s="50"/>
      <c r="L8" s="50"/>
      <c r="M8" s="50"/>
    </row>
    <row r="9" spans="1:17" x14ac:dyDescent="0.2">
      <c r="H9" s="2"/>
      <c r="I9" s="2"/>
      <c r="J9" s="3"/>
      <c r="K9" s="3"/>
      <c r="L9" s="3"/>
      <c r="M9" s="3"/>
    </row>
    <row r="10" spans="1:17" x14ac:dyDescent="0.2">
      <c r="A10" s="59"/>
      <c r="B10" s="51" t="s">
        <v>8</v>
      </c>
      <c r="C10" s="52"/>
      <c r="I10" s="55"/>
      <c r="J10" s="55"/>
      <c r="K10" s="55"/>
      <c r="L10" s="55"/>
      <c r="M10" s="55"/>
    </row>
    <row r="11" spans="1:17" x14ac:dyDescent="0.2">
      <c r="A11" s="57">
        <v>2020</v>
      </c>
      <c r="B11" s="58">
        <v>2021</v>
      </c>
      <c r="C11" s="58">
        <v>2022</v>
      </c>
      <c r="H11" s="40"/>
      <c r="I11" s="34"/>
      <c r="J11" s="35"/>
      <c r="K11" s="35"/>
      <c r="L11" s="35"/>
      <c r="M11" s="35"/>
    </row>
    <row r="12" spans="1:17" x14ac:dyDescent="0.2">
      <c r="A12" s="18"/>
      <c r="B12" s="18">
        <v>1.61E-2</v>
      </c>
      <c r="C12" s="18">
        <v>5.62E-2</v>
      </c>
      <c r="H12" s="36"/>
      <c r="I12" s="34"/>
      <c r="J12" s="35"/>
      <c r="K12" s="35"/>
      <c r="L12" s="35"/>
      <c r="M12" s="35"/>
    </row>
    <row r="13" spans="1:17" x14ac:dyDescent="0.2">
      <c r="A13" s="2"/>
      <c r="B13" s="2"/>
      <c r="C13" s="2"/>
      <c r="I13" s="4"/>
      <c r="J13" s="5"/>
      <c r="K13" s="5"/>
      <c r="L13" s="5"/>
      <c r="M13" s="5"/>
      <c r="N13" s="5"/>
      <c r="O13" s="5"/>
      <c r="P13" s="5"/>
    </row>
    <row r="14" spans="1:17" x14ac:dyDescent="0.2">
      <c r="A14" s="23"/>
      <c r="B14" s="56" t="s">
        <v>14</v>
      </c>
      <c r="C14" s="23"/>
      <c r="F14" s="1"/>
      <c r="G14" s="1"/>
    </row>
    <row r="15" spans="1:17" x14ac:dyDescent="0.2">
      <c r="A15" s="8">
        <v>136000</v>
      </c>
      <c r="B15" s="54">
        <f>A15*B12</f>
        <v>2189.6</v>
      </c>
      <c r="C15" s="8">
        <f>B16*C12</f>
        <v>7766.2555200000006</v>
      </c>
      <c r="G15" s="1"/>
      <c r="H15" s="32"/>
      <c r="I15" s="32"/>
      <c r="J15" s="32"/>
      <c r="K15" s="32"/>
      <c r="L15" s="32"/>
      <c r="M15" s="32"/>
      <c r="N15" s="32"/>
      <c r="O15" s="32"/>
      <c r="P15" s="32"/>
    </row>
    <row r="16" spans="1:17" x14ac:dyDescent="0.2">
      <c r="A16" s="8"/>
      <c r="B16" s="54">
        <f>SUM(A15:B15)</f>
        <v>138189.6</v>
      </c>
      <c r="C16" s="8">
        <f>B16+C15</f>
        <v>145955.85552000001</v>
      </c>
      <c r="G16" s="1"/>
      <c r="H16" s="33"/>
      <c r="I16" s="34"/>
      <c r="J16" s="35"/>
      <c r="K16" s="35"/>
      <c r="L16" s="35"/>
      <c r="M16" s="35"/>
      <c r="N16" s="35"/>
      <c r="O16" s="35"/>
      <c r="P16" s="35"/>
    </row>
    <row r="17" spans="1:29" x14ac:dyDescent="0.2">
      <c r="H17" s="36"/>
      <c r="I17" s="34"/>
      <c r="J17" s="35"/>
      <c r="K17" s="35"/>
      <c r="L17" s="35"/>
      <c r="M17" s="35"/>
      <c r="N17" s="35"/>
      <c r="O17" s="35"/>
      <c r="P17" s="35"/>
    </row>
    <row r="21" spans="1:29" ht="26" x14ac:dyDescent="0.3">
      <c r="A21" s="27" t="s">
        <v>10</v>
      </c>
      <c r="B21" s="27"/>
      <c r="C21" s="27"/>
      <c r="D21" s="27"/>
      <c r="E21" s="27"/>
      <c r="F21" s="27"/>
      <c r="G21" s="27"/>
      <c r="H21" s="27"/>
      <c r="J21" s="29" t="s">
        <v>15</v>
      </c>
      <c r="K21" s="30"/>
      <c r="L21" s="30"/>
      <c r="M21" s="30"/>
      <c r="N21" s="30"/>
      <c r="O21" s="30"/>
      <c r="P21" s="30"/>
      <c r="Q21" s="30"/>
      <c r="R21" s="31"/>
      <c r="V21" s="47"/>
      <c r="W21" s="47"/>
      <c r="X21" s="47"/>
      <c r="Y21" s="47"/>
      <c r="Z21" s="47"/>
      <c r="AA21" s="47"/>
      <c r="AB21" s="47"/>
      <c r="AC21" s="47"/>
    </row>
    <row r="22" spans="1:29" x14ac:dyDescent="0.2">
      <c r="A22" s="10" t="s">
        <v>9</v>
      </c>
      <c r="B22" s="10" t="s">
        <v>0</v>
      </c>
      <c r="C22" s="10" t="s">
        <v>1</v>
      </c>
      <c r="D22" s="10" t="s">
        <v>2</v>
      </c>
      <c r="E22" s="10" t="s">
        <v>3</v>
      </c>
      <c r="F22" s="10" t="s">
        <v>11</v>
      </c>
      <c r="G22" s="10" t="s">
        <v>12</v>
      </c>
      <c r="H22" s="10" t="s">
        <v>4</v>
      </c>
      <c r="J22" s="10" t="s">
        <v>9</v>
      </c>
      <c r="K22" s="10" t="s">
        <v>16</v>
      </c>
      <c r="L22" s="10" t="s">
        <v>0</v>
      </c>
      <c r="M22" s="10" t="s">
        <v>1</v>
      </c>
      <c r="N22" s="10" t="s">
        <v>2</v>
      </c>
      <c r="O22" s="10" t="s">
        <v>3</v>
      </c>
      <c r="P22" s="10" t="s">
        <v>11</v>
      </c>
      <c r="Q22" s="10" t="s">
        <v>12</v>
      </c>
      <c r="R22" s="10" t="s">
        <v>4</v>
      </c>
      <c r="V22" s="38"/>
      <c r="W22" s="38"/>
      <c r="X22" s="38"/>
      <c r="Y22" s="38"/>
      <c r="Z22" s="38"/>
      <c r="AA22" s="38"/>
      <c r="AB22" s="38"/>
      <c r="AC22" s="38"/>
    </row>
    <row r="23" spans="1:29" x14ac:dyDescent="0.2">
      <c r="A23" s="11"/>
      <c r="B23" s="12"/>
      <c r="C23" s="13"/>
      <c r="D23" s="13"/>
      <c r="E23" s="14"/>
      <c r="F23" s="14"/>
      <c r="G23" s="12"/>
      <c r="H23" s="12"/>
      <c r="J23" s="11">
        <v>44300</v>
      </c>
      <c r="K23" s="9">
        <v>180000</v>
      </c>
      <c r="L23" s="16">
        <f>K23*50%</f>
        <v>90000</v>
      </c>
      <c r="M23" s="9">
        <v>0</v>
      </c>
      <c r="N23" s="16">
        <f>L23-M23</f>
        <v>90000</v>
      </c>
      <c r="O23" s="6">
        <v>5.0000000000000001E-3</v>
      </c>
      <c r="P23" s="14">
        <v>17</v>
      </c>
      <c r="Q23" s="16">
        <f>(N23*O23)*P23</f>
        <v>7650</v>
      </c>
      <c r="R23" s="16">
        <f>L23+Q23</f>
        <v>97650</v>
      </c>
      <c r="V23" s="44"/>
      <c r="W23" s="40"/>
      <c r="X23" s="40"/>
      <c r="Y23" s="33"/>
      <c r="Z23" s="45"/>
      <c r="AA23" s="46"/>
      <c r="AB23" s="33"/>
      <c r="AC23" s="33"/>
    </row>
    <row r="24" spans="1:29" x14ac:dyDescent="0.2">
      <c r="A24" s="11">
        <v>43891</v>
      </c>
      <c r="B24" s="12">
        <v>136000</v>
      </c>
      <c r="C24" s="13">
        <v>0</v>
      </c>
      <c r="D24" s="24">
        <f t="shared" ref="D24:D52" si="0">B24-C24</f>
        <v>136000</v>
      </c>
      <c r="E24" s="14">
        <v>5.0000000000000001E-3</v>
      </c>
      <c r="F24" s="69">
        <v>30</v>
      </c>
      <c r="G24" s="12">
        <f>(D24*E24)*F24</f>
        <v>20400</v>
      </c>
      <c r="H24" s="12">
        <f t="shared" ref="H24:H54" si="1">D24+G24</f>
        <v>156400</v>
      </c>
      <c r="J24" s="7"/>
      <c r="K24" s="9"/>
      <c r="L24" s="16"/>
      <c r="M24" s="9"/>
      <c r="N24" s="16"/>
      <c r="O24" s="6"/>
      <c r="P24" s="17"/>
      <c r="Q24" s="16"/>
      <c r="R24" s="16"/>
      <c r="V24" s="44"/>
      <c r="W24" s="40"/>
      <c r="X24" s="40"/>
      <c r="Y24" s="33"/>
      <c r="Z24" s="45"/>
      <c r="AA24" s="46"/>
      <c r="AB24" s="33"/>
      <c r="AC24" s="33"/>
    </row>
    <row r="25" spans="1:29" ht="26" x14ac:dyDescent="0.3">
      <c r="A25" s="11">
        <v>43922</v>
      </c>
      <c r="B25" s="12">
        <v>136000</v>
      </c>
      <c r="C25" s="13">
        <v>0</v>
      </c>
      <c r="D25" s="13">
        <f>B25-C25</f>
        <v>136000</v>
      </c>
      <c r="E25" s="14">
        <v>5.0000000000000001E-3</v>
      </c>
      <c r="F25" s="14">
        <v>29</v>
      </c>
      <c r="G25" s="12">
        <f t="shared" ref="G25:G54" si="2">(D25*E25)*F25</f>
        <v>19720</v>
      </c>
      <c r="H25" s="12">
        <f t="shared" si="1"/>
        <v>155720</v>
      </c>
      <c r="J25" s="26" t="s">
        <v>13</v>
      </c>
      <c r="K25" s="26"/>
      <c r="L25" s="26"/>
      <c r="M25" s="26"/>
      <c r="N25" s="26"/>
      <c r="O25" s="26"/>
      <c r="P25" s="26"/>
      <c r="Q25" s="26"/>
      <c r="R25" s="16">
        <f>SUM(R23:R24)</f>
        <v>97650</v>
      </c>
      <c r="V25" s="44"/>
      <c r="W25" s="40"/>
      <c r="X25" s="40"/>
      <c r="Y25" s="33"/>
      <c r="Z25" s="45"/>
      <c r="AA25" s="46"/>
      <c r="AB25" s="33"/>
      <c r="AC25" s="33"/>
    </row>
    <row r="26" spans="1:29" x14ac:dyDescent="0.2">
      <c r="A26" s="11">
        <v>43952</v>
      </c>
      <c r="B26" s="12">
        <v>136000</v>
      </c>
      <c r="C26" s="13">
        <v>0</v>
      </c>
      <c r="D26" s="25">
        <f>B26-C26</f>
        <v>136000</v>
      </c>
      <c r="E26" s="14">
        <v>5.0000000000000001E-3</v>
      </c>
      <c r="F26" s="14">
        <v>28</v>
      </c>
      <c r="G26" s="12">
        <f t="shared" si="2"/>
        <v>19040</v>
      </c>
      <c r="H26" s="12">
        <f t="shared" si="1"/>
        <v>155040</v>
      </c>
      <c r="J26" s="39"/>
      <c r="K26" s="35"/>
      <c r="L26" s="40"/>
      <c r="M26" s="33"/>
      <c r="N26" s="36"/>
      <c r="O26" s="41"/>
      <c r="P26" s="33"/>
      <c r="Q26" s="33"/>
      <c r="V26" s="44"/>
      <c r="W26" s="40"/>
      <c r="X26" s="40"/>
      <c r="Y26" s="33"/>
      <c r="Z26" s="45"/>
      <c r="AA26" s="46"/>
      <c r="AB26" s="33"/>
      <c r="AC26" s="33"/>
    </row>
    <row r="27" spans="1:29" x14ac:dyDescent="0.2">
      <c r="A27" s="11">
        <v>43983</v>
      </c>
      <c r="B27" s="12">
        <v>136000</v>
      </c>
      <c r="C27" s="13">
        <v>0</v>
      </c>
      <c r="D27" s="13">
        <f t="shared" si="0"/>
        <v>136000</v>
      </c>
      <c r="E27" s="14">
        <v>5.0000000000000001E-3</v>
      </c>
      <c r="F27" s="14">
        <v>27</v>
      </c>
      <c r="G27" s="12">
        <f t="shared" si="2"/>
        <v>18360</v>
      </c>
      <c r="H27" s="12">
        <f t="shared" si="1"/>
        <v>154360</v>
      </c>
      <c r="J27" s="39"/>
      <c r="K27" s="35"/>
      <c r="L27" s="40"/>
      <c r="M27" s="33"/>
      <c r="N27" s="36"/>
      <c r="O27" s="41"/>
      <c r="P27" s="33"/>
      <c r="Q27" s="33"/>
      <c r="V27" s="44"/>
      <c r="W27" s="40"/>
      <c r="X27" s="40"/>
      <c r="Y27" s="33"/>
      <c r="Z27" s="45"/>
      <c r="AA27" s="46"/>
      <c r="AB27" s="33"/>
      <c r="AC27" s="33"/>
    </row>
    <row r="28" spans="1:29" x14ac:dyDescent="0.2">
      <c r="A28" s="11">
        <v>44013</v>
      </c>
      <c r="B28" s="12">
        <v>136000</v>
      </c>
      <c r="C28" s="13">
        <v>0</v>
      </c>
      <c r="D28" s="13">
        <f t="shared" si="0"/>
        <v>136000</v>
      </c>
      <c r="E28" s="14">
        <v>5.0000000000000001E-3</v>
      </c>
      <c r="F28" s="14">
        <v>26</v>
      </c>
      <c r="G28" s="12">
        <f t="shared" si="2"/>
        <v>17680</v>
      </c>
      <c r="H28" s="12">
        <f t="shared" si="1"/>
        <v>153680</v>
      </c>
      <c r="J28" s="39"/>
      <c r="K28" s="35"/>
      <c r="L28" s="40"/>
      <c r="M28" s="33"/>
      <c r="N28" s="36"/>
      <c r="O28" s="41"/>
      <c r="P28" s="33"/>
      <c r="Q28" s="33"/>
      <c r="V28" s="44"/>
      <c r="W28" s="40"/>
      <c r="X28" s="40"/>
      <c r="Y28" s="33"/>
      <c r="Z28" s="45"/>
      <c r="AA28" s="46"/>
      <c r="AB28" s="33"/>
      <c r="AC28" s="33"/>
    </row>
    <row r="29" spans="1:29" x14ac:dyDescent="0.2">
      <c r="A29" s="11">
        <v>44044</v>
      </c>
      <c r="B29" s="12">
        <v>136000</v>
      </c>
      <c r="C29" s="13">
        <v>0</v>
      </c>
      <c r="D29" s="13">
        <f t="shared" si="0"/>
        <v>136000</v>
      </c>
      <c r="E29" s="14">
        <v>5.0000000000000001E-3</v>
      </c>
      <c r="F29" s="14">
        <v>25</v>
      </c>
      <c r="G29" s="12">
        <f t="shared" si="2"/>
        <v>17000</v>
      </c>
      <c r="H29" s="12">
        <f t="shared" si="1"/>
        <v>153000</v>
      </c>
      <c r="J29" s="39"/>
      <c r="K29" s="35"/>
      <c r="L29" s="40"/>
      <c r="M29" s="33"/>
      <c r="N29" s="36"/>
      <c r="O29" s="41"/>
      <c r="P29" s="33"/>
      <c r="Q29" s="33"/>
      <c r="V29" s="44"/>
      <c r="W29" s="40"/>
      <c r="X29" s="40"/>
      <c r="Y29" s="33"/>
      <c r="Z29" s="45"/>
      <c r="AA29" s="46"/>
      <c r="AB29" s="33"/>
      <c r="AC29" s="33"/>
    </row>
    <row r="30" spans="1:29" ht="12" customHeight="1" x14ac:dyDescent="0.2">
      <c r="A30" s="11">
        <v>44075</v>
      </c>
      <c r="B30" s="12">
        <v>136000</v>
      </c>
      <c r="C30" s="13">
        <v>0</v>
      </c>
      <c r="D30" s="13">
        <f t="shared" si="0"/>
        <v>136000</v>
      </c>
      <c r="E30" s="14">
        <v>5.0000000000000001E-3</v>
      </c>
      <c r="F30" s="14">
        <v>24</v>
      </c>
      <c r="G30" s="12">
        <f t="shared" si="2"/>
        <v>16320</v>
      </c>
      <c r="H30" s="12">
        <f t="shared" si="1"/>
        <v>152320</v>
      </c>
      <c r="J30" s="39"/>
      <c r="K30" s="35"/>
      <c r="L30" s="40"/>
      <c r="M30" s="33"/>
      <c r="N30" s="36"/>
      <c r="O30" s="41"/>
      <c r="P30" s="33"/>
      <c r="Q30" s="33"/>
      <c r="V30" s="44"/>
      <c r="W30" s="40"/>
      <c r="X30" s="40"/>
      <c r="Y30" s="33"/>
      <c r="Z30" s="45"/>
      <c r="AA30" s="46"/>
      <c r="AB30" s="33"/>
      <c r="AC30" s="33"/>
    </row>
    <row r="31" spans="1:29" ht="24" customHeight="1" x14ac:dyDescent="0.3">
      <c r="A31" s="11">
        <v>44105</v>
      </c>
      <c r="B31" s="12">
        <v>136000</v>
      </c>
      <c r="C31" s="13">
        <v>0</v>
      </c>
      <c r="D31" s="13">
        <f t="shared" si="0"/>
        <v>136000</v>
      </c>
      <c r="E31" s="14">
        <v>5.0000000000000001E-3</v>
      </c>
      <c r="F31" s="14">
        <v>23</v>
      </c>
      <c r="G31" s="12">
        <f t="shared" si="2"/>
        <v>15640</v>
      </c>
      <c r="H31" s="12">
        <f t="shared" si="1"/>
        <v>151640</v>
      </c>
      <c r="J31" s="29" t="s">
        <v>21</v>
      </c>
      <c r="K31" s="30"/>
      <c r="L31" s="30"/>
      <c r="M31" s="30"/>
      <c r="N31" s="30"/>
      <c r="O31" s="30"/>
      <c r="P31" s="30"/>
      <c r="Q31" s="30"/>
      <c r="R31" s="31"/>
      <c r="V31" s="44"/>
      <c r="W31" s="40"/>
      <c r="X31" s="40"/>
      <c r="Y31" s="33"/>
      <c r="Z31" s="45"/>
      <c r="AA31" s="46"/>
      <c r="AB31" s="33"/>
      <c r="AC31" s="33"/>
    </row>
    <row r="32" spans="1:29" x14ac:dyDescent="0.2">
      <c r="A32" s="11">
        <v>44136</v>
      </c>
      <c r="B32" s="12">
        <v>136000</v>
      </c>
      <c r="C32" s="13">
        <v>0</v>
      </c>
      <c r="D32" s="13">
        <f t="shared" si="0"/>
        <v>136000</v>
      </c>
      <c r="E32" s="14">
        <v>5.0000000000000001E-3</v>
      </c>
      <c r="F32" s="14">
        <v>22</v>
      </c>
      <c r="G32" s="12">
        <f t="shared" si="2"/>
        <v>14960</v>
      </c>
      <c r="H32" s="12">
        <f t="shared" si="1"/>
        <v>150960</v>
      </c>
      <c r="J32" s="10" t="s">
        <v>9</v>
      </c>
      <c r="K32" s="10" t="s">
        <v>16</v>
      </c>
      <c r="L32" s="10" t="s">
        <v>0</v>
      </c>
      <c r="M32" s="10" t="s">
        <v>1</v>
      </c>
      <c r="N32" s="10" t="s">
        <v>2</v>
      </c>
      <c r="O32" s="10" t="s">
        <v>3</v>
      </c>
      <c r="P32" s="10" t="s">
        <v>11</v>
      </c>
      <c r="Q32" s="10" t="s">
        <v>12</v>
      </c>
      <c r="R32" s="10" t="s">
        <v>4</v>
      </c>
      <c r="V32" s="44"/>
      <c r="W32" s="40"/>
      <c r="X32" s="40"/>
      <c r="Y32" s="33"/>
      <c r="Z32" s="45"/>
      <c r="AA32" s="46"/>
      <c r="AB32" s="33"/>
      <c r="AC32" s="33"/>
    </row>
    <row r="33" spans="1:29" x14ac:dyDescent="0.2">
      <c r="A33" s="11">
        <v>44166</v>
      </c>
      <c r="B33" s="12">
        <v>136000</v>
      </c>
      <c r="C33" s="13">
        <v>0</v>
      </c>
      <c r="D33" s="13">
        <f t="shared" si="0"/>
        <v>136000</v>
      </c>
      <c r="E33" s="14">
        <v>5.0000000000000001E-3</v>
      </c>
      <c r="F33" s="14">
        <v>21</v>
      </c>
      <c r="G33" s="12">
        <f t="shared" si="2"/>
        <v>14280</v>
      </c>
      <c r="H33" s="12">
        <f t="shared" si="1"/>
        <v>150280</v>
      </c>
      <c r="J33" s="11">
        <v>43891</v>
      </c>
      <c r="K33" s="70">
        <v>132000</v>
      </c>
      <c r="L33" s="16">
        <f>K33*50%</f>
        <v>66000</v>
      </c>
      <c r="M33" s="9">
        <v>0</v>
      </c>
      <c r="N33" s="16">
        <f>L33-M33</f>
        <v>66000</v>
      </c>
      <c r="O33" s="6">
        <v>5.0000000000000001E-3</v>
      </c>
      <c r="P33" s="14">
        <v>30</v>
      </c>
      <c r="Q33" s="16">
        <f>(N33*O33)*P33</f>
        <v>9900</v>
      </c>
      <c r="R33" s="16">
        <f>L33+Q33</f>
        <v>75900</v>
      </c>
      <c r="V33" s="44"/>
      <c r="W33" s="40"/>
      <c r="X33" s="40"/>
      <c r="Y33" s="33"/>
      <c r="Z33" s="45"/>
      <c r="AA33" s="46"/>
      <c r="AB33" s="33"/>
      <c r="AC33" s="33"/>
    </row>
    <row r="34" spans="1:29" x14ac:dyDescent="0.2">
      <c r="A34" s="11">
        <v>44197</v>
      </c>
      <c r="B34" s="12">
        <v>138190</v>
      </c>
      <c r="C34" s="13">
        <v>0</v>
      </c>
      <c r="D34" s="13">
        <f t="shared" si="0"/>
        <v>138190</v>
      </c>
      <c r="E34" s="14">
        <v>5.0000000000000001E-3</v>
      </c>
      <c r="F34" s="14">
        <v>20</v>
      </c>
      <c r="G34" s="12">
        <f t="shared" si="2"/>
        <v>13819</v>
      </c>
      <c r="H34" s="12">
        <f t="shared" si="1"/>
        <v>152009</v>
      </c>
      <c r="J34" s="7">
        <v>43922</v>
      </c>
      <c r="K34" s="71"/>
      <c r="L34" s="16">
        <v>66000</v>
      </c>
      <c r="M34" s="9"/>
      <c r="N34" s="16">
        <f>L34-M34</f>
        <v>66000</v>
      </c>
      <c r="O34" s="6">
        <v>5.0000000000000001E-3</v>
      </c>
      <c r="P34" s="17">
        <v>29</v>
      </c>
      <c r="Q34" s="16">
        <f>(N34*O34)*P34</f>
        <v>9570</v>
      </c>
      <c r="R34" s="16">
        <f>L34+Q34</f>
        <v>75570</v>
      </c>
      <c r="V34" s="44"/>
      <c r="W34" s="40"/>
      <c r="X34" s="40"/>
      <c r="Y34" s="33"/>
      <c r="Z34" s="45"/>
      <c r="AA34" s="46"/>
      <c r="AB34" s="33"/>
      <c r="AC34" s="33"/>
    </row>
    <row r="35" spans="1:29" ht="26" x14ac:dyDescent="0.3">
      <c r="A35" s="11">
        <v>44228</v>
      </c>
      <c r="B35" s="12">
        <v>138190</v>
      </c>
      <c r="C35" s="13">
        <v>0</v>
      </c>
      <c r="D35" s="13">
        <f t="shared" si="0"/>
        <v>138190</v>
      </c>
      <c r="E35" s="14">
        <v>5.0000000000000001E-3</v>
      </c>
      <c r="F35" s="14">
        <v>19</v>
      </c>
      <c r="G35" s="12">
        <f t="shared" si="2"/>
        <v>13128.050000000001</v>
      </c>
      <c r="H35" s="12">
        <f t="shared" si="1"/>
        <v>151318.04999999999</v>
      </c>
      <c r="J35" s="26" t="s">
        <v>13</v>
      </c>
      <c r="K35" s="26"/>
      <c r="L35" s="26"/>
      <c r="M35" s="26"/>
      <c r="N35" s="26"/>
      <c r="O35" s="26"/>
      <c r="P35" s="26"/>
      <c r="Q35" s="26"/>
      <c r="R35" s="16">
        <f>SUM(R33:R34)</f>
        <v>151470</v>
      </c>
      <c r="V35" s="44"/>
      <c r="W35" s="40"/>
      <c r="X35" s="40"/>
      <c r="Y35" s="33"/>
      <c r="Z35" s="45"/>
      <c r="AA35" s="46"/>
      <c r="AB35" s="33"/>
      <c r="AC35" s="33"/>
    </row>
    <row r="36" spans="1:29" x14ac:dyDescent="0.2">
      <c r="A36" s="11">
        <v>44256</v>
      </c>
      <c r="B36" s="12">
        <v>138190</v>
      </c>
      <c r="C36" s="13">
        <v>0</v>
      </c>
      <c r="D36" s="13">
        <f t="shared" si="0"/>
        <v>138190</v>
      </c>
      <c r="E36" s="14">
        <v>5.0000000000000001E-3</v>
      </c>
      <c r="F36" s="14">
        <v>18</v>
      </c>
      <c r="G36" s="12">
        <f t="shared" si="2"/>
        <v>12437.1</v>
      </c>
      <c r="H36" s="12">
        <f t="shared" si="1"/>
        <v>150627.1</v>
      </c>
      <c r="V36" s="44"/>
      <c r="W36" s="40"/>
      <c r="X36" s="40"/>
      <c r="Y36" s="33"/>
      <c r="Z36" s="45"/>
      <c r="AA36" s="46"/>
      <c r="AB36" s="33"/>
      <c r="AC36" s="33"/>
    </row>
    <row r="37" spans="1:29" x14ac:dyDescent="0.2">
      <c r="A37" s="11">
        <v>44287</v>
      </c>
      <c r="B37" s="12">
        <v>138190</v>
      </c>
      <c r="C37" s="13">
        <v>0</v>
      </c>
      <c r="D37" s="13">
        <f t="shared" si="0"/>
        <v>138190</v>
      </c>
      <c r="E37" s="14">
        <v>5.0000000000000001E-3</v>
      </c>
      <c r="F37" s="14">
        <v>17</v>
      </c>
      <c r="G37" s="12">
        <f t="shared" si="2"/>
        <v>11746.150000000001</v>
      </c>
      <c r="H37" s="12">
        <f t="shared" si="1"/>
        <v>149936.15</v>
      </c>
      <c r="V37" s="44"/>
      <c r="W37" s="40"/>
      <c r="X37" s="40"/>
      <c r="Y37" s="33"/>
      <c r="Z37" s="45"/>
      <c r="AA37" s="46"/>
      <c r="AB37" s="33"/>
      <c r="AC37" s="33"/>
    </row>
    <row r="38" spans="1:29" x14ac:dyDescent="0.2">
      <c r="A38" s="11">
        <v>44317</v>
      </c>
      <c r="B38" s="12">
        <v>138190</v>
      </c>
      <c r="C38" s="13">
        <v>0</v>
      </c>
      <c r="D38" s="13">
        <f t="shared" si="0"/>
        <v>138190</v>
      </c>
      <c r="E38" s="14">
        <v>5.0000000000000001E-3</v>
      </c>
      <c r="F38" s="14">
        <v>16</v>
      </c>
      <c r="G38" s="12">
        <f t="shared" si="2"/>
        <v>11055.2</v>
      </c>
      <c r="H38" s="12">
        <f t="shared" si="1"/>
        <v>149245.20000000001</v>
      </c>
      <c r="V38" s="44"/>
      <c r="W38" s="40"/>
      <c r="X38" s="40"/>
      <c r="Y38" s="33"/>
      <c r="Z38" s="45"/>
      <c r="AA38" s="46"/>
      <c r="AB38" s="33"/>
      <c r="AC38" s="33"/>
    </row>
    <row r="39" spans="1:29" ht="14" customHeight="1" x14ac:dyDescent="0.2">
      <c r="A39" s="11">
        <v>44348</v>
      </c>
      <c r="B39" s="12">
        <v>138190</v>
      </c>
      <c r="C39" s="13">
        <v>0</v>
      </c>
      <c r="D39" s="13">
        <f t="shared" si="0"/>
        <v>138190</v>
      </c>
      <c r="E39" s="14">
        <v>5.0000000000000001E-3</v>
      </c>
      <c r="F39" s="14">
        <v>15</v>
      </c>
      <c r="G39" s="12">
        <f t="shared" si="2"/>
        <v>10364.25</v>
      </c>
      <c r="H39" s="12">
        <f t="shared" si="1"/>
        <v>148554.25</v>
      </c>
      <c r="V39" s="44"/>
      <c r="W39" s="40"/>
      <c r="X39" s="40"/>
      <c r="Y39" s="33"/>
      <c r="Z39" s="45"/>
      <c r="AA39" s="46"/>
      <c r="AB39" s="33"/>
      <c r="AC39" s="33"/>
    </row>
    <row r="40" spans="1:29" x14ac:dyDescent="0.2">
      <c r="A40" s="11">
        <v>44378</v>
      </c>
      <c r="B40" s="12">
        <v>138190</v>
      </c>
      <c r="C40" s="13">
        <v>0</v>
      </c>
      <c r="D40" s="13">
        <f t="shared" si="0"/>
        <v>138190</v>
      </c>
      <c r="E40" s="14">
        <v>5.0000000000000001E-3</v>
      </c>
      <c r="F40" s="14">
        <v>14</v>
      </c>
      <c r="G40" s="12">
        <f t="shared" si="2"/>
        <v>9673.3000000000011</v>
      </c>
      <c r="H40" s="12">
        <f t="shared" si="1"/>
        <v>147863.29999999999</v>
      </c>
      <c r="V40" s="44"/>
      <c r="W40" s="40"/>
      <c r="X40" s="40"/>
      <c r="Y40" s="33"/>
      <c r="Z40" s="45"/>
      <c r="AA40" s="46"/>
      <c r="AB40" s="33"/>
      <c r="AC40" s="33"/>
    </row>
    <row r="41" spans="1:29" x14ac:dyDescent="0.2">
      <c r="A41" s="11">
        <v>44409</v>
      </c>
      <c r="B41" s="12">
        <v>138190</v>
      </c>
      <c r="C41" s="13">
        <v>0</v>
      </c>
      <c r="D41" s="13">
        <f t="shared" si="0"/>
        <v>138190</v>
      </c>
      <c r="E41" s="14">
        <v>5.0000000000000001E-3</v>
      </c>
      <c r="F41" s="14">
        <v>13</v>
      </c>
      <c r="G41" s="12">
        <f t="shared" si="2"/>
        <v>8982.35</v>
      </c>
      <c r="H41" s="12">
        <f t="shared" si="1"/>
        <v>147172.35</v>
      </c>
      <c r="V41" s="44"/>
      <c r="W41" s="40"/>
      <c r="X41" s="40"/>
      <c r="Y41" s="33"/>
      <c r="Z41" s="45"/>
      <c r="AA41" s="46"/>
      <c r="AB41" s="33"/>
      <c r="AC41" s="33"/>
    </row>
    <row r="42" spans="1:29" x14ac:dyDescent="0.2">
      <c r="A42" s="11">
        <v>44440</v>
      </c>
      <c r="B42" s="12">
        <v>138190</v>
      </c>
      <c r="C42" s="13">
        <v>0</v>
      </c>
      <c r="D42" s="13">
        <f t="shared" si="0"/>
        <v>138190</v>
      </c>
      <c r="E42" s="14">
        <v>5.0000000000000001E-3</v>
      </c>
      <c r="F42" s="14">
        <v>12</v>
      </c>
      <c r="G42" s="12">
        <f t="shared" si="2"/>
        <v>8291.4000000000015</v>
      </c>
      <c r="H42" s="12">
        <f t="shared" si="1"/>
        <v>146481.4</v>
      </c>
      <c r="V42" s="44"/>
      <c r="W42" s="40"/>
      <c r="X42" s="40"/>
      <c r="Y42" s="33"/>
      <c r="Z42" s="45"/>
      <c r="AA42" s="46"/>
      <c r="AB42" s="33"/>
      <c r="AC42" s="33"/>
    </row>
    <row r="43" spans="1:29" ht="15" customHeight="1" x14ac:dyDescent="0.2">
      <c r="A43" s="11">
        <v>44470</v>
      </c>
      <c r="B43" s="12">
        <v>138190</v>
      </c>
      <c r="C43" s="13">
        <v>0</v>
      </c>
      <c r="D43" s="13">
        <f t="shared" si="0"/>
        <v>138190</v>
      </c>
      <c r="E43" s="14">
        <v>5.0000000000000001E-3</v>
      </c>
      <c r="F43" s="14">
        <v>11</v>
      </c>
      <c r="G43" s="12">
        <f t="shared" si="2"/>
        <v>7600.4500000000007</v>
      </c>
      <c r="H43" s="12">
        <f t="shared" si="1"/>
        <v>145790.45000000001</v>
      </c>
      <c r="V43" s="44"/>
      <c r="W43" s="40"/>
      <c r="X43" s="40"/>
      <c r="Y43" s="33"/>
      <c r="Z43" s="45"/>
      <c r="AA43" s="46"/>
      <c r="AB43" s="33"/>
      <c r="AC43" s="33"/>
    </row>
    <row r="44" spans="1:29" ht="18" customHeight="1" x14ac:dyDescent="0.3">
      <c r="A44" s="11">
        <v>44501</v>
      </c>
      <c r="B44" s="12">
        <v>138190</v>
      </c>
      <c r="C44" s="13">
        <v>0</v>
      </c>
      <c r="D44" s="13">
        <f t="shared" si="0"/>
        <v>138190</v>
      </c>
      <c r="E44" s="14">
        <v>5.0000000000000001E-3</v>
      </c>
      <c r="F44" s="14">
        <v>10</v>
      </c>
      <c r="G44" s="12">
        <f t="shared" si="2"/>
        <v>6909.5</v>
      </c>
      <c r="H44" s="12">
        <f t="shared" si="1"/>
        <v>145099.5</v>
      </c>
      <c r="J44" s="60"/>
      <c r="K44" s="60"/>
      <c r="L44" s="60"/>
      <c r="M44" s="60"/>
      <c r="N44" s="60"/>
      <c r="O44" s="60"/>
      <c r="P44" s="60"/>
      <c r="Q44" s="60"/>
      <c r="R44" s="60"/>
      <c r="S44" s="60"/>
      <c r="V44" s="44"/>
      <c r="W44" s="40"/>
      <c r="X44" s="40"/>
      <c r="Y44" s="33"/>
      <c r="Z44" s="45"/>
      <c r="AA44" s="46"/>
      <c r="AB44" s="33"/>
      <c r="AC44" s="33"/>
    </row>
    <row r="45" spans="1:29" x14ac:dyDescent="0.2">
      <c r="A45" s="11">
        <v>44531</v>
      </c>
      <c r="B45" s="12">
        <v>138190</v>
      </c>
      <c r="C45" s="13">
        <v>0</v>
      </c>
      <c r="D45" s="13">
        <f t="shared" si="0"/>
        <v>138190</v>
      </c>
      <c r="E45" s="14">
        <v>5.0000000000000001E-3</v>
      </c>
      <c r="F45" s="14">
        <v>9</v>
      </c>
      <c r="G45" s="12">
        <f t="shared" si="2"/>
        <v>6218.55</v>
      </c>
      <c r="H45" s="12">
        <f t="shared" si="1"/>
        <v>144408.54999999999</v>
      </c>
      <c r="J45" s="38"/>
      <c r="K45" s="38"/>
      <c r="L45" s="38"/>
      <c r="M45" s="38"/>
      <c r="N45" s="38"/>
      <c r="O45" s="38"/>
      <c r="P45" s="38"/>
      <c r="Q45" s="38"/>
      <c r="R45" s="38"/>
      <c r="S45" s="38"/>
      <c r="V45" s="44"/>
      <c r="W45" s="40"/>
      <c r="X45" s="40"/>
      <c r="Y45" s="33"/>
      <c r="Z45" s="45"/>
      <c r="AA45" s="46"/>
      <c r="AB45" s="33"/>
      <c r="AC45" s="33"/>
    </row>
    <row r="46" spans="1:29" x14ac:dyDescent="0.2">
      <c r="A46" s="11">
        <v>44562</v>
      </c>
      <c r="B46" s="15">
        <v>145955</v>
      </c>
      <c r="C46" s="13">
        <v>0</v>
      </c>
      <c r="D46" s="13">
        <f t="shared" si="0"/>
        <v>145955</v>
      </c>
      <c r="E46" s="14">
        <v>5.0000000000000001E-3</v>
      </c>
      <c r="F46" s="14">
        <v>8</v>
      </c>
      <c r="G46" s="12">
        <f t="shared" si="2"/>
        <v>5838.2</v>
      </c>
      <c r="H46" s="12">
        <f t="shared" si="1"/>
        <v>151793.20000000001</v>
      </c>
      <c r="J46" s="39"/>
      <c r="K46" s="36"/>
      <c r="L46" s="40"/>
      <c r="M46" s="33"/>
      <c r="N46" s="40"/>
      <c r="O46" s="33"/>
      <c r="P46" s="36"/>
      <c r="Q46" s="36"/>
      <c r="R46" s="33"/>
      <c r="S46" s="33"/>
      <c r="V46" s="44"/>
      <c r="W46" s="40"/>
      <c r="X46" s="40"/>
      <c r="Y46" s="33"/>
      <c r="Z46" s="45"/>
      <c r="AA46" s="46"/>
      <c r="AB46" s="33"/>
      <c r="AC46" s="33"/>
    </row>
    <row r="47" spans="1:29" x14ac:dyDescent="0.2">
      <c r="A47" s="11">
        <v>44593</v>
      </c>
      <c r="B47" s="15">
        <v>145955</v>
      </c>
      <c r="C47" s="13">
        <v>0</v>
      </c>
      <c r="D47" s="13">
        <f t="shared" si="0"/>
        <v>145955</v>
      </c>
      <c r="E47" s="14">
        <v>5.0000000000000001E-3</v>
      </c>
      <c r="F47" s="14">
        <v>7</v>
      </c>
      <c r="G47" s="12">
        <f t="shared" si="2"/>
        <v>5108.4250000000002</v>
      </c>
      <c r="H47" s="12">
        <f t="shared" si="1"/>
        <v>151063.42499999999</v>
      </c>
      <c r="J47" s="39"/>
      <c r="K47" s="36"/>
      <c r="L47" s="40"/>
      <c r="M47" s="33"/>
      <c r="N47" s="40"/>
      <c r="O47" s="33"/>
      <c r="P47" s="36"/>
      <c r="Q47" s="36"/>
      <c r="R47" s="33"/>
      <c r="S47" s="33"/>
      <c r="V47" s="44"/>
      <c r="W47" s="40"/>
      <c r="X47" s="40"/>
      <c r="Y47" s="33"/>
      <c r="Z47" s="45"/>
      <c r="AA47" s="46"/>
      <c r="AB47" s="33"/>
      <c r="AC47" s="33"/>
    </row>
    <row r="48" spans="1:29" x14ac:dyDescent="0.2">
      <c r="A48" s="11">
        <v>44621</v>
      </c>
      <c r="B48" s="15">
        <v>145955</v>
      </c>
      <c r="C48" s="13">
        <v>0</v>
      </c>
      <c r="D48" s="13">
        <f t="shared" si="0"/>
        <v>145955</v>
      </c>
      <c r="E48" s="14">
        <v>5.0000000000000001E-3</v>
      </c>
      <c r="F48" s="14">
        <v>6</v>
      </c>
      <c r="G48" s="12">
        <f t="shared" si="2"/>
        <v>4378.6499999999996</v>
      </c>
      <c r="H48" s="12">
        <f t="shared" si="1"/>
        <v>150333.65</v>
      </c>
      <c r="J48" s="39"/>
      <c r="K48" s="36"/>
      <c r="L48" s="40"/>
      <c r="M48" s="33"/>
      <c r="N48" s="40"/>
      <c r="O48" s="33"/>
      <c r="P48" s="36"/>
      <c r="Q48" s="36"/>
      <c r="R48" s="33"/>
      <c r="S48" s="33"/>
      <c r="V48" s="44"/>
      <c r="W48" s="40"/>
      <c r="X48" s="40"/>
      <c r="Y48" s="33"/>
      <c r="Z48" s="45"/>
      <c r="AA48" s="46"/>
      <c r="AB48" s="33"/>
      <c r="AC48" s="33"/>
    </row>
    <row r="49" spans="1:29" x14ac:dyDescent="0.2">
      <c r="A49" s="11">
        <v>44652</v>
      </c>
      <c r="B49" s="15">
        <v>145955</v>
      </c>
      <c r="C49" s="13">
        <v>0</v>
      </c>
      <c r="D49" s="13">
        <f t="shared" si="0"/>
        <v>145955</v>
      </c>
      <c r="E49" s="14">
        <v>5.0000000000000001E-3</v>
      </c>
      <c r="F49" s="14">
        <v>5</v>
      </c>
      <c r="G49" s="12">
        <f t="shared" si="2"/>
        <v>3648.875</v>
      </c>
      <c r="H49" s="12">
        <f t="shared" si="1"/>
        <v>149603.875</v>
      </c>
      <c r="J49" s="39"/>
      <c r="K49" s="36"/>
      <c r="L49" s="42"/>
      <c r="M49" s="33"/>
      <c r="N49" s="40"/>
      <c r="O49" s="33"/>
      <c r="P49" s="36"/>
      <c r="Q49" s="36"/>
      <c r="R49" s="33"/>
      <c r="S49" s="33"/>
      <c r="V49" s="44"/>
      <c r="W49" s="40"/>
      <c r="X49" s="40"/>
      <c r="Y49" s="33"/>
      <c r="Z49" s="45"/>
      <c r="AA49" s="46"/>
      <c r="AB49" s="33"/>
      <c r="AC49" s="33"/>
    </row>
    <row r="50" spans="1:29" x14ac:dyDescent="0.2">
      <c r="A50" s="11">
        <v>44682</v>
      </c>
      <c r="B50" s="15">
        <v>145955</v>
      </c>
      <c r="C50" s="13">
        <v>0</v>
      </c>
      <c r="D50" s="13">
        <f t="shared" si="0"/>
        <v>145955</v>
      </c>
      <c r="E50" s="14">
        <v>5.0000000000000001E-3</v>
      </c>
      <c r="F50" s="14">
        <v>4</v>
      </c>
      <c r="G50" s="12">
        <f t="shared" si="2"/>
        <v>2919.1</v>
      </c>
      <c r="H50" s="12">
        <f t="shared" si="1"/>
        <v>148874.1</v>
      </c>
      <c r="J50" s="39"/>
      <c r="K50" s="36"/>
      <c r="L50" s="42"/>
      <c r="M50" s="33"/>
      <c r="N50" s="40"/>
      <c r="O50" s="33"/>
      <c r="P50" s="36"/>
      <c r="Q50" s="36"/>
      <c r="R50" s="33"/>
      <c r="S50" s="33"/>
      <c r="V50" s="44"/>
      <c r="W50" s="40"/>
      <c r="X50" s="40"/>
      <c r="Y50" s="33"/>
      <c r="Z50" s="45"/>
      <c r="AA50" s="46"/>
      <c r="AB50" s="33"/>
      <c r="AC50" s="33"/>
    </row>
    <row r="51" spans="1:29" x14ac:dyDescent="0.2">
      <c r="A51" s="11">
        <v>44713</v>
      </c>
      <c r="B51" s="15">
        <v>145955</v>
      </c>
      <c r="C51" s="13">
        <v>0</v>
      </c>
      <c r="D51" s="13">
        <f t="shared" si="0"/>
        <v>145955</v>
      </c>
      <c r="E51" s="14">
        <v>5.0000000000000001E-3</v>
      </c>
      <c r="F51" s="14">
        <v>3</v>
      </c>
      <c r="G51" s="12">
        <f t="shared" si="2"/>
        <v>2189.3249999999998</v>
      </c>
      <c r="H51" s="12">
        <f t="shared" si="1"/>
        <v>148144.32500000001</v>
      </c>
      <c r="J51" s="39"/>
      <c r="K51" s="36"/>
      <c r="L51" s="42"/>
      <c r="M51" s="33"/>
      <c r="N51" s="40"/>
      <c r="O51" s="33"/>
      <c r="P51" s="36"/>
      <c r="Q51" s="36"/>
      <c r="R51" s="33"/>
      <c r="S51" s="33"/>
      <c r="V51" s="44"/>
      <c r="W51" s="40"/>
      <c r="X51" s="40"/>
      <c r="Y51" s="33"/>
      <c r="Z51" s="45"/>
      <c r="AA51" s="46"/>
      <c r="AB51" s="33"/>
      <c r="AC51" s="33"/>
    </row>
    <row r="52" spans="1:29" x14ac:dyDescent="0.2">
      <c r="A52" s="11">
        <v>44743</v>
      </c>
      <c r="B52" s="15">
        <v>145955</v>
      </c>
      <c r="C52" s="13">
        <v>0</v>
      </c>
      <c r="D52" s="13">
        <f t="shared" si="0"/>
        <v>145955</v>
      </c>
      <c r="E52" s="14">
        <v>5.0000000000000001E-3</v>
      </c>
      <c r="F52" s="14">
        <v>2</v>
      </c>
      <c r="G52" s="12">
        <f t="shared" si="2"/>
        <v>1459.55</v>
      </c>
      <c r="H52" s="12">
        <f t="shared" si="1"/>
        <v>147414.54999999999</v>
      </c>
      <c r="J52" s="39"/>
      <c r="K52" s="36"/>
      <c r="L52" s="42"/>
      <c r="M52" s="33"/>
      <c r="N52" s="40"/>
      <c r="O52" s="33"/>
      <c r="P52" s="36"/>
      <c r="Q52" s="36"/>
      <c r="R52" s="33"/>
      <c r="S52" s="33"/>
      <c r="V52" s="44"/>
      <c r="W52" s="40"/>
      <c r="X52" s="40"/>
      <c r="Y52" s="33"/>
      <c r="Z52" s="45"/>
      <c r="AA52" s="46"/>
      <c r="AB52" s="33"/>
      <c r="AC52" s="33"/>
    </row>
    <row r="53" spans="1:29" x14ac:dyDescent="0.2">
      <c r="A53" s="11">
        <v>44774</v>
      </c>
      <c r="B53" s="15">
        <v>145955</v>
      </c>
      <c r="C53" s="13">
        <v>0</v>
      </c>
      <c r="D53" s="13">
        <f>B53-C53</f>
        <v>145955</v>
      </c>
      <c r="E53" s="14">
        <v>5.0000000000000001E-3</v>
      </c>
      <c r="F53" s="14">
        <v>1</v>
      </c>
      <c r="G53" s="12">
        <f t="shared" si="2"/>
        <v>729.77499999999998</v>
      </c>
      <c r="H53" s="12">
        <f t="shared" si="1"/>
        <v>146684.77499999999</v>
      </c>
      <c r="J53" s="39"/>
      <c r="K53" s="36"/>
      <c r="L53" s="42"/>
      <c r="M53" s="33"/>
      <c r="N53" s="40"/>
      <c r="O53" s="33"/>
      <c r="P53" s="36"/>
      <c r="Q53" s="36"/>
      <c r="R53" s="33"/>
      <c r="S53" s="33"/>
      <c r="V53" s="44"/>
      <c r="W53" s="40"/>
      <c r="X53" s="40"/>
      <c r="Y53" s="33"/>
      <c r="Z53" s="45"/>
      <c r="AA53" s="46"/>
      <c r="AB53" s="33"/>
      <c r="AC53" s="33"/>
    </row>
    <row r="54" spans="1:29" x14ac:dyDescent="0.2">
      <c r="A54" s="66">
        <v>44805</v>
      </c>
      <c r="B54" s="15">
        <v>145955</v>
      </c>
      <c r="C54" s="13">
        <v>0</v>
      </c>
      <c r="D54" s="13">
        <f>B54-C54</f>
        <v>145955</v>
      </c>
      <c r="E54" s="14">
        <v>5.0000000000000001E-3</v>
      </c>
      <c r="F54" s="14">
        <v>0</v>
      </c>
      <c r="G54" s="12">
        <f t="shared" si="2"/>
        <v>0</v>
      </c>
      <c r="H54" s="12">
        <f t="shared" si="1"/>
        <v>145955</v>
      </c>
      <c r="J54" s="39"/>
      <c r="K54" s="36"/>
      <c r="L54" s="42"/>
      <c r="M54" s="33"/>
      <c r="N54" s="40"/>
      <c r="O54" s="33"/>
      <c r="P54" s="36"/>
      <c r="Q54" s="36"/>
      <c r="R54" s="33"/>
      <c r="S54" s="33"/>
      <c r="V54" s="44"/>
      <c r="W54" s="40"/>
      <c r="X54" s="40"/>
      <c r="Y54" s="33"/>
      <c r="Z54" s="45"/>
      <c r="AA54" s="46"/>
      <c r="AB54" s="33"/>
      <c r="AC54" s="33"/>
    </row>
    <row r="55" spans="1:29" ht="26" x14ac:dyDescent="0.3">
      <c r="A55" s="63" t="s">
        <v>13</v>
      </c>
      <c r="B55" s="64"/>
      <c r="C55" s="64"/>
      <c r="D55" s="64"/>
      <c r="E55" s="64"/>
      <c r="F55" s="64"/>
      <c r="G55" s="65"/>
      <c r="H55" s="19">
        <f>SUM(H23:H54)</f>
        <v>4651772.2</v>
      </c>
      <c r="J55" s="39"/>
      <c r="K55" s="36"/>
      <c r="L55" s="42"/>
      <c r="M55" s="33"/>
      <c r="N55" s="40"/>
      <c r="O55" s="33"/>
      <c r="P55" s="36"/>
      <c r="Q55" s="36"/>
      <c r="R55" s="33"/>
      <c r="S55" s="33"/>
      <c r="V55" s="61"/>
      <c r="W55" s="61"/>
      <c r="X55" s="61"/>
      <c r="Y55" s="61"/>
      <c r="Z55" s="61"/>
      <c r="AA55" s="61"/>
      <c r="AB55" s="61"/>
      <c r="AC55" s="33"/>
    </row>
    <row r="56" spans="1:29" x14ac:dyDescent="0.2">
      <c r="J56" s="39"/>
      <c r="K56" s="36"/>
      <c r="L56" s="42"/>
      <c r="M56" s="33"/>
      <c r="N56" s="40"/>
      <c r="O56" s="33"/>
      <c r="P56" s="36"/>
      <c r="Q56" s="36"/>
      <c r="R56" s="33"/>
      <c r="S56" s="33"/>
    </row>
    <row r="57" spans="1:29" x14ac:dyDescent="0.2">
      <c r="J57" s="39"/>
      <c r="K57" s="36"/>
      <c r="L57" s="42"/>
      <c r="M57" s="33"/>
      <c r="N57" s="40"/>
      <c r="O57" s="33"/>
      <c r="P57" s="36"/>
      <c r="Q57" s="36"/>
      <c r="R57" s="33"/>
      <c r="S57" s="33"/>
    </row>
    <row r="58" spans="1:29" ht="26" x14ac:dyDescent="0.3">
      <c r="B58" s="67" t="s">
        <v>17</v>
      </c>
      <c r="C58" s="68"/>
      <c r="J58" s="36"/>
      <c r="K58" s="36"/>
      <c r="L58" s="42"/>
      <c r="M58" s="33"/>
      <c r="N58" s="40"/>
      <c r="O58" s="33"/>
      <c r="P58" s="36"/>
      <c r="Q58" s="36"/>
      <c r="R58" s="33"/>
      <c r="S58" s="33"/>
    </row>
    <row r="59" spans="1:29" ht="21" x14ac:dyDescent="0.25">
      <c r="B59" s="20" t="s">
        <v>18</v>
      </c>
      <c r="C59" s="19">
        <f>H55</f>
        <v>4651772.2</v>
      </c>
      <c r="J59" s="36"/>
      <c r="K59" s="36"/>
      <c r="L59" s="42"/>
      <c r="M59" s="33"/>
      <c r="N59" s="40"/>
      <c r="O59" s="33"/>
      <c r="P59" s="36"/>
      <c r="Q59" s="36"/>
      <c r="R59" s="33"/>
      <c r="S59" s="33"/>
    </row>
    <row r="60" spans="1:29" ht="21" x14ac:dyDescent="0.25">
      <c r="B60" s="20" t="s">
        <v>5</v>
      </c>
      <c r="C60" s="19">
        <f>Q31</f>
        <v>0</v>
      </c>
      <c r="J60" s="36"/>
      <c r="K60" s="36"/>
      <c r="L60" s="42"/>
      <c r="M60" s="33"/>
      <c r="N60" s="40"/>
      <c r="O60" s="33"/>
      <c r="P60" s="36"/>
      <c r="Q60" s="36"/>
      <c r="R60" s="33"/>
      <c r="S60" s="33"/>
    </row>
    <row r="61" spans="1:29" ht="21" x14ac:dyDescent="0.25">
      <c r="B61" s="20" t="s">
        <v>7</v>
      </c>
      <c r="C61" s="19">
        <f>R25</f>
        <v>97650</v>
      </c>
      <c r="J61" s="39"/>
      <c r="K61" s="36"/>
      <c r="L61" s="42"/>
      <c r="M61" s="33"/>
      <c r="N61" s="40"/>
      <c r="O61" s="33"/>
      <c r="P61" s="36"/>
      <c r="Q61" s="36"/>
      <c r="R61" s="33"/>
      <c r="S61" s="33"/>
    </row>
    <row r="62" spans="1:29" ht="21" x14ac:dyDescent="0.25">
      <c r="B62" s="20" t="s">
        <v>6</v>
      </c>
      <c r="C62" s="19">
        <f>S89</f>
        <v>0</v>
      </c>
      <c r="J62" s="36"/>
      <c r="K62" s="36"/>
      <c r="L62" s="42"/>
      <c r="M62" s="33"/>
      <c r="N62" s="40"/>
      <c r="O62" s="33"/>
      <c r="P62" s="36"/>
      <c r="Q62" s="36"/>
      <c r="R62" s="33"/>
      <c r="S62" s="33"/>
    </row>
    <row r="63" spans="1:29" ht="21" x14ac:dyDescent="0.25">
      <c r="B63" s="20" t="s">
        <v>19</v>
      </c>
      <c r="C63" s="19">
        <f>R35</f>
        <v>151470</v>
      </c>
      <c r="J63" s="39"/>
      <c r="K63" s="36"/>
      <c r="L63" s="42"/>
      <c r="M63" s="33"/>
      <c r="N63" s="40"/>
      <c r="O63" s="33"/>
      <c r="P63" s="36"/>
      <c r="Q63" s="36"/>
      <c r="R63" s="33"/>
      <c r="S63" s="33"/>
    </row>
    <row r="64" spans="1:29" ht="21" x14ac:dyDescent="0.25">
      <c r="B64" s="21"/>
      <c r="C64" s="22">
        <f>SUM(C59:C63)</f>
        <v>4900892.2</v>
      </c>
      <c r="J64" s="36"/>
      <c r="K64" s="36"/>
      <c r="L64" s="42"/>
      <c r="M64" s="33"/>
      <c r="N64" s="40"/>
      <c r="O64" s="33"/>
      <c r="P64" s="36"/>
      <c r="Q64" s="36"/>
      <c r="R64" s="33"/>
      <c r="S64" s="33"/>
    </row>
    <row r="65" spans="10:19" x14ac:dyDescent="0.2">
      <c r="J65" s="39"/>
      <c r="K65" s="36"/>
      <c r="L65" s="42"/>
      <c r="M65" s="33"/>
      <c r="N65" s="40"/>
      <c r="O65" s="33"/>
      <c r="P65" s="36"/>
      <c r="Q65" s="36"/>
      <c r="R65" s="33"/>
      <c r="S65" s="33"/>
    </row>
    <row r="66" spans="10:19" x14ac:dyDescent="0.2">
      <c r="J66" s="39"/>
      <c r="K66" s="36"/>
      <c r="L66" s="42"/>
      <c r="M66" s="33"/>
      <c r="N66" s="40"/>
      <c r="O66" s="33"/>
      <c r="P66" s="36"/>
      <c r="Q66" s="36"/>
      <c r="R66" s="33"/>
      <c r="S66" s="33"/>
    </row>
    <row r="67" spans="10:19" x14ac:dyDescent="0.2">
      <c r="J67" s="39"/>
      <c r="K67" s="36"/>
      <c r="L67" s="42"/>
      <c r="M67" s="33"/>
      <c r="N67" s="40"/>
      <c r="O67" s="33"/>
      <c r="P67" s="36"/>
      <c r="Q67" s="36"/>
      <c r="R67" s="33"/>
      <c r="S67" s="33"/>
    </row>
    <row r="68" spans="10:19" x14ac:dyDescent="0.2">
      <c r="J68" s="36"/>
      <c r="K68" s="36"/>
      <c r="L68" s="42"/>
      <c r="M68" s="33"/>
      <c r="N68" s="40"/>
      <c r="O68" s="33"/>
      <c r="P68" s="36"/>
      <c r="Q68" s="36"/>
      <c r="R68" s="33"/>
      <c r="S68" s="33"/>
    </row>
    <row r="69" spans="10:19" x14ac:dyDescent="0.2">
      <c r="J69" s="36"/>
      <c r="K69" s="36"/>
      <c r="L69" s="42"/>
      <c r="M69" s="33"/>
      <c r="N69" s="40"/>
      <c r="O69" s="33"/>
      <c r="P69" s="36"/>
      <c r="Q69" s="36"/>
      <c r="R69" s="33"/>
      <c r="S69" s="33"/>
    </row>
    <row r="70" spans="10:19" x14ac:dyDescent="0.2">
      <c r="J70" s="36"/>
      <c r="K70" s="36"/>
      <c r="L70" s="42"/>
      <c r="M70" s="40"/>
      <c r="N70" s="40"/>
      <c r="O70" s="33"/>
      <c r="P70" s="36"/>
      <c r="Q70" s="36"/>
      <c r="R70" s="40"/>
      <c r="S70" s="33"/>
    </row>
    <row r="71" spans="10:19" x14ac:dyDescent="0.2">
      <c r="J71" s="36"/>
      <c r="K71" s="36"/>
      <c r="L71" s="42"/>
      <c r="M71" s="40"/>
      <c r="N71" s="40"/>
      <c r="O71" s="33"/>
      <c r="P71" s="36"/>
      <c r="Q71" s="43"/>
      <c r="R71" s="40"/>
      <c r="S71" s="33"/>
    </row>
    <row r="72" spans="10:19" x14ac:dyDescent="0.2">
      <c r="J72" s="36"/>
      <c r="K72" s="43"/>
      <c r="L72" s="40"/>
      <c r="M72" s="40"/>
      <c r="N72" s="40"/>
      <c r="O72" s="33"/>
      <c r="P72" s="36"/>
      <c r="Q72" s="36"/>
      <c r="R72" s="40"/>
      <c r="S72" s="40"/>
    </row>
    <row r="73" spans="10:19" x14ac:dyDescent="0.2">
      <c r="J73" s="36"/>
      <c r="K73" s="43"/>
      <c r="L73" s="40"/>
      <c r="M73" s="40"/>
      <c r="N73" s="40"/>
      <c r="O73" s="33"/>
      <c r="P73" s="36"/>
      <c r="Q73" s="36"/>
      <c r="R73" s="40"/>
      <c r="S73" s="40"/>
    </row>
    <row r="74" spans="10:19" x14ac:dyDescent="0.2">
      <c r="J74" s="36"/>
      <c r="K74" s="43"/>
      <c r="L74" s="40"/>
      <c r="M74" s="40"/>
      <c r="N74" s="40"/>
      <c r="O74" s="33"/>
      <c r="P74" s="36"/>
      <c r="Q74" s="36"/>
      <c r="R74" s="40"/>
      <c r="S74" s="40"/>
    </row>
    <row r="75" spans="10:19" x14ac:dyDescent="0.2">
      <c r="J75" s="36"/>
      <c r="K75" s="43"/>
      <c r="L75" s="40"/>
      <c r="M75" s="40"/>
      <c r="N75" s="40"/>
      <c r="O75" s="33"/>
      <c r="P75" s="36"/>
      <c r="Q75" s="36"/>
      <c r="R75" s="33"/>
      <c r="S75" s="40"/>
    </row>
    <row r="76" spans="10:19" x14ac:dyDescent="0.2">
      <c r="J76" s="36"/>
      <c r="K76" s="36"/>
      <c r="L76" s="42"/>
      <c r="M76" s="33"/>
      <c r="N76" s="40"/>
      <c r="O76" s="33"/>
      <c r="P76" s="36"/>
      <c r="Q76" s="36"/>
      <c r="R76" s="33"/>
      <c r="S76" s="33"/>
    </row>
    <row r="77" spans="10:19" x14ac:dyDescent="0.2">
      <c r="J77" s="39"/>
      <c r="K77" s="36"/>
      <c r="L77" s="42"/>
      <c r="M77" s="33"/>
      <c r="N77" s="40"/>
      <c r="O77" s="33"/>
      <c r="P77" s="36"/>
      <c r="Q77" s="36"/>
      <c r="R77" s="33"/>
      <c r="S77" s="33"/>
    </row>
    <row r="78" spans="10:19" x14ac:dyDescent="0.2">
      <c r="J78" s="39"/>
      <c r="K78" s="36"/>
      <c r="L78" s="42"/>
      <c r="M78" s="33"/>
      <c r="N78" s="40"/>
      <c r="O78" s="33"/>
      <c r="P78" s="36"/>
      <c r="Q78" s="36"/>
      <c r="R78" s="33"/>
      <c r="S78" s="33"/>
    </row>
    <row r="79" spans="10:19" x14ac:dyDescent="0.2">
      <c r="J79" s="39"/>
      <c r="K79" s="36"/>
      <c r="L79" s="42"/>
      <c r="M79" s="33"/>
      <c r="N79" s="40"/>
      <c r="O79" s="33"/>
      <c r="P79" s="36"/>
      <c r="Q79" s="36"/>
      <c r="R79" s="33"/>
      <c r="S79" s="33"/>
    </row>
    <row r="80" spans="10:19" x14ac:dyDescent="0.2">
      <c r="J80" s="36"/>
      <c r="K80" s="36"/>
      <c r="L80" s="42"/>
      <c r="M80" s="33"/>
      <c r="N80" s="40"/>
      <c r="O80" s="33"/>
      <c r="P80" s="36"/>
      <c r="Q80" s="36"/>
      <c r="R80" s="33"/>
      <c r="S80" s="33"/>
    </row>
    <row r="81" spans="10:19" x14ac:dyDescent="0.2">
      <c r="J81" s="39"/>
      <c r="K81" s="36"/>
      <c r="L81" s="42"/>
      <c r="M81" s="33"/>
      <c r="N81" s="40"/>
      <c r="O81" s="33"/>
      <c r="P81" s="36"/>
      <c r="Q81" s="36"/>
      <c r="R81" s="33"/>
      <c r="S81" s="33"/>
    </row>
    <row r="82" spans="10:19" x14ac:dyDescent="0.2">
      <c r="J82" s="36"/>
      <c r="K82" s="36"/>
      <c r="L82" s="42"/>
      <c r="M82" s="33"/>
      <c r="N82" s="40"/>
      <c r="O82" s="33"/>
      <c r="P82" s="36"/>
      <c r="Q82" s="36"/>
      <c r="R82" s="33"/>
      <c r="S82" s="33"/>
    </row>
    <row r="83" spans="10:19" x14ac:dyDescent="0.2">
      <c r="J83" s="39"/>
      <c r="K83" s="36"/>
      <c r="L83" s="42"/>
      <c r="M83" s="33"/>
      <c r="N83" s="40"/>
      <c r="O83" s="33"/>
      <c r="P83" s="36"/>
      <c r="Q83" s="36"/>
      <c r="R83" s="33"/>
      <c r="S83" s="33"/>
    </row>
    <row r="84" spans="10:19" x14ac:dyDescent="0.2">
      <c r="J84" s="36"/>
      <c r="K84" s="36"/>
      <c r="L84" s="42"/>
      <c r="M84" s="33"/>
      <c r="N84" s="40"/>
      <c r="O84" s="33"/>
      <c r="P84" s="36"/>
      <c r="Q84" s="36"/>
      <c r="R84" s="33"/>
      <c r="S84" s="33"/>
    </row>
    <row r="85" spans="10:19" x14ac:dyDescent="0.2">
      <c r="J85" s="39"/>
      <c r="K85" s="36"/>
      <c r="L85" s="42"/>
      <c r="M85" s="33"/>
      <c r="N85" s="40"/>
      <c r="O85" s="33"/>
      <c r="P85" s="36"/>
      <c r="Q85" s="36"/>
      <c r="R85" s="33"/>
      <c r="S85" s="33"/>
    </row>
    <row r="86" spans="10:19" x14ac:dyDescent="0.2">
      <c r="J86" s="36"/>
      <c r="K86" s="36"/>
      <c r="L86" s="42"/>
      <c r="M86" s="33"/>
      <c r="N86" s="40"/>
      <c r="O86" s="33"/>
      <c r="P86" s="36"/>
      <c r="Q86" s="36"/>
      <c r="R86" s="33"/>
      <c r="S86" s="33"/>
    </row>
    <row r="87" spans="10:19" x14ac:dyDescent="0.2">
      <c r="J87" s="39"/>
      <c r="K87" s="36"/>
      <c r="L87" s="42"/>
      <c r="M87" s="33"/>
      <c r="N87" s="40"/>
      <c r="O87" s="33"/>
      <c r="P87" s="36"/>
      <c r="Q87" s="36"/>
      <c r="R87" s="33"/>
      <c r="S87" s="33"/>
    </row>
    <row r="88" spans="10:19" x14ac:dyDescent="0.2">
      <c r="J88" s="36"/>
      <c r="K88" s="36"/>
      <c r="L88" s="42"/>
      <c r="M88" s="33"/>
      <c r="N88" s="40"/>
      <c r="O88" s="33"/>
      <c r="P88" s="36"/>
      <c r="Q88" s="36"/>
      <c r="R88" s="33"/>
      <c r="S88" s="33"/>
    </row>
    <row r="89" spans="10:19" ht="26" x14ac:dyDescent="0.3">
      <c r="J89" s="37"/>
      <c r="K89" s="37"/>
      <c r="L89" s="37"/>
      <c r="M89" s="37"/>
      <c r="N89" s="37"/>
      <c r="O89" s="37"/>
      <c r="P89" s="37"/>
      <c r="Q89" s="37"/>
      <c r="R89" s="37"/>
      <c r="S89" s="33"/>
    </row>
  </sheetData>
  <mergeCells count="13">
    <mergeCell ref="J31:R31"/>
    <mergeCell ref="J35:Q35"/>
    <mergeCell ref="K33:K34"/>
    <mergeCell ref="V21:AC21"/>
    <mergeCell ref="J89:R89"/>
    <mergeCell ref="A21:H21"/>
    <mergeCell ref="A1:E1"/>
    <mergeCell ref="A55:G55"/>
    <mergeCell ref="H15:P15"/>
    <mergeCell ref="B58:C58"/>
    <mergeCell ref="J21:R21"/>
    <mergeCell ref="J25:Q25"/>
    <mergeCell ref="A2:C3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 Natalia Molano Saavedra</dc:creator>
  <cp:keywords/>
  <dc:description/>
  <cp:lastModifiedBy>Microsoft Office User</cp:lastModifiedBy>
  <cp:revision/>
  <cp:lastPrinted>2022-09-11T03:27:14Z</cp:lastPrinted>
  <dcterms:created xsi:type="dcterms:W3CDTF">2022-07-05T04:01:38Z</dcterms:created>
  <dcterms:modified xsi:type="dcterms:W3CDTF">2022-09-28T04:54:00Z</dcterms:modified>
  <cp:category/>
  <cp:contentStatus/>
</cp:coreProperties>
</file>