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nstanza/Desktop/ESTADO  23 DE OCTUBRE PDF/"/>
    </mc:Choice>
  </mc:AlternateContent>
  <xr:revisionPtr revIDLastSave="0" documentId="8_{CE3FC67F-176D-CC44-8C13-3874C456B597}" xr6:coauthVersionLast="47" xr6:coauthVersionMax="47" xr10:uidLastSave="{00000000-0000-0000-0000-000000000000}"/>
  <bookViews>
    <workbookView xWindow="0" yWindow="500" windowWidth="20740" windowHeight="11160" xr2:uid="{9FD86EDD-B360-4DDB-ADFA-B69FB95EED58}"/>
  </bookViews>
  <sheets>
    <sheet name="Hoja relación valores" sheetId="2" r:id="rId1"/>
    <sheet name="Capital completo" sheetId="24" r:id="rId2"/>
    <sheet name="05-5734" sheetId="3" r:id="rId3"/>
    <sheet name="05-6169" sheetId="4" r:id="rId4"/>
    <sheet name="05-6765" sheetId="5" r:id="rId5"/>
    <sheet name="05-7757" sheetId="6" r:id="rId6"/>
    <sheet name="05-7766" sheetId="7" r:id="rId7"/>
    <sheet name="05-8937" sheetId="8" r:id="rId8"/>
    <sheet name="05-9044" sheetId="9" r:id="rId9"/>
    <sheet name="05-9137" sheetId="10" r:id="rId10"/>
    <sheet name="05-9339" sheetId="11" r:id="rId11"/>
    <sheet name="05-10137" sheetId="12" r:id="rId12"/>
    <sheet name="05-11167" sheetId="14" r:id="rId13"/>
    <sheet name="05-12796" sheetId="15" r:id="rId14"/>
    <sheet name="05-12889" sheetId="17" r:id="rId15"/>
    <sheet name="05-12890" sheetId="18" r:id="rId16"/>
    <sheet name="05-14667" sheetId="19" r:id="rId17"/>
    <sheet name="05-16845" sheetId="20" r:id="rId18"/>
    <sheet name="24479" sheetId="21" r:id="rId19"/>
    <sheet name="24755" sheetId="22" r:id="rId20"/>
    <sheet name="05-30137" sheetId="23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24" l="1"/>
  <c r="F88" i="24"/>
  <c r="D88" i="24"/>
  <c r="F87" i="24"/>
  <c r="D87" i="24"/>
  <c r="G87" i="24" s="1"/>
  <c r="F86" i="24"/>
  <c r="D86" i="24"/>
  <c r="F85" i="24"/>
  <c r="D85" i="24"/>
  <c r="F84" i="24"/>
  <c r="D84" i="24"/>
  <c r="G84" i="24" s="1"/>
  <c r="F83" i="24"/>
  <c r="D83" i="24"/>
  <c r="F82" i="24"/>
  <c r="D82" i="24"/>
  <c r="F81" i="24"/>
  <c r="D81" i="24"/>
  <c r="F80" i="24"/>
  <c r="D80" i="24"/>
  <c r="F79" i="24"/>
  <c r="D79" i="24"/>
  <c r="F78" i="24"/>
  <c r="D78" i="24"/>
  <c r="F77" i="24"/>
  <c r="D77" i="24"/>
  <c r="F76" i="24"/>
  <c r="D76" i="24"/>
  <c r="F75" i="24"/>
  <c r="G75" i="24" s="1"/>
  <c r="D75" i="24"/>
  <c r="F74" i="24"/>
  <c r="D74" i="24"/>
  <c r="F73" i="24"/>
  <c r="D73" i="24"/>
  <c r="F72" i="24"/>
  <c r="D72" i="24"/>
  <c r="F71" i="24"/>
  <c r="G71" i="24" s="1"/>
  <c r="D71" i="24"/>
  <c r="F70" i="24"/>
  <c r="D70" i="24"/>
  <c r="F69" i="24"/>
  <c r="D69" i="24"/>
  <c r="F68" i="24"/>
  <c r="D68" i="24"/>
  <c r="F67" i="24"/>
  <c r="D67" i="24"/>
  <c r="F66" i="24"/>
  <c r="D66" i="24"/>
  <c r="F65" i="24"/>
  <c r="D65" i="24"/>
  <c r="F64" i="24"/>
  <c r="D64" i="24"/>
  <c r="G63" i="24"/>
  <c r="F63" i="24"/>
  <c r="D63" i="24"/>
  <c r="F62" i="24"/>
  <c r="D62" i="24"/>
  <c r="G62" i="24" s="1"/>
  <c r="F61" i="24"/>
  <c r="D61" i="24"/>
  <c r="G61" i="24" s="1"/>
  <c r="F60" i="24"/>
  <c r="D60" i="24"/>
  <c r="G60" i="24" s="1"/>
  <c r="F59" i="24"/>
  <c r="D59" i="24"/>
  <c r="F58" i="24"/>
  <c r="D58" i="24"/>
  <c r="F57" i="24"/>
  <c r="D57" i="24"/>
  <c r="F56" i="24"/>
  <c r="D56" i="24"/>
  <c r="F55" i="24"/>
  <c r="D55" i="24"/>
  <c r="F54" i="24"/>
  <c r="D54" i="24"/>
  <c r="F53" i="24"/>
  <c r="D53" i="24"/>
  <c r="G53" i="24" s="1"/>
  <c r="F52" i="24"/>
  <c r="D52" i="24"/>
  <c r="G52" i="24" s="1"/>
  <c r="F51" i="24"/>
  <c r="D51" i="24"/>
  <c r="F50" i="24"/>
  <c r="D50" i="24"/>
  <c r="F49" i="24"/>
  <c r="D49" i="24"/>
  <c r="G49" i="24" s="1"/>
  <c r="F48" i="24"/>
  <c r="D48" i="24"/>
  <c r="F47" i="24"/>
  <c r="D47" i="24"/>
  <c r="F46" i="24"/>
  <c r="D46" i="24"/>
  <c r="F45" i="24"/>
  <c r="D45" i="24"/>
  <c r="F44" i="24"/>
  <c r="D44" i="24"/>
  <c r="G44" i="24" s="1"/>
  <c r="F43" i="24"/>
  <c r="G43" i="24" s="1"/>
  <c r="D43" i="24"/>
  <c r="F42" i="24"/>
  <c r="G42" i="24" s="1"/>
  <c r="D42" i="24"/>
  <c r="F41" i="24"/>
  <c r="D41" i="24"/>
  <c r="F40" i="24"/>
  <c r="D40" i="24"/>
  <c r="F39" i="24"/>
  <c r="G39" i="24" s="1"/>
  <c r="D39" i="24"/>
  <c r="F38" i="24"/>
  <c r="G38" i="24" s="1"/>
  <c r="D38" i="24"/>
  <c r="F37" i="24"/>
  <c r="D37" i="24"/>
  <c r="F36" i="24"/>
  <c r="D36" i="24"/>
  <c r="F35" i="24"/>
  <c r="D35" i="24"/>
  <c r="F34" i="24"/>
  <c r="G34" i="24" s="1"/>
  <c r="D34" i="24"/>
  <c r="F33" i="24"/>
  <c r="D33" i="24"/>
  <c r="F32" i="24"/>
  <c r="D32" i="24"/>
  <c r="F31" i="24"/>
  <c r="G31" i="24" s="1"/>
  <c r="D31" i="24"/>
  <c r="F30" i="24"/>
  <c r="D30" i="24"/>
  <c r="F29" i="24"/>
  <c r="D29" i="24"/>
  <c r="F28" i="24"/>
  <c r="D28" i="24"/>
  <c r="F27" i="24"/>
  <c r="G27" i="24" s="1"/>
  <c r="D27" i="24"/>
  <c r="F26" i="24"/>
  <c r="G26" i="24" s="1"/>
  <c r="D26" i="24"/>
  <c r="F25" i="24"/>
  <c r="D25" i="24"/>
  <c r="F24" i="24"/>
  <c r="D24" i="24"/>
  <c r="F23" i="24"/>
  <c r="D23" i="24"/>
  <c r="G23" i="24" s="1"/>
  <c r="F22" i="24"/>
  <c r="D22" i="24"/>
  <c r="F21" i="24"/>
  <c r="D21" i="24"/>
  <c r="G21" i="24" s="1"/>
  <c r="F20" i="24"/>
  <c r="D20" i="24"/>
  <c r="G20" i="24" s="1"/>
  <c r="F19" i="24"/>
  <c r="D19" i="24"/>
  <c r="F18" i="24"/>
  <c r="D18" i="24"/>
  <c r="F17" i="24"/>
  <c r="D17" i="24"/>
  <c r="G17" i="24" s="1"/>
  <c r="F16" i="24"/>
  <c r="D16" i="24"/>
  <c r="F15" i="24"/>
  <c r="D15" i="24"/>
  <c r="F14" i="24"/>
  <c r="D14" i="24"/>
  <c r="F13" i="24"/>
  <c r="D13" i="24"/>
  <c r="G13" i="24" s="1"/>
  <c r="F12" i="24"/>
  <c r="D12" i="24"/>
  <c r="F11" i="24"/>
  <c r="D11" i="24"/>
  <c r="F10" i="24"/>
  <c r="D10" i="24"/>
  <c r="F9" i="24"/>
  <c r="D9" i="24"/>
  <c r="F8" i="24"/>
  <c r="D8" i="24"/>
  <c r="G8" i="24" s="1"/>
  <c r="D7" i="24"/>
  <c r="G7" i="24" s="1"/>
  <c r="D6" i="24"/>
  <c r="G6" i="24" s="1"/>
  <c r="F16" i="23"/>
  <c r="G98" i="23"/>
  <c r="F88" i="23"/>
  <c r="G88" i="23" s="1"/>
  <c r="D88" i="23"/>
  <c r="F87" i="23"/>
  <c r="D87" i="23"/>
  <c r="F86" i="23"/>
  <c r="D86" i="23"/>
  <c r="G85" i="23"/>
  <c r="F85" i="23"/>
  <c r="D85" i="23"/>
  <c r="F84" i="23"/>
  <c r="D84" i="23"/>
  <c r="F83" i="23"/>
  <c r="D83" i="23"/>
  <c r="G83" i="23" s="1"/>
  <c r="F82" i="23"/>
  <c r="D82" i="23"/>
  <c r="F81" i="23"/>
  <c r="D81" i="23"/>
  <c r="F80" i="23"/>
  <c r="D80" i="23"/>
  <c r="F79" i="23"/>
  <c r="D79" i="23"/>
  <c r="F78" i="23"/>
  <c r="D78" i="23"/>
  <c r="F77" i="23"/>
  <c r="D77" i="23"/>
  <c r="F76" i="23"/>
  <c r="G76" i="23" s="1"/>
  <c r="D76" i="23"/>
  <c r="F75" i="23"/>
  <c r="D75" i="23"/>
  <c r="F74" i="23"/>
  <c r="D74" i="23"/>
  <c r="F73" i="23"/>
  <c r="D73" i="23"/>
  <c r="G73" i="23" s="1"/>
  <c r="F72" i="23"/>
  <c r="D72" i="23"/>
  <c r="F71" i="23"/>
  <c r="D71" i="23"/>
  <c r="F70" i="23"/>
  <c r="D70" i="23"/>
  <c r="F69" i="23"/>
  <c r="D69" i="23"/>
  <c r="G69" i="23" s="1"/>
  <c r="F68" i="23"/>
  <c r="G68" i="23" s="1"/>
  <c r="D68" i="23"/>
  <c r="F67" i="23"/>
  <c r="D67" i="23"/>
  <c r="F66" i="23"/>
  <c r="D66" i="23"/>
  <c r="F65" i="23"/>
  <c r="G65" i="23" s="1"/>
  <c r="D65" i="23"/>
  <c r="F64" i="23"/>
  <c r="G64" i="23" s="1"/>
  <c r="D64" i="23"/>
  <c r="F63" i="23"/>
  <c r="D63" i="23"/>
  <c r="F62" i="23"/>
  <c r="D62" i="23"/>
  <c r="F61" i="23"/>
  <c r="D61" i="23"/>
  <c r="G61" i="23" s="1"/>
  <c r="F60" i="23"/>
  <c r="D60" i="23"/>
  <c r="F59" i="23"/>
  <c r="D59" i="23"/>
  <c r="F58" i="23"/>
  <c r="D58" i="23"/>
  <c r="G58" i="23" s="1"/>
  <c r="F57" i="23"/>
  <c r="D57" i="23"/>
  <c r="F56" i="23"/>
  <c r="G56" i="23" s="1"/>
  <c r="D56" i="23"/>
  <c r="F55" i="23"/>
  <c r="D55" i="23"/>
  <c r="F54" i="23"/>
  <c r="D54" i="23"/>
  <c r="G53" i="23"/>
  <c r="F53" i="23"/>
  <c r="D53" i="23"/>
  <c r="F52" i="23"/>
  <c r="D52" i="23"/>
  <c r="F51" i="23"/>
  <c r="D51" i="23"/>
  <c r="G51" i="23" s="1"/>
  <c r="F50" i="23"/>
  <c r="D50" i="23"/>
  <c r="F49" i="23"/>
  <c r="D49" i="23"/>
  <c r="F48" i="23"/>
  <c r="D48" i="23"/>
  <c r="F47" i="23"/>
  <c r="D47" i="23"/>
  <c r="F46" i="23"/>
  <c r="D46" i="23"/>
  <c r="F45" i="23"/>
  <c r="D45" i="23"/>
  <c r="F44" i="23"/>
  <c r="G44" i="23" s="1"/>
  <c r="D44" i="23"/>
  <c r="F43" i="23"/>
  <c r="D43" i="23"/>
  <c r="F42" i="23"/>
  <c r="D42" i="23"/>
  <c r="G41" i="23"/>
  <c r="F41" i="23"/>
  <c r="D41" i="23"/>
  <c r="F40" i="23"/>
  <c r="D40" i="23"/>
  <c r="F39" i="23"/>
  <c r="D39" i="23"/>
  <c r="F38" i="23"/>
  <c r="D38" i="23"/>
  <c r="F37" i="23"/>
  <c r="D37" i="23"/>
  <c r="F36" i="23"/>
  <c r="D36" i="23"/>
  <c r="F35" i="23"/>
  <c r="D35" i="23"/>
  <c r="G35" i="23" s="1"/>
  <c r="F34" i="23"/>
  <c r="D34" i="23"/>
  <c r="F33" i="23"/>
  <c r="D33" i="23"/>
  <c r="F32" i="23"/>
  <c r="D32" i="23"/>
  <c r="F31" i="23"/>
  <c r="D31" i="23"/>
  <c r="F30" i="23"/>
  <c r="D30" i="23"/>
  <c r="F29" i="23"/>
  <c r="D29" i="23"/>
  <c r="F28" i="23"/>
  <c r="G28" i="23" s="1"/>
  <c r="D28" i="23"/>
  <c r="F27" i="23"/>
  <c r="D27" i="23"/>
  <c r="F26" i="23"/>
  <c r="D26" i="23"/>
  <c r="F25" i="23"/>
  <c r="D25" i="23"/>
  <c r="G25" i="23" s="1"/>
  <c r="F24" i="23"/>
  <c r="D24" i="23"/>
  <c r="F23" i="23"/>
  <c r="D23" i="23"/>
  <c r="G23" i="23" s="1"/>
  <c r="F22" i="23"/>
  <c r="D22" i="23"/>
  <c r="F21" i="23"/>
  <c r="D21" i="23"/>
  <c r="F20" i="23"/>
  <c r="D20" i="23"/>
  <c r="F19" i="23"/>
  <c r="D19" i="23"/>
  <c r="G19" i="23" s="1"/>
  <c r="F18" i="23"/>
  <c r="D18" i="23"/>
  <c r="F17" i="23"/>
  <c r="D17" i="23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G10" i="23" s="1"/>
  <c r="D9" i="23"/>
  <c r="G9" i="23" s="1"/>
  <c r="D8" i="23"/>
  <c r="G8" i="23" s="1"/>
  <c r="D7" i="23"/>
  <c r="G7" i="23" s="1"/>
  <c r="D6" i="23"/>
  <c r="G6" i="23" s="1"/>
  <c r="G98" i="22"/>
  <c r="F88" i="22"/>
  <c r="G88" i="22" s="1"/>
  <c r="D88" i="22"/>
  <c r="F87" i="22"/>
  <c r="G87" i="22" s="1"/>
  <c r="D87" i="22"/>
  <c r="F86" i="22"/>
  <c r="D86" i="22"/>
  <c r="F85" i="22"/>
  <c r="D85" i="22"/>
  <c r="F84" i="22"/>
  <c r="D84" i="22"/>
  <c r="F83" i="22"/>
  <c r="D83" i="22"/>
  <c r="G83" i="22" s="1"/>
  <c r="F82" i="22"/>
  <c r="D82" i="22"/>
  <c r="G82" i="22" s="1"/>
  <c r="F81" i="22"/>
  <c r="D81" i="22"/>
  <c r="G81" i="22" s="1"/>
  <c r="F80" i="22"/>
  <c r="D80" i="22"/>
  <c r="G80" i="22" s="1"/>
  <c r="F79" i="22"/>
  <c r="D79" i="22"/>
  <c r="F78" i="22"/>
  <c r="D78" i="22"/>
  <c r="F77" i="22"/>
  <c r="D77" i="22"/>
  <c r="F76" i="22"/>
  <c r="D76" i="22"/>
  <c r="F75" i="22"/>
  <c r="D75" i="22"/>
  <c r="G75" i="22" s="1"/>
  <c r="F74" i="22"/>
  <c r="D74" i="22"/>
  <c r="F73" i="22"/>
  <c r="D73" i="22"/>
  <c r="F72" i="22"/>
  <c r="D72" i="22"/>
  <c r="F71" i="22"/>
  <c r="G71" i="22" s="1"/>
  <c r="D71" i="22"/>
  <c r="F70" i="22"/>
  <c r="D70" i="22"/>
  <c r="F69" i="22"/>
  <c r="D69" i="22"/>
  <c r="F68" i="22"/>
  <c r="D68" i="22"/>
  <c r="G67" i="22"/>
  <c r="F67" i="22"/>
  <c r="D67" i="22"/>
  <c r="F66" i="22"/>
  <c r="D66" i="22"/>
  <c r="G66" i="22" s="1"/>
  <c r="F65" i="22"/>
  <c r="D65" i="22"/>
  <c r="G65" i="22" s="1"/>
  <c r="F64" i="22"/>
  <c r="D64" i="22"/>
  <c r="G64" i="22" s="1"/>
  <c r="F63" i="22"/>
  <c r="D63" i="22"/>
  <c r="F62" i="22"/>
  <c r="D62" i="22"/>
  <c r="F61" i="22"/>
  <c r="D61" i="22"/>
  <c r="F60" i="22"/>
  <c r="D60" i="22"/>
  <c r="F59" i="22"/>
  <c r="D59" i="22"/>
  <c r="F58" i="22"/>
  <c r="D58" i="22"/>
  <c r="F57" i="22"/>
  <c r="D57" i="22"/>
  <c r="F56" i="22"/>
  <c r="G56" i="22" s="1"/>
  <c r="D56" i="22"/>
  <c r="F55" i="22"/>
  <c r="G55" i="22" s="1"/>
  <c r="D55" i="22"/>
  <c r="F54" i="22"/>
  <c r="D54" i="22"/>
  <c r="F53" i="22"/>
  <c r="D53" i="22"/>
  <c r="F52" i="22"/>
  <c r="G52" i="22" s="1"/>
  <c r="D52" i="22"/>
  <c r="G51" i="22"/>
  <c r="F51" i="22"/>
  <c r="D51" i="22"/>
  <c r="F50" i="22"/>
  <c r="D50" i="22"/>
  <c r="G50" i="22" s="1"/>
  <c r="F49" i="22"/>
  <c r="D49" i="22"/>
  <c r="G49" i="22" s="1"/>
  <c r="F48" i="22"/>
  <c r="D48" i="22"/>
  <c r="F47" i="22"/>
  <c r="D47" i="22"/>
  <c r="F46" i="22"/>
  <c r="D46" i="22"/>
  <c r="F45" i="22"/>
  <c r="D45" i="22"/>
  <c r="F44" i="22"/>
  <c r="D44" i="22"/>
  <c r="F43" i="22"/>
  <c r="D43" i="22"/>
  <c r="G43" i="22" s="1"/>
  <c r="F42" i="22"/>
  <c r="D42" i="22"/>
  <c r="F41" i="22"/>
  <c r="D41" i="22"/>
  <c r="F40" i="22"/>
  <c r="D40" i="22"/>
  <c r="F39" i="22"/>
  <c r="G39" i="22" s="1"/>
  <c r="D39" i="22"/>
  <c r="F38" i="22"/>
  <c r="D38" i="22"/>
  <c r="F37" i="22"/>
  <c r="D37" i="22"/>
  <c r="F36" i="22"/>
  <c r="G36" i="22" s="1"/>
  <c r="D36" i="22"/>
  <c r="F35" i="22"/>
  <c r="D35" i="22"/>
  <c r="G35" i="22" s="1"/>
  <c r="F34" i="22"/>
  <c r="D34" i="22"/>
  <c r="G34" i="22" s="1"/>
  <c r="F33" i="22"/>
  <c r="D33" i="22"/>
  <c r="G33" i="22" s="1"/>
  <c r="F32" i="22"/>
  <c r="D32" i="22"/>
  <c r="G32" i="22" s="1"/>
  <c r="F31" i="22"/>
  <c r="D31" i="22"/>
  <c r="F30" i="22"/>
  <c r="D30" i="22"/>
  <c r="F29" i="22"/>
  <c r="D29" i="22"/>
  <c r="F28" i="22"/>
  <c r="D28" i="22"/>
  <c r="F27" i="22"/>
  <c r="D27" i="22"/>
  <c r="G27" i="22" s="1"/>
  <c r="F26" i="22"/>
  <c r="G26" i="22" s="1"/>
  <c r="D26" i="22"/>
  <c r="F25" i="22"/>
  <c r="D25" i="22"/>
  <c r="F24" i="22"/>
  <c r="D24" i="22"/>
  <c r="F23" i="22"/>
  <c r="G23" i="22" s="1"/>
  <c r="D23" i="22"/>
  <c r="F22" i="22"/>
  <c r="G22" i="22" s="1"/>
  <c r="D22" i="22"/>
  <c r="F21" i="22"/>
  <c r="D21" i="22"/>
  <c r="F20" i="22"/>
  <c r="D20" i="22"/>
  <c r="F19" i="22"/>
  <c r="D19" i="22"/>
  <c r="G19" i="22" s="1"/>
  <c r="F18" i="22"/>
  <c r="D18" i="22"/>
  <c r="F17" i="22"/>
  <c r="D17" i="22"/>
  <c r="G17" i="22" s="1"/>
  <c r="F16" i="22"/>
  <c r="D16" i="22"/>
  <c r="G16" i="22" s="1"/>
  <c r="F15" i="22"/>
  <c r="D15" i="22"/>
  <c r="F14" i="22"/>
  <c r="D14" i="22"/>
  <c r="D13" i="22"/>
  <c r="G13" i="22" s="1"/>
  <c r="D12" i="22"/>
  <c r="G12" i="22" s="1"/>
  <c r="D11" i="22"/>
  <c r="G11" i="22" s="1"/>
  <c r="D10" i="22"/>
  <c r="G10" i="22" s="1"/>
  <c r="D9" i="22"/>
  <c r="G9" i="22" s="1"/>
  <c r="D8" i="22"/>
  <c r="G8" i="22" s="1"/>
  <c r="D7" i="22"/>
  <c r="G7" i="22" s="1"/>
  <c r="D6" i="22"/>
  <c r="G6" i="22" s="1"/>
  <c r="F14" i="21"/>
  <c r="G98" i="21"/>
  <c r="F88" i="21"/>
  <c r="D88" i="21"/>
  <c r="F87" i="21"/>
  <c r="G87" i="21" s="1"/>
  <c r="D87" i="21"/>
  <c r="F86" i="21"/>
  <c r="G86" i="21" s="1"/>
  <c r="D86" i="21"/>
  <c r="F85" i="21"/>
  <c r="D85" i="21"/>
  <c r="F84" i="21"/>
  <c r="D84" i="21"/>
  <c r="F83" i="21"/>
  <c r="G83" i="21" s="1"/>
  <c r="D83" i="21"/>
  <c r="F82" i="21"/>
  <c r="G82" i="21" s="1"/>
  <c r="D82" i="21"/>
  <c r="F81" i="21"/>
  <c r="D81" i="21"/>
  <c r="F80" i="21"/>
  <c r="D80" i="21"/>
  <c r="G79" i="21"/>
  <c r="F79" i="21"/>
  <c r="D79" i="21"/>
  <c r="F78" i="21"/>
  <c r="D78" i="21"/>
  <c r="F77" i="21"/>
  <c r="D77" i="21"/>
  <c r="G77" i="21" s="1"/>
  <c r="F76" i="21"/>
  <c r="D76" i="21"/>
  <c r="F75" i="21"/>
  <c r="D75" i="21"/>
  <c r="F74" i="21"/>
  <c r="D74" i="21"/>
  <c r="F73" i="21"/>
  <c r="D73" i="21"/>
  <c r="F72" i="21"/>
  <c r="D72" i="21"/>
  <c r="F71" i="21"/>
  <c r="D71" i="21"/>
  <c r="F70" i="21"/>
  <c r="G70" i="21" s="1"/>
  <c r="D70" i="21"/>
  <c r="F69" i="21"/>
  <c r="D69" i="21"/>
  <c r="F68" i="21"/>
  <c r="D68" i="21"/>
  <c r="F67" i="21"/>
  <c r="G67" i="21" s="1"/>
  <c r="D67" i="21"/>
  <c r="F66" i="21"/>
  <c r="G66" i="21" s="1"/>
  <c r="D66" i="21"/>
  <c r="F65" i="21"/>
  <c r="D65" i="21"/>
  <c r="F64" i="21"/>
  <c r="D64" i="21"/>
  <c r="G63" i="21"/>
  <c r="F63" i="21"/>
  <c r="D63" i="21"/>
  <c r="F62" i="21"/>
  <c r="D62" i="21"/>
  <c r="F61" i="21"/>
  <c r="D61" i="21"/>
  <c r="G61" i="21" s="1"/>
  <c r="F60" i="21"/>
  <c r="D60" i="21"/>
  <c r="F59" i="21"/>
  <c r="D59" i="21"/>
  <c r="F58" i="21"/>
  <c r="D58" i="21"/>
  <c r="F57" i="21"/>
  <c r="D57" i="21"/>
  <c r="F56" i="21"/>
  <c r="D56" i="21"/>
  <c r="F55" i="21"/>
  <c r="D55" i="21"/>
  <c r="G55" i="21" s="1"/>
  <c r="F54" i="21"/>
  <c r="G54" i="21" s="1"/>
  <c r="D54" i="21"/>
  <c r="F53" i="21"/>
  <c r="D53" i="21"/>
  <c r="F52" i="21"/>
  <c r="D52" i="21"/>
  <c r="F51" i="21"/>
  <c r="G51" i="21" s="1"/>
  <c r="D51" i="21"/>
  <c r="F50" i="21"/>
  <c r="G50" i="21" s="1"/>
  <c r="D50" i="21"/>
  <c r="F49" i="21"/>
  <c r="D49" i="21"/>
  <c r="F48" i="21"/>
  <c r="D48" i="21"/>
  <c r="F47" i="21"/>
  <c r="D47" i="21"/>
  <c r="G47" i="21" s="1"/>
  <c r="F46" i="21"/>
  <c r="D46" i="21"/>
  <c r="F45" i="21"/>
  <c r="D45" i="21"/>
  <c r="G45" i="21" s="1"/>
  <c r="F44" i="21"/>
  <c r="D44" i="21"/>
  <c r="G44" i="21" s="1"/>
  <c r="F43" i="21"/>
  <c r="D43" i="21"/>
  <c r="F42" i="21"/>
  <c r="D42" i="21"/>
  <c r="F41" i="21"/>
  <c r="D41" i="21"/>
  <c r="F40" i="21"/>
  <c r="D40" i="21"/>
  <c r="F39" i="21"/>
  <c r="D39" i="21"/>
  <c r="G39" i="21" s="1"/>
  <c r="F38" i="21"/>
  <c r="G38" i="21" s="1"/>
  <c r="D38" i="21"/>
  <c r="F37" i="21"/>
  <c r="D37" i="21"/>
  <c r="F36" i="21"/>
  <c r="D36" i="21"/>
  <c r="F35" i="21"/>
  <c r="G35" i="21" s="1"/>
  <c r="D35" i="21"/>
  <c r="F34" i="21"/>
  <c r="G34" i="21" s="1"/>
  <c r="D34" i="21"/>
  <c r="F33" i="21"/>
  <c r="D33" i="21"/>
  <c r="F32" i="21"/>
  <c r="D32" i="21"/>
  <c r="F31" i="21"/>
  <c r="D31" i="21"/>
  <c r="G31" i="21" s="1"/>
  <c r="F30" i="21"/>
  <c r="D30" i="21"/>
  <c r="F29" i="21"/>
  <c r="D29" i="21"/>
  <c r="G29" i="21" s="1"/>
  <c r="F28" i="21"/>
  <c r="D28" i="21"/>
  <c r="G28" i="21" s="1"/>
  <c r="F27" i="21"/>
  <c r="D27" i="21"/>
  <c r="F26" i="21"/>
  <c r="D26" i="21"/>
  <c r="F25" i="21"/>
  <c r="D25" i="21"/>
  <c r="F24" i="21"/>
  <c r="D24" i="21"/>
  <c r="F23" i="21"/>
  <c r="D23" i="21"/>
  <c r="G23" i="21" s="1"/>
  <c r="F22" i="21"/>
  <c r="G22" i="21" s="1"/>
  <c r="D22" i="21"/>
  <c r="F21" i="21"/>
  <c r="D21" i="21"/>
  <c r="F20" i="21"/>
  <c r="D20" i="21"/>
  <c r="F19" i="21"/>
  <c r="G19" i="21" s="1"/>
  <c r="D19" i="21"/>
  <c r="F18" i="21"/>
  <c r="G18" i="21" s="1"/>
  <c r="D18" i="21"/>
  <c r="F17" i="21"/>
  <c r="D17" i="21"/>
  <c r="F16" i="21"/>
  <c r="D16" i="21"/>
  <c r="G15" i="21"/>
  <c r="F15" i="21"/>
  <c r="D15" i="21"/>
  <c r="D14" i="21"/>
  <c r="D13" i="21"/>
  <c r="G13" i="21" s="1"/>
  <c r="D12" i="21"/>
  <c r="G12" i="21" s="1"/>
  <c r="G11" i="21"/>
  <c r="D11" i="21"/>
  <c r="D10" i="21"/>
  <c r="G10" i="21" s="1"/>
  <c r="D9" i="21"/>
  <c r="G9" i="21" s="1"/>
  <c r="D8" i="21"/>
  <c r="G8" i="21" s="1"/>
  <c r="D7" i="21"/>
  <c r="G7" i="21" s="1"/>
  <c r="D6" i="21"/>
  <c r="G6" i="21" s="1"/>
  <c r="F11" i="20"/>
  <c r="G98" i="20"/>
  <c r="F88" i="20"/>
  <c r="D88" i="20"/>
  <c r="F87" i="20"/>
  <c r="D87" i="20"/>
  <c r="F86" i="20"/>
  <c r="D86" i="20"/>
  <c r="F85" i="20"/>
  <c r="D85" i="20"/>
  <c r="F84" i="20"/>
  <c r="D84" i="20"/>
  <c r="F83" i="20"/>
  <c r="D83" i="20"/>
  <c r="F82" i="20"/>
  <c r="D82" i="20"/>
  <c r="F81" i="20"/>
  <c r="D81" i="20"/>
  <c r="F80" i="20"/>
  <c r="G80" i="20" s="1"/>
  <c r="D80" i="20"/>
  <c r="F79" i="20"/>
  <c r="G79" i="20" s="1"/>
  <c r="D79" i="20"/>
  <c r="F78" i="20"/>
  <c r="D78" i="20"/>
  <c r="F77" i="20"/>
  <c r="D77" i="20"/>
  <c r="F76" i="20"/>
  <c r="G76" i="20" s="1"/>
  <c r="D76" i="20"/>
  <c r="G75" i="20"/>
  <c r="F75" i="20"/>
  <c r="D75" i="20"/>
  <c r="F74" i="20"/>
  <c r="D74" i="20"/>
  <c r="G74" i="20" s="1"/>
  <c r="F73" i="20"/>
  <c r="D73" i="20"/>
  <c r="G73" i="20" s="1"/>
  <c r="F72" i="20"/>
  <c r="D72" i="20"/>
  <c r="F71" i="20"/>
  <c r="D71" i="20"/>
  <c r="F70" i="20"/>
  <c r="D70" i="20"/>
  <c r="F69" i="20"/>
  <c r="D69" i="20"/>
  <c r="F68" i="20"/>
  <c r="D68" i="20"/>
  <c r="F67" i="20"/>
  <c r="D67" i="20"/>
  <c r="G67" i="20" s="1"/>
  <c r="F66" i="20"/>
  <c r="D66" i="20"/>
  <c r="F65" i="20"/>
  <c r="D65" i="20"/>
  <c r="F64" i="20"/>
  <c r="G64" i="20" s="1"/>
  <c r="D64" i="20"/>
  <c r="F63" i="20"/>
  <c r="G63" i="20" s="1"/>
  <c r="D63" i="20"/>
  <c r="F62" i="20"/>
  <c r="D62" i="20"/>
  <c r="F61" i="20"/>
  <c r="D61" i="20"/>
  <c r="F60" i="20"/>
  <c r="G60" i="20" s="1"/>
  <c r="D60" i="20"/>
  <c r="F59" i="20"/>
  <c r="D59" i="20"/>
  <c r="G59" i="20" s="1"/>
  <c r="F58" i="20"/>
  <c r="D58" i="20"/>
  <c r="G58" i="20" s="1"/>
  <c r="F57" i="20"/>
  <c r="D57" i="20"/>
  <c r="G57" i="20" s="1"/>
  <c r="F56" i="20"/>
  <c r="D56" i="20"/>
  <c r="F55" i="20"/>
  <c r="D55" i="20"/>
  <c r="G55" i="20" s="1"/>
  <c r="F54" i="20"/>
  <c r="D54" i="20"/>
  <c r="F53" i="20"/>
  <c r="D53" i="20"/>
  <c r="F52" i="20"/>
  <c r="G52" i="20" s="1"/>
  <c r="D52" i="20"/>
  <c r="F51" i="20"/>
  <c r="D51" i="20"/>
  <c r="G51" i="20" s="1"/>
  <c r="F50" i="20"/>
  <c r="D50" i="20"/>
  <c r="G50" i="20" s="1"/>
  <c r="F49" i="20"/>
  <c r="D49" i="20"/>
  <c r="G49" i="20" s="1"/>
  <c r="F48" i="20"/>
  <c r="D48" i="20"/>
  <c r="F47" i="20"/>
  <c r="D47" i="20"/>
  <c r="F46" i="20"/>
  <c r="D46" i="20"/>
  <c r="F45" i="20"/>
  <c r="D45" i="20"/>
  <c r="F44" i="20"/>
  <c r="G44" i="20" s="1"/>
  <c r="D44" i="20"/>
  <c r="G43" i="20"/>
  <c r="F43" i="20"/>
  <c r="D43" i="20"/>
  <c r="F42" i="20"/>
  <c r="D42" i="20"/>
  <c r="G42" i="20" s="1"/>
  <c r="F41" i="20"/>
  <c r="D41" i="20"/>
  <c r="G41" i="20" s="1"/>
  <c r="F40" i="20"/>
  <c r="D40" i="20"/>
  <c r="F39" i="20"/>
  <c r="D39" i="20"/>
  <c r="F38" i="20"/>
  <c r="D38" i="20"/>
  <c r="F37" i="20"/>
  <c r="D37" i="20"/>
  <c r="F36" i="20"/>
  <c r="G36" i="20" s="1"/>
  <c r="D36" i="20"/>
  <c r="G35" i="20"/>
  <c r="F35" i="20"/>
  <c r="D35" i="20"/>
  <c r="F34" i="20"/>
  <c r="D34" i="20"/>
  <c r="G34" i="20" s="1"/>
  <c r="F33" i="20"/>
  <c r="D33" i="20"/>
  <c r="G33" i="20" s="1"/>
  <c r="F32" i="20"/>
  <c r="D32" i="20"/>
  <c r="F31" i="20"/>
  <c r="D31" i="20"/>
  <c r="F30" i="20"/>
  <c r="D30" i="20"/>
  <c r="F29" i="20"/>
  <c r="D29" i="20"/>
  <c r="F28" i="20"/>
  <c r="G28" i="20" s="1"/>
  <c r="D28" i="20"/>
  <c r="F27" i="20"/>
  <c r="D27" i="20"/>
  <c r="G27" i="20" s="1"/>
  <c r="F26" i="20"/>
  <c r="D26" i="20"/>
  <c r="G26" i="20" s="1"/>
  <c r="F25" i="20"/>
  <c r="D25" i="20"/>
  <c r="G25" i="20" s="1"/>
  <c r="F24" i="20"/>
  <c r="D24" i="20"/>
  <c r="F23" i="20"/>
  <c r="D23" i="20"/>
  <c r="G23" i="20" s="1"/>
  <c r="F22" i="20"/>
  <c r="D22" i="20"/>
  <c r="F21" i="20"/>
  <c r="D21" i="20"/>
  <c r="F20" i="20"/>
  <c r="G20" i="20" s="1"/>
  <c r="D20" i="20"/>
  <c r="F19" i="20"/>
  <c r="D19" i="20"/>
  <c r="G19" i="20" s="1"/>
  <c r="F18" i="20"/>
  <c r="D18" i="20"/>
  <c r="G18" i="20" s="1"/>
  <c r="F17" i="20"/>
  <c r="D17" i="20"/>
  <c r="G17" i="20" s="1"/>
  <c r="F16" i="20"/>
  <c r="D16" i="20"/>
  <c r="F15" i="20"/>
  <c r="G15" i="20" s="1"/>
  <c r="D15" i="20"/>
  <c r="F14" i="20"/>
  <c r="D14" i="20"/>
  <c r="F13" i="20"/>
  <c r="D13" i="20"/>
  <c r="F12" i="20"/>
  <c r="G12" i="20" s="1"/>
  <c r="D12" i="20"/>
  <c r="D11" i="20"/>
  <c r="D10" i="20"/>
  <c r="G10" i="20" s="1"/>
  <c r="G9" i="20"/>
  <c r="D9" i="20"/>
  <c r="G8" i="20"/>
  <c r="D8" i="20"/>
  <c r="G7" i="20"/>
  <c r="D7" i="20"/>
  <c r="G6" i="20"/>
  <c r="D6" i="20"/>
  <c r="F10" i="19"/>
  <c r="G98" i="19"/>
  <c r="F88" i="19"/>
  <c r="G88" i="19" s="1"/>
  <c r="D88" i="19"/>
  <c r="F87" i="19"/>
  <c r="D87" i="19"/>
  <c r="F86" i="19"/>
  <c r="D86" i="19"/>
  <c r="F85" i="19"/>
  <c r="D85" i="19"/>
  <c r="G85" i="19" s="1"/>
  <c r="F84" i="19"/>
  <c r="G84" i="19" s="1"/>
  <c r="D84" i="19"/>
  <c r="F83" i="19"/>
  <c r="D83" i="19"/>
  <c r="G83" i="19" s="1"/>
  <c r="F82" i="19"/>
  <c r="D82" i="19"/>
  <c r="F81" i="19"/>
  <c r="D81" i="19"/>
  <c r="F80" i="19"/>
  <c r="G80" i="19" s="1"/>
  <c r="D80" i="19"/>
  <c r="F79" i="19"/>
  <c r="D79" i="19"/>
  <c r="F78" i="19"/>
  <c r="D78" i="19"/>
  <c r="F77" i="19"/>
  <c r="D77" i="19"/>
  <c r="G77" i="19" s="1"/>
  <c r="F76" i="19"/>
  <c r="G76" i="19" s="1"/>
  <c r="D76" i="19"/>
  <c r="F75" i="19"/>
  <c r="D75" i="19"/>
  <c r="G75" i="19" s="1"/>
  <c r="F74" i="19"/>
  <c r="D74" i="19"/>
  <c r="F73" i="19"/>
  <c r="D73" i="19"/>
  <c r="F72" i="19"/>
  <c r="G72" i="19" s="1"/>
  <c r="D72" i="19"/>
  <c r="F71" i="19"/>
  <c r="D71" i="19"/>
  <c r="F70" i="19"/>
  <c r="D70" i="19"/>
  <c r="F69" i="19"/>
  <c r="D69" i="19"/>
  <c r="F68" i="19"/>
  <c r="D68" i="19"/>
  <c r="F67" i="19"/>
  <c r="D67" i="19"/>
  <c r="F66" i="19"/>
  <c r="D66" i="19"/>
  <c r="G66" i="19" s="1"/>
  <c r="F65" i="19"/>
  <c r="G65" i="19" s="1"/>
  <c r="D65" i="19"/>
  <c r="F64" i="19"/>
  <c r="D64" i="19"/>
  <c r="F63" i="19"/>
  <c r="D63" i="19"/>
  <c r="F62" i="19"/>
  <c r="D62" i="19"/>
  <c r="G61" i="19"/>
  <c r="F61" i="19"/>
  <c r="D61" i="19"/>
  <c r="F60" i="19"/>
  <c r="D60" i="19"/>
  <c r="F59" i="19"/>
  <c r="D59" i="19"/>
  <c r="F58" i="19"/>
  <c r="D58" i="19"/>
  <c r="G58" i="19" s="1"/>
  <c r="F57" i="19"/>
  <c r="G57" i="19" s="1"/>
  <c r="D57" i="19"/>
  <c r="F56" i="19"/>
  <c r="D56" i="19"/>
  <c r="F55" i="19"/>
  <c r="D55" i="19"/>
  <c r="F54" i="19"/>
  <c r="D54" i="19"/>
  <c r="G53" i="19"/>
  <c r="F53" i="19"/>
  <c r="D53" i="19"/>
  <c r="F52" i="19"/>
  <c r="G52" i="19" s="1"/>
  <c r="D52" i="19"/>
  <c r="F51" i="19"/>
  <c r="D51" i="19"/>
  <c r="G51" i="19" s="1"/>
  <c r="F50" i="19"/>
  <c r="D50" i="19"/>
  <c r="F49" i="19"/>
  <c r="D49" i="19"/>
  <c r="F48" i="19"/>
  <c r="G48" i="19" s="1"/>
  <c r="D48" i="19"/>
  <c r="F47" i="19"/>
  <c r="D47" i="19"/>
  <c r="F46" i="19"/>
  <c r="D46" i="19"/>
  <c r="F45" i="19"/>
  <c r="D45" i="19"/>
  <c r="G45" i="19" s="1"/>
  <c r="F44" i="19"/>
  <c r="G44" i="19" s="1"/>
  <c r="D44" i="19"/>
  <c r="F43" i="19"/>
  <c r="D43" i="19"/>
  <c r="G43" i="19" s="1"/>
  <c r="F42" i="19"/>
  <c r="D42" i="19"/>
  <c r="F41" i="19"/>
  <c r="D41" i="19"/>
  <c r="F40" i="19"/>
  <c r="G40" i="19" s="1"/>
  <c r="D40" i="19"/>
  <c r="F39" i="19"/>
  <c r="D39" i="19"/>
  <c r="F38" i="19"/>
  <c r="D38" i="19"/>
  <c r="F37" i="19"/>
  <c r="D37" i="19"/>
  <c r="G37" i="19" s="1"/>
  <c r="F36" i="19"/>
  <c r="G36" i="19" s="1"/>
  <c r="D36" i="19"/>
  <c r="F35" i="19"/>
  <c r="D35" i="19"/>
  <c r="G35" i="19" s="1"/>
  <c r="F34" i="19"/>
  <c r="D34" i="19"/>
  <c r="F33" i="19"/>
  <c r="D33" i="19"/>
  <c r="F32" i="19"/>
  <c r="G32" i="19" s="1"/>
  <c r="D32" i="19"/>
  <c r="F31" i="19"/>
  <c r="D31" i="19"/>
  <c r="F30" i="19"/>
  <c r="D30" i="19"/>
  <c r="F29" i="19"/>
  <c r="G29" i="19" s="1"/>
  <c r="D29" i="19"/>
  <c r="F28" i="19"/>
  <c r="D28" i="19"/>
  <c r="F27" i="19"/>
  <c r="D27" i="19"/>
  <c r="F26" i="19"/>
  <c r="D26" i="19"/>
  <c r="F25" i="19"/>
  <c r="G25" i="19" s="1"/>
  <c r="D25" i="19"/>
  <c r="F24" i="19"/>
  <c r="D24" i="19"/>
  <c r="F23" i="19"/>
  <c r="D23" i="19"/>
  <c r="F22" i="19"/>
  <c r="D22" i="19"/>
  <c r="G21" i="19"/>
  <c r="F21" i="19"/>
  <c r="D21" i="19"/>
  <c r="F20" i="19"/>
  <c r="D20" i="19"/>
  <c r="F19" i="19"/>
  <c r="D19" i="19"/>
  <c r="G19" i="19" s="1"/>
  <c r="F18" i="19"/>
  <c r="D18" i="19"/>
  <c r="G18" i="19" s="1"/>
  <c r="F17" i="19"/>
  <c r="D17" i="19"/>
  <c r="F16" i="19"/>
  <c r="D16" i="19"/>
  <c r="F15" i="19"/>
  <c r="D15" i="19"/>
  <c r="F14" i="19"/>
  <c r="D14" i="19"/>
  <c r="F13" i="19"/>
  <c r="D13" i="19"/>
  <c r="G13" i="19" s="1"/>
  <c r="F12" i="19"/>
  <c r="G12" i="19" s="1"/>
  <c r="D12" i="19"/>
  <c r="F11" i="19"/>
  <c r="D11" i="19"/>
  <c r="G11" i="19" s="1"/>
  <c r="D10" i="19"/>
  <c r="D9" i="19"/>
  <c r="G9" i="19" s="1"/>
  <c r="D8" i="19"/>
  <c r="G8" i="19" s="1"/>
  <c r="G7" i="19"/>
  <c r="D7" i="19"/>
  <c r="D6" i="19"/>
  <c r="G6" i="19" s="1"/>
  <c r="G98" i="18"/>
  <c r="F88" i="18"/>
  <c r="G88" i="18" s="1"/>
  <c r="D88" i="18"/>
  <c r="F87" i="18"/>
  <c r="D87" i="18"/>
  <c r="F86" i="18"/>
  <c r="D86" i="18"/>
  <c r="F85" i="18"/>
  <c r="D85" i="18"/>
  <c r="F84" i="18"/>
  <c r="G84" i="18" s="1"/>
  <c r="D84" i="18"/>
  <c r="F83" i="18"/>
  <c r="D83" i="18"/>
  <c r="G83" i="18" s="1"/>
  <c r="F82" i="18"/>
  <c r="D82" i="18"/>
  <c r="G82" i="18" s="1"/>
  <c r="F81" i="18"/>
  <c r="D81" i="18"/>
  <c r="G81" i="18" s="1"/>
  <c r="F80" i="18"/>
  <c r="D80" i="18"/>
  <c r="F79" i="18"/>
  <c r="D79" i="18"/>
  <c r="F78" i="18"/>
  <c r="D78" i="18"/>
  <c r="F77" i="18"/>
  <c r="D77" i="18"/>
  <c r="G77" i="18" s="1"/>
  <c r="F76" i="18"/>
  <c r="G76" i="18" s="1"/>
  <c r="D76" i="18"/>
  <c r="F75" i="18"/>
  <c r="D75" i="18"/>
  <c r="F74" i="18"/>
  <c r="D74" i="18"/>
  <c r="F73" i="18"/>
  <c r="D73" i="18"/>
  <c r="G73" i="18" s="1"/>
  <c r="F72" i="18"/>
  <c r="G72" i="18" s="1"/>
  <c r="D72" i="18"/>
  <c r="F71" i="18"/>
  <c r="D71" i="18"/>
  <c r="F70" i="18"/>
  <c r="D70" i="18"/>
  <c r="F69" i="18"/>
  <c r="D69" i="18"/>
  <c r="F68" i="18"/>
  <c r="G68" i="18" s="1"/>
  <c r="D68" i="18"/>
  <c r="F67" i="18"/>
  <c r="G67" i="18" s="1"/>
  <c r="D67" i="18"/>
  <c r="F66" i="18"/>
  <c r="D66" i="18"/>
  <c r="G66" i="18" s="1"/>
  <c r="F65" i="18"/>
  <c r="D65" i="18"/>
  <c r="F64" i="18"/>
  <c r="D64" i="18"/>
  <c r="F63" i="18"/>
  <c r="G63" i="18" s="1"/>
  <c r="D63" i="18"/>
  <c r="F62" i="18"/>
  <c r="D62" i="18"/>
  <c r="G62" i="18" s="1"/>
  <c r="F61" i="18"/>
  <c r="D61" i="18"/>
  <c r="F60" i="18"/>
  <c r="D60" i="18"/>
  <c r="G59" i="18"/>
  <c r="F59" i="18"/>
  <c r="D59" i="18"/>
  <c r="F58" i="18"/>
  <c r="D58" i="18"/>
  <c r="G58" i="18" s="1"/>
  <c r="F57" i="18"/>
  <c r="D57" i="18"/>
  <c r="F56" i="18"/>
  <c r="D56" i="18"/>
  <c r="F55" i="18"/>
  <c r="G55" i="18" s="1"/>
  <c r="D55" i="18"/>
  <c r="F54" i="18"/>
  <c r="D54" i="18"/>
  <c r="G54" i="18" s="1"/>
  <c r="F53" i="18"/>
  <c r="D53" i="18"/>
  <c r="F52" i="18"/>
  <c r="D52" i="18"/>
  <c r="F51" i="18"/>
  <c r="D51" i="18"/>
  <c r="G51" i="18" s="1"/>
  <c r="F50" i="18"/>
  <c r="D50" i="18"/>
  <c r="F49" i="18"/>
  <c r="D49" i="18"/>
  <c r="G49" i="18" s="1"/>
  <c r="F48" i="18"/>
  <c r="G48" i="18" s="1"/>
  <c r="D48" i="18"/>
  <c r="F47" i="18"/>
  <c r="D47" i="18"/>
  <c r="F46" i="18"/>
  <c r="D46" i="18"/>
  <c r="F45" i="18"/>
  <c r="D45" i="18"/>
  <c r="G45" i="18" s="1"/>
  <c r="F44" i="18"/>
  <c r="G44" i="18" s="1"/>
  <c r="D44" i="18"/>
  <c r="F43" i="18"/>
  <c r="D43" i="18"/>
  <c r="G43" i="18" s="1"/>
  <c r="F42" i="18"/>
  <c r="D42" i="18"/>
  <c r="G42" i="18" s="1"/>
  <c r="F41" i="18"/>
  <c r="D41" i="18"/>
  <c r="G41" i="18" s="1"/>
  <c r="F40" i="18"/>
  <c r="D40" i="18"/>
  <c r="F39" i="18"/>
  <c r="D39" i="18"/>
  <c r="F38" i="18"/>
  <c r="D38" i="18"/>
  <c r="G38" i="18" s="1"/>
  <c r="F37" i="18"/>
  <c r="D37" i="18"/>
  <c r="G37" i="18" s="1"/>
  <c r="F36" i="18"/>
  <c r="D36" i="18"/>
  <c r="F35" i="18"/>
  <c r="G35" i="18" s="1"/>
  <c r="D35" i="18"/>
  <c r="F34" i="18"/>
  <c r="D34" i="18"/>
  <c r="G34" i="18" s="1"/>
  <c r="F33" i="18"/>
  <c r="D33" i="18"/>
  <c r="F32" i="18"/>
  <c r="D32" i="18"/>
  <c r="F31" i="18"/>
  <c r="G31" i="18" s="1"/>
  <c r="D31" i="18"/>
  <c r="F30" i="18"/>
  <c r="D30" i="18"/>
  <c r="G30" i="18" s="1"/>
  <c r="F29" i="18"/>
  <c r="D29" i="18"/>
  <c r="F28" i="18"/>
  <c r="D28" i="18"/>
  <c r="G27" i="18"/>
  <c r="F27" i="18"/>
  <c r="D27" i="18"/>
  <c r="F26" i="18"/>
  <c r="D26" i="18"/>
  <c r="G26" i="18" s="1"/>
  <c r="F25" i="18"/>
  <c r="D25" i="18"/>
  <c r="G25" i="18" s="1"/>
  <c r="F24" i="18"/>
  <c r="D24" i="18"/>
  <c r="F23" i="18"/>
  <c r="D23" i="18"/>
  <c r="F22" i="18"/>
  <c r="D22" i="18"/>
  <c r="G22" i="18" s="1"/>
  <c r="F21" i="18"/>
  <c r="D21" i="18"/>
  <c r="G21" i="18" s="1"/>
  <c r="F20" i="18"/>
  <c r="D20" i="18"/>
  <c r="F19" i="18"/>
  <c r="D19" i="18"/>
  <c r="G19" i="18" s="1"/>
  <c r="F18" i="18"/>
  <c r="D18" i="18"/>
  <c r="F17" i="18"/>
  <c r="D17" i="18"/>
  <c r="G17" i="18" s="1"/>
  <c r="F16" i="18"/>
  <c r="G16" i="18" s="1"/>
  <c r="D16" i="18"/>
  <c r="F15" i="18"/>
  <c r="D15" i="18"/>
  <c r="F14" i="18"/>
  <c r="D14" i="18"/>
  <c r="F13" i="18"/>
  <c r="D13" i="18"/>
  <c r="G13" i="18" s="1"/>
  <c r="F12" i="18"/>
  <c r="G12" i="18" s="1"/>
  <c r="D12" i="18"/>
  <c r="F11" i="18"/>
  <c r="D11" i="18"/>
  <c r="G11" i="18" s="1"/>
  <c r="F10" i="18"/>
  <c r="D10" i="18"/>
  <c r="G10" i="18" s="1"/>
  <c r="F9" i="18"/>
  <c r="D9" i="18"/>
  <c r="G9" i="18" s="1"/>
  <c r="D8" i="18"/>
  <c r="G8" i="18" s="1"/>
  <c r="D7" i="18"/>
  <c r="G7" i="18" s="1"/>
  <c r="G6" i="18"/>
  <c r="D6" i="18"/>
  <c r="G98" i="17"/>
  <c r="F88" i="17"/>
  <c r="D88" i="17"/>
  <c r="F87" i="17"/>
  <c r="G87" i="17" s="1"/>
  <c r="D87" i="17"/>
  <c r="F86" i="17"/>
  <c r="D86" i="17"/>
  <c r="G86" i="17" s="1"/>
  <c r="F85" i="17"/>
  <c r="D85" i="17"/>
  <c r="F84" i="17"/>
  <c r="D84" i="17"/>
  <c r="F83" i="17"/>
  <c r="D83" i="17"/>
  <c r="G83" i="17" s="1"/>
  <c r="F82" i="17"/>
  <c r="D82" i="17"/>
  <c r="F81" i="17"/>
  <c r="D81" i="17"/>
  <c r="F80" i="17"/>
  <c r="G80" i="17" s="1"/>
  <c r="D80" i="17"/>
  <c r="F79" i="17"/>
  <c r="D79" i="17"/>
  <c r="F78" i="17"/>
  <c r="D78" i="17"/>
  <c r="F77" i="17"/>
  <c r="D77" i="17"/>
  <c r="F76" i="17"/>
  <c r="G76" i="17" s="1"/>
  <c r="D76" i="17"/>
  <c r="F75" i="17"/>
  <c r="G75" i="17" s="1"/>
  <c r="D75" i="17"/>
  <c r="F74" i="17"/>
  <c r="D74" i="17"/>
  <c r="F73" i="17"/>
  <c r="D73" i="17"/>
  <c r="F72" i="17"/>
  <c r="G72" i="17" s="1"/>
  <c r="D72" i="17"/>
  <c r="F71" i="17"/>
  <c r="G71" i="17" s="1"/>
  <c r="D71" i="17"/>
  <c r="F70" i="17"/>
  <c r="D70" i="17"/>
  <c r="F69" i="17"/>
  <c r="D69" i="17"/>
  <c r="F68" i="17"/>
  <c r="G68" i="17" s="1"/>
  <c r="D68" i="17"/>
  <c r="G67" i="17"/>
  <c r="F67" i="17"/>
  <c r="D67" i="17"/>
  <c r="F66" i="17"/>
  <c r="D66" i="17"/>
  <c r="G66" i="17" s="1"/>
  <c r="F65" i="17"/>
  <c r="D65" i="17"/>
  <c r="F64" i="17"/>
  <c r="D64" i="17"/>
  <c r="G63" i="17"/>
  <c r="F63" i="17"/>
  <c r="D63" i="17"/>
  <c r="F62" i="17"/>
  <c r="D62" i="17"/>
  <c r="F61" i="17"/>
  <c r="D61" i="17"/>
  <c r="G61" i="17" s="1"/>
  <c r="F60" i="17"/>
  <c r="G60" i="17" s="1"/>
  <c r="D60" i="17"/>
  <c r="F59" i="17"/>
  <c r="D59" i="17"/>
  <c r="F58" i="17"/>
  <c r="D58" i="17"/>
  <c r="F57" i="17"/>
  <c r="D57" i="17"/>
  <c r="G57" i="17" s="1"/>
  <c r="F56" i="17"/>
  <c r="G56" i="17" s="1"/>
  <c r="D56" i="17"/>
  <c r="F55" i="17"/>
  <c r="D55" i="17"/>
  <c r="F54" i="17"/>
  <c r="D54" i="17"/>
  <c r="F53" i="17"/>
  <c r="D53" i="17"/>
  <c r="F52" i="17"/>
  <c r="G52" i="17" s="1"/>
  <c r="D52" i="17"/>
  <c r="F51" i="17"/>
  <c r="D51" i="17"/>
  <c r="G51" i="17" s="1"/>
  <c r="F50" i="17"/>
  <c r="D50" i="17"/>
  <c r="F49" i="17"/>
  <c r="D49" i="17"/>
  <c r="F48" i="17"/>
  <c r="G48" i="17" s="1"/>
  <c r="D48" i="17"/>
  <c r="F47" i="17"/>
  <c r="D47" i="17"/>
  <c r="G47" i="17" s="1"/>
  <c r="F46" i="17"/>
  <c r="D46" i="17"/>
  <c r="F45" i="17"/>
  <c r="D45" i="17"/>
  <c r="G45" i="17" s="1"/>
  <c r="F44" i="17"/>
  <c r="G44" i="17" s="1"/>
  <c r="D44" i="17"/>
  <c r="F43" i="17"/>
  <c r="D43" i="17"/>
  <c r="F42" i="17"/>
  <c r="D42" i="17"/>
  <c r="F41" i="17"/>
  <c r="D41" i="17"/>
  <c r="G41" i="17" s="1"/>
  <c r="F40" i="17"/>
  <c r="G40" i="17" s="1"/>
  <c r="D40" i="17"/>
  <c r="F39" i="17"/>
  <c r="D39" i="17"/>
  <c r="F38" i="17"/>
  <c r="D38" i="17"/>
  <c r="F37" i="17"/>
  <c r="D37" i="17"/>
  <c r="F36" i="17"/>
  <c r="G36" i="17" s="1"/>
  <c r="D36" i="17"/>
  <c r="F35" i="17"/>
  <c r="G35" i="17" s="1"/>
  <c r="D35" i="17"/>
  <c r="F34" i="17"/>
  <c r="D34" i="17"/>
  <c r="G34" i="17" s="1"/>
  <c r="F33" i="17"/>
  <c r="D33" i="17"/>
  <c r="F32" i="17"/>
  <c r="D32" i="17"/>
  <c r="G31" i="17"/>
  <c r="F31" i="17"/>
  <c r="D31" i="17"/>
  <c r="F30" i="17"/>
  <c r="D30" i="17"/>
  <c r="F29" i="17"/>
  <c r="D29" i="17"/>
  <c r="F28" i="17"/>
  <c r="D28" i="17"/>
  <c r="F27" i="17"/>
  <c r="G27" i="17" s="1"/>
  <c r="D27" i="17"/>
  <c r="F26" i="17"/>
  <c r="D26" i="17"/>
  <c r="F25" i="17"/>
  <c r="D25" i="17"/>
  <c r="F24" i="17"/>
  <c r="D24" i="17"/>
  <c r="F23" i="17"/>
  <c r="G23" i="17" s="1"/>
  <c r="D23" i="17"/>
  <c r="F22" i="17"/>
  <c r="D22" i="17"/>
  <c r="G22" i="17" s="1"/>
  <c r="F21" i="17"/>
  <c r="D21" i="17"/>
  <c r="F20" i="17"/>
  <c r="D20" i="17"/>
  <c r="F19" i="17"/>
  <c r="D19" i="17"/>
  <c r="G19" i="17" s="1"/>
  <c r="F18" i="17"/>
  <c r="D18" i="17"/>
  <c r="F17" i="17"/>
  <c r="D17" i="17"/>
  <c r="F16" i="17"/>
  <c r="G16" i="17" s="1"/>
  <c r="D16" i="17"/>
  <c r="F15" i="17"/>
  <c r="D15" i="17"/>
  <c r="F14" i="17"/>
  <c r="D14" i="17"/>
  <c r="F13" i="17"/>
  <c r="D13" i="17"/>
  <c r="F12" i="17"/>
  <c r="G12" i="17" s="1"/>
  <c r="D12" i="17"/>
  <c r="F11" i="17"/>
  <c r="G11" i="17" s="1"/>
  <c r="D11" i="17"/>
  <c r="F10" i="17"/>
  <c r="D10" i="17"/>
  <c r="F9" i="17"/>
  <c r="D9" i="17"/>
  <c r="D8" i="17"/>
  <c r="G8" i="17" s="1"/>
  <c r="D7" i="17"/>
  <c r="G7" i="17" s="1"/>
  <c r="D6" i="17"/>
  <c r="G6" i="17" s="1"/>
  <c r="G98" i="15"/>
  <c r="F88" i="15"/>
  <c r="G88" i="15" s="1"/>
  <c r="D88" i="15"/>
  <c r="F87" i="15"/>
  <c r="G87" i="15" s="1"/>
  <c r="D87" i="15"/>
  <c r="F86" i="15"/>
  <c r="D86" i="15"/>
  <c r="G86" i="15" s="1"/>
  <c r="F85" i="15"/>
  <c r="D85" i="15"/>
  <c r="F84" i="15"/>
  <c r="D84" i="15"/>
  <c r="F83" i="15"/>
  <c r="G83" i="15" s="1"/>
  <c r="D83" i="15"/>
  <c r="F82" i="15"/>
  <c r="D82" i="15"/>
  <c r="G82" i="15" s="1"/>
  <c r="F81" i="15"/>
  <c r="D81" i="15"/>
  <c r="F80" i="15"/>
  <c r="D80" i="15"/>
  <c r="G79" i="15"/>
  <c r="F79" i="15"/>
  <c r="D79" i="15"/>
  <c r="F78" i="15"/>
  <c r="D78" i="15"/>
  <c r="G78" i="15" s="1"/>
  <c r="F77" i="15"/>
  <c r="D77" i="15"/>
  <c r="F76" i="15"/>
  <c r="D76" i="15"/>
  <c r="F75" i="15"/>
  <c r="D75" i="15"/>
  <c r="G75" i="15" s="1"/>
  <c r="F74" i="15"/>
  <c r="D74" i="15"/>
  <c r="F73" i="15"/>
  <c r="D73" i="15"/>
  <c r="G73" i="15" s="1"/>
  <c r="F72" i="15"/>
  <c r="G72" i="15" s="1"/>
  <c r="D72" i="15"/>
  <c r="F71" i="15"/>
  <c r="D71" i="15"/>
  <c r="F70" i="15"/>
  <c r="D70" i="15"/>
  <c r="G70" i="15" s="1"/>
  <c r="F69" i="15"/>
  <c r="D69" i="15"/>
  <c r="F68" i="15"/>
  <c r="D68" i="15"/>
  <c r="G67" i="15"/>
  <c r="F67" i="15"/>
  <c r="D67" i="15"/>
  <c r="F66" i="15"/>
  <c r="D66" i="15"/>
  <c r="G66" i="15" s="1"/>
  <c r="F65" i="15"/>
  <c r="D65" i="15"/>
  <c r="F64" i="15"/>
  <c r="D64" i="15"/>
  <c r="G63" i="15"/>
  <c r="F63" i="15"/>
  <c r="D63" i="15"/>
  <c r="F62" i="15"/>
  <c r="D62" i="15"/>
  <c r="F61" i="15"/>
  <c r="D61" i="15"/>
  <c r="G61" i="15" s="1"/>
  <c r="F60" i="15"/>
  <c r="G60" i="15" s="1"/>
  <c r="D60" i="15"/>
  <c r="F59" i="15"/>
  <c r="D59" i="15"/>
  <c r="G59" i="15" s="1"/>
  <c r="F58" i="15"/>
  <c r="D58" i="15"/>
  <c r="F57" i="15"/>
  <c r="D57" i="15"/>
  <c r="G57" i="15" s="1"/>
  <c r="F56" i="15"/>
  <c r="G56" i="15" s="1"/>
  <c r="D56" i="15"/>
  <c r="F55" i="15"/>
  <c r="D55" i="15"/>
  <c r="G55" i="15" s="1"/>
  <c r="F54" i="15"/>
  <c r="D54" i="15"/>
  <c r="G54" i="15" s="1"/>
  <c r="F53" i="15"/>
  <c r="D53" i="15"/>
  <c r="G53" i="15" s="1"/>
  <c r="F52" i="15"/>
  <c r="G52" i="15" s="1"/>
  <c r="D52" i="15"/>
  <c r="F51" i="15"/>
  <c r="G51" i="15" s="1"/>
  <c r="D51" i="15"/>
  <c r="F50" i="15"/>
  <c r="D50" i="15"/>
  <c r="G50" i="15" s="1"/>
  <c r="F49" i="15"/>
  <c r="D49" i="15"/>
  <c r="F48" i="15"/>
  <c r="D48" i="15"/>
  <c r="G47" i="15"/>
  <c r="F47" i="15"/>
  <c r="D47" i="15"/>
  <c r="F46" i="15"/>
  <c r="D46" i="15"/>
  <c r="G46" i="15" s="1"/>
  <c r="F45" i="15"/>
  <c r="D45" i="15"/>
  <c r="G45" i="15" s="1"/>
  <c r="F44" i="15"/>
  <c r="D44" i="15"/>
  <c r="F43" i="15"/>
  <c r="D43" i="15"/>
  <c r="G43" i="15" s="1"/>
  <c r="F42" i="15"/>
  <c r="D42" i="15"/>
  <c r="F41" i="15"/>
  <c r="D41" i="15"/>
  <c r="G41" i="15" s="1"/>
  <c r="F40" i="15"/>
  <c r="G40" i="15" s="1"/>
  <c r="D40" i="15"/>
  <c r="F39" i="15"/>
  <c r="D39" i="15"/>
  <c r="F38" i="15"/>
  <c r="D38" i="15"/>
  <c r="G38" i="15" s="1"/>
  <c r="F37" i="15"/>
  <c r="D37" i="15"/>
  <c r="F36" i="15"/>
  <c r="D36" i="15"/>
  <c r="G35" i="15"/>
  <c r="F35" i="15"/>
  <c r="D35" i="15"/>
  <c r="F34" i="15"/>
  <c r="D34" i="15"/>
  <c r="G34" i="15" s="1"/>
  <c r="F33" i="15"/>
  <c r="D33" i="15"/>
  <c r="F32" i="15"/>
  <c r="D32" i="15"/>
  <c r="G31" i="15"/>
  <c r="F31" i="15"/>
  <c r="D31" i="15"/>
  <c r="F30" i="15"/>
  <c r="D30" i="15"/>
  <c r="F29" i="15"/>
  <c r="D29" i="15"/>
  <c r="G29" i="15" s="1"/>
  <c r="F28" i="15"/>
  <c r="G28" i="15" s="1"/>
  <c r="D28" i="15"/>
  <c r="F27" i="15"/>
  <c r="D27" i="15"/>
  <c r="G27" i="15" s="1"/>
  <c r="F26" i="15"/>
  <c r="D26" i="15"/>
  <c r="F25" i="15"/>
  <c r="D25" i="15"/>
  <c r="G25" i="15" s="1"/>
  <c r="F24" i="15"/>
  <c r="G24" i="15" s="1"/>
  <c r="D24" i="15"/>
  <c r="F23" i="15"/>
  <c r="D23" i="15"/>
  <c r="G23" i="15" s="1"/>
  <c r="F22" i="15"/>
  <c r="D22" i="15"/>
  <c r="G22" i="15" s="1"/>
  <c r="F21" i="15"/>
  <c r="D21" i="15"/>
  <c r="G21" i="15" s="1"/>
  <c r="F20" i="15"/>
  <c r="D20" i="15"/>
  <c r="F19" i="15"/>
  <c r="G19" i="15" s="1"/>
  <c r="D19" i="15"/>
  <c r="F18" i="15"/>
  <c r="D18" i="15"/>
  <c r="G18" i="15" s="1"/>
  <c r="F17" i="15"/>
  <c r="D17" i="15"/>
  <c r="F16" i="15"/>
  <c r="D16" i="15"/>
  <c r="G15" i="15"/>
  <c r="F15" i="15"/>
  <c r="D15" i="15"/>
  <c r="F14" i="15"/>
  <c r="D14" i="15"/>
  <c r="G14" i="15" s="1"/>
  <c r="F13" i="15"/>
  <c r="D13" i="15"/>
  <c r="G13" i="15" s="1"/>
  <c r="F12" i="15"/>
  <c r="D12" i="15"/>
  <c r="F11" i="15"/>
  <c r="D11" i="15"/>
  <c r="G11" i="15" s="1"/>
  <c r="F10" i="15"/>
  <c r="D10" i="15"/>
  <c r="F9" i="15"/>
  <c r="D9" i="15"/>
  <c r="G9" i="15" s="1"/>
  <c r="G8" i="15"/>
  <c r="D8" i="15"/>
  <c r="D7" i="15"/>
  <c r="G7" i="15" s="1"/>
  <c r="D6" i="15"/>
  <c r="G6" i="15" s="1"/>
  <c r="F9" i="14"/>
  <c r="G98" i="14"/>
  <c r="F88" i="14"/>
  <c r="D88" i="14"/>
  <c r="F87" i="14"/>
  <c r="D87" i="14"/>
  <c r="G87" i="14" s="1"/>
  <c r="F86" i="14"/>
  <c r="D86" i="14"/>
  <c r="F85" i="14"/>
  <c r="D85" i="14"/>
  <c r="G85" i="14" s="1"/>
  <c r="F84" i="14"/>
  <c r="G84" i="14" s="1"/>
  <c r="D84" i="14"/>
  <c r="F83" i="14"/>
  <c r="D83" i="14"/>
  <c r="F82" i="14"/>
  <c r="D82" i="14"/>
  <c r="F81" i="14"/>
  <c r="D81" i="14"/>
  <c r="F80" i="14"/>
  <c r="G80" i="14" s="1"/>
  <c r="D80" i="14"/>
  <c r="F79" i="14"/>
  <c r="D79" i="14"/>
  <c r="G79" i="14" s="1"/>
  <c r="F78" i="14"/>
  <c r="D78" i="14"/>
  <c r="G78" i="14" s="1"/>
  <c r="F77" i="14"/>
  <c r="D77" i="14"/>
  <c r="G77" i="14" s="1"/>
  <c r="F76" i="14"/>
  <c r="D76" i="14"/>
  <c r="F75" i="14"/>
  <c r="D75" i="14"/>
  <c r="F74" i="14"/>
  <c r="D74" i="14"/>
  <c r="F73" i="14"/>
  <c r="D73" i="14"/>
  <c r="G73" i="14" s="1"/>
  <c r="F72" i="14"/>
  <c r="D72" i="14"/>
  <c r="F71" i="14"/>
  <c r="D71" i="14"/>
  <c r="F70" i="14"/>
  <c r="D70" i="14"/>
  <c r="G70" i="14" s="1"/>
  <c r="F69" i="14"/>
  <c r="D69" i="14"/>
  <c r="G69" i="14" s="1"/>
  <c r="F68" i="14"/>
  <c r="G68" i="14" s="1"/>
  <c r="D68" i="14"/>
  <c r="F67" i="14"/>
  <c r="D67" i="14"/>
  <c r="F66" i="14"/>
  <c r="D66" i="14"/>
  <c r="F65" i="14"/>
  <c r="D65" i="14"/>
  <c r="F64" i="14"/>
  <c r="G64" i="14" s="1"/>
  <c r="D64" i="14"/>
  <c r="F63" i="14"/>
  <c r="G63" i="14" s="1"/>
  <c r="D63" i="14"/>
  <c r="F62" i="14"/>
  <c r="D62" i="14"/>
  <c r="G62" i="14" s="1"/>
  <c r="F61" i="14"/>
  <c r="D61" i="14"/>
  <c r="F60" i="14"/>
  <c r="D60" i="14"/>
  <c r="F59" i="14"/>
  <c r="G59" i="14" s="1"/>
  <c r="D59" i="14"/>
  <c r="F58" i="14"/>
  <c r="D58" i="14"/>
  <c r="F57" i="14"/>
  <c r="D57" i="14"/>
  <c r="F56" i="14"/>
  <c r="D56" i="14"/>
  <c r="F55" i="14"/>
  <c r="G55" i="14" s="1"/>
  <c r="D55" i="14"/>
  <c r="F54" i="14"/>
  <c r="D54" i="14"/>
  <c r="G54" i="14" s="1"/>
  <c r="F53" i="14"/>
  <c r="D53" i="14"/>
  <c r="F52" i="14"/>
  <c r="D52" i="14"/>
  <c r="F51" i="14"/>
  <c r="G51" i="14" s="1"/>
  <c r="D51" i="14"/>
  <c r="F50" i="14"/>
  <c r="D50" i="14"/>
  <c r="G50" i="14" s="1"/>
  <c r="F49" i="14"/>
  <c r="D49" i="14"/>
  <c r="F48" i="14"/>
  <c r="D48" i="14"/>
  <c r="G47" i="14"/>
  <c r="F47" i="14"/>
  <c r="D47" i="14"/>
  <c r="F46" i="14"/>
  <c r="D46" i="14"/>
  <c r="G46" i="14" s="1"/>
  <c r="F45" i="14"/>
  <c r="D45" i="14"/>
  <c r="G45" i="14" s="1"/>
  <c r="F44" i="14"/>
  <c r="D44" i="14"/>
  <c r="F43" i="14"/>
  <c r="D43" i="14"/>
  <c r="F42" i="14"/>
  <c r="D42" i="14"/>
  <c r="F41" i="14"/>
  <c r="D41" i="14"/>
  <c r="G41" i="14" s="1"/>
  <c r="F40" i="14"/>
  <c r="D40" i="14"/>
  <c r="F39" i="14"/>
  <c r="D39" i="14"/>
  <c r="F38" i="14"/>
  <c r="D38" i="14"/>
  <c r="G38" i="14" s="1"/>
  <c r="F37" i="14"/>
  <c r="D37" i="14"/>
  <c r="G37" i="14" s="1"/>
  <c r="F36" i="14"/>
  <c r="D36" i="14"/>
  <c r="F35" i="14"/>
  <c r="D35" i="14"/>
  <c r="F34" i="14"/>
  <c r="D34" i="14"/>
  <c r="G34" i="14" s="1"/>
  <c r="F33" i="14"/>
  <c r="D33" i="14"/>
  <c r="F32" i="14"/>
  <c r="D32" i="14"/>
  <c r="F31" i="14"/>
  <c r="D31" i="14"/>
  <c r="G31" i="14" s="1"/>
  <c r="F30" i="14"/>
  <c r="D30" i="14"/>
  <c r="F29" i="14"/>
  <c r="D29" i="14"/>
  <c r="F28" i="14"/>
  <c r="G28" i="14" s="1"/>
  <c r="D28" i="14"/>
  <c r="F27" i="14"/>
  <c r="D27" i="14"/>
  <c r="F26" i="14"/>
  <c r="D26" i="14"/>
  <c r="F25" i="14"/>
  <c r="D25" i="14"/>
  <c r="G25" i="14" s="1"/>
  <c r="F24" i="14"/>
  <c r="G24" i="14" s="1"/>
  <c r="D24" i="14"/>
  <c r="F23" i="14"/>
  <c r="D23" i="14"/>
  <c r="F22" i="14"/>
  <c r="D22" i="14"/>
  <c r="F21" i="14"/>
  <c r="D21" i="14"/>
  <c r="G21" i="14" s="1"/>
  <c r="F20" i="14"/>
  <c r="G20" i="14" s="1"/>
  <c r="D20" i="14"/>
  <c r="F19" i="14"/>
  <c r="D19" i="14"/>
  <c r="F18" i="14"/>
  <c r="D18" i="14"/>
  <c r="F17" i="14"/>
  <c r="D17" i="14"/>
  <c r="F16" i="14"/>
  <c r="G16" i="14" s="1"/>
  <c r="D16" i="14"/>
  <c r="F15" i="14"/>
  <c r="D15" i="14"/>
  <c r="G15" i="14" s="1"/>
  <c r="F14" i="14"/>
  <c r="D14" i="14"/>
  <c r="G14" i="14" s="1"/>
  <c r="F13" i="14"/>
  <c r="D13" i="14"/>
  <c r="G13" i="14" s="1"/>
  <c r="F12" i="14"/>
  <c r="D12" i="14"/>
  <c r="F11" i="14"/>
  <c r="D11" i="14"/>
  <c r="F10" i="14"/>
  <c r="D10" i="14"/>
  <c r="D9" i="14"/>
  <c r="G9" i="14" s="1"/>
  <c r="G8" i="14"/>
  <c r="D8" i="14"/>
  <c r="D7" i="14"/>
  <c r="G7" i="14" s="1"/>
  <c r="G6" i="14"/>
  <c r="D6" i="14"/>
  <c r="G98" i="12"/>
  <c r="F88" i="12"/>
  <c r="G88" i="12" s="1"/>
  <c r="D88" i="12"/>
  <c r="F87" i="12"/>
  <c r="D87" i="12"/>
  <c r="G87" i="12" s="1"/>
  <c r="F86" i="12"/>
  <c r="D86" i="12"/>
  <c r="F85" i="12"/>
  <c r="D85" i="12"/>
  <c r="G85" i="12" s="1"/>
  <c r="F84" i="12"/>
  <c r="G84" i="12" s="1"/>
  <c r="D84" i="12"/>
  <c r="F83" i="12"/>
  <c r="D83" i="12"/>
  <c r="F82" i="12"/>
  <c r="D82" i="12"/>
  <c r="F81" i="12"/>
  <c r="D81" i="12"/>
  <c r="F80" i="12"/>
  <c r="G80" i="12" s="1"/>
  <c r="D80" i="12"/>
  <c r="F79" i="12"/>
  <c r="D79" i="12"/>
  <c r="G79" i="12" s="1"/>
  <c r="F78" i="12"/>
  <c r="D78" i="12"/>
  <c r="G78" i="12" s="1"/>
  <c r="F77" i="12"/>
  <c r="D77" i="12"/>
  <c r="G77" i="12" s="1"/>
  <c r="F76" i="12"/>
  <c r="D76" i="12"/>
  <c r="F75" i="12"/>
  <c r="D75" i="12"/>
  <c r="F74" i="12"/>
  <c r="D74" i="12"/>
  <c r="F73" i="12"/>
  <c r="D73" i="12"/>
  <c r="F72" i="12"/>
  <c r="D72" i="12"/>
  <c r="F71" i="12"/>
  <c r="G71" i="12" s="1"/>
  <c r="D71" i="12"/>
  <c r="F70" i="12"/>
  <c r="D70" i="12"/>
  <c r="G70" i="12" s="1"/>
  <c r="F69" i="12"/>
  <c r="D69" i="12"/>
  <c r="F68" i="12"/>
  <c r="D68" i="12"/>
  <c r="F67" i="12"/>
  <c r="G67" i="12" s="1"/>
  <c r="D67" i="12"/>
  <c r="F66" i="12"/>
  <c r="D66" i="12"/>
  <c r="F65" i="12"/>
  <c r="D65" i="12"/>
  <c r="F64" i="12"/>
  <c r="D64" i="12"/>
  <c r="F63" i="12"/>
  <c r="G63" i="12" s="1"/>
  <c r="D63" i="12"/>
  <c r="F62" i="12"/>
  <c r="D62" i="12"/>
  <c r="G62" i="12" s="1"/>
  <c r="F61" i="12"/>
  <c r="D61" i="12"/>
  <c r="F60" i="12"/>
  <c r="D60" i="12"/>
  <c r="G60" i="12" s="1"/>
  <c r="F59" i="12"/>
  <c r="G59" i="12" s="1"/>
  <c r="D59" i="12"/>
  <c r="F58" i="12"/>
  <c r="D58" i="12"/>
  <c r="F57" i="12"/>
  <c r="D57" i="12"/>
  <c r="F56" i="12"/>
  <c r="D56" i="12"/>
  <c r="G55" i="12"/>
  <c r="F55" i="12"/>
  <c r="D55" i="12"/>
  <c r="F54" i="12"/>
  <c r="D54" i="12"/>
  <c r="G54" i="12" s="1"/>
  <c r="F53" i="12"/>
  <c r="D53" i="12"/>
  <c r="F52" i="12"/>
  <c r="D52" i="12"/>
  <c r="G52" i="12" s="1"/>
  <c r="F51" i="12"/>
  <c r="G51" i="12" s="1"/>
  <c r="D51" i="12"/>
  <c r="F50" i="12"/>
  <c r="D50" i="12"/>
  <c r="F49" i="12"/>
  <c r="D49" i="12"/>
  <c r="F48" i="12"/>
  <c r="D48" i="12"/>
  <c r="F47" i="12"/>
  <c r="D47" i="12"/>
  <c r="G47" i="12" s="1"/>
  <c r="F46" i="12"/>
  <c r="D46" i="12"/>
  <c r="F45" i="12"/>
  <c r="D45" i="12"/>
  <c r="G45" i="12" s="1"/>
  <c r="F44" i="12"/>
  <c r="G44" i="12" s="1"/>
  <c r="D44" i="12"/>
  <c r="F43" i="12"/>
  <c r="D43" i="12"/>
  <c r="F42" i="12"/>
  <c r="D42" i="12"/>
  <c r="F41" i="12"/>
  <c r="D41" i="12"/>
  <c r="F40" i="12"/>
  <c r="G40" i="12" s="1"/>
  <c r="D40" i="12"/>
  <c r="F39" i="12"/>
  <c r="D39" i="12"/>
  <c r="F38" i="12"/>
  <c r="D38" i="12"/>
  <c r="G38" i="12" s="1"/>
  <c r="F37" i="12"/>
  <c r="D37" i="12"/>
  <c r="F36" i="12"/>
  <c r="D36" i="12"/>
  <c r="F35" i="12"/>
  <c r="G35" i="12" s="1"/>
  <c r="D35" i="12"/>
  <c r="F34" i="12"/>
  <c r="D34" i="12"/>
  <c r="F33" i="12"/>
  <c r="D33" i="12"/>
  <c r="F32" i="12"/>
  <c r="D32" i="12"/>
  <c r="G31" i="12"/>
  <c r="F31" i="12"/>
  <c r="D31" i="12"/>
  <c r="F30" i="12"/>
  <c r="D30" i="12"/>
  <c r="G30" i="12" s="1"/>
  <c r="F29" i="12"/>
  <c r="D29" i="12"/>
  <c r="F28" i="12"/>
  <c r="D28" i="12"/>
  <c r="F27" i="12"/>
  <c r="G27" i="12" s="1"/>
  <c r="D27" i="12"/>
  <c r="F26" i="12"/>
  <c r="D26" i="12"/>
  <c r="F25" i="12"/>
  <c r="D25" i="12"/>
  <c r="F24" i="12"/>
  <c r="D24" i="12"/>
  <c r="G23" i="12"/>
  <c r="F23" i="12"/>
  <c r="D23" i="12"/>
  <c r="F22" i="12"/>
  <c r="D22" i="12"/>
  <c r="F21" i="12"/>
  <c r="D21" i="12"/>
  <c r="G21" i="12" s="1"/>
  <c r="F20" i="12"/>
  <c r="G20" i="12" s="1"/>
  <c r="D20" i="12"/>
  <c r="F19" i="12"/>
  <c r="D19" i="12"/>
  <c r="F18" i="12"/>
  <c r="D18" i="12"/>
  <c r="F17" i="12"/>
  <c r="D17" i="12"/>
  <c r="F16" i="12"/>
  <c r="G16" i="12" s="1"/>
  <c r="D16" i="12"/>
  <c r="F15" i="12"/>
  <c r="D15" i="12"/>
  <c r="G15" i="12" s="1"/>
  <c r="F14" i="12"/>
  <c r="D14" i="12"/>
  <c r="F13" i="12"/>
  <c r="D13" i="12"/>
  <c r="G13" i="12" s="1"/>
  <c r="F12" i="12"/>
  <c r="G12" i="12" s="1"/>
  <c r="D12" i="12"/>
  <c r="F11" i="12"/>
  <c r="D11" i="12"/>
  <c r="F10" i="12"/>
  <c r="D10" i="12"/>
  <c r="F9" i="12"/>
  <c r="D9" i="12"/>
  <c r="F8" i="12"/>
  <c r="G8" i="12" s="1"/>
  <c r="D8" i="12"/>
  <c r="D7" i="12"/>
  <c r="G7" i="12" s="1"/>
  <c r="G6" i="12"/>
  <c r="D6" i="12"/>
  <c r="G98" i="11"/>
  <c r="F88" i="11"/>
  <c r="D88" i="11"/>
  <c r="F87" i="11"/>
  <c r="D87" i="11"/>
  <c r="F86" i="11"/>
  <c r="D86" i="11"/>
  <c r="F85" i="11"/>
  <c r="D85" i="11"/>
  <c r="F84" i="11"/>
  <c r="D84" i="11"/>
  <c r="F83" i="11"/>
  <c r="D83" i="11"/>
  <c r="G83" i="11" s="1"/>
  <c r="F82" i="11"/>
  <c r="D82" i="11"/>
  <c r="F81" i="11"/>
  <c r="D81" i="11"/>
  <c r="F80" i="11"/>
  <c r="G80" i="11" s="1"/>
  <c r="D80" i="11"/>
  <c r="F79" i="11"/>
  <c r="D79" i="11"/>
  <c r="F78" i="11"/>
  <c r="D78" i="11"/>
  <c r="F77" i="11"/>
  <c r="D77" i="11"/>
  <c r="F76" i="11"/>
  <c r="G76" i="11" s="1"/>
  <c r="D76" i="11"/>
  <c r="G75" i="11"/>
  <c r="F75" i="11"/>
  <c r="D75" i="11"/>
  <c r="F74" i="11"/>
  <c r="D74" i="11"/>
  <c r="F73" i="11"/>
  <c r="D73" i="11"/>
  <c r="F72" i="11"/>
  <c r="D72" i="11"/>
  <c r="F71" i="11"/>
  <c r="G71" i="11" s="1"/>
  <c r="D71" i="11"/>
  <c r="F70" i="11"/>
  <c r="D70" i="11"/>
  <c r="F69" i="11"/>
  <c r="D69" i="11"/>
  <c r="F68" i="11"/>
  <c r="D68" i="11"/>
  <c r="G67" i="11"/>
  <c r="F67" i="11"/>
  <c r="D67" i="11"/>
  <c r="F66" i="11"/>
  <c r="D66" i="11"/>
  <c r="F65" i="11"/>
  <c r="D65" i="11"/>
  <c r="F64" i="11"/>
  <c r="G64" i="11" s="1"/>
  <c r="D64" i="11"/>
  <c r="F63" i="11"/>
  <c r="G63" i="11" s="1"/>
  <c r="D63" i="11"/>
  <c r="F62" i="11"/>
  <c r="D62" i="11"/>
  <c r="F61" i="11"/>
  <c r="D61" i="11"/>
  <c r="F60" i="11"/>
  <c r="G60" i="11" s="1"/>
  <c r="D60" i="11"/>
  <c r="F59" i="11"/>
  <c r="D59" i="11"/>
  <c r="G59" i="11" s="1"/>
  <c r="F58" i="11"/>
  <c r="D58" i="11"/>
  <c r="F57" i="11"/>
  <c r="D57" i="11"/>
  <c r="G57" i="11" s="1"/>
  <c r="F56" i="11"/>
  <c r="G56" i="11" s="1"/>
  <c r="D56" i="11"/>
  <c r="F55" i="11"/>
  <c r="D55" i="11"/>
  <c r="F54" i="11"/>
  <c r="D54" i="11"/>
  <c r="F53" i="11"/>
  <c r="D53" i="11"/>
  <c r="F52" i="11"/>
  <c r="G52" i="11" s="1"/>
  <c r="D52" i="11"/>
  <c r="F51" i="11"/>
  <c r="D51" i="11"/>
  <c r="G51" i="11" s="1"/>
  <c r="F50" i="11"/>
  <c r="D50" i="11"/>
  <c r="G50" i="11" s="1"/>
  <c r="F49" i="11"/>
  <c r="D49" i="11"/>
  <c r="G49" i="11" s="1"/>
  <c r="F48" i="11"/>
  <c r="D48" i="11"/>
  <c r="F47" i="11"/>
  <c r="D47" i="11"/>
  <c r="F46" i="11"/>
  <c r="D46" i="11"/>
  <c r="F45" i="11"/>
  <c r="D45" i="11"/>
  <c r="F44" i="11"/>
  <c r="G44" i="11" s="1"/>
  <c r="D44" i="11"/>
  <c r="F43" i="11"/>
  <c r="G43" i="11" s="1"/>
  <c r="D43" i="11"/>
  <c r="F42" i="11"/>
  <c r="D42" i="11"/>
  <c r="G42" i="11" s="1"/>
  <c r="F41" i="11"/>
  <c r="D41" i="11"/>
  <c r="F40" i="11"/>
  <c r="D40" i="11"/>
  <c r="F39" i="11"/>
  <c r="G39" i="11" s="1"/>
  <c r="D39" i="11"/>
  <c r="F38" i="11"/>
  <c r="D38" i="11"/>
  <c r="F37" i="11"/>
  <c r="D37" i="11"/>
  <c r="F36" i="11"/>
  <c r="D36" i="11"/>
  <c r="G35" i="11"/>
  <c r="F35" i="11"/>
  <c r="D35" i="11"/>
  <c r="F34" i="11"/>
  <c r="D34" i="11"/>
  <c r="G34" i="11" s="1"/>
  <c r="F33" i="11"/>
  <c r="D33" i="11"/>
  <c r="F32" i="11"/>
  <c r="D32" i="11"/>
  <c r="F31" i="11"/>
  <c r="G31" i="11" s="1"/>
  <c r="D31" i="11"/>
  <c r="F30" i="11"/>
  <c r="D30" i="11"/>
  <c r="F29" i="11"/>
  <c r="D29" i="11"/>
  <c r="F28" i="11"/>
  <c r="D28" i="11"/>
  <c r="F27" i="11"/>
  <c r="D27" i="11"/>
  <c r="G27" i="11" s="1"/>
  <c r="F26" i="11"/>
  <c r="D26" i="11"/>
  <c r="F25" i="11"/>
  <c r="D25" i="11"/>
  <c r="G25" i="11" s="1"/>
  <c r="F24" i="11"/>
  <c r="G24" i="11" s="1"/>
  <c r="D24" i="11"/>
  <c r="F23" i="11"/>
  <c r="D23" i="11"/>
  <c r="F22" i="11"/>
  <c r="D22" i="11"/>
  <c r="F21" i="11"/>
  <c r="D21" i="11"/>
  <c r="G20" i="11"/>
  <c r="F20" i="11"/>
  <c r="D20" i="11"/>
  <c r="F19" i="11"/>
  <c r="D19" i="11"/>
  <c r="F18" i="11"/>
  <c r="D18" i="11"/>
  <c r="F17" i="11"/>
  <c r="D17" i="11"/>
  <c r="F16" i="11"/>
  <c r="D16" i="11"/>
  <c r="G16" i="11" s="1"/>
  <c r="F15" i="11"/>
  <c r="G15" i="11" s="1"/>
  <c r="D15" i="11"/>
  <c r="F14" i="11"/>
  <c r="D14" i="11"/>
  <c r="F13" i="11"/>
  <c r="D13" i="11"/>
  <c r="F12" i="11"/>
  <c r="D12" i="11"/>
  <c r="G12" i="11" s="1"/>
  <c r="F11" i="11"/>
  <c r="G11" i="11" s="1"/>
  <c r="D11" i="11"/>
  <c r="F10" i="11"/>
  <c r="D10" i="11"/>
  <c r="F9" i="11"/>
  <c r="D9" i="11"/>
  <c r="F8" i="11"/>
  <c r="G8" i="11" s="1"/>
  <c r="D8" i="11"/>
  <c r="D7" i="11"/>
  <c r="G7" i="11" s="1"/>
  <c r="G6" i="11"/>
  <c r="D6" i="11"/>
  <c r="G98" i="10"/>
  <c r="F88" i="10"/>
  <c r="G88" i="10" s="1"/>
  <c r="D88" i="10"/>
  <c r="F87" i="10"/>
  <c r="D87" i="10"/>
  <c r="F86" i="10"/>
  <c r="D86" i="10"/>
  <c r="F85" i="10"/>
  <c r="D85" i="10"/>
  <c r="G84" i="10"/>
  <c r="F84" i="10"/>
  <c r="D84" i="10"/>
  <c r="F83" i="10"/>
  <c r="D83" i="10"/>
  <c r="F82" i="10"/>
  <c r="D82" i="10"/>
  <c r="F81" i="10"/>
  <c r="D81" i="10"/>
  <c r="F80" i="10"/>
  <c r="D80" i="10"/>
  <c r="F79" i="10"/>
  <c r="G79" i="10" s="1"/>
  <c r="D79" i="10"/>
  <c r="F78" i="10"/>
  <c r="D78" i="10"/>
  <c r="F77" i="10"/>
  <c r="D77" i="10"/>
  <c r="G76" i="10"/>
  <c r="F76" i="10"/>
  <c r="D76" i="10"/>
  <c r="F75" i="10"/>
  <c r="D75" i="10"/>
  <c r="F74" i="10"/>
  <c r="D74" i="10"/>
  <c r="F73" i="10"/>
  <c r="D73" i="10"/>
  <c r="F72" i="10"/>
  <c r="D72" i="10"/>
  <c r="G72" i="10" s="1"/>
  <c r="F71" i="10"/>
  <c r="G71" i="10" s="1"/>
  <c r="D71" i="10"/>
  <c r="F70" i="10"/>
  <c r="D70" i="10"/>
  <c r="F69" i="10"/>
  <c r="D69" i="10"/>
  <c r="F68" i="10"/>
  <c r="D68" i="10"/>
  <c r="F67" i="10"/>
  <c r="D67" i="10"/>
  <c r="F66" i="10"/>
  <c r="D66" i="10"/>
  <c r="F65" i="10"/>
  <c r="D65" i="10"/>
  <c r="G64" i="10"/>
  <c r="F64" i="10"/>
  <c r="D64" i="10"/>
  <c r="F63" i="10"/>
  <c r="D63" i="10"/>
  <c r="F62" i="10"/>
  <c r="D62" i="10"/>
  <c r="F61" i="10"/>
  <c r="D61" i="10"/>
  <c r="G60" i="10"/>
  <c r="F60" i="10"/>
  <c r="D60" i="10"/>
  <c r="F59" i="10"/>
  <c r="G59" i="10" s="1"/>
  <c r="D59" i="10"/>
  <c r="F58" i="10"/>
  <c r="D58" i="10"/>
  <c r="F57" i="10"/>
  <c r="D57" i="10"/>
  <c r="F56" i="10"/>
  <c r="D56" i="10"/>
  <c r="G56" i="10" s="1"/>
  <c r="F55" i="10"/>
  <c r="G55" i="10" s="1"/>
  <c r="D55" i="10"/>
  <c r="F54" i="10"/>
  <c r="D54" i="10"/>
  <c r="F53" i="10"/>
  <c r="D53" i="10"/>
  <c r="F52" i="10"/>
  <c r="D52" i="10"/>
  <c r="G52" i="10" s="1"/>
  <c r="F51" i="10"/>
  <c r="D51" i="10"/>
  <c r="F50" i="10"/>
  <c r="D50" i="10"/>
  <c r="F49" i="10"/>
  <c r="D49" i="10"/>
  <c r="F48" i="10"/>
  <c r="G48" i="10" s="1"/>
  <c r="D48" i="10"/>
  <c r="F47" i="10"/>
  <c r="D47" i="10"/>
  <c r="F46" i="10"/>
  <c r="D46" i="10"/>
  <c r="F45" i="10"/>
  <c r="D45" i="10"/>
  <c r="G44" i="10"/>
  <c r="F44" i="10"/>
  <c r="D44" i="10"/>
  <c r="F43" i="10"/>
  <c r="D43" i="10"/>
  <c r="F42" i="10"/>
  <c r="D42" i="10"/>
  <c r="F41" i="10"/>
  <c r="D41" i="10"/>
  <c r="F40" i="10"/>
  <c r="D40" i="10"/>
  <c r="G40" i="10" s="1"/>
  <c r="F39" i="10"/>
  <c r="G39" i="10" s="1"/>
  <c r="D39" i="10"/>
  <c r="F38" i="10"/>
  <c r="D38" i="10"/>
  <c r="F37" i="10"/>
  <c r="D37" i="10"/>
  <c r="F36" i="10"/>
  <c r="D36" i="10"/>
  <c r="F35" i="10"/>
  <c r="D35" i="10"/>
  <c r="F34" i="10"/>
  <c r="D34" i="10"/>
  <c r="F33" i="10"/>
  <c r="D33" i="10"/>
  <c r="G32" i="10"/>
  <c r="F32" i="10"/>
  <c r="D32" i="10"/>
  <c r="F31" i="10"/>
  <c r="D31" i="10"/>
  <c r="F30" i="10"/>
  <c r="D30" i="10"/>
  <c r="F29" i="10"/>
  <c r="D29" i="10"/>
  <c r="G28" i="10"/>
  <c r="F28" i="10"/>
  <c r="D28" i="10"/>
  <c r="F27" i="10"/>
  <c r="G27" i="10" s="1"/>
  <c r="D27" i="10"/>
  <c r="F26" i="10"/>
  <c r="D26" i="10"/>
  <c r="F25" i="10"/>
  <c r="D25" i="10"/>
  <c r="F24" i="10"/>
  <c r="D24" i="10"/>
  <c r="G24" i="10" s="1"/>
  <c r="F23" i="10"/>
  <c r="G23" i="10" s="1"/>
  <c r="D23" i="10"/>
  <c r="F22" i="10"/>
  <c r="D22" i="10"/>
  <c r="F21" i="10"/>
  <c r="D21" i="10"/>
  <c r="F20" i="10"/>
  <c r="D20" i="10"/>
  <c r="G20" i="10" s="1"/>
  <c r="F19" i="10"/>
  <c r="D19" i="10"/>
  <c r="F18" i="10"/>
  <c r="D18" i="10"/>
  <c r="F17" i="10"/>
  <c r="D17" i="10"/>
  <c r="F16" i="10"/>
  <c r="G16" i="10" s="1"/>
  <c r="D16" i="10"/>
  <c r="F15" i="10"/>
  <c r="D15" i="10"/>
  <c r="F14" i="10"/>
  <c r="D14" i="10"/>
  <c r="F13" i="10"/>
  <c r="D13" i="10"/>
  <c r="G12" i="10"/>
  <c r="F12" i="10"/>
  <c r="D12" i="10"/>
  <c r="F11" i="10"/>
  <c r="D11" i="10"/>
  <c r="F10" i="10"/>
  <c r="D10" i="10"/>
  <c r="F9" i="10"/>
  <c r="D9" i="10"/>
  <c r="F8" i="10"/>
  <c r="D8" i="10"/>
  <c r="G8" i="10" s="1"/>
  <c r="G7" i="10"/>
  <c r="D7" i="10"/>
  <c r="D6" i="10"/>
  <c r="G6" i="10" s="1"/>
  <c r="G98" i="9"/>
  <c r="F88" i="9"/>
  <c r="G88" i="9" s="1"/>
  <c r="D88" i="9"/>
  <c r="F87" i="9"/>
  <c r="G87" i="9" s="1"/>
  <c r="D87" i="9"/>
  <c r="F86" i="9"/>
  <c r="D86" i="9"/>
  <c r="F85" i="9"/>
  <c r="D85" i="9"/>
  <c r="F84" i="9"/>
  <c r="G84" i="9" s="1"/>
  <c r="D84" i="9"/>
  <c r="F83" i="9"/>
  <c r="G83" i="9" s="1"/>
  <c r="D83" i="9"/>
  <c r="F82" i="9"/>
  <c r="D82" i="9"/>
  <c r="F81" i="9"/>
  <c r="D81" i="9"/>
  <c r="F80" i="9"/>
  <c r="G80" i="9" s="1"/>
  <c r="D80" i="9"/>
  <c r="F79" i="9"/>
  <c r="G79" i="9" s="1"/>
  <c r="D79" i="9"/>
  <c r="F78" i="9"/>
  <c r="D78" i="9"/>
  <c r="F77" i="9"/>
  <c r="D77" i="9"/>
  <c r="F76" i="9"/>
  <c r="G76" i="9" s="1"/>
  <c r="D76" i="9"/>
  <c r="F75" i="9"/>
  <c r="G75" i="9" s="1"/>
  <c r="D75" i="9"/>
  <c r="F74" i="9"/>
  <c r="D74" i="9"/>
  <c r="F73" i="9"/>
  <c r="D73" i="9"/>
  <c r="F72" i="9"/>
  <c r="G72" i="9" s="1"/>
  <c r="D72" i="9"/>
  <c r="F71" i="9"/>
  <c r="G71" i="9" s="1"/>
  <c r="D71" i="9"/>
  <c r="F70" i="9"/>
  <c r="D70" i="9"/>
  <c r="F69" i="9"/>
  <c r="D69" i="9"/>
  <c r="F68" i="9"/>
  <c r="G68" i="9" s="1"/>
  <c r="D68" i="9"/>
  <c r="F67" i="9"/>
  <c r="G67" i="9" s="1"/>
  <c r="D67" i="9"/>
  <c r="F66" i="9"/>
  <c r="D66" i="9"/>
  <c r="F65" i="9"/>
  <c r="D65" i="9"/>
  <c r="F64" i="9"/>
  <c r="G64" i="9" s="1"/>
  <c r="D64" i="9"/>
  <c r="G63" i="9"/>
  <c r="F63" i="9"/>
  <c r="D63" i="9"/>
  <c r="F62" i="9"/>
  <c r="D62" i="9"/>
  <c r="G62" i="9" s="1"/>
  <c r="F61" i="9"/>
  <c r="D61" i="9"/>
  <c r="F60" i="9"/>
  <c r="D60" i="9"/>
  <c r="F59" i="9"/>
  <c r="G59" i="9" s="1"/>
  <c r="D59" i="9"/>
  <c r="F58" i="9"/>
  <c r="D58" i="9"/>
  <c r="F57" i="9"/>
  <c r="D57" i="9"/>
  <c r="F56" i="9"/>
  <c r="D56" i="9"/>
  <c r="F55" i="9"/>
  <c r="G55" i="9" s="1"/>
  <c r="D55" i="9"/>
  <c r="F54" i="9"/>
  <c r="D54" i="9"/>
  <c r="F53" i="9"/>
  <c r="D53" i="9"/>
  <c r="F52" i="9"/>
  <c r="D52" i="9"/>
  <c r="F51" i="9"/>
  <c r="G51" i="9" s="1"/>
  <c r="D51" i="9"/>
  <c r="F50" i="9"/>
  <c r="D50" i="9"/>
  <c r="F49" i="9"/>
  <c r="D49" i="9"/>
  <c r="F48" i="9"/>
  <c r="D48" i="9"/>
  <c r="F47" i="9"/>
  <c r="G47" i="9" s="1"/>
  <c r="D47" i="9"/>
  <c r="F46" i="9"/>
  <c r="D46" i="9"/>
  <c r="G46" i="9" s="1"/>
  <c r="F45" i="9"/>
  <c r="D45" i="9"/>
  <c r="F44" i="9"/>
  <c r="D44" i="9"/>
  <c r="F43" i="9"/>
  <c r="G43" i="9" s="1"/>
  <c r="D43" i="9"/>
  <c r="F42" i="9"/>
  <c r="D42" i="9"/>
  <c r="F41" i="9"/>
  <c r="D41" i="9"/>
  <c r="F40" i="9"/>
  <c r="D40" i="9"/>
  <c r="F39" i="9"/>
  <c r="G39" i="9" s="1"/>
  <c r="D39" i="9"/>
  <c r="F38" i="9"/>
  <c r="D38" i="9"/>
  <c r="F37" i="9"/>
  <c r="D37" i="9"/>
  <c r="F36" i="9"/>
  <c r="D36" i="9"/>
  <c r="F35" i="9"/>
  <c r="G35" i="9" s="1"/>
  <c r="D35" i="9"/>
  <c r="F34" i="9"/>
  <c r="D34" i="9"/>
  <c r="F33" i="9"/>
  <c r="D33" i="9"/>
  <c r="F32" i="9"/>
  <c r="D32" i="9"/>
  <c r="G31" i="9"/>
  <c r="F31" i="9"/>
  <c r="D31" i="9"/>
  <c r="F30" i="9"/>
  <c r="G30" i="9" s="1"/>
  <c r="D30" i="9"/>
  <c r="F29" i="9"/>
  <c r="D29" i="9"/>
  <c r="F28" i="9"/>
  <c r="D28" i="9"/>
  <c r="F27" i="9"/>
  <c r="D27" i="9"/>
  <c r="F26" i="9"/>
  <c r="G26" i="9" s="1"/>
  <c r="D26" i="9"/>
  <c r="F25" i="9"/>
  <c r="D25" i="9"/>
  <c r="G25" i="9" s="1"/>
  <c r="F24" i="9"/>
  <c r="D24" i="9"/>
  <c r="F23" i="9"/>
  <c r="D23" i="9"/>
  <c r="F22" i="9"/>
  <c r="G22" i="9" s="1"/>
  <c r="D22" i="9"/>
  <c r="F21" i="9"/>
  <c r="D21" i="9"/>
  <c r="F20" i="9"/>
  <c r="D20" i="9"/>
  <c r="F19" i="9"/>
  <c r="D19" i="9"/>
  <c r="F18" i="9"/>
  <c r="G18" i="9" s="1"/>
  <c r="D18" i="9"/>
  <c r="F17" i="9"/>
  <c r="D17" i="9"/>
  <c r="F16" i="9"/>
  <c r="D16" i="9"/>
  <c r="F15" i="9"/>
  <c r="D15" i="9"/>
  <c r="G15" i="9" s="1"/>
  <c r="F14" i="9"/>
  <c r="G14" i="9" s="1"/>
  <c r="D14" i="9"/>
  <c r="F13" i="9"/>
  <c r="D13" i="9"/>
  <c r="G13" i="9" s="1"/>
  <c r="F12" i="9"/>
  <c r="D12" i="9"/>
  <c r="F11" i="9"/>
  <c r="D11" i="9"/>
  <c r="F10" i="9"/>
  <c r="G10" i="9" s="1"/>
  <c r="D10" i="9"/>
  <c r="F9" i="9"/>
  <c r="D9" i="9"/>
  <c r="F8" i="9"/>
  <c r="D8" i="9"/>
  <c r="D7" i="9"/>
  <c r="G7" i="9" s="1"/>
  <c r="G6" i="9"/>
  <c r="D6" i="9"/>
  <c r="F8" i="8"/>
  <c r="G98" i="8"/>
  <c r="F88" i="8"/>
  <c r="G88" i="8" s="1"/>
  <c r="D88" i="8"/>
  <c r="F87" i="8"/>
  <c r="D87" i="8"/>
  <c r="F86" i="8"/>
  <c r="D86" i="8"/>
  <c r="G86" i="8" s="1"/>
  <c r="F85" i="8"/>
  <c r="D85" i="8"/>
  <c r="F84" i="8"/>
  <c r="D84" i="8"/>
  <c r="F83" i="8"/>
  <c r="G83" i="8" s="1"/>
  <c r="D83" i="8"/>
  <c r="F82" i="8"/>
  <c r="D82" i="8"/>
  <c r="F81" i="8"/>
  <c r="D81" i="8"/>
  <c r="F80" i="8"/>
  <c r="D80" i="8"/>
  <c r="G79" i="8"/>
  <c r="F79" i="8"/>
  <c r="D79" i="8"/>
  <c r="F78" i="8"/>
  <c r="D78" i="8"/>
  <c r="G78" i="8" s="1"/>
  <c r="F77" i="8"/>
  <c r="D77" i="8"/>
  <c r="F76" i="8"/>
  <c r="D76" i="8"/>
  <c r="F75" i="8"/>
  <c r="G75" i="8" s="1"/>
  <c r="D75" i="8"/>
  <c r="F74" i="8"/>
  <c r="D74" i="8"/>
  <c r="F73" i="8"/>
  <c r="D73" i="8"/>
  <c r="F72" i="8"/>
  <c r="D72" i="8"/>
  <c r="F71" i="8"/>
  <c r="G71" i="8" s="1"/>
  <c r="D71" i="8"/>
  <c r="F70" i="8"/>
  <c r="D70" i="8"/>
  <c r="G70" i="8" s="1"/>
  <c r="F69" i="8"/>
  <c r="D69" i="8"/>
  <c r="F68" i="8"/>
  <c r="D68" i="8"/>
  <c r="F67" i="8"/>
  <c r="G67" i="8" s="1"/>
  <c r="D67" i="8"/>
  <c r="F66" i="8"/>
  <c r="D66" i="8"/>
  <c r="F65" i="8"/>
  <c r="D65" i="8"/>
  <c r="F64" i="8"/>
  <c r="D64" i="8"/>
  <c r="G63" i="8"/>
  <c r="F63" i="8"/>
  <c r="D63" i="8"/>
  <c r="F62" i="8"/>
  <c r="D62" i="8"/>
  <c r="F61" i="8"/>
  <c r="D61" i="8"/>
  <c r="G61" i="8" s="1"/>
  <c r="F60" i="8"/>
  <c r="G60" i="8" s="1"/>
  <c r="D60" i="8"/>
  <c r="F59" i="8"/>
  <c r="D59" i="8"/>
  <c r="F58" i="8"/>
  <c r="D58" i="8"/>
  <c r="F57" i="8"/>
  <c r="D57" i="8"/>
  <c r="F56" i="8"/>
  <c r="G56" i="8" s="1"/>
  <c r="D56" i="8"/>
  <c r="F55" i="8"/>
  <c r="D55" i="8"/>
  <c r="F54" i="8"/>
  <c r="D54" i="8"/>
  <c r="F53" i="8"/>
  <c r="D53" i="8"/>
  <c r="G53" i="8" s="1"/>
  <c r="F52" i="8"/>
  <c r="G52" i="8" s="1"/>
  <c r="D52" i="8"/>
  <c r="F51" i="8"/>
  <c r="D51" i="8"/>
  <c r="F50" i="8"/>
  <c r="D50" i="8"/>
  <c r="F49" i="8"/>
  <c r="D49" i="8"/>
  <c r="F48" i="8"/>
  <c r="G48" i="8" s="1"/>
  <c r="D48" i="8"/>
  <c r="F47" i="8"/>
  <c r="D47" i="8"/>
  <c r="G47" i="8" s="1"/>
  <c r="F46" i="8"/>
  <c r="D46" i="8"/>
  <c r="F45" i="8"/>
  <c r="D45" i="8"/>
  <c r="G45" i="8" s="1"/>
  <c r="F44" i="8"/>
  <c r="G44" i="8" s="1"/>
  <c r="D44" i="8"/>
  <c r="F43" i="8"/>
  <c r="D43" i="8"/>
  <c r="F42" i="8"/>
  <c r="D42" i="8"/>
  <c r="F41" i="8"/>
  <c r="D41" i="8"/>
  <c r="F40" i="8"/>
  <c r="G40" i="8" s="1"/>
  <c r="D40" i="8"/>
  <c r="F39" i="8"/>
  <c r="D39" i="8"/>
  <c r="G39" i="8" s="1"/>
  <c r="F38" i="8"/>
  <c r="D38" i="8"/>
  <c r="G38" i="8" s="1"/>
  <c r="F37" i="8"/>
  <c r="D37" i="8"/>
  <c r="G37" i="8" s="1"/>
  <c r="F36" i="8"/>
  <c r="D36" i="8"/>
  <c r="F35" i="8"/>
  <c r="D35" i="8"/>
  <c r="F34" i="8"/>
  <c r="D34" i="8"/>
  <c r="F33" i="8"/>
  <c r="D33" i="8"/>
  <c r="F32" i="8"/>
  <c r="D32" i="8"/>
  <c r="F31" i="8"/>
  <c r="G31" i="8" s="1"/>
  <c r="D31" i="8"/>
  <c r="F30" i="8"/>
  <c r="D30" i="8"/>
  <c r="G30" i="8" s="1"/>
  <c r="F29" i="8"/>
  <c r="D29" i="8"/>
  <c r="F28" i="8"/>
  <c r="D28" i="8"/>
  <c r="F27" i="8"/>
  <c r="G27" i="8" s="1"/>
  <c r="D27" i="8"/>
  <c r="F26" i="8"/>
  <c r="D26" i="8"/>
  <c r="F25" i="8"/>
  <c r="D25" i="8"/>
  <c r="F24" i="8"/>
  <c r="D24" i="8"/>
  <c r="F23" i="8"/>
  <c r="G23" i="8" s="1"/>
  <c r="D23" i="8"/>
  <c r="F22" i="8"/>
  <c r="D22" i="8"/>
  <c r="G22" i="8" s="1"/>
  <c r="F21" i="8"/>
  <c r="D21" i="8"/>
  <c r="F20" i="8"/>
  <c r="D20" i="8"/>
  <c r="F19" i="8"/>
  <c r="G19" i="8" s="1"/>
  <c r="D19" i="8"/>
  <c r="F18" i="8"/>
  <c r="D18" i="8"/>
  <c r="G18" i="8" s="1"/>
  <c r="F17" i="8"/>
  <c r="D17" i="8"/>
  <c r="F16" i="8"/>
  <c r="D16" i="8"/>
  <c r="G15" i="8"/>
  <c r="F15" i="8"/>
  <c r="D15" i="8"/>
  <c r="F14" i="8"/>
  <c r="D14" i="8"/>
  <c r="G14" i="8" s="1"/>
  <c r="F13" i="8"/>
  <c r="D13" i="8"/>
  <c r="G13" i="8" s="1"/>
  <c r="F12" i="8"/>
  <c r="D12" i="8"/>
  <c r="F11" i="8"/>
  <c r="D11" i="8"/>
  <c r="F10" i="8"/>
  <c r="D10" i="8"/>
  <c r="F9" i="8"/>
  <c r="D9" i="8"/>
  <c r="G9" i="8" s="1"/>
  <c r="D8" i="8"/>
  <c r="G8" i="8" s="1"/>
  <c r="D7" i="8"/>
  <c r="G7" i="8" s="1"/>
  <c r="D6" i="8"/>
  <c r="G6" i="8" s="1"/>
  <c r="G98" i="7"/>
  <c r="F88" i="7"/>
  <c r="D88" i="7"/>
  <c r="F87" i="7"/>
  <c r="D87" i="7"/>
  <c r="F86" i="7"/>
  <c r="D86" i="7"/>
  <c r="G86" i="7" s="1"/>
  <c r="G85" i="7"/>
  <c r="F85" i="7"/>
  <c r="D85" i="7"/>
  <c r="F84" i="7"/>
  <c r="D84" i="7"/>
  <c r="F83" i="7"/>
  <c r="D83" i="7"/>
  <c r="G83" i="7" s="1"/>
  <c r="F82" i="7"/>
  <c r="D82" i="7"/>
  <c r="F81" i="7"/>
  <c r="D81" i="7"/>
  <c r="F80" i="7"/>
  <c r="D80" i="7"/>
  <c r="F79" i="7"/>
  <c r="D79" i="7"/>
  <c r="G79" i="7" s="1"/>
  <c r="F78" i="7"/>
  <c r="D78" i="7"/>
  <c r="F77" i="7"/>
  <c r="D77" i="7"/>
  <c r="F76" i="7"/>
  <c r="D76" i="7"/>
  <c r="F75" i="7"/>
  <c r="D75" i="7"/>
  <c r="F74" i="7"/>
  <c r="D74" i="7"/>
  <c r="F73" i="7"/>
  <c r="D73" i="7"/>
  <c r="F72" i="7"/>
  <c r="D72" i="7"/>
  <c r="F71" i="7"/>
  <c r="D71" i="7"/>
  <c r="F70" i="7"/>
  <c r="D70" i="7"/>
  <c r="F69" i="7"/>
  <c r="G69" i="7" s="1"/>
  <c r="D69" i="7"/>
  <c r="F68" i="7"/>
  <c r="D68" i="7"/>
  <c r="F67" i="7"/>
  <c r="D67" i="7"/>
  <c r="F66" i="7"/>
  <c r="D66" i="7"/>
  <c r="F65" i="7"/>
  <c r="G65" i="7" s="1"/>
  <c r="D65" i="7"/>
  <c r="F64" i="7"/>
  <c r="D64" i="7"/>
  <c r="F63" i="7"/>
  <c r="D63" i="7"/>
  <c r="F62" i="7"/>
  <c r="D62" i="7"/>
  <c r="F61" i="7"/>
  <c r="G61" i="7" s="1"/>
  <c r="D61" i="7"/>
  <c r="F60" i="7"/>
  <c r="D60" i="7"/>
  <c r="F59" i="7"/>
  <c r="D59" i="7"/>
  <c r="F58" i="7"/>
  <c r="D58" i="7"/>
  <c r="F57" i="7"/>
  <c r="D57" i="7"/>
  <c r="G57" i="7" s="1"/>
  <c r="F56" i="7"/>
  <c r="G56" i="7" s="1"/>
  <c r="D56" i="7"/>
  <c r="F55" i="7"/>
  <c r="D55" i="7"/>
  <c r="F54" i="7"/>
  <c r="D54" i="7"/>
  <c r="F53" i="7"/>
  <c r="D53" i="7"/>
  <c r="F52" i="7"/>
  <c r="G52" i="7" s="1"/>
  <c r="D52" i="7"/>
  <c r="F51" i="7"/>
  <c r="D51" i="7"/>
  <c r="F50" i="7"/>
  <c r="D50" i="7"/>
  <c r="F49" i="7"/>
  <c r="G49" i="7" s="1"/>
  <c r="D49" i="7"/>
  <c r="F48" i="7"/>
  <c r="G48" i="7" s="1"/>
  <c r="D48" i="7"/>
  <c r="F47" i="7"/>
  <c r="D47" i="7"/>
  <c r="F46" i="7"/>
  <c r="D46" i="7"/>
  <c r="F45" i="7"/>
  <c r="G45" i="7" s="1"/>
  <c r="D45" i="7"/>
  <c r="F44" i="7"/>
  <c r="D44" i="7"/>
  <c r="F43" i="7"/>
  <c r="D43" i="7"/>
  <c r="F42" i="7"/>
  <c r="D42" i="7"/>
  <c r="G41" i="7"/>
  <c r="F41" i="7"/>
  <c r="D41" i="7"/>
  <c r="F40" i="7"/>
  <c r="D40" i="7"/>
  <c r="F39" i="7"/>
  <c r="D39" i="7"/>
  <c r="F38" i="7"/>
  <c r="D38" i="7"/>
  <c r="G38" i="7" s="1"/>
  <c r="F37" i="7"/>
  <c r="G37" i="7" s="1"/>
  <c r="D37" i="7"/>
  <c r="F36" i="7"/>
  <c r="D36" i="7"/>
  <c r="F35" i="7"/>
  <c r="D35" i="7"/>
  <c r="F34" i="7"/>
  <c r="D34" i="7"/>
  <c r="F33" i="7"/>
  <c r="G33" i="7" s="1"/>
  <c r="D33" i="7"/>
  <c r="F32" i="7"/>
  <c r="D32" i="7"/>
  <c r="F31" i="7"/>
  <c r="D31" i="7"/>
  <c r="F30" i="7"/>
  <c r="D30" i="7"/>
  <c r="F29" i="7"/>
  <c r="G29" i="7" s="1"/>
  <c r="D29" i="7"/>
  <c r="F28" i="7"/>
  <c r="D28" i="7"/>
  <c r="F27" i="7"/>
  <c r="D27" i="7"/>
  <c r="F26" i="7"/>
  <c r="D26" i="7"/>
  <c r="G25" i="7"/>
  <c r="F25" i="7"/>
  <c r="D25" i="7"/>
  <c r="F24" i="7"/>
  <c r="D24" i="7"/>
  <c r="F23" i="7"/>
  <c r="D23" i="7"/>
  <c r="F22" i="7"/>
  <c r="D22" i="7"/>
  <c r="F21" i="7"/>
  <c r="G21" i="7" s="1"/>
  <c r="D21" i="7"/>
  <c r="F20" i="7"/>
  <c r="D20" i="7"/>
  <c r="F19" i="7"/>
  <c r="D19" i="7"/>
  <c r="F18" i="7"/>
  <c r="D18" i="7"/>
  <c r="F17" i="7"/>
  <c r="G17" i="7" s="1"/>
  <c r="D17" i="7"/>
  <c r="F16" i="7"/>
  <c r="D16" i="7"/>
  <c r="F15" i="7"/>
  <c r="D15" i="7"/>
  <c r="F14" i="7"/>
  <c r="G14" i="7" s="1"/>
  <c r="D14" i="7"/>
  <c r="F13" i="7"/>
  <c r="D13" i="7"/>
  <c r="G13" i="7" s="1"/>
  <c r="F12" i="7"/>
  <c r="D12" i="7"/>
  <c r="F11" i="7"/>
  <c r="D11" i="7"/>
  <c r="F10" i="7"/>
  <c r="G10" i="7" s="1"/>
  <c r="D10" i="7"/>
  <c r="F9" i="7"/>
  <c r="D9" i="7"/>
  <c r="F8" i="7"/>
  <c r="D8" i="7"/>
  <c r="D7" i="7"/>
  <c r="G7" i="7" s="1"/>
  <c r="D6" i="7"/>
  <c r="G6" i="7" s="1"/>
  <c r="G98" i="6"/>
  <c r="F88" i="6"/>
  <c r="D88" i="6"/>
  <c r="F87" i="6"/>
  <c r="G87" i="6" s="1"/>
  <c r="D87" i="6"/>
  <c r="F86" i="6"/>
  <c r="D86" i="6"/>
  <c r="F85" i="6"/>
  <c r="D85" i="6"/>
  <c r="F84" i="6"/>
  <c r="D84" i="6"/>
  <c r="F83" i="6"/>
  <c r="G83" i="6" s="1"/>
  <c r="D83" i="6"/>
  <c r="F82" i="6"/>
  <c r="D82" i="6"/>
  <c r="F81" i="6"/>
  <c r="D81" i="6"/>
  <c r="F80" i="6"/>
  <c r="D80" i="6"/>
  <c r="F79" i="6"/>
  <c r="G79" i="6" s="1"/>
  <c r="D79" i="6"/>
  <c r="F78" i="6"/>
  <c r="D78" i="6"/>
  <c r="G78" i="6" s="1"/>
  <c r="F77" i="6"/>
  <c r="D77" i="6"/>
  <c r="F76" i="6"/>
  <c r="D76" i="6"/>
  <c r="G75" i="6"/>
  <c r="F75" i="6"/>
  <c r="D75" i="6"/>
  <c r="F74" i="6"/>
  <c r="D74" i="6"/>
  <c r="G74" i="6" s="1"/>
  <c r="F73" i="6"/>
  <c r="D73" i="6"/>
  <c r="F72" i="6"/>
  <c r="D72" i="6"/>
  <c r="F71" i="6"/>
  <c r="D71" i="6"/>
  <c r="G71" i="6" s="1"/>
  <c r="F70" i="6"/>
  <c r="D70" i="6"/>
  <c r="F69" i="6"/>
  <c r="D69" i="6"/>
  <c r="G69" i="6" s="1"/>
  <c r="F68" i="6"/>
  <c r="G68" i="6" s="1"/>
  <c r="D68" i="6"/>
  <c r="F67" i="6"/>
  <c r="D67" i="6"/>
  <c r="F66" i="6"/>
  <c r="D66" i="6"/>
  <c r="F65" i="6"/>
  <c r="D65" i="6"/>
  <c r="G65" i="6" s="1"/>
  <c r="F64" i="6"/>
  <c r="G64" i="6" s="1"/>
  <c r="D64" i="6"/>
  <c r="F63" i="6"/>
  <c r="D63" i="6"/>
  <c r="F62" i="6"/>
  <c r="D62" i="6"/>
  <c r="F61" i="6"/>
  <c r="D61" i="6"/>
  <c r="F60" i="6"/>
  <c r="G60" i="6" s="1"/>
  <c r="D60" i="6"/>
  <c r="F59" i="6"/>
  <c r="D59" i="6"/>
  <c r="F58" i="6"/>
  <c r="D58" i="6"/>
  <c r="G58" i="6" s="1"/>
  <c r="F57" i="6"/>
  <c r="D57" i="6"/>
  <c r="F56" i="6"/>
  <c r="D56" i="6"/>
  <c r="G55" i="6"/>
  <c r="F55" i="6"/>
  <c r="D55" i="6"/>
  <c r="F54" i="6"/>
  <c r="D54" i="6"/>
  <c r="F53" i="6"/>
  <c r="D53" i="6"/>
  <c r="F52" i="6"/>
  <c r="D52" i="6"/>
  <c r="F51" i="6"/>
  <c r="G51" i="6" s="1"/>
  <c r="D51" i="6"/>
  <c r="F50" i="6"/>
  <c r="D50" i="6"/>
  <c r="F49" i="6"/>
  <c r="D49" i="6"/>
  <c r="F48" i="6"/>
  <c r="D48" i="6"/>
  <c r="F47" i="6"/>
  <c r="G47" i="6" s="1"/>
  <c r="D47" i="6"/>
  <c r="F46" i="6"/>
  <c r="D46" i="6"/>
  <c r="G46" i="6" s="1"/>
  <c r="F45" i="6"/>
  <c r="D45" i="6"/>
  <c r="F44" i="6"/>
  <c r="D44" i="6"/>
  <c r="G43" i="6"/>
  <c r="F43" i="6"/>
  <c r="D43" i="6"/>
  <c r="F42" i="6"/>
  <c r="D42" i="6"/>
  <c r="F41" i="6"/>
  <c r="D41" i="6"/>
  <c r="F40" i="6"/>
  <c r="G40" i="6" s="1"/>
  <c r="D40" i="6"/>
  <c r="F39" i="6"/>
  <c r="D39" i="6"/>
  <c r="G39" i="6" s="1"/>
  <c r="F38" i="6"/>
  <c r="D38" i="6"/>
  <c r="F37" i="6"/>
  <c r="D37" i="6"/>
  <c r="G37" i="6" s="1"/>
  <c r="G36" i="6"/>
  <c r="F36" i="6"/>
  <c r="D36" i="6"/>
  <c r="F35" i="6"/>
  <c r="G35" i="6" s="1"/>
  <c r="D35" i="6"/>
  <c r="F34" i="6"/>
  <c r="D34" i="6"/>
  <c r="G34" i="6" s="1"/>
  <c r="F33" i="6"/>
  <c r="D33" i="6"/>
  <c r="F32" i="6"/>
  <c r="D32" i="6"/>
  <c r="G31" i="6"/>
  <c r="F31" i="6"/>
  <c r="D31" i="6"/>
  <c r="F30" i="6"/>
  <c r="D30" i="6"/>
  <c r="F29" i="6"/>
  <c r="D29" i="6"/>
  <c r="F28" i="6"/>
  <c r="D28" i="6"/>
  <c r="G28" i="6" s="1"/>
  <c r="F27" i="6"/>
  <c r="G27" i="6" s="1"/>
  <c r="D27" i="6"/>
  <c r="F26" i="6"/>
  <c r="D26" i="6"/>
  <c r="G26" i="6" s="1"/>
  <c r="F25" i="6"/>
  <c r="D25" i="6"/>
  <c r="F24" i="6"/>
  <c r="D24" i="6"/>
  <c r="F23" i="6"/>
  <c r="D23" i="6"/>
  <c r="G23" i="6" s="1"/>
  <c r="F22" i="6"/>
  <c r="D22" i="6"/>
  <c r="F21" i="6"/>
  <c r="D21" i="6"/>
  <c r="G21" i="6" s="1"/>
  <c r="G20" i="6"/>
  <c r="F20" i="6"/>
  <c r="D20" i="6"/>
  <c r="F19" i="6"/>
  <c r="D19" i="6"/>
  <c r="F18" i="6"/>
  <c r="D18" i="6"/>
  <c r="G18" i="6" s="1"/>
  <c r="F17" i="6"/>
  <c r="D17" i="6"/>
  <c r="F16" i="6"/>
  <c r="D16" i="6"/>
  <c r="F15" i="6"/>
  <c r="G15" i="6" s="1"/>
  <c r="D15" i="6"/>
  <c r="F14" i="6"/>
  <c r="D14" i="6"/>
  <c r="F13" i="6"/>
  <c r="D13" i="6"/>
  <c r="F12" i="6"/>
  <c r="D12" i="6"/>
  <c r="F11" i="6"/>
  <c r="D11" i="6"/>
  <c r="F10" i="6"/>
  <c r="D10" i="6"/>
  <c r="F9" i="6"/>
  <c r="D9" i="6"/>
  <c r="F8" i="6"/>
  <c r="G8" i="6" s="1"/>
  <c r="D8" i="6"/>
  <c r="D7" i="6"/>
  <c r="G7" i="6" s="1"/>
  <c r="G6" i="6"/>
  <c r="D6" i="6"/>
  <c r="G98" i="5"/>
  <c r="F88" i="5"/>
  <c r="D88" i="5"/>
  <c r="F87" i="5"/>
  <c r="G87" i="5" s="1"/>
  <c r="D87" i="5"/>
  <c r="F86" i="5"/>
  <c r="D86" i="5"/>
  <c r="F85" i="5"/>
  <c r="D85" i="5"/>
  <c r="F84" i="5"/>
  <c r="D84" i="5"/>
  <c r="G84" i="5" s="1"/>
  <c r="F83" i="5"/>
  <c r="G83" i="5" s="1"/>
  <c r="D83" i="5"/>
  <c r="F82" i="5"/>
  <c r="D82" i="5"/>
  <c r="G82" i="5" s="1"/>
  <c r="F81" i="5"/>
  <c r="D81" i="5"/>
  <c r="F80" i="5"/>
  <c r="D80" i="5"/>
  <c r="F79" i="5"/>
  <c r="D79" i="5"/>
  <c r="G79" i="5" s="1"/>
  <c r="F78" i="5"/>
  <c r="D78" i="5"/>
  <c r="F77" i="5"/>
  <c r="D77" i="5"/>
  <c r="G77" i="5" s="1"/>
  <c r="G76" i="5"/>
  <c r="F76" i="5"/>
  <c r="D76" i="5"/>
  <c r="F75" i="5"/>
  <c r="D75" i="5"/>
  <c r="F74" i="5"/>
  <c r="D74" i="5"/>
  <c r="G74" i="5" s="1"/>
  <c r="F73" i="5"/>
  <c r="D73" i="5"/>
  <c r="F72" i="5"/>
  <c r="D72" i="5"/>
  <c r="F71" i="5"/>
  <c r="G71" i="5" s="1"/>
  <c r="D71" i="5"/>
  <c r="F70" i="5"/>
  <c r="D70" i="5"/>
  <c r="F69" i="5"/>
  <c r="D69" i="5"/>
  <c r="F68" i="5"/>
  <c r="D68" i="5"/>
  <c r="F67" i="5"/>
  <c r="G67" i="5" s="1"/>
  <c r="D67" i="5"/>
  <c r="F66" i="5"/>
  <c r="D66" i="5"/>
  <c r="F65" i="5"/>
  <c r="D65" i="5"/>
  <c r="F64" i="5"/>
  <c r="G64" i="5" s="1"/>
  <c r="D64" i="5"/>
  <c r="F63" i="5"/>
  <c r="D63" i="5"/>
  <c r="G63" i="5" s="1"/>
  <c r="F62" i="5"/>
  <c r="D62" i="5"/>
  <c r="F61" i="5"/>
  <c r="D61" i="5"/>
  <c r="G61" i="5" s="1"/>
  <c r="G60" i="5"/>
  <c r="F60" i="5"/>
  <c r="D60" i="5"/>
  <c r="F59" i="5"/>
  <c r="G59" i="5" s="1"/>
  <c r="D59" i="5"/>
  <c r="F58" i="5"/>
  <c r="D58" i="5"/>
  <c r="G58" i="5" s="1"/>
  <c r="F57" i="5"/>
  <c r="D57" i="5"/>
  <c r="F56" i="5"/>
  <c r="D56" i="5"/>
  <c r="G55" i="5"/>
  <c r="F55" i="5"/>
  <c r="D55" i="5"/>
  <c r="F54" i="5"/>
  <c r="D54" i="5"/>
  <c r="F53" i="5"/>
  <c r="D53" i="5"/>
  <c r="F52" i="5"/>
  <c r="D52" i="5"/>
  <c r="G52" i="5" s="1"/>
  <c r="F51" i="5"/>
  <c r="G51" i="5" s="1"/>
  <c r="D51" i="5"/>
  <c r="F50" i="5"/>
  <c r="D50" i="5"/>
  <c r="G50" i="5" s="1"/>
  <c r="F49" i="5"/>
  <c r="D49" i="5"/>
  <c r="F48" i="5"/>
  <c r="D48" i="5"/>
  <c r="F47" i="5"/>
  <c r="D47" i="5"/>
  <c r="G47" i="5" s="1"/>
  <c r="F46" i="5"/>
  <c r="D46" i="5"/>
  <c r="F45" i="5"/>
  <c r="D45" i="5"/>
  <c r="G45" i="5" s="1"/>
  <c r="G44" i="5"/>
  <c r="F44" i="5"/>
  <c r="D44" i="5"/>
  <c r="F43" i="5"/>
  <c r="D43" i="5"/>
  <c r="F42" i="5"/>
  <c r="D42" i="5"/>
  <c r="G42" i="5" s="1"/>
  <c r="F41" i="5"/>
  <c r="D41" i="5"/>
  <c r="F40" i="5"/>
  <c r="D40" i="5"/>
  <c r="F39" i="5"/>
  <c r="G39" i="5" s="1"/>
  <c r="D39" i="5"/>
  <c r="F38" i="5"/>
  <c r="D38" i="5"/>
  <c r="F37" i="5"/>
  <c r="D37" i="5"/>
  <c r="F36" i="5"/>
  <c r="D36" i="5"/>
  <c r="F35" i="5"/>
  <c r="G35" i="5" s="1"/>
  <c r="D35" i="5"/>
  <c r="F34" i="5"/>
  <c r="D34" i="5"/>
  <c r="F33" i="5"/>
  <c r="D33" i="5"/>
  <c r="F32" i="5"/>
  <c r="G32" i="5" s="1"/>
  <c r="D32" i="5"/>
  <c r="G31" i="5"/>
  <c r="F31" i="5"/>
  <c r="D31" i="5"/>
  <c r="F30" i="5"/>
  <c r="D30" i="5"/>
  <c r="F29" i="5"/>
  <c r="D29" i="5"/>
  <c r="F28" i="5"/>
  <c r="D28" i="5"/>
  <c r="G28" i="5" s="1"/>
  <c r="F27" i="5"/>
  <c r="G27" i="5" s="1"/>
  <c r="D27" i="5"/>
  <c r="F26" i="5"/>
  <c r="D26" i="5"/>
  <c r="G26" i="5" s="1"/>
  <c r="F25" i="5"/>
  <c r="D25" i="5"/>
  <c r="F24" i="5"/>
  <c r="D24" i="5"/>
  <c r="F23" i="5"/>
  <c r="D23" i="5"/>
  <c r="G23" i="5" s="1"/>
  <c r="F22" i="5"/>
  <c r="D22" i="5"/>
  <c r="F21" i="5"/>
  <c r="D21" i="5"/>
  <c r="G21" i="5" s="1"/>
  <c r="G20" i="5"/>
  <c r="F20" i="5"/>
  <c r="D20" i="5"/>
  <c r="F19" i="5"/>
  <c r="D19" i="5"/>
  <c r="F18" i="5"/>
  <c r="D18" i="5"/>
  <c r="F17" i="5"/>
  <c r="D17" i="5"/>
  <c r="F16" i="5"/>
  <c r="G16" i="5" s="1"/>
  <c r="D16" i="5"/>
  <c r="F15" i="5"/>
  <c r="G15" i="5" s="1"/>
  <c r="D15" i="5"/>
  <c r="F14" i="5"/>
  <c r="D14" i="5"/>
  <c r="F13" i="5"/>
  <c r="D13" i="5"/>
  <c r="F12" i="5"/>
  <c r="D12" i="5"/>
  <c r="G12" i="5" s="1"/>
  <c r="F11" i="5"/>
  <c r="G11" i="5" s="1"/>
  <c r="D11" i="5"/>
  <c r="F10" i="5"/>
  <c r="D10" i="5"/>
  <c r="G10" i="5" s="1"/>
  <c r="F9" i="5"/>
  <c r="D9" i="5"/>
  <c r="F8" i="5"/>
  <c r="D8" i="5"/>
  <c r="G7" i="5"/>
  <c r="D7" i="5"/>
  <c r="D6" i="5"/>
  <c r="G6" i="5" s="1"/>
  <c r="G98" i="4"/>
  <c r="F88" i="4"/>
  <c r="G88" i="4" s="1"/>
  <c r="D88" i="4"/>
  <c r="F87" i="4"/>
  <c r="D87" i="4"/>
  <c r="G87" i="4" s="1"/>
  <c r="F86" i="4"/>
  <c r="D86" i="4"/>
  <c r="F85" i="4"/>
  <c r="D85" i="4"/>
  <c r="F84" i="4"/>
  <c r="G84" i="4" s="1"/>
  <c r="D84" i="4"/>
  <c r="F83" i="4"/>
  <c r="D83" i="4"/>
  <c r="F82" i="4"/>
  <c r="D82" i="4"/>
  <c r="F81" i="4"/>
  <c r="G81" i="4" s="1"/>
  <c r="D81" i="4"/>
  <c r="F80" i="4"/>
  <c r="D80" i="4"/>
  <c r="F79" i="4"/>
  <c r="D79" i="4"/>
  <c r="F78" i="4"/>
  <c r="D78" i="4"/>
  <c r="G78" i="4" s="1"/>
  <c r="G77" i="4"/>
  <c r="F77" i="4"/>
  <c r="D77" i="4"/>
  <c r="F76" i="4"/>
  <c r="D76" i="4"/>
  <c r="F75" i="4"/>
  <c r="D75" i="4"/>
  <c r="F74" i="4"/>
  <c r="D74" i="4"/>
  <c r="F73" i="4"/>
  <c r="G73" i="4" s="1"/>
  <c r="D73" i="4"/>
  <c r="F72" i="4"/>
  <c r="D72" i="4"/>
  <c r="F71" i="4"/>
  <c r="D71" i="4"/>
  <c r="F70" i="4"/>
  <c r="D70" i="4"/>
  <c r="F69" i="4"/>
  <c r="G69" i="4" s="1"/>
  <c r="D69" i="4"/>
  <c r="F68" i="4"/>
  <c r="D68" i="4"/>
  <c r="F67" i="4"/>
  <c r="D67" i="4"/>
  <c r="F66" i="4"/>
  <c r="D66" i="4"/>
  <c r="F65" i="4"/>
  <c r="D65" i="4"/>
  <c r="G65" i="4" s="1"/>
  <c r="F64" i="4"/>
  <c r="G64" i="4" s="1"/>
  <c r="D64" i="4"/>
  <c r="F63" i="4"/>
  <c r="D63" i="4"/>
  <c r="F62" i="4"/>
  <c r="D62" i="4"/>
  <c r="F61" i="4"/>
  <c r="D61" i="4"/>
  <c r="G61" i="4" s="1"/>
  <c r="F60" i="4"/>
  <c r="G60" i="4" s="1"/>
  <c r="D60" i="4"/>
  <c r="F59" i="4"/>
  <c r="D59" i="4"/>
  <c r="G59" i="4" s="1"/>
  <c r="F58" i="4"/>
  <c r="D58" i="4"/>
  <c r="F57" i="4"/>
  <c r="D57" i="4"/>
  <c r="F56" i="4"/>
  <c r="G56" i="4" s="1"/>
  <c r="D56" i="4"/>
  <c r="F55" i="4"/>
  <c r="D55" i="4"/>
  <c r="G55" i="4" s="1"/>
  <c r="F54" i="4"/>
  <c r="D54" i="4"/>
  <c r="F53" i="4"/>
  <c r="D53" i="4"/>
  <c r="F52" i="4"/>
  <c r="G52" i="4" s="1"/>
  <c r="D52" i="4"/>
  <c r="F51" i="4"/>
  <c r="D51" i="4"/>
  <c r="F50" i="4"/>
  <c r="D50" i="4"/>
  <c r="F49" i="4"/>
  <c r="G49" i="4" s="1"/>
  <c r="D49" i="4"/>
  <c r="F48" i="4"/>
  <c r="D48" i="4"/>
  <c r="F47" i="4"/>
  <c r="D47" i="4"/>
  <c r="F46" i="4"/>
  <c r="D46" i="4"/>
  <c r="G46" i="4" s="1"/>
  <c r="F45" i="4"/>
  <c r="G45" i="4" s="1"/>
  <c r="D45" i="4"/>
  <c r="F44" i="4"/>
  <c r="D44" i="4"/>
  <c r="F43" i="4"/>
  <c r="D43" i="4"/>
  <c r="F42" i="4"/>
  <c r="D42" i="4"/>
  <c r="F41" i="4"/>
  <c r="G41" i="4" s="1"/>
  <c r="D41" i="4"/>
  <c r="F40" i="4"/>
  <c r="D40" i="4"/>
  <c r="F39" i="4"/>
  <c r="D39" i="4"/>
  <c r="F38" i="4"/>
  <c r="D38" i="4"/>
  <c r="F37" i="4"/>
  <c r="G37" i="4" s="1"/>
  <c r="D37" i="4"/>
  <c r="F36" i="4"/>
  <c r="D36" i="4"/>
  <c r="F35" i="4"/>
  <c r="D35" i="4"/>
  <c r="F34" i="4"/>
  <c r="D34" i="4"/>
  <c r="G33" i="4"/>
  <c r="F33" i="4"/>
  <c r="D33" i="4"/>
  <c r="F32" i="4"/>
  <c r="D32" i="4"/>
  <c r="F31" i="4"/>
  <c r="D31" i="4"/>
  <c r="F30" i="4"/>
  <c r="D30" i="4"/>
  <c r="G30" i="4" s="1"/>
  <c r="F29" i="4"/>
  <c r="G29" i="4" s="1"/>
  <c r="D29" i="4"/>
  <c r="F28" i="4"/>
  <c r="D28" i="4"/>
  <c r="F27" i="4"/>
  <c r="D27" i="4"/>
  <c r="F26" i="4"/>
  <c r="D26" i="4"/>
  <c r="F25" i="4"/>
  <c r="G25" i="4" s="1"/>
  <c r="D25" i="4"/>
  <c r="F24" i="4"/>
  <c r="D24" i="4"/>
  <c r="F23" i="4"/>
  <c r="D23" i="4"/>
  <c r="F22" i="4"/>
  <c r="D22" i="4"/>
  <c r="F21" i="4"/>
  <c r="G21" i="4" s="1"/>
  <c r="D21" i="4"/>
  <c r="F20" i="4"/>
  <c r="D20" i="4"/>
  <c r="F19" i="4"/>
  <c r="D19" i="4"/>
  <c r="F18" i="4"/>
  <c r="D18" i="4"/>
  <c r="F17" i="4"/>
  <c r="D17" i="4"/>
  <c r="G17" i="4" s="1"/>
  <c r="F16" i="4"/>
  <c r="G16" i="4" s="1"/>
  <c r="D16" i="4"/>
  <c r="F15" i="4"/>
  <c r="D15" i="4"/>
  <c r="G15" i="4" s="1"/>
  <c r="F14" i="4"/>
  <c r="D14" i="4"/>
  <c r="F13" i="4"/>
  <c r="D13" i="4"/>
  <c r="F12" i="4"/>
  <c r="G12" i="4" s="1"/>
  <c r="D12" i="4"/>
  <c r="F11" i="4"/>
  <c r="D11" i="4"/>
  <c r="F10" i="4"/>
  <c r="D10" i="4"/>
  <c r="F9" i="4"/>
  <c r="D9" i="4"/>
  <c r="F8" i="4"/>
  <c r="G8" i="4" s="1"/>
  <c r="D8" i="4"/>
  <c r="D7" i="4"/>
  <c r="G7" i="4" s="1"/>
  <c r="D6" i="4"/>
  <c r="G6" i="4" s="1"/>
  <c r="F88" i="3"/>
  <c r="F87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" i="3"/>
  <c r="D15" i="3"/>
  <c r="G15" i="3" s="1"/>
  <c r="D16" i="3"/>
  <c r="G16" i="3" s="1"/>
  <c r="D17" i="3"/>
  <c r="G17" i="3" s="1"/>
  <c r="D18" i="3"/>
  <c r="G18" i="3" s="1"/>
  <c r="D19" i="3"/>
  <c r="D20" i="3"/>
  <c r="G20" i="3" s="1"/>
  <c r="D21" i="3"/>
  <c r="D22" i="3"/>
  <c r="G22" i="3" s="1"/>
  <c r="D23" i="3"/>
  <c r="D24" i="3"/>
  <c r="G24" i="3" s="1"/>
  <c r="D25" i="3"/>
  <c r="G25" i="3" s="1"/>
  <c r="D26" i="3"/>
  <c r="G26" i="3" s="1"/>
  <c r="D27" i="3"/>
  <c r="D28" i="3"/>
  <c r="G28" i="3" s="1"/>
  <c r="D29" i="3"/>
  <c r="G29" i="3" s="1"/>
  <c r="D30" i="3"/>
  <c r="G30" i="3" s="1"/>
  <c r="D31" i="3"/>
  <c r="D32" i="3"/>
  <c r="G32" i="3" s="1"/>
  <c r="D33" i="3"/>
  <c r="G33" i="3" s="1"/>
  <c r="D34" i="3"/>
  <c r="G34" i="3" s="1"/>
  <c r="D35" i="3"/>
  <c r="D36" i="3"/>
  <c r="G36" i="3" s="1"/>
  <c r="D37" i="3"/>
  <c r="G37" i="3" s="1"/>
  <c r="D38" i="3"/>
  <c r="G38" i="3" s="1"/>
  <c r="D39" i="3"/>
  <c r="D40" i="3"/>
  <c r="G40" i="3" s="1"/>
  <c r="D41" i="3"/>
  <c r="G41" i="3" s="1"/>
  <c r="D42" i="3"/>
  <c r="G42" i="3" s="1"/>
  <c r="D43" i="3"/>
  <c r="D44" i="3"/>
  <c r="G44" i="3" s="1"/>
  <c r="D45" i="3"/>
  <c r="G45" i="3" s="1"/>
  <c r="D46" i="3"/>
  <c r="G46" i="3" s="1"/>
  <c r="D47" i="3"/>
  <c r="D48" i="3"/>
  <c r="G48" i="3" s="1"/>
  <c r="D49" i="3"/>
  <c r="G49" i="3" s="1"/>
  <c r="D50" i="3"/>
  <c r="G50" i="3" s="1"/>
  <c r="D51" i="3"/>
  <c r="D52" i="3"/>
  <c r="G52" i="3" s="1"/>
  <c r="D53" i="3"/>
  <c r="G53" i="3" s="1"/>
  <c r="D54" i="3"/>
  <c r="G54" i="3" s="1"/>
  <c r="D55" i="3"/>
  <c r="D56" i="3"/>
  <c r="G56" i="3" s="1"/>
  <c r="D57" i="3"/>
  <c r="G57" i="3" s="1"/>
  <c r="D58" i="3"/>
  <c r="G58" i="3" s="1"/>
  <c r="D59" i="3"/>
  <c r="D60" i="3"/>
  <c r="G60" i="3" s="1"/>
  <c r="D61" i="3"/>
  <c r="G61" i="3" s="1"/>
  <c r="D62" i="3"/>
  <c r="G62" i="3" s="1"/>
  <c r="D63" i="3"/>
  <c r="D64" i="3"/>
  <c r="G64" i="3" s="1"/>
  <c r="D65" i="3"/>
  <c r="G65" i="3" s="1"/>
  <c r="D66" i="3"/>
  <c r="G66" i="3" s="1"/>
  <c r="D67" i="3"/>
  <c r="D68" i="3"/>
  <c r="G68" i="3" s="1"/>
  <c r="D69" i="3"/>
  <c r="G69" i="3" s="1"/>
  <c r="D70" i="3"/>
  <c r="D71" i="3"/>
  <c r="D72" i="3"/>
  <c r="D73" i="3"/>
  <c r="D74" i="3"/>
  <c r="D75" i="3"/>
  <c r="D76" i="3"/>
  <c r="D77" i="3"/>
  <c r="D78" i="3"/>
  <c r="D79" i="3"/>
  <c r="D80" i="3"/>
  <c r="D81" i="3"/>
  <c r="G81" i="3" s="1"/>
  <c r="D82" i="3"/>
  <c r="G82" i="3" s="1"/>
  <c r="D83" i="3"/>
  <c r="D84" i="3"/>
  <c r="D85" i="3"/>
  <c r="G85" i="3" s="1"/>
  <c r="D86" i="3"/>
  <c r="G86" i="3" s="1"/>
  <c r="D87" i="3"/>
  <c r="G87" i="3" s="1"/>
  <c r="D88" i="3"/>
  <c r="G98" i="3"/>
  <c r="D14" i="3"/>
  <c r="G14" i="3" s="1"/>
  <c r="D13" i="3"/>
  <c r="D12" i="3"/>
  <c r="G12" i="3" s="1"/>
  <c r="D11" i="3"/>
  <c r="G11" i="3" s="1"/>
  <c r="D10" i="3"/>
  <c r="G10" i="3" s="1"/>
  <c r="D9" i="3"/>
  <c r="D8" i="3"/>
  <c r="G8" i="3" s="1"/>
  <c r="D7" i="3"/>
  <c r="G7" i="3" s="1"/>
  <c r="D6" i="3"/>
  <c r="G6" i="3" s="1"/>
  <c r="K25" i="2"/>
  <c r="G9" i="3" l="1"/>
  <c r="G13" i="3"/>
  <c r="G83" i="3"/>
  <c r="G79" i="3"/>
  <c r="G75" i="3"/>
  <c r="G71" i="3"/>
  <c r="G19" i="3"/>
  <c r="G9" i="4"/>
  <c r="G13" i="4"/>
  <c r="G23" i="4"/>
  <c r="G27" i="4"/>
  <c r="G36" i="4"/>
  <c r="G40" i="4"/>
  <c r="G44" i="4"/>
  <c r="G48" i="4"/>
  <c r="G71" i="4"/>
  <c r="G75" i="4"/>
  <c r="G80" i="4"/>
  <c r="G18" i="5"/>
  <c r="G34" i="5"/>
  <c r="G36" i="5"/>
  <c r="G43" i="5"/>
  <c r="G66" i="5"/>
  <c r="G68" i="5"/>
  <c r="G75" i="5"/>
  <c r="G10" i="6"/>
  <c r="G12" i="6"/>
  <c r="G19" i="6"/>
  <c r="G42" i="6"/>
  <c r="G59" i="6"/>
  <c r="G68" i="7"/>
  <c r="G72" i="7"/>
  <c r="G76" i="7"/>
  <c r="G80" i="7"/>
  <c r="G84" i="7"/>
  <c r="G54" i="8"/>
  <c r="G62" i="8"/>
  <c r="G85" i="8"/>
  <c r="G87" i="8"/>
  <c r="G11" i="10"/>
  <c r="G43" i="10"/>
  <c r="G75" i="10"/>
  <c r="G88" i="3"/>
  <c r="G84" i="3"/>
  <c r="G80" i="3"/>
  <c r="G76" i="3"/>
  <c r="G72" i="3"/>
  <c r="G20" i="4"/>
  <c r="G24" i="4"/>
  <c r="G28" i="4"/>
  <c r="G32" i="4"/>
  <c r="G53" i="4"/>
  <c r="G57" i="4"/>
  <c r="G68" i="4"/>
  <c r="G72" i="4"/>
  <c r="G76" i="4"/>
  <c r="G85" i="4"/>
  <c r="G8" i="5"/>
  <c r="G19" i="5"/>
  <c r="G24" i="5"/>
  <c r="G48" i="5"/>
  <c r="G80" i="5"/>
  <c r="G24" i="6"/>
  <c r="G72" i="6"/>
  <c r="G12" i="8"/>
  <c r="G35" i="8"/>
  <c r="G14" i="4"/>
  <c r="G39" i="4"/>
  <c r="G43" i="4"/>
  <c r="G62" i="4"/>
  <c r="G13" i="5"/>
  <c r="G29" i="5"/>
  <c r="G16" i="7"/>
  <c r="G22" i="7"/>
  <c r="G24" i="7"/>
  <c r="G51" i="7"/>
  <c r="G53" i="7"/>
  <c r="G28" i="9"/>
  <c r="G85" i="9"/>
  <c r="G36" i="10"/>
  <c r="G68" i="10"/>
  <c r="G32" i="14"/>
  <c r="G36" i="14"/>
  <c r="G40" i="14"/>
  <c r="G44" i="14"/>
  <c r="G67" i="14"/>
  <c r="G71" i="14"/>
  <c r="G75" i="14"/>
  <c r="G88" i="5"/>
  <c r="G44" i="6"/>
  <c r="G48" i="6"/>
  <c r="G52" i="6"/>
  <c r="G63" i="6"/>
  <c r="G67" i="6"/>
  <c r="G76" i="6"/>
  <c r="G80" i="6"/>
  <c r="G84" i="6"/>
  <c r="G88" i="6"/>
  <c r="G9" i="7"/>
  <c r="G23" i="7"/>
  <c r="G28" i="7"/>
  <c r="G36" i="7"/>
  <c r="G40" i="7"/>
  <c r="G88" i="7"/>
  <c r="G16" i="8"/>
  <c r="G20" i="8"/>
  <c r="G24" i="8"/>
  <c r="G28" i="8"/>
  <c r="G43" i="8"/>
  <c r="G64" i="8"/>
  <c r="G68" i="8"/>
  <c r="G72" i="8"/>
  <c r="G76" i="8"/>
  <c r="G11" i="9"/>
  <c r="G34" i="9"/>
  <c r="G44" i="9"/>
  <c r="G48" i="9"/>
  <c r="G52" i="9"/>
  <c r="G56" i="9"/>
  <c r="G60" i="9"/>
  <c r="G66" i="9"/>
  <c r="G78" i="9"/>
  <c r="G15" i="10"/>
  <c r="G31" i="10"/>
  <c r="G47" i="10"/>
  <c r="G63" i="10"/>
  <c r="G83" i="10"/>
  <c r="G28" i="11"/>
  <c r="G32" i="11"/>
  <c r="G47" i="11"/>
  <c r="G84" i="11"/>
  <c r="G88" i="11"/>
  <c r="G48" i="12"/>
  <c r="G75" i="12"/>
  <c r="G12" i="15"/>
  <c r="G44" i="15"/>
  <c r="G76" i="15"/>
  <c r="G37" i="5"/>
  <c r="G40" i="5"/>
  <c r="G53" i="5"/>
  <c r="G56" i="5"/>
  <c r="G69" i="5"/>
  <c r="G72" i="5"/>
  <c r="G85" i="5"/>
  <c r="G11" i="6"/>
  <c r="G13" i="6"/>
  <c r="G16" i="6"/>
  <c r="G29" i="6"/>
  <c r="G32" i="6"/>
  <c r="G49" i="6"/>
  <c r="G53" i="6"/>
  <c r="G56" i="6"/>
  <c r="G62" i="6"/>
  <c r="G81" i="6"/>
  <c r="G85" i="6"/>
  <c r="G8" i="7"/>
  <c r="G54" i="7"/>
  <c r="G73" i="7"/>
  <c r="G77" i="7"/>
  <c r="G81" i="7"/>
  <c r="G11" i="8"/>
  <c r="G21" i="8"/>
  <c r="G25" i="8"/>
  <c r="G32" i="8"/>
  <c r="G36" i="8"/>
  <c r="G46" i="8"/>
  <c r="G51" i="8"/>
  <c r="G55" i="8"/>
  <c r="G59" i="8"/>
  <c r="G69" i="8"/>
  <c r="G73" i="8"/>
  <c r="G77" i="8"/>
  <c r="G80" i="8"/>
  <c r="G84" i="8"/>
  <c r="G19" i="9"/>
  <c r="G23" i="9"/>
  <c r="G27" i="9"/>
  <c r="G53" i="9"/>
  <c r="G57" i="9"/>
  <c r="G19" i="10"/>
  <c r="G35" i="10"/>
  <c r="G51" i="10"/>
  <c r="G67" i="10"/>
  <c r="G80" i="10"/>
  <c r="G19" i="11"/>
  <c r="G66" i="11"/>
  <c r="G79" i="11"/>
  <c r="G22" i="12"/>
  <c r="G37" i="12"/>
  <c r="G39" i="12"/>
  <c r="G11" i="14"/>
  <c r="G88" i="14"/>
  <c r="G30" i="15"/>
  <c r="G37" i="15"/>
  <c r="G39" i="15"/>
  <c r="G62" i="15"/>
  <c r="G69" i="15"/>
  <c r="G71" i="15"/>
  <c r="G52" i="18"/>
  <c r="G56" i="18"/>
  <c r="G71" i="18"/>
  <c r="G75" i="18"/>
  <c r="G79" i="18"/>
  <c r="G20" i="17"/>
  <c r="G24" i="17"/>
  <c r="G28" i="17"/>
  <c r="G39" i="17"/>
  <c r="G43" i="17"/>
  <c r="G84" i="17"/>
  <c r="G88" i="17"/>
  <c r="G16" i="19"/>
  <c r="G20" i="19"/>
  <c r="G33" i="19"/>
  <c r="G9" i="17"/>
  <c r="G13" i="17"/>
  <c r="G15" i="17"/>
  <c r="G54" i="17"/>
  <c r="G73" i="17"/>
  <c r="G77" i="17"/>
  <c r="G79" i="17"/>
  <c r="G20" i="18"/>
  <c r="G24" i="18"/>
  <c r="G39" i="18"/>
  <c r="G50" i="19"/>
  <c r="G67" i="19"/>
  <c r="G69" i="19"/>
  <c r="G47" i="20"/>
  <c r="G57" i="23"/>
  <c r="G87" i="10"/>
  <c r="G23" i="11"/>
  <c r="G36" i="11"/>
  <c r="G40" i="11"/>
  <c r="G55" i="11"/>
  <c r="G68" i="11"/>
  <c r="G72" i="11"/>
  <c r="G11" i="12"/>
  <c r="G24" i="12"/>
  <c r="G28" i="12"/>
  <c r="G43" i="12"/>
  <c r="G53" i="12"/>
  <c r="G68" i="12"/>
  <c r="G83" i="12"/>
  <c r="G19" i="14"/>
  <c r="G23" i="14"/>
  <c r="G27" i="14"/>
  <c r="G48" i="14"/>
  <c r="G52" i="14"/>
  <c r="G56" i="14"/>
  <c r="G60" i="14"/>
  <c r="G66" i="14"/>
  <c r="G83" i="14"/>
  <c r="G16" i="15"/>
  <c r="G32" i="15"/>
  <c r="G48" i="15"/>
  <c r="G64" i="15"/>
  <c r="G77" i="15"/>
  <c r="G80" i="15"/>
  <c r="G84" i="15"/>
  <c r="G25" i="17"/>
  <c r="G29" i="17"/>
  <c r="G32" i="17"/>
  <c r="G38" i="17"/>
  <c r="G64" i="17"/>
  <c r="G70" i="17"/>
  <c r="G15" i="18"/>
  <c r="G28" i="18"/>
  <c r="G32" i="18"/>
  <c r="G47" i="18"/>
  <c r="G53" i="18"/>
  <c r="G57" i="18"/>
  <c r="G60" i="18"/>
  <c r="G64" i="18"/>
  <c r="G70" i="18"/>
  <c r="G74" i="18"/>
  <c r="G87" i="18"/>
  <c r="G24" i="19"/>
  <c r="G28" i="19"/>
  <c r="G34" i="19"/>
  <c r="G41" i="19"/>
  <c r="G56" i="19"/>
  <c r="G60" i="19"/>
  <c r="G73" i="19"/>
  <c r="G31" i="20"/>
  <c r="G29" i="23"/>
  <c r="G77" i="23"/>
  <c r="G26" i="11"/>
  <c r="G41" i="11"/>
  <c r="G48" i="11"/>
  <c r="G58" i="11"/>
  <c r="G73" i="11"/>
  <c r="G82" i="11"/>
  <c r="G87" i="11"/>
  <c r="G14" i="12"/>
  <c r="G19" i="12"/>
  <c r="G29" i="12"/>
  <c r="G36" i="12"/>
  <c r="G46" i="12"/>
  <c r="G61" i="12"/>
  <c r="G65" i="12"/>
  <c r="G69" i="12"/>
  <c r="G76" i="12"/>
  <c r="G86" i="12"/>
  <c r="G12" i="14"/>
  <c r="G18" i="14"/>
  <c r="G22" i="14"/>
  <c r="G30" i="14"/>
  <c r="G35" i="14"/>
  <c r="G39" i="14"/>
  <c r="G43" i="14"/>
  <c r="G53" i="14"/>
  <c r="G61" i="14"/>
  <c r="G72" i="14"/>
  <c r="G76" i="14"/>
  <c r="G86" i="14"/>
  <c r="G10" i="15"/>
  <c r="G17" i="15"/>
  <c r="G20" i="15"/>
  <c r="G26" i="15"/>
  <c r="G33" i="15"/>
  <c r="G36" i="15"/>
  <c r="G42" i="15"/>
  <c r="G49" i="15"/>
  <c r="G58" i="15"/>
  <c r="G65" i="15"/>
  <c r="G68" i="15"/>
  <c r="G74" i="15"/>
  <c r="G81" i="15"/>
  <c r="G18" i="17"/>
  <c r="G50" i="17"/>
  <c r="G55" i="17"/>
  <c r="G59" i="17"/>
  <c r="G82" i="17"/>
  <c r="G14" i="18"/>
  <c r="G18" i="18"/>
  <c r="G23" i="18"/>
  <c r="G29" i="18"/>
  <c r="G33" i="18"/>
  <c r="G36" i="18"/>
  <c r="G40" i="18"/>
  <c r="G46" i="18"/>
  <c r="G50" i="18"/>
  <c r="G61" i="18"/>
  <c r="G65" i="18"/>
  <c r="G80" i="18"/>
  <c r="G86" i="18"/>
  <c r="G17" i="19"/>
  <c r="G27" i="19"/>
  <c r="G42" i="19"/>
  <c r="G49" i="19"/>
  <c r="G59" i="19"/>
  <c r="G82" i="19"/>
  <c r="G39" i="20"/>
  <c r="G83" i="20"/>
  <c r="G71" i="21"/>
  <c r="G59" i="22"/>
  <c r="G45" i="23"/>
  <c r="G79" i="24"/>
  <c r="G13" i="20"/>
  <c r="G16" i="20"/>
  <c r="G22" i="20"/>
  <c r="G29" i="20"/>
  <c r="G32" i="20"/>
  <c r="G38" i="20"/>
  <c r="G45" i="20"/>
  <c r="G48" i="20"/>
  <c r="G54" i="20"/>
  <c r="G65" i="20"/>
  <c r="G68" i="20"/>
  <c r="G72" i="20"/>
  <c r="G82" i="20"/>
  <c r="G87" i="20"/>
  <c r="G11" i="20"/>
  <c r="G21" i="21"/>
  <c r="G26" i="21"/>
  <c r="G30" i="21"/>
  <c r="G36" i="21"/>
  <c r="G43" i="21"/>
  <c r="G53" i="21"/>
  <c r="G58" i="21"/>
  <c r="G62" i="21"/>
  <c r="G68" i="21"/>
  <c r="G75" i="21"/>
  <c r="G85" i="21"/>
  <c r="G14" i="22"/>
  <c r="G18" i="22"/>
  <c r="G24" i="22"/>
  <c r="G31" i="22"/>
  <c r="G41" i="22"/>
  <c r="G48" i="22"/>
  <c r="G58" i="22"/>
  <c r="G63" i="22"/>
  <c r="G73" i="22"/>
  <c r="G17" i="23"/>
  <c r="G21" i="23"/>
  <c r="G32" i="23"/>
  <c r="G36" i="23"/>
  <c r="G40" i="23"/>
  <c r="G42" i="23"/>
  <c r="G49" i="23"/>
  <c r="G60" i="23"/>
  <c r="G80" i="23"/>
  <c r="G84" i="23"/>
  <c r="G10" i="24"/>
  <c r="G18" i="24"/>
  <c r="G22" i="24"/>
  <c r="G24" i="24"/>
  <c r="G28" i="24"/>
  <c r="G40" i="24"/>
  <c r="G47" i="24"/>
  <c r="G55" i="24"/>
  <c r="G59" i="24"/>
  <c r="G77" i="24"/>
  <c r="G88" i="24"/>
  <c r="G64" i="19"/>
  <c r="G68" i="19"/>
  <c r="G74" i="19"/>
  <c r="G81" i="19"/>
  <c r="G14" i="20"/>
  <c r="G21" i="20"/>
  <c r="G24" i="20"/>
  <c r="G30" i="20"/>
  <c r="G37" i="20"/>
  <c r="G40" i="20"/>
  <c r="G46" i="20"/>
  <c r="G53" i="20"/>
  <c r="G56" i="20"/>
  <c r="G66" i="20"/>
  <c r="G71" i="20"/>
  <c r="G81" i="20"/>
  <c r="G84" i="20"/>
  <c r="G88" i="20"/>
  <c r="G20" i="21"/>
  <c r="G27" i="21"/>
  <c r="G37" i="21"/>
  <c r="G42" i="21"/>
  <c r="G46" i="21"/>
  <c r="G52" i="21"/>
  <c r="G59" i="21"/>
  <c r="G69" i="21"/>
  <c r="G74" i="21"/>
  <c r="G78" i="21"/>
  <c r="G84" i="21"/>
  <c r="G14" i="21"/>
  <c r="G15" i="22"/>
  <c r="G25" i="22"/>
  <c r="G30" i="22"/>
  <c r="G40" i="22"/>
  <c r="G42" i="22"/>
  <c r="G47" i="22"/>
  <c r="G57" i="22"/>
  <c r="G72" i="22"/>
  <c r="G74" i="22"/>
  <c r="G79" i="22"/>
  <c r="G20" i="23"/>
  <c r="G24" i="23"/>
  <c r="G26" i="23"/>
  <c r="G33" i="23"/>
  <c r="G37" i="23"/>
  <c r="G48" i="23"/>
  <c r="G52" i="23"/>
  <c r="G67" i="23"/>
  <c r="G72" i="23"/>
  <c r="G74" i="23"/>
  <c r="G81" i="23"/>
  <c r="G11" i="24"/>
  <c r="G15" i="24"/>
  <c r="G29" i="24"/>
  <c r="G33" i="24"/>
  <c r="G37" i="24"/>
  <c r="G50" i="24"/>
  <c r="G54" i="24"/>
  <c r="G58" i="24"/>
  <c r="G68" i="24"/>
  <c r="G70" i="24"/>
  <c r="G86" i="24"/>
  <c r="G72" i="24"/>
  <c r="G74" i="24"/>
  <c r="G81" i="24"/>
  <c r="G85" i="24"/>
  <c r="G12" i="24"/>
  <c r="G36" i="24"/>
  <c r="G45" i="24"/>
  <c r="G56" i="24"/>
  <c r="G65" i="24"/>
  <c r="G69" i="24"/>
  <c r="G76" i="24"/>
  <c r="G78" i="24"/>
  <c r="G30" i="23"/>
  <c r="G39" i="23"/>
  <c r="G46" i="23"/>
  <c r="G55" i="23"/>
  <c r="G62" i="23"/>
  <c r="G71" i="23"/>
  <c r="G78" i="23"/>
  <c r="G87" i="23"/>
  <c r="G18" i="23"/>
  <c r="G27" i="23"/>
  <c r="G34" i="23"/>
  <c r="G43" i="23"/>
  <c r="G50" i="23"/>
  <c r="G59" i="23"/>
  <c r="G66" i="23"/>
  <c r="G75" i="23"/>
  <c r="G82" i="23"/>
  <c r="G22" i="23"/>
  <c r="G31" i="23"/>
  <c r="G38" i="23"/>
  <c r="G47" i="23"/>
  <c r="G54" i="23"/>
  <c r="G63" i="23"/>
  <c r="G70" i="23"/>
  <c r="G79" i="23"/>
  <c r="G86" i="23"/>
  <c r="G21" i="22"/>
  <c r="G28" i="22"/>
  <c r="G37" i="22"/>
  <c r="G97" i="22" s="1"/>
  <c r="G100" i="22" s="1"/>
  <c r="G44" i="22"/>
  <c r="G46" i="22"/>
  <c r="G53" i="22"/>
  <c r="G60" i="22"/>
  <c r="G62" i="22"/>
  <c r="G69" i="22"/>
  <c r="G76" i="22"/>
  <c r="G78" i="22"/>
  <c r="G85" i="22"/>
  <c r="G20" i="22"/>
  <c r="G29" i="22"/>
  <c r="G38" i="22"/>
  <c r="G45" i="22"/>
  <c r="G54" i="22"/>
  <c r="G61" i="22"/>
  <c r="G68" i="22"/>
  <c r="G70" i="22"/>
  <c r="G77" i="22"/>
  <c r="G84" i="22"/>
  <c r="G86" i="22"/>
  <c r="G17" i="21"/>
  <c r="G24" i="21"/>
  <c r="G33" i="21"/>
  <c r="G40" i="21"/>
  <c r="G49" i="21"/>
  <c r="G56" i="21"/>
  <c r="G65" i="21"/>
  <c r="G72" i="21"/>
  <c r="G81" i="21"/>
  <c r="G88" i="21"/>
  <c r="G60" i="21"/>
  <c r="G76" i="21"/>
  <c r="G16" i="21"/>
  <c r="G25" i="21"/>
  <c r="G32" i="21"/>
  <c r="G41" i="21"/>
  <c r="G48" i="21"/>
  <c r="G57" i="21"/>
  <c r="G64" i="21"/>
  <c r="G73" i="21"/>
  <c r="G80" i="21"/>
  <c r="G61" i="20"/>
  <c r="G70" i="20"/>
  <c r="G77" i="20"/>
  <c r="G97" i="20" s="1"/>
  <c r="G100" i="20" s="1"/>
  <c r="G86" i="20"/>
  <c r="G62" i="20"/>
  <c r="G69" i="20"/>
  <c r="G78" i="20"/>
  <c r="G85" i="20"/>
  <c r="G15" i="19"/>
  <c r="G22" i="19"/>
  <c r="G31" i="19"/>
  <c r="G38" i="19"/>
  <c r="G47" i="19"/>
  <c r="G54" i="19"/>
  <c r="G63" i="19"/>
  <c r="G70" i="19"/>
  <c r="G79" i="19"/>
  <c r="G86" i="19"/>
  <c r="G26" i="19"/>
  <c r="G14" i="19"/>
  <c r="G23" i="19"/>
  <c r="G30" i="19"/>
  <c r="G39" i="19"/>
  <c r="G46" i="19"/>
  <c r="G55" i="19"/>
  <c r="G62" i="19"/>
  <c r="G71" i="19"/>
  <c r="G78" i="19"/>
  <c r="G87" i="19"/>
  <c r="G69" i="18"/>
  <c r="G97" i="18" s="1"/>
  <c r="G100" i="18" s="1"/>
  <c r="G78" i="18"/>
  <c r="G85" i="18"/>
  <c r="G10" i="17"/>
  <c r="G17" i="17"/>
  <c r="G26" i="17"/>
  <c r="G33" i="17"/>
  <c r="G42" i="17"/>
  <c r="G49" i="17"/>
  <c r="G58" i="17"/>
  <c r="G65" i="17"/>
  <c r="G74" i="17"/>
  <c r="G81" i="17"/>
  <c r="G14" i="17"/>
  <c r="G21" i="17"/>
  <c r="G30" i="17"/>
  <c r="G37" i="17"/>
  <c r="G46" i="17"/>
  <c r="G53" i="17"/>
  <c r="G62" i="17"/>
  <c r="G69" i="17"/>
  <c r="G78" i="17"/>
  <c r="G85" i="17"/>
  <c r="G85" i="15"/>
  <c r="G97" i="15" s="1"/>
  <c r="G100" i="15" s="1"/>
  <c r="G57" i="14"/>
  <c r="G82" i="14"/>
  <c r="G29" i="14"/>
  <c r="G10" i="14"/>
  <c r="G17" i="14"/>
  <c r="G97" i="14" s="1"/>
  <c r="G100" i="14" s="1"/>
  <c r="G26" i="14"/>
  <c r="G33" i="14"/>
  <c r="G42" i="14"/>
  <c r="G49" i="14"/>
  <c r="G58" i="14"/>
  <c r="G65" i="14"/>
  <c r="G74" i="14"/>
  <c r="G81" i="14"/>
  <c r="G10" i="12"/>
  <c r="G17" i="12"/>
  <c r="G26" i="12"/>
  <c r="G33" i="12"/>
  <c r="G42" i="12"/>
  <c r="G49" i="12"/>
  <c r="G56" i="12"/>
  <c r="G58" i="12"/>
  <c r="G72" i="12"/>
  <c r="G74" i="12"/>
  <c r="G81" i="12"/>
  <c r="G9" i="12"/>
  <c r="G18" i="12"/>
  <c r="G25" i="12"/>
  <c r="G32" i="12"/>
  <c r="G34" i="12"/>
  <c r="G41" i="12"/>
  <c r="G50" i="12"/>
  <c r="G57" i="12"/>
  <c r="G64" i="12"/>
  <c r="G66" i="12"/>
  <c r="G73" i="12"/>
  <c r="G82" i="12"/>
  <c r="G9" i="11"/>
  <c r="G14" i="11"/>
  <c r="G17" i="11"/>
  <c r="G22" i="11"/>
  <c r="G29" i="11"/>
  <c r="G38" i="11"/>
  <c r="G45" i="11"/>
  <c r="G54" i="11"/>
  <c r="G61" i="11"/>
  <c r="G70" i="11"/>
  <c r="G77" i="11"/>
  <c r="G86" i="11"/>
  <c r="G33" i="11"/>
  <c r="G65" i="11"/>
  <c r="G74" i="11"/>
  <c r="G81" i="11"/>
  <c r="G10" i="11"/>
  <c r="G13" i="11"/>
  <c r="G18" i="11"/>
  <c r="G21" i="11"/>
  <c r="G30" i="11"/>
  <c r="G37" i="11"/>
  <c r="G46" i="11"/>
  <c r="G53" i="11"/>
  <c r="G62" i="11"/>
  <c r="G69" i="11"/>
  <c r="G78" i="11"/>
  <c r="G85" i="11"/>
  <c r="G9" i="10"/>
  <c r="G14" i="10"/>
  <c r="G17" i="10"/>
  <c r="G22" i="10"/>
  <c r="G25" i="10"/>
  <c r="G30" i="10"/>
  <c r="G33" i="10"/>
  <c r="G38" i="10"/>
  <c r="G41" i="10"/>
  <c r="G46" i="10"/>
  <c r="G49" i="10"/>
  <c r="G54" i="10"/>
  <c r="G57" i="10"/>
  <c r="G62" i="10"/>
  <c r="G65" i="10"/>
  <c r="G70" i="10"/>
  <c r="G73" i="10"/>
  <c r="G78" i="10"/>
  <c r="G81" i="10"/>
  <c r="G86" i="10"/>
  <c r="G10" i="10"/>
  <c r="G13" i="10"/>
  <c r="G18" i="10"/>
  <c r="G21" i="10"/>
  <c r="G26" i="10"/>
  <c r="G29" i="10"/>
  <c r="G34" i="10"/>
  <c r="G37" i="10"/>
  <c r="G42" i="10"/>
  <c r="G45" i="10"/>
  <c r="G50" i="10"/>
  <c r="G53" i="10"/>
  <c r="G58" i="10"/>
  <c r="G61" i="10"/>
  <c r="G66" i="10"/>
  <c r="G69" i="10"/>
  <c r="G74" i="10"/>
  <c r="G77" i="10"/>
  <c r="G82" i="10"/>
  <c r="G85" i="10"/>
  <c r="G21" i="9"/>
  <c r="G12" i="9"/>
  <c r="G37" i="9"/>
  <c r="G41" i="9"/>
  <c r="G50" i="9"/>
  <c r="G69" i="9"/>
  <c r="G73" i="9"/>
  <c r="G82" i="9"/>
  <c r="G9" i="9"/>
  <c r="G16" i="9"/>
  <c r="G32" i="9"/>
  <c r="G20" i="9"/>
  <c r="G29" i="9"/>
  <c r="G36" i="9"/>
  <c r="G38" i="9"/>
  <c r="G45" i="9"/>
  <c r="G54" i="9"/>
  <c r="G61" i="9"/>
  <c r="G70" i="9"/>
  <c r="G77" i="9"/>
  <c r="G86" i="9"/>
  <c r="G8" i="9"/>
  <c r="G17" i="9"/>
  <c r="G24" i="9"/>
  <c r="G33" i="9"/>
  <c r="G40" i="9"/>
  <c r="G42" i="9"/>
  <c r="G49" i="9"/>
  <c r="G58" i="9"/>
  <c r="G65" i="9"/>
  <c r="G74" i="9"/>
  <c r="G81" i="9"/>
  <c r="G34" i="8"/>
  <c r="G41" i="8"/>
  <c r="G50" i="8"/>
  <c r="G57" i="8"/>
  <c r="G66" i="8"/>
  <c r="G82" i="8"/>
  <c r="G29" i="8"/>
  <c r="G10" i="8"/>
  <c r="G97" i="8" s="1"/>
  <c r="G100" i="8" s="1"/>
  <c r="G17" i="8"/>
  <c r="G26" i="8"/>
  <c r="G33" i="8"/>
  <c r="G42" i="8"/>
  <c r="G49" i="8"/>
  <c r="G58" i="8"/>
  <c r="G65" i="8"/>
  <c r="G74" i="8"/>
  <c r="G81" i="8"/>
  <c r="G11" i="7"/>
  <c r="G26" i="7"/>
  <c r="G47" i="7"/>
  <c r="G58" i="7"/>
  <c r="G60" i="7"/>
  <c r="G15" i="7"/>
  <c r="G70" i="7"/>
  <c r="G12" i="7"/>
  <c r="G31" i="7"/>
  <c r="G35" i="7"/>
  <c r="G42" i="7"/>
  <c r="G44" i="7"/>
  <c r="G63" i="7"/>
  <c r="G67" i="7"/>
  <c r="G74" i="7"/>
  <c r="G19" i="7"/>
  <c r="G30" i="7"/>
  <c r="G32" i="7"/>
  <c r="G39" i="7"/>
  <c r="G46" i="7"/>
  <c r="G55" i="7"/>
  <c r="G62" i="7"/>
  <c r="G64" i="7"/>
  <c r="G71" i="7"/>
  <c r="G78" i="7"/>
  <c r="G87" i="7"/>
  <c r="G18" i="7"/>
  <c r="G20" i="7"/>
  <c r="G27" i="7"/>
  <c r="G34" i="7"/>
  <c r="G43" i="7"/>
  <c r="G50" i="7"/>
  <c r="G59" i="7"/>
  <c r="G66" i="7"/>
  <c r="G75" i="7"/>
  <c r="G82" i="7"/>
  <c r="G41" i="6"/>
  <c r="G50" i="6"/>
  <c r="G57" i="6"/>
  <c r="G66" i="6"/>
  <c r="G73" i="6"/>
  <c r="G82" i="6"/>
  <c r="G9" i="6"/>
  <c r="G14" i="6"/>
  <c r="G17" i="6"/>
  <c r="G22" i="6"/>
  <c r="G25" i="6"/>
  <c r="G30" i="6"/>
  <c r="G33" i="6"/>
  <c r="G38" i="6"/>
  <c r="G45" i="6"/>
  <c r="G54" i="6"/>
  <c r="G61" i="6"/>
  <c r="G70" i="6"/>
  <c r="G77" i="6"/>
  <c r="G86" i="6"/>
  <c r="G9" i="5"/>
  <c r="G97" i="5" s="1"/>
  <c r="G100" i="5" s="1"/>
  <c r="G14" i="5"/>
  <c r="G17" i="5"/>
  <c r="G22" i="5"/>
  <c r="G25" i="5"/>
  <c r="G30" i="5"/>
  <c r="G33" i="5"/>
  <c r="G38" i="5"/>
  <c r="G41" i="5"/>
  <c r="G46" i="5"/>
  <c r="G49" i="5"/>
  <c r="G54" i="5"/>
  <c r="G57" i="5"/>
  <c r="G62" i="5"/>
  <c r="G65" i="5"/>
  <c r="G70" i="5"/>
  <c r="G73" i="5"/>
  <c r="G78" i="5"/>
  <c r="G81" i="5"/>
  <c r="G86" i="5"/>
  <c r="G11" i="4"/>
  <c r="G18" i="4"/>
  <c r="G34" i="4"/>
  <c r="G50" i="4"/>
  <c r="G66" i="4"/>
  <c r="G82" i="4"/>
  <c r="G22" i="4"/>
  <c r="G31" i="4"/>
  <c r="G38" i="4"/>
  <c r="G47" i="4"/>
  <c r="G54" i="4"/>
  <c r="G63" i="4"/>
  <c r="G70" i="4"/>
  <c r="G79" i="4"/>
  <c r="G86" i="4"/>
  <c r="G10" i="4"/>
  <c r="G97" i="4" s="1"/>
  <c r="G100" i="4" s="1"/>
  <c r="G19" i="4"/>
  <c r="G26" i="4"/>
  <c r="G35" i="4"/>
  <c r="G42" i="4"/>
  <c r="G51" i="4"/>
  <c r="G58" i="4"/>
  <c r="G67" i="4"/>
  <c r="G74" i="4"/>
  <c r="G83" i="4"/>
  <c r="G9" i="24"/>
  <c r="G14" i="24"/>
  <c r="G16" i="24"/>
  <c r="G19" i="24"/>
  <c r="G25" i="24"/>
  <c r="G30" i="24"/>
  <c r="G32" i="24"/>
  <c r="G35" i="24"/>
  <c r="G41" i="24"/>
  <c r="G46" i="24"/>
  <c r="G48" i="24"/>
  <c r="G51" i="24"/>
  <c r="G57" i="24"/>
  <c r="G64" i="24"/>
  <c r="G66" i="24"/>
  <c r="G67" i="24"/>
  <c r="G73" i="24"/>
  <c r="G80" i="24"/>
  <c r="G82" i="24"/>
  <c r="G83" i="24"/>
  <c r="G10" i="19"/>
  <c r="G97" i="19" s="1"/>
  <c r="G100" i="19" s="1"/>
  <c r="G97" i="10"/>
  <c r="G100" i="10" s="1"/>
  <c r="G78" i="3"/>
  <c r="G74" i="3"/>
  <c r="G70" i="3"/>
  <c r="G77" i="3"/>
  <c r="G73" i="3"/>
  <c r="G21" i="3"/>
  <c r="G67" i="3"/>
  <c r="G63" i="3"/>
  <c r="G59" i="3"/>
  <c r="G55" i="3"/>
  <c r="G51" i="3"/>
  <c r="G47" i="3"/>
  <c r="G43" i="3"/>
  <c r="G39" i="3"/>
  <c r="G35" i="3"/>
  <c r="G31" i="3"/>
  <c r="G27" i="3"/>
  <c r="G23" i="3"/>
  <c r="G97" i="7" l="1"/>
  <c r="G100" i="7" s="1"/>
  <c r="G97" i="23"/>
  <c r="G100" i="23" s="1"/>
  <c r="G97" i="24"/>
  <c r="G100" i="24" s="1"/>
  <c r="G97" i="12"/>
  <c r="G100" i="12" s="1"/>
  <c r="G97" i="21"/>
  <c r="G100" i="21" s="1"/>
  <c r="G97" i="6"/>
  <c r="G100" i="6" s="1"/>
  <c r="G97" i="11"/>
  <c r="G100" i="11" s="1"/>
  <c r="G97" i="17"/>
  <c r="G100" i="17" s="1"/>
  <c r="G97" i="9"/>
  <c r="G100" i="9" s="1"/>
  <c r="G97" i="3"/>
  <c r="G100" i="3" s="1"/>
  <c r="F28" i="2" l="1"/>
  <c r="F29" i="2" s="1"/>
</calcChain>
</file>

<file path=xl/sharedStrings.xml><?xml version="1.0" encoding="utf-8"?>
<sst xmlns="http://schemas.openxmlformats.org/spreadsheetml/2006/main" count="1948" uniqueCount="61">
  <si>
    <t xml:space="preserve">Consecutivo </t>
  </si>
  <si>
    <t>Medio de Radicación</t>
  </si>
  <si>
    <t>Número Radicación Entidad CxC</t>
  </si>
  <si>
    <t>Fecha</t>
  </si>
  <si>
    <t>Días Mora</t>
  </si>
  <si>
    <t>Fecha Radicación Entidad CxC</t>
  </si>
  <si>
    <t>Saldo Fecha Corte CxC</t>
  </si>
  <si>
    <t>05-5734</t>
  </si>
  <si>
    <t>CTA DE COBRO 0084-2016</t>
  </si>
  <si>
    <t>05-6169</t>
  </si>
  <si>
    <t>05-6765</t>
  </si>
  <si>
    <t>CTA DE COBRO 0099-2016</t>
  </si>
  <si>
    <t>05-7757</t>
  </si>
  <si>
    <t>05-7766</t>
  </si>
  <si>
    <t>05-8937</t>
  </si>
  <si>
    <t>05-9044</t>
  </si>
  <si>
    <t>05-9137</t>
  </si>
  <si>
    <t>05-9339</t>
  </si>
  <si>
    <t>05-10137</t>
  </si>
  <si>
    <t>05-11167</t>
  </si>
  <si>
    <t>CTA DE COBRO 0135-2016</t>
  </si>
  <si>
    <t>CTA DE COBRO 0156-2016</t>
  </si>
  <si>
    <t>05-12796</t>
  </si>
  <si>
    <t>05-12889</t>
  </si>
  <si>
    <t>05-12890</t>
  </si>
  <si>
    <t>05-14667</t>
  </si>
  <si>
    <t>CTA DE COBRO 0198-2016</t>
  </si>
  <si>
    <t>05-16845</t>
  </si>
  <si>
    <t>CTA DE COBRO 0215-2016</t>
  </si>
  <si>
    <t>24479</t>
  </si>
  <si>
    <t>CTA DE COBRO 0359-2016</t>
  </si>
  <si>
    <t>24755</t>
  </si>
  <si>
    <t>05-30137</t>
  </si>
  <si>
    <t>CTA DE COBRO 0532-2017</t>
  </si>
  <si>
    <t>CAPITAL:</t>
  </si>
  <si>
    <t>Año</t>
  </si>
  <si>
    <t>Mes</t>
  </si>
  <si>
    <t>Int. Cte. Banc</t>
  </si>
  <si>
    <t>Tasa Máxima</t>
  </si>
  <si>
    <t>Días Mes</t>
  </si>
  <si>
    <t>Días Causados</t>
  </si>
  <si>
    <t>Intereses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</si>
  <si>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</si>
  <si>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</si>
  <si>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</si>
  <si>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</si>
  <si>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</si>
  <si>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</si>
  <si>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</si>
  <si>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</si>
  <si>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</si>
  <si>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</si>
  <si>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</si>
  <si>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</si>
  <si>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TOTAL INTERESES MORA</t>
  </si>
  <si>
    <t>CAPITAL</t>
  </si>
  <si>
    <t>VALORES ADICIONALES</t>
  </si>
  <si>
    <t>TOTAL OBLIGACIÓN</t>
  </si>
  <si>
    <t>Capital más intereses</t>
  </si>
  <si>
    <t>TOTAL</t>
  </si>
  <si>
    <t xml:space="preserve">Intereses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</si>
</sst>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 wrapText="1"/>
    </xf>
    <xf numFmtId="49" fontId="0" fillId="0" borderId="0" xfId="0" applyNumberFormat="1"/>
    <xf numFmtId="43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4" fontId="1" fillId="0" borderId="0" xfId="0" applyNumberFormat="1" applyFont="1" applyAlignment="1">
      <alignment horizontal="center" vertical="center"/>
    </xf>
    <xf numFmtId="1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4" fontId="1" fillId="0" borderId="0" xfId="0" applyNumberFormat="1" applyFont="1"/>
    <xf numFmtId="44" fontId="2" fillId="2" borderId="3" xfId="0" applyNumberFormat="1" applyFont="1" applyFill="1" applyBorder="1"/>
    <xf numFmtId="3" fontId="1" fillId="0" borderId="0" xfId="0" applyNumberFormat="1" applyFont="1" applyAlignment="1">
      <alignment vertical="center"/>
    </xf>
    <xf numFmtId="44" fontId="2" fillId="0" borderId="0" xfId="0" applyNumberFormat="1" applyFont="1"/>
    <xf numFmtId="0" fontId="0" fillId="0" borderId="0" xfId="0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43" fontId="0" fillId="3" borderId="1" xfId="0" applyNumberFormat="1" applyFill="1" applyBorder="1"/>
    <xf numFmtId="49" fontId="0" fillId="0" borderId="6" xfId="0" applyNumberFormat="1" applyBorder="1"/>
    <xf numFmtId="49" fontId="0" fillId="0" borderId="3" xfId="0" applyNumberFormat="1" applyBorder="1"/>
    <xf numFmtId="43" fontId="0" fillId="4" borderId="3" xfId="0" applyNumberFormat="1" applyFill="1" applyBorder="1"/>
    <xf numFmtId="43" fontId="0" fillId="3" borderId="4" xfId="0" applyNumberFormat="1" applyFill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C993-271B-4E62-A05A-D676DD856A5C}">
  <dimension ref="E5:L159"/>
  <sheetViews>
    <sheetView tabSelected="1" topLeftCell="A19" workbookViewId="0">
      <selection activeCell="I30" sqref="I30"/>
    </sheetView>
  </sheetViews>
  <sheetFormatPr baseColWidth="10" defaultRowHeight="15" x14ac:dyDescent="0.2"/>
  <cols>
    <col min="5" max="5" width="20" bestFit="1" customWidth="1"/>
    <col min="6" max="6" width="23.33203125" bestFit="1" customWidth="1"/>
    <col min="11" max="11" width="14.1640625" bestFit="1" customWidth="1"/>
  </cols>
  <sheetData>
    <row r="5" spans="5:12" ht="48" x14ac:dyDescent="0.2">
      <c r="E5" s="1" t="s">
        <v>0</v>
      </c>
      <c r="F5" s="1" t="s">
        <v>1</v>
      </c>
      <c r="G5" s="1" t="s">
        <v>2</v>
      </c>
      <c r="H5" s="1" t="s">
        <v>3</v>
      </c>
      <c r="I5" s="1" t="s">
        <v>4</v>
      </c>
      <c r="J5" s="1" t="s">
        <v>5</v>
      </c>
      <c r="K5" s="1" t="s">
        <v>6</v>
      </c>
      <c r="L5" s="22"/>
    </row>
    <row r="6" spans="5:12" x14ac:dyDescent="0.2">
      <c r="E6" s="23" t="s">
        <v>7</v>
      </c>
      <c r="F6" s="24" t="s">
        <v>8</v>
      </c>
      <c r="G6" s="24">
        <v>7052016</v>
      </c>
      <c r="H6" s="25">
        <v>42490</v>
      </c>
      <c r="I6" s="24">
        <v>2490</v>
      </c>
      <c r="J6" s="25">
        <v>42520</v>
      </c>
      <c r="K6" s="26">
        <v>3268502</v>
      </c>
    </row>
    <row r="7" spans="5:12" x14ac:dyDescent="0.2">
      <c r="E7" s="23" t="s">
        <v>9</v>
      </c>
      <c r="F7" s="24" t="s">
        <v>11</v>
      </c>
      <c r="G7" s="24">
        <v>17052016</v>
      </c>
      <c r="H7" s="25">
        <v>42507</v>
      </c>
      <c r="I7" s="24">
        <v>2473</v>
      </c>
      <c r="J7" s="25">
        <v>42531</v>
      </c>
      <c r="K7" s="26">
        <v>1360600</v>
      </c>
    </row>
    <row r="8" spans="5:12" x14ac:dyDescent="0.2">
      <c r="E8" s="23" t="s">
        <v>10</v>
      </c>
      <c r="F8" s="24" t="s">
        <v>11</v>
      </c>
      <c r="G8" s="24">
        <v>20052016</v>
      </c>
      <c r="H8" s="25">
        <v>42510</v>
      </c>
      <c r="I8" s="24">
        <v>2470</v>
      </c>
      <c r="J8" s="25">
        <v>42531</v>
      </c>
      <c r="K8" s="26">
        <v>688357</v>
      </c>
    </row>
    <row r="9" spans="5:12" x14ac:dyDescent="0.2">
      <c r="E9" s="23" t="s">
        <v>12</v>
      </c>
      <c r="F9" s="24" t="s">
        <v>11</v>
      </c>
      <c r="G9" s="24">
        <v>31052016</v>
      </c>
      <c r="H9" s="25">
        <v>42521</v>
      </c>
      <c r="I9" s="24">
        <v>2460</v>
      </c>
      <c r="J9" s="25">
        <v>42531</v>
      </c>
      <c r="K9" s="26">
        <v>6227206</v>
      </c>
    </row>
    <row r="10" spans="5:12" x14ac:dyDescent="0.2">
      <c r="E10" s="23" t="s">
        <v>13</v>
      </c>
      <c r="F10" s="24" t="s">
        <v>11</v>
      </c>
      <c r="G10" s="24">
        <v>31052016</v>
      </c>
      <c r="H10" s="25">
        <v>42521</v>
      </c>
      <c r="I10" s="24">
        <v>2460</v>
      </c>
      <c r="J10" s="25">
        <v>42531</v>
      </c>
      <c r="K10" s="26">
        <v>1133000</v>
      </c>
    </row>
    <row r="11" spans="5:12" x14ac:dyDescent="0.2">
      <c r="E11" s="23" t="s">
        <v>14</v>
      </c>
      <c r="F11" s="24" t="s">
        <v>20</v>
      </c>
      <c r="G11" s="24">
        <v>16062016</v>
      </c>
      <c r="H11" s="25">
        <v>42537</v>
      </c>
      <c r="I11" s="24">
        <v>2444</v>
      </c>
      <c r="J11" s="25">
        <v>42562</v>
      </c>
      <c r="K11" s="26">
        <v>618700</v>
      </c>
    </row>
    <row r="12" spans="5:12" x14ac:dyDescent="0.2">
      <c r="E12" s="23" t="s">
        <v>15</v>
      </c>
      <c r="F12" s="24" t="s">
        <v>20</v>
      </c>
      <c r="G12" s="24">
        <v>18062016</v>
      </c>
      <c r="H12" s="25">
        <v>42539</v>
      </c>
      <c r="I12" s="24">
        <v>2442</v>
      </c>
      <c r="J12" s="25">
        <v>42562</v>
      </c>
      <c r="K12" s="26">
        <v>1471300</v>
      </c>
    </row>
    <row r="13" spans="5:12" x14ac:dyDescent="0.2">
      <c r="E13" s="23" t="s">
        <v>16</v>
      </c>
      <c r="F13" s="24" t="s">
        <v>20</v>
      </c>
      <c r="G13" s="24">
        <v>20062016</v>
      </c>
      <c r="H13" s="25">
        <v>42541</v>
      </c>
      <c r="I13" s="24">
        <v>2440</v>
      </c>
      <c r="J13" s="25">
        <v>42562</v>
      </c>
      <c r="K13" s="26">
        <v>972362</v>
      </c>
    </row>
    <row r="14" spans="5:12" x14ac:dyDescent="0.2">
      <c r="E14" s="23" t="s">
        <v>17</v>
      </c>
      <c r="F14" s="24" t="s">
        <v>20</v>
      </c>
      <c r="G14" s="24">
        <v>22062016</v>
      </c>
      <c r="H14" s="25">
        <v>42543</v>
      </c>
      <c r="I14" s="24">
        <v>2438</v>
      </c>
      <c r="J14" s="25">
        <v>42562</v>
      </c>
      <c r="K14" s="26">
        <v>602200</v>
      </c>
    </row>
    <row r="15" spans="5:12" x14ac:dyDescent="0.2">
      <c r="E15" s="23" t="s">
        <v>18</v>
      </c>
      <c r="F15" s="24" t="s">
        <v>20</v>
      </c>
      <c r="G15" s="24">
        <v>29062016</v>
      </c>
      <c r="H15" s="25">
        <v>42550</v>
      </c>
      <c r="I15" s="24">
        <v>2431</v>
      </c>
      <c r="J15" s="25">
        <v>42562</v>
      </c>
      <c r="K15" s="26">
        <v>4806024</v>
      </c>
    </row>
    <row r="16" spans="5:12" x14ac:dyDescent="0.2">
      <c r="E16" s="23" t="s">
        <v>19</v>
      </c>
      <c r="F16" s="24" t="s">
        <v>21</v>
      </c>
      <c r="G16" s="24">
        <v>15072016</v>
      </c>
      <c r="H16" s="25">
        <v>42566</v>
      </c>
      <c r="I16" s="24">
        <v>2415</v>
      </c>
      <c r="J16" s="25">
        <v>42594</v>
      </c>
      <c r="K16" s="26">
        <v>2410960</v>
      </c>
    </row>
    <row r="17" spans="5:11" x14ac:dyDescent="0.2">
      <c r="E17" s="23" t="s">
        <v>22</v>
      </c>
      <c r="F17" s="24" t="s">
        <v>21</v>
      </c>
      <c r="G17" s="24">
        <v>4082016</v>
      </c>
      <c r="H17" s="25">
        <v>42582</v>
      </c>
      <c r="I17" s="24">
        <v>2400</v>
      </c>
      <c r="J17" s="25">
        <v>42594</v>
      </c>
      <c r="K17" s="26">
        <v>3144516</v>
      </c>
    </row>
    <row r="18" spans="5:11" x14ac:dyDescent="0.2">
      <c r="E18" s="23" t="s">
        <v>23</v>
      </c>
      <c r="F18" s="24" t="s">
        <v>21</v>
      </c>
      <c r="G18" s="24">
        <v>5082016</v>
      </c>
      <c r="H18" s="25">
        <v>42582</v>
      </c>
      <c r="I18" s="24">
        <v>2400</v>
      </c>
      <c r="J18" s="25">
        <v>42594</v>
      </c>
      <c r="K18" s="26">
        <v>328201</v>
      </c>
    </row>
    <row r="19" spans="5:11" x14ac:dyDescent="0.2">
      <c r="E19" s="23" t="s">
        <v>24</v>
      </c>
      <c r="F19" s="24" t="s">
        <v>21</v>
      </c>
      <c r="G19" s="24">
        <v>5082016</v>
      </c>
      <c r="H19" s="25">
        <v>42582</v>
      </c>
      <c r="I19" s="24">
        <v>2400</v>
      </c>
      <c r="J19" s="25">
        <v>42594</v>
      </c>
      <c r="K19" s="26">
        <v>1456216</v>
      </c>
    </row>
    <row r="20" spans="5:11" x14ac:dyDescent="0.2">
      <c r="E20" s="23" t="s">
        <v>25</v>
      </c>
      <c r="F20" s="24" t="s">
        <v>26</v>
      </c>
      <c r="G20" s="24">
        <v>2092016</v>
      </c>
      <c r="H20" s="25">
        <v>42613</v>
      </c>
      <c r="I20" s="24">
        <v>2370</v>
      </c>
      <c r="J20" s="25">
        <v>42620</v>
      </c>
      <c r="K20" s="26">
        <v>1868000</v>
      </c>
    </row>
    <row r="21" spans="5:11" x14ac:dyDescent="0.2">
      <c r="E21" s="23" t="s">
        <v>27</v>
      </c>
      <c r="F21" s="24" t="s">
        <v>28</v>
      </c>
      <c r="G21" s="24">
        <v>30092016</v>
      </c>
      <c r="H21" s="25">
        <v>42643</v>
      </c>
      <c r="I21" s="24">
        <v>2340</v>
      </c>
      <c r="J21" s="25">
        <v>42654</v>
      </c>
      <c r="K21" s="26">
        <v>710900</v>
      </c>
    </row>
    <row r="22" spans="5:11" x14ac:dyDescent="0.2">
      <c r="E22" s="23" t="s">
        <v>29</v>
      </c>
      <c r="F22" s="24" t="s">
        <v>30</v>
      </c>
      <c r="G22" s="24">
        <v>14122016</v>
      </c>
      <c r="H22" s="25">
        <v>42718</v>
      </c>
      <c r="I22" s="24">
        <v>2266</v>
      </c>
      <c r="J22" s="25">
        <v>42751</v>
      </c>
      <c r="K22" s="26">
        <v>754347.4</v>
      </c>
    </row>
    <row r="23" spans="5:11" x14ac:dyDescent="0.2">
      <c r="E23" s="23" t="s">
        <v>31</v>
      </c>
      <c r="F23" s="24" t="s">
        <v>30</v>
      </c>
      <c r="G23" s="24">
        <v>16122016</v>
      </c>
      <c r="H23" s="25">
        <v>42720</v>
      </c>
      <c r="I23" s="24">
        <v>2264</v>
      </c>
      <c r="J23" s="25">
        <v>42751</v>
      </c>
      <c r="K23" s="26">
        <v>3600000</v>
      </c>
    </row>
    <row r="24" spans="5:11" ht="16" thickBot="1" x14ac:dyDescent="0.25">
      <c r="E24" s="23" t="s">
        <v>32</v>
      </c>
      <c r="F24" s="24" t="s">
        <v>33</v>
      </c>
      <c r="G24" s="24">
        <v>14022017</v>
      </c>
      <c r="H24" s="25">
        <v>42780</v>
      </c>
      <c r="I24" s="24">
        <v>2206</v>
      </c>
      <c r="J24" s="25">
        <v>42804</v>
      </c>
      <c r="K24" s="30">
        <v>2664360</v>
      </c>
    </row>
    <row r="25" spans="5:11" ht="16" thickBot="1" x14ac:dyDescent="0.25">
      <c r="E25" s="2"/>
      <c r="J25" t="s">
        <v>59</v>
      </c>
      <c r="K25" s="29">
        <f>SUM(K6:K24)</f>
        <v>38085751.399999999</v>
      </c>
    </row>
    <row r="26" spans="5:11" x14ac:dyDescent="0.2">
      <c r="E26" s="2"/>
      <c r="K26" s="3"/>
    </row>
    <row r="27" spans="5:11" ht="16" thickBot="1" x14ac:dyDescent="0.25">
      <c r="E27" s="2"/>
      <c r="K27" s="3"/>
    </row>
    <row r="28" spans="5:11" ht="16" thickBot="1" x14ac:dyDescent="0.25">
      <c r="E28" s="27" t="s">
        <v>60</v>
      </c>
      <c r="F28" s="29">
        <f>+'05-5734'!G97+'05-6169'!G97+'05-6765'!G97+'05-7757'!G97+'05-7766'!G97+'05-8937'!G97+'05-9044'!G97+'05-9137'!G97+'05-9339'!G97+'05-10137'!G97+'05-11167'!G97+'05-12796'!G97+'05-12889'!G97+'05-12890'!G97+'05-14667'!G97+'05-16845'!G97+'24479'!G97+'24755'!G97+'05-30137'!G97</f>
        <v>76443625.633572027</v>
      </c>
      <c r="K28" s="3"/>
    </row>
    <row r="29" spans="5:11" ht="16" thickBot="1" x14ac:dyDescent="0.25">
      <c r="E29" s="28" t="s">
        <v>58</v>
      </c>
      <c r="F29" s="29">
        <f>+F28+K25</f>
        <v>114529377.03357202</v>
      </c>
      <c r="K29" s="3"/>
    </row>
    <row r="30" spans="5:11" x14ac:dyDescent="0.2">
      <c r="E30" s="2"/>
      <c r="K30" s="3"/>
    </row>
    <row r="31" spans="5:11" x14ac:dyDescent="0.2">
      <c r="E31" s="2"/>
      <c r="K31" s="3"/>
    </row>
    <row r="32" spans="5:11" x14ac:dyDescent="0.2">
      <c r="E32" s="2"/>
      <c r="K32" s="3"/>
    </row>
    <row r="33" spans="5:11" x14ac:dyDescent="0.2">
      <c r="E33" s="2"/>
      <c r="K33" s="3"/>
    </row>
    <row r="34" spans="5:11" x14ac:dyDescent="0.2">
      <c r="E34" s="2"/>
      <c r="K34" s="3"/>
    </row>
    <row r="35" spans="5:11" x14ac:dyDescent="0.2">
      <c r="E35" s="2"/>
      <c r="K35" s="3"/>
    </row>
    <row r="36" spans="5:11" x14ac:dyDescent="0.2">
      <c r="E36" s="2"/>
      <c r="K36" s="3"/>
    </row>
    <row r="37" spans="5:11" x14ac:dyDescent="0.2">
      <c r="E37" s="2"/>
      <c r="K37" s="3"/>
    </row>
    <row r="38" spans="5:11" x14ac:dyDescent="0.2">
      <c r="E38" s="2"/>
      <c r="K38" s="3"/>
    </row>
    <row r="39" spans="5:11" x14ac:dyDescent="0.2">
      <c r="E39" s="2"/>
      <c r="K39" s="3"/>
    </row>
    <row r="40" spans="5:11" x14ac:dyDescent="0.2">
      <c r="E40" s="2"/>
      <c r="K40" s="3"/>
    </row>
    <row r="41" spans="5:11" x14ac:dyDescent="0.2">
      <c r="E41" s="2"/>
      <c r="K41" s="3"/>
    </row>
    <row r="42" spans="5:11" x14ac:dyDescent="0.2">
      <c r="E42" s="2"/>
      <c r="K42" s="3"/>
    </row>
    <row r="43" spans="5:11" x14ac:dyDescent="0.2">
      <c r="E43" s="2"/>
      <c r="K43" s="3"/>
    </row>
    <row r="44" spans="5:11" x14ac:dyDescent="0.2">
      <c r="E44" s="2"/>
      <c r="K44" s="3"/>
    </row>
    <row r="45" spans="5:11" x14ac:dyDescent="0.2">
      <c r="E45" s="2"/>
      <c r="K45" s="3"/>
    </row>
    <row r="46" spans="5:11" x14ac:dyDescent="0.2">
      <c r="E46" s="2"/>
      <c r="K46" s="3"/>
    </row>
    <row r="47" spans="5:11" x14ac:dyDescent="0.2">
      <c r="E47" s="2"/>
      <c r="K47" s="3"/>
    </row>
    <row r="48" spans="5:11" x14ac:dyDescent="0.2">
      <c r="E48" s="2"/>
      <c r="K48" s="3"/>
    </row>
    <row r="49" spans="5:11" x14ac:dyDescent="0.2">
      <c r="E49" s="2"/>
      <c r="K49" s="3"/>
    </row>
    <row r="50" spans="5:11" x14ac:dyDescent="0.2">
      <c r="E50" s="2"/>
      <c r="K50" s="3"/>
    </row>
    <row r="51" spans="5:11" x14ac:dyDescent="0.2">
      <c r="E51" s="2"/>
      <c r="K51" s="3"/>
    </row>
    <row r="52" spans="5:11" x14ac:dyDescent="0.2">
      <c r="E52" s="2"/>
      <c r="K52" s="3"/>
    </row>
    <row r="53" spans="5:11" x14ac:dyDescent="0.2">
      <c r="E53" s="2"/>
      <c r="K53" s="3"/>
    </row>
    <row r="54" spans="5:11" x14ac:dyDescent="0.2">
      <c r="E54" s="2"/>
      <c r="K54" s="3"/>
    </row>
    <row r="55" spans="5:11" x14ac:dyDescent="0.2">
      <c r="E55" s="2"/>
      <c r="K55" s="3"/>
    </row>
    <row r="56" spans="5:11" x14ac:dyDescent="0.2">
      <c r="E56" s="2"/>
      <c r="K56" s="3"/>
    </row>
    <row r="57" spans="5:11" x14ac:dyDescent="0.2">
      <c r="E57" s="2"/>
      <c r="K57" s="3"/>
    </row>
    <row r="58" spans="5:11" x14ac:dyDescent="0.2">
      <c r="E58" s="2"/>
      <c r="K58" s="3"/>
    </row>
    <row r="59" spans="5:11" x14ac:dyDescent="0.2">
      <c r="E59" s="2"/>
      <c r="K59" s="3"/>
    </row>
    <row r="60" spans="5:11" x14ac:dyDescent="0.2">
      <c r="E60" s="2"/>
      <c r="K60" s="3"/>
    </row>
    <row r="61" spans="5:11" x14ac:dyDescent="0.2">
      <c r="E61" s="2"/>
      <c r="K61" s="3"/>
    </row>
    <row r="62" spans="5:11" x14ac:dyDescent="0.2">
      <c r="E62" s="2"/>
      <c r="K62" s="3"/>
    </row>
    <row r="63" spans="5:11" x14ac:dyDescent="0.2">
      <c r="E63" s="2"/>
      <c r="K63" s="3"/>
    </row>
    <row r="64" spans="5:11" x14ac:dyDescent="0.2">
      <c r="E64" s="2"/>
      <c r="K64" s="3"/>
    </row>
    <row r="65" spans="5:11" x14ac:dyDescent="0.2">
      <c r="E65" s="2"/>
      <c r="K65" s="3"/>
    </row>
    <row r="66" spans="5:11" x14ac:dyDescent="0.2">
      <c r="E66" s="2"/>
      <c r="K66" s="3"/>
    </row>
    <row r="67" spans="5:11" x14ac:dyDescent="0.2">
      <c r="E67" s="2"/>
      <c r="K67" s="3"/>
    </row>
    <row r="68" spans="5:11" x14ac:dyDescent="0.2">
      <c r="E68" s="2"/>
      <c r="K68" s="3"/>
    </row>
    <row r="69" spans="5:11" x14ac:dyDescent="0.2">
      <c r="E69" s="2"/>
      <c r="K69" s="3"/>
    </row>
    <row r="70" spans="5:11" x14ac:dyDescent="0.2">
      <c r="E70" s="2"/>
      <c r="K70" s="3"/>
    </row>
    <row r="71" spans="5:11" x14ac:dyDescent="0.2">
      <c r="E71" s="2"/>
      <c r="K71" s="3"/>
    </row>
    <row r="72" spans="5:11" x14ac:dyDescent="0.2">
      <c r="E72" s="2"/>
      <c r="K72" s="3"/>
    </row>
    <row r="73" spans="5:11" x14ac:dyDescent="0.2">
      <c r="E73" s="2"/>
      <c r="K73" s="3"/>
    </row>
    <row r="74" spans="5:11" x14ac:dyDescent="0.2">
      <c r="E74" s="2"/>
      <c r="K74" s="3"/>
    </row>
    <row r="75" spans="5:11" x14ac:dyDescent="0.2">
      <c r="E75" s="2"/>
      <c r="K75" s="3"/>
    </row>
    <row r="76" spans="5:11" x14ac:dyDescent="0.2">
      <c r="E76" s="2"/>
      <c r="K76" s="3"/>
    </row>
    <row r="77" spans="5:11" x14ac:dyDescent="0.2">
      <c r="E77" s="2"/>
      <c r="K77" s="3"/>
    </row>
    <row r="78" spans="5:11" x14ac:dyDescent="0.2">
      <c r="E78" s="2"/>
      <c r="K78" s="3"/>
    </row>
    <row r="79" spans="5:11" x14ac:dyDescent="0.2">
      <c r="E79" s="2"/>
      <c r="K79" s="3"/>
    </row>
    <row r="80" spans="5:11" x14ac:dyDescent="0.2">
      <c r="E80" s="2"/>
      <c r="K80" s="3"/>
    </row>
    <row r="81" spans="5:11" x14ac:dyDescent="0.2">
      <c r="E81" s="2"/>
      <c r="K81" s="3"/>
    </row>
    <row r="82" spans="5:11" x14ac:dyDescent="0.2">
      <c r="E82" s="2"/>
      <c r="K82" s="3"/>
    </row>
    <row r="83" spans="5:11" x14ac:dyDescent="0.2">
      <c r="E83" s="2"/>
      <c r="K83" s="3"/>
    </row>
    <row r="84" spans="5:11" x14ac:dyDescent="0.2">
      <c r="E84" s="2"/>
      <c r="K84" s="3"/>
    </row>
    <row r="85" spans="5:11" x14ac:dyDescent="0.2">
      <c r="E85" s="2"/>
      <c r="K85" s="3"/>
    </row>
    <row r="86" spans="5:11" x14ac:dyDescent="0.2">
      <c r="E86" s="2"/>
      <c r="K86" s="3"/>
    </row>
    <row r="87" spans="5:11" x14ac:dyDescent="0.2">
      <c r="E87" s="2"/>
      <c r="K87" s="3"/>
    </row>
    <row r="88" spans="5:11" x14ac:dyDescent="0.2">
      <c r="E88" s="2"/>
      <c r="K88" s="3"/>
    </row>
    <row r="89" spans="5:11" x14ac:dyDescent="0.2">
      <c r="E89" s="2"/>
      <c r="K89" s="3"/>
    </row>
    <row r="90" spans="5:11" x14ac:dyDescent="0.2">
      <c r="E90" s="2"/>
      <c r="K90" s="3"/>
    </row>
    <row r="91" spans="5:11" x14ac:dyDescent="0.2">
      <c r="E91" s="2"/>
      <c r="K91" s="3"/>
    </row>
    <row r="92" spans="5:11" x14ac:dyDescent="0.2">
      <c r="E92" s="2"/>
      <c r="K92" s="3"/>
    </row>
    <row r="93" spans="5:11" x14ac:dyDescent="0.2">
      <c r="E93" s="2"/>
      <c r="K93" s="3"/>
    </row>
    <row r="94" spans="5:11" x14ac:dyDescent="0.2">
      <c r="E94" s="2"/>
      <c r="K94" s="3"/>
    </row>
    <row r="95" spans="5:11" x14ac:dyDescent="0.2">
      <c r="E95" s="2"/>
      <c r="K95" s="3"/>
    </row>
    <row r="96" spans="5:11" x14ac:dyDescent="0.2">
      <c r="E96" s="2"/>
      <c r="K96" s="3"/>
    </row>
    <row r="97" spans="5:11" x14ac:dyDescent="0.2">
      <c r="E97" s="2"/>
      <c r="K97" s="3"/>
    </row>
    <row r="98" spans="5:11" x14ac:dyDescent="0.2">
      <c r="E98" s="2"/>
      <c r="K98" s="3"/>
    </row>
    <row r="99" spans="5:11" x14ac:dyDescent="0.2">
      <c r="E99" s="2"/>
      <c r="K99" s="3"/>
    </row>
    <row r="100" spans="5:11" x14ac:dyDescent="0.2">
      <c r="E100" s="2"/>
      <c r="K100" s="3"/>
    </row>
    <row r="101" spans="5:11" x14ac:dyDescent="0.2">
      <c r="E101" s="2"/>
      <c r="K101" s="3"/>
    </row>
    <row r="102" spans="5:11" x14ac:dyDescent="0.2">
      <c r="E102" s="2"/>
      <c r="K102" s="3"/>
    </row>
    <row r="103" spans="5:11" x14ac:dyDescent="0.2">
      <c r="E103" s="2"/>
      <c r="K103" s="3"/>
    </row>
    <row r="104" spans="5:11" x14ac:dyDescent="0.2">
      <c r="E104" s="2"/>
      <c r="K104" s="3"/>
    </row>
    <row r="105" spans="5:11" x14ac:dyDescent="0.2">
      <c r="E105" s="2"/>
      <c r="K105" s="3"/>
    </row>
    <row r="106" spans="5:11" x14ac:dyDescent="0.2">
      <c r="E106" s="2"/>
      <c r="K106" s="3"/>
    </row>
    <row r="107" spans="5:11" x14ac:dyDescent="0.2">
      <c r="E107" s="2"/>
      <c r="K107" s="3"/>
    </row>
    <row r="108" spans="5:11" x14ac:dyDescent="0.2">
      <c r="E108" s="2"/>
      <c r="K108" s="3"/>
    </row>
    <row r="109" spans="5:11" x14ac:dyDescent="0.2">
      <c r="E109" s="2"/>
      <c r="K109" s="3"/>
    </row>
    <row r="110" spans="5:11" x14ac:dyDescent="0.2">
      <c r="E110" s="2"/>
      <c r="K110" s="3"/>
    </row>
    <row r="111" spans="5:11" x14ac:dyDescent="0.2">
      <c r="E111" s="2"/>
      <c r="K111" s="3"/>
    </row>
    <row r="112" spans="5:11" x14ac:dyDescent="0.2">
      <c r="E112" s="2"/>
      <c r="K112" s="3"/>
    </row>
    <row r="113" spans="5:11" x14ac:dyDescent="0.2">
      <c r="E113" s="2"/>
      <c r="K113" s="3"/>
    </row>
    <row r="114" spans="5:11" x14ac:dyDescent="0.2">
      <c r="E114" s="2"/>
      <c r="K114" s="3"/>
    </row>
    <row r="115" spans="5:11" x14ac:dyDescent="0.2">
      <c r="E115" s="2"/>
      <c r="K115" s="3"/>
    </row>
    <row r="116" spans="5:11" x14ac:dyDescent="0.2">
      <c r="E116" s="2"/>
      <c r="K116" s="3"/>
    </row>
    <row r="117" spans="5:11" x14ac:dyDescent="0.2">
      <c r="E117" s="2"/>
      <c r="K117" s="3"/>
    </row>
    <row r="118" spans="5:11" x14ac:dyDescent="0.2">
      <c r="E118" s="2"/>
      <c r="K118" s="3"/>
    </row>
    <row r="119" spans="5:11" x14ac:dyDescent="0.2">
      <c r="E119" s="2"/>
      <c r="K119" s="3"/>
    </row>
    <row r="120" spans="5:11" x14ac:dyDescent="0.2">
      <c r="E120" s="2"/>
      <c r="K120" s="3"/>
    </row>
    <row r="121" spans="5:11" x14ac:dyDescent="0.2">
      <c r="E121" s="2"/>
      <c r="K121" s="3"/>
    </row>
    <row r="122" spans="5:11" x14ac:dyDescent="0.2">
      <c r="E122" s="2"/>
      <c r="K122" s="3"/>
    </row>
    <row r="123" spans="5:11" x14ac:dyDescent="0.2">
      <c r="E123" s="2"/>
      <c r="K123" s="3"/>
    </row>
    <row r="124" spans="5:11" x14ac:dyDescent="0.2">
      <c r="E124" s="2"/>
      <c r="K124" s="3"/>
    </row>
    <row r="125" spans="5:11" x14ac:dyDescent="0.2">
      <c r="E125" s="2"/>
      <c r="K125" s="3"/>
    </row>
    <row r="126" spans="5:11" x14ac:dyDescent="0.2">
      <c r="E126" s="2"/>
      <c r="K126" s="3"/>
    </row>
    <row r="127" spans="5:11" x14ac:dyDescent="0.2">
      <c r="E127" s="2"/>
      <c r="K127" s="3"/>
    </row>
    <row r="128" spans="5:11" x14ac:dyDescent="0.2">
      <c r="E128" s="2"/>
      <c r="K128" s="3"/>
    </row>
    <row r="129" spans="5:11" x14ac:dyDescent="0.2">
      <c r="E129" s="2"/>
      <c r="K129" s="3"/>
    </row>
    <row r="130" spans="5:11" x14ac:dyDescent="0.2">
      <c r="E130" s="2"/>
      <c r="K130" s="3"/>
    </row>
    <row r="131" spans="5:11" x14ac:dyDescent="0.2">
      <c r="E131" s="2"/>
      <c r="K131" s="3"/>
    </row>
    <row r="132" spans="5:11" x14ac:dyDescent="0.2">
      <c r="E132" s="2"/>
      <c r="K132" s="3"/>
    </row>
    <row r="133" spans="5:11" x14ac:dyDescent="0.2">
      <c r="E133" s="2"/>
      <c r="K133" s="3"/>
    </row>
    <row r="134" spans="5:11" x14ac:dyDescent="0.2">
      <c r="E134" s="2"/>
      <c r="K134" s="3"/>
    </row>
    <row r="135" spans="5:11" x14ac:dyDescent="0.2">
      <c r="E135" s="2"/>
      <c r="K135" s="3"/>
    </row>
    <row r="136" spans="5:11" x14ac:dyDescent="0.2">
      <c r="E136" s="2"/>
    </row>
    <row r="137" spans="5:11" x14ac:dyDescent="0.2">
      <c r="E137" s="2"/>
    </row>
    <row r="138" spans="5:11" x14ac:dyDescent="0.2">
      <c r="E138" s="2"/>
    </row>
    <row r="139" spans="5:11" x14ac:dyDescent="0.2">
      <c r="E139" s="2"/>
    </row>
    <row r="140" spans="5:11" x14ac:dyDescent="0.2">
      <c r="E140" s="2"/>
    </row>
    <row r="141" spans="5:11" x14ac:dyDescent="0.2">
      <c r="E141" s="2"/>
    </row>
    <row r="142" spans="5:11" x14ac:dyDescent="0.2">
      <c r="E142" s="2"/>
    </row>
    <row r="143" spans="5:11" x14ac:dyDescent="0.2">
      <c r="E143" s="2"/>
    </row>
    <row r="144" spans="5:11" x14ac:dyDescent="0.2">
      <c r="E144" s="2"/>
    </row>
    <row r="145" spans="5:5" x14ac:dyDescent="0.2">
      <c r="E145" s="2"/>
    </row>
    <row r="146" spans="5:5" x14ac:dyDescent="0.2">
      <c r="E146" s="2"/>
    </row>
    <row r="147" spans="5:5" x14ac:dyDescent="0.2">
      <c r="E147" s="2"/>
    </row>
    <row r="148" spans="5:5" x14ac:dyDescent="0.2">
      <c r="E148" s="2"/>
    </row>
    <row r="149" spans="5:5" x14ac:dyDescent="0.2">
      <c r="E149" s="2"/>
    </row>
    <row r="150" spans="5:5" x14ac:dyDescent="0.2">
      <c r="E150" s="2"/>
    </row>
    <row r="151" spans="5:5" x14ac:dyDescent="0.2">
      <c r="E151" s="2"/>
    </row>
    <row r="152" spans="5:5" x14ac:dyDescent="0.2">
      <c r="E152" s="2"/>
    </row>
    <row r="153" spans="5:5" x14ac:dyDescent="0.2">
      <c r="E153" s="2"/>
    </row>
    <row r="154" spans="5:5" x14ac:dyDescent="0.2">
      <c r="E154" s="2"/>
    </row>
    <row r="155" spans="5:5" x14ac:dyDescent="0.2">
      <c r="E155" s="2"/>
    </row>
    <row r="156" spans="5:5" x14ac:dyDescent="0.2">
      <c r="E156" s="2"/>
    </row>
    <row r="157" spans="5:5" x14ac:dyDescent="0.2">
      <c r="E157" s="2"/>
    </row>
    <row r="158" spans="5:5" x14ac:dyDescent="0.2">
      <c r="E158" s="2"/>
    </row>
    <row r="159" spans="5:5" x14ac:dyDescent="0.2">
      <c r="E159" s="2"/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E3AF-FC8B-4780-88A7-EEA2D1499C5C}">
  <dimension ref="A1:G114"/>
  <sheetViews>
    <sheetView topLeftCell="A76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972362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f>+E8-11</f>
        <v>20</v>
      </c>
      <c r="G8" s="14">
        <f t="shared" si="1"/>
        <v>17054.963079452056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 t="shared" ref="F9:F72" si="2">+E9</f>
        <v>31</v>
      </c>
      <c r="G9" s="14">
        <f t="shared" si="1"/>
        <v>26435.192773150684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si="2"/>
        <v>30</v>
      </c>
      <c r="G10" s="14">
        <f t="shared" si="1"/>
        <v>25582.444619178081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27240.388429315066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26361.666221917803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27240.388429315066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27673.955321095884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24995.830612602735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27673.955321095884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26769.259060273973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27661.567695616439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26769.259060273973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27228.000803835617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27228.000803835617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25750.27696438356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26199.827889041091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25126.899682191779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25729.09812082192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25629.997116986302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23507.71715178082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25617.609491506846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24551.474498630138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25320.306479999999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24311.714005479454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24812.413835342464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24700.925206027401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23748.27684657534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24316.908816164381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23364.660057534249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24031.993430136987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23734.69041863014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22041.9813369863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23994.830553698626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23160.863638356164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23957.66767726027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23136.8875890411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23883.34192438356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23932.892426301372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23160.863638356164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23660.36466575343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22813.210923287676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23424.999781643834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23251.573024931509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22087.53583068493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23474.550283561639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22405.61808493151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22533.090747123293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21722.300679452055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22446.377368767124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22656.967001917808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21998.02524657534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22409.214492328767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21386.635989041097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21628.79408712329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21455.367330410962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19625.195566027396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21566.855959726028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20751.270682191775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21331.491075616435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20631.390435616435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21281.94057369863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21356.266326575344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20607.414386301374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21158.064318904107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20703.318583561646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ref="F73:F88" si="5">+E73</f>
        <v>31</v>
      </c>
      <c r="G73" s="14">
        <f t="shared" si="4"/>
        <v>21628.79408712329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21876.546596712331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20475.546115068493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22879.944260547942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22837.18697260274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24416.009820000003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24455.570301369866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26360.867020273974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27512.916189863012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28171.85794520548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30485.946304931505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30905.127567123287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34239.396825205484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35725.911882739725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33767.867855342469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36971.068043835614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1984717.3822602744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972362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2957079.3822602741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75D98-5A99-4F2F-827D-EA5E19B77C92}">
  <dimension ref="A1:G114"/>
  <sheetViews>
    <sheetView topLeftCell="A82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602200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f>+E8-11</f>
        <v>20</v>
      </c>
      <c r="G8" s="14">
        <f t="shared" si="1"/>
        <v>10562.42301369863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 t="shared" ref="F9:F72" si="2">+E9</f>
        <v>31</v>
      </c>
      <c r="G9" s="14">
        <f t="shared" si="1"/>
        <v>16371.755671232877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si="2"/>
        <v>30</v>
      </c>
      <c r="G10" s="14">
        <f t="shared" si="1"/>
        <v>15843.634520547947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16870.426767123288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16326.219452054795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16870.426767123288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17138.941972602737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15480.334684931506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17138.941972602737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16578.648493150682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17131.270109589041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16578.648493150682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16862.754904109588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16862.754904109588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15947.575890410957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16225.990273972602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15561.507945205482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15934.459479452056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15873.084575342467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14558.721205479451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15865.412712328764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15205.137534246574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15681.288000000002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15056.649863013701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15366.741616438356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15297.69484931507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14707.703835616436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15059.867095890411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14470.123561643835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14883.414246575341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14699.289534246578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13650.966575342463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14860.398657534246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14343.909041095889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14837.383068493147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14329.060273972604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14791.351890410961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14822.039342465752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14343.909041095889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14653.258356164386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14128.601917808221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14507.492958904109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14400.086876712328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13679.179232876711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14538.180410958903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13876.172876712331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13955.118821917809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13452.983013698629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13901.415780821917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14031.837452054793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13623.743835616438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13878.400191780822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13245.100273972603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13395.072821917811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13287.66673972603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12154.210849315068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13356.713506849315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12851.607945205475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13210.948109589041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12777.36410958904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13180.260657534247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13226.291835616437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12762.515342465755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13103.54202739726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12821.910410958904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ref="F73:F88" si="5">+E73</f>
        <v>31</v>
      </c>
      <c r="G73" s="14">
        <f t="shared" si="4"/>
        <v>13395.072821917811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13548.510082191782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12680.847123287673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14169.930986301368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14143.450684931506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15121.242000000002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15145.742465753425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16325.724493150687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17039.207753424656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17447.301369863013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18880.454876712327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19140.06082191781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21205.029369863016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22125.652931506851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20913.003616438349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22896.79890410959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1229168.5684931504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602200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1831368.5684931504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C5A1-4BF7-4BE5-B37D-F84FDDF24D1D}">
  <dimension ref="A1:G114"/>
  <sheetViews>
    <sheetView topLeftCell="A79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4806024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f>+E8-11</f>
        <v>20</v>
      </c>
      <c r="G8" s="14">
        <f t="shared" si="1"/>
        <v>84296.344241095881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 t="shared" ref="F9:F72" si="2">+E9</f>
        <v>31</v>
      </c>
      <c r="G9" s="14">
        <f t="shared" si="1"/>
        <v>130659.33357369862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si="2"/>
        <v>30</v>
      </c>
      <c r="G10" s="14">
        <f t="shared" si="1"/>
        <v>126444.51636164382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134639.11646136985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130295.91915616437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134639.11646136985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136782.07647780818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123545.1013347945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136782.07647780818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132310.49907945204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136720.84904876709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132310.49907945204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134577.88903232876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134577.88903232876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127274.04927123286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129496.01242191778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124192.92703561643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127169.37011835614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126679.55068602739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116189.90953643834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126618.32325698629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121348.81420273971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125148.86496000002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120163.7671890411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122638.54036931506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122087.49350794521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117378.9067068493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120189.44320767123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115482.83148493151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118781.21233972603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117311.75404273973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108945.32212602739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118597.53005260274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114475.54152328767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118413.84776547944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114357.03682191781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118046.4831912329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118291.39290739727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114475.54152328767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116944.38946849316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112757.22335342466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115781.06831671234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114923.884310137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109170.48105863013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116025.97803287669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110742.643430137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111372.69342575343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107365.25944109588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110944.10142246576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111984.96771616438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108728.0635068493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110760.41913534247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105706.19362191782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106903.09110575344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106045.90709917809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97000.048227945197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106596.95396054795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102565.81903561641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105433.63280876711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101973.29552876711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105188.72309260273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105556.08766684931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101854.79082739727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104576.44880219178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102328.80963287673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ref="F73:F88" si="5">+E73</f>
        <v>31</v>
      </c>
      <c r="G73" s="14">
        <f t="shared" si="4"/>
        <v>106903.09110575344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108127.63968657535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101203.01496986301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113087.0614389041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112875.72805479453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120679.26264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120874.79539726028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130291.96899945206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135986.11990027397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139243.02410958905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150680.702870137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152752.56006575344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169232.61386958905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176579.90535452054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166902.02140931506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182734.24951232877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9809720.4254794531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4806024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14615744.425479453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2CB5-120C-45B2-B078-6378B0BDA6BB}">
  <dimension ref="A1:G114"/>
  <sheetViews>
    <sheetView topLeftCell="A79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2410960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v>0</v>
      </c>
      <c r="G8" s="14">
        <f t="shared" si="1"/>
        <v>0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>+E9-11</f>
        <v>20</v>
      </c>
      <c r="G9" s="14">
        <f t="shared" si="1"/>
        <v>42287.577863013692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ref="F10:F72" si="2">+E10</f>
        <v>30</v>
      </c>
      <c r="G10" s="14">
        <f t="shared" si="1"/>
        <v>63431.366794520538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67542.218728767111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65363.437479452048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67542.218728767111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68617.242673972592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61976.864350684926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68617.242673972592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66374.059068493138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68586.527704109583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66374.059068493138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67511.503758904102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67511.503758904102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63847.505095890403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64962.161260273962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62301.848547945207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63794.992405479454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63549.272646575337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58287.104745205485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63518.557676712313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60875.088657534237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62781.398400000005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60280.60536986302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61522.08463561644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61245.649906849321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58883.569643835617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60293.485841095891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57932.396383561638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59587.041534246579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58849.882257534256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54652.830246575337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59494.896624657529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57427.085589041097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59402.751715068487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57367.637260273972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59218.46189589041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59341.321775342461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57427.085589041097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58665.592438356165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56565.084821917822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58082.008010958903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57651.998432876717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54765.782071232876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58204.867890410947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55554.463232876718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55870.530180821923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53860.185863013692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55655.525391780815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56177.679879452044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54543.841643835614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55563.38048219178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53027.909260273977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53628.337380821918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53198.327802739732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48660.438706849316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53474.762531506851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51452.5285479452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52891.178104109589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51155.286904109591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52768.318224657531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52952.608043835615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51095.838575342474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52461.168526027388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51333.631890410958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ref="F73:F88" si="5">+E73</f>
        <v>31</v>
      </c>
      <c r="G73" s="14">
        <f t="shared" si="4"/>
        <v>53628.337380821918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54242.636778082197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50768.872767123285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56730.549336986296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56624.53315068494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60539.205600000001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60637.295342465753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65361.455868493162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68217.94806575343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69851.786301369852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75589.540832876708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76628.895780821913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84896.17670136987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88581.973084931509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83727.026235616446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91669.3229589041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4855537.3693808215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2410960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7266497.3693808215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B7FB-6EF5-4C48-A3E8-695FE83152A3}">
  <dimension ref="A1:G114"/>
  <sheetViews>
    <sheetView topLeftCell="A79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3144516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v>0</v>
      </c>
      <c r="G8" s="14">
        <f t="shared" si="1"/>
        <v>0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>+E9-11</f>
        <v>20</v>
      </c>
      <c r="G9" s="14">
        <f t="shared" si="1"/>
        <v>55153.949128767126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ref="F10:F73" si="2">+E10</f>
        <v>30</v>
      </c>
      <c r="G10" s="14">
        <f t="shared" si="1"/>
        <v>82730.923693150689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88092.538850958896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85250.84404931507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88092.538850958896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89494.648382465748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80833.875958356162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89494.648382465748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86568.956235616439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89454.588110136989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86568.956235616439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88052.478578630136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88052.478578630136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83273.67576986301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84727.475975342459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81257.739484931517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83205.185626849314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82884.703448219181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76021.474211506851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82844.643175890407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79396.875221917799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81883.196640000009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78621.51511232878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80240.725474520543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79880.183023561665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76799.418854794523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78638.31458136985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75558.842679452049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77716.928317808211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76755.481781917828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71281.439408219172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77596.747500821919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74899.786586301358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77476.566683835612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74822.250575342478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77236.205049863012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77396.446139178079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74899.786586301358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76515.120147945214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73775.514427397255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75753.974973698627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75193.131161095895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71428.757829041089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75914.216063013679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72457.402241095901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72869.635366027404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70247.625928767127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72589.21345972603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73270.238089315055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71139.290054794517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72469.032642739723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69162.121775342472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69945.235486027406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69384.391673424674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63465.80950356165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69744.934124383566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67107.417484931488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68983.788950136979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66719.737430136985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68823.547860821913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69063.909494794512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66642.201419178091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68422.945137534247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66952.345463013698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2"/>
        <v>31</v>
      </c>
      <c r="G73" s="14">
        <f t="shared" si="4"/>
        <v>69945.235486027406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ref="F74:F88" si="5">+E74</f>
        <v>31</v>
      </c>
      <c r="G74" s="14">
        <f t="shared" si="4"/>
        <v>70746.440932602753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66215.753358904112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73991.322991232882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73853.050438356178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78958.796759999997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79086.731178082191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85248.259515616446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88973.86484219179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91104.812876712327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98588.330201095887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99943.91812602742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110726.59271671233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115533.82539616438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109201.71783452053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119560.52889863013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6332877.7526860293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3144516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9477393.7526860293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B6D1-6311-4E3F-A019-A3CE7E8A4220}">
  <dimension ref="A1:G114"/>
  <sheetViews>
    <sheetView topLeftCell="A73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328201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v>0</v>
      </c>
      <c r="G8" s="14">
        <f t="shared" si="1"/>
        <v>0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>+E9-11</f>
        <v>20</v>
      </c>
      <c r="G9" s="14">
        <f t="shared" si="1"/>
        <v>5756.5556219178088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ref="F10:F73" si="2">+E10</f>
        <v>30</v>
      </c>
      <c r="G10" s="14">
        <f t="shared" si="1"/>
        <v>8634.8334328767123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9194.4386173972598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8897.8438232876706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9194.4386173972598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9340.7802961643829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8436.8338158904098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9340.7802961643829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9035.4184890410943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9336.5991053424641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9035.4184890410943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9190.2574265753428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9190.2574265753428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8691.4818246575342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8843.2185883561651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8481.0735123287686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8684.3333371232875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8650.8838105479463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7934.5514087671227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8646.7026197260257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8286.8504547945195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8546.3540400000002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8205.9241808219194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8374.9252163013698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8337.2944989041116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8015.7474369863003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8207.6775834246564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7886.2653986301357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8111.510194520547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8011.1616147945224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7439.8221205479458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8098.9666220547933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7817.4780657534247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8086.4230495890406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7809.3854383561647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8061.3359046575333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8078.0606679452058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7817.4780657534247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7986.0744698630133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7700.1349684931511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7906.6318442465763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7848.0951727397269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7455.1981126027385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7923.356607534246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7562.5603027397274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7605.5861050684944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7331.9204219178082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7576.3177693150683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7647.3980132876704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7424.985636986301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7563.7741968493137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7218.6236383561645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7300.3591750684946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7241.8225035616451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6624.0852789041091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7279.4532209589042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7004.1690123287663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7200.0105953424645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6963.7058753424653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7183.2858320547939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7208.3729769863021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6955.6132479452053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7141.473923835616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6987.9837575342472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2"/>
        <v>31</v>
      </c>
      <c r="G73" s="14">
        <f t="shared" si="4"/>
        <v>7300.3591750684946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ref="F74:F88" si="5">+E74</f>
        <v>31</v>
      </c>
      <c r="G74" s="14">
        <f t="shared" si="4"/>
        <v>7383.9829915068494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6911.1037972602753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7722.6594480821905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7708.227595890412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8241.1271099999994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8254.4799452054795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8897.5740690410967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9286.4248154794532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9508.8371917808217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10289.910612739726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10431.396715068495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11556.811431780825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12058.55433041096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11397.656426301368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12478.831446575339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660978.2908750684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328201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989179.2908750684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1C33-C601-42D2-A03B-C2DE9D19DB3B}">
  <dimension ref="A1:G114"/>
  <sheetViews>
    <sheetView topLeftCell="A70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1456216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v>0</v>
      </c>
      <c r="G8" s="14">
        <f t="shared" si="1"/>
        <v>0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>+E9-11</f>
        <v>20</v>
      </c>
      <c r="G9" s="14">
        <f t="shared" si="1"/>
        <v>25541.629676712328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ref="F10:F73" si="2">+E10</f>
        <v>30</v>
      </c>
      <c r="G10" s="14">
        <f t="shared" si="1"/>
        <v>38312.444515068491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40795.392535890409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39479.412131506848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40795.392535890409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41444.705286575343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37433.927355616433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41444.705286575343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40089.82596164383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41426.153493698628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40089.82596164383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40776.840743013701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40776.840743013701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38563.791386301367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39237.041934246576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37630.217293150687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38532.073804931504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38383.659461917814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35205.318430684929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38365.107669041092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36768.456591780814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37919.86464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36409.389632876715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37159.241132054798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36992.274996164386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35565.58227945205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36417.169416986297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34991.075145205483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35990.478180821912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35545.235151780827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33010.222421917802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35934.822802191775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34685.868230136984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35879.167423561645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34649.961534246584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35767.85666630137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35842.063837808222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34685.868230136984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35433.924394520553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34165.221139726033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35081.44032986302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34821.715229589041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33078.445144109588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35155.647501369858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33554.80730958905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33745.71124273973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32531.466476712325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33615.84869260274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33931.22917150685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32944.393479452054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33560.193313972595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32028.772734246573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32391.430362739728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32131.705262465763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29390.827476164381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32298.671398356164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31077.245293150678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31946.187333698628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30897.711813698628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31871.980162191776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31983.290919452054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30861.805117808217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31686.462233424656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31005.431901369862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2"/>
        <v>31</v>
      </c>
      <c r="G73" s="14">
        <f t="shared" si="4"/>
        <v>32391.430362739728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ref="F74:F88" si="5">+E74</f>
        <v>31</v>
      </c>
      <c r="G74" s="14">
        <f t="shared" si="4"/>
        <v>32762.466220273978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30664.31829041096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34265.161443287667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34201.12783561644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36565.583760000009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36624.829808219183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39478.215241643848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41203.531979178086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42190.367671232874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45655.962269589036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46283.731002739733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51277.155511232886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53503.370656438354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50570.990492054785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55368.125063013693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2932736.8375627398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1456216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4388952.8375627398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B1A8-1651-449F-86D8-D793BBF81260}">
  <dimension ref="A1:G114"/>
  <sheetViews>
    <sheetView topLeftCell="A82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1868000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v>0</v>
      </c>
      <c r="G8" s="14">
        <f t="shared" si="1"/>
        <v>0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v>0</v>
      </c>
      <c r="G9" s="14">
        <f t="shared" si="1"/>
        <v>0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>+E10-6</f>
        <v>24</v>
      </c>
      <c r="G10" s="14">
        <f t="shared" si="1"/>
        <v>39317.049863013701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ref="F11:F73" si="2">+E11</f>
        <v>31</v>
      </c>
      <c r="G11" s="14">
        <f t="shared" si="1"/>
        <v>52331.380273972594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50643.271232876708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52331.380273972594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53164.303561643836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48019.37095890411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53164.303561643836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51426.295890410962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53140.505753424659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51426.295890410962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52307.582465753425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52307.582465753425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49468.734246575346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50332.364383561646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48271.167123287683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49428.047671232882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49237.665205479454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45160.563287671233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49213.86739726027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47165.72054794521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48642.720000000001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46705.117808219184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47667.0098630137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47452.829589041095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45622.701369863011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46715.097534246568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44885.736986301374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46167.747945205476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45596.600547945214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42344.745205479456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46096.354520547939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44494.224657534251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46024.961095890401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44448.164383561656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45882.174246575341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45977.365479452055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44494.224657534251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45453.813698630147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43826.350684931516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45001.655342465761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44668.486027397259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42432.259726027391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45096.846575342461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43043.32602739727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43288.21315068494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41730.608219178081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43121.628493150682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43526.191232876707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42260.301369863009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43050.235068493152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41085.76438356164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41550.973150684935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41217.803835616447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37701.869589041089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41431.984109589037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39865.167123287669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40979.825753424651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39634.865753424652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40884.634520547945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41027.421369863012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39588.805479452058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40646.656438356164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39773.046575342465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2"/>
        <v>31</v>
      </c>
      <c r="G73" s="14">
        <f t="shared" si="4"/>
        <v>41550.973150684935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ref="F74:F88" si="5">+E74</f>
        <v>31</v>
      </c>
      <c r="G74" s="14">
        <f t="shared" si="4"/>
        <v>42026.929315068497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39335.47397260274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43954.551780821908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43872.410958904104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46905.48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46981.479452054795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50641.735890410964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52854.93205479451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54120.821917808222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58566.406027397257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59371.693150684936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65777.141917808229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68632.878904109588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64871.289863013692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71024.942465753425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3719453.1024657525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1868000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5587453.1024657525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BFF0-8639-4589-BEA7-C422F7DFFD18}">
  <dimension ref="A1:H114"/>
  <sheetViews>
    <sheetView topLeftCell="A73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8" x14ac:dyDescent="0.2">
      <c r="A1" s="4"/>
      <c r="B1" s="5"/>
      <c r="C1" s="6"/>
      <c r="D1" s="6"/>
      <c r="E1" s="6"/>
      <c r="F1" s="6"/>
      <c r="G1" s="4"/>
    </row>
    <row r="2" spans="1:8" x14ac:dyDescent="0.2">
      <c r="A2" s="7" t="s">
        <v>34</v>
      </c>
      <c r="B2" s="3">
        <v>710900</v>
      </c>
      <c r="C2" s="6"/>
      <c r="D2" s="6"/>
      <c r="E2" s="6"/>
      <c r="F2" s="6"/>
      <c r="G2" s="4"/>
    </row>
    <row r="3" spans="1:8" x14ac:dyDescent="0.2">
      <c r="A3" s="4"/>
      <c r="B3" s="5"/>
      <c r="C3" s="6"/>
      <c r="D3" s="6"/>
      <c r="F3" s="8"/>
      <c r="G3" s="9"/>
      <c r="H3" s="8"/>
    </row>
    <row r="4" spans="1:8" x14ac:dyDescent="0.2">
      <c r="A4" s="4"/>
      <c r="B4" s="5"/>
      <c r="C4" s="6"/>
      <c r="D4" s="6"/>
      <c r="E4" s="6"/>
      <c r="F4" s="6"/>
      <c r="G4" s="4"/>
    </row>
    <row r="5" spans="1:8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8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8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8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v>0</v>
      </c>
      <c r="G8" s="14">
        <f t="shared" si="1"/>
        <v>0</v>
      </c>
    </row>
    <row r="9" spans="1:8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v>0</v>
      </c>
      <c r="G9" s="14">
        <f t="shared" si="1"/>
        <v>0</v>
      </c>
    </row>
    <row r="10" spans="1:8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v>0</v>
      </c>
      <c r="G10" s="14">
        <f t="shared" si="1"/>
        <v>0</v>
      </c>
    </row>
    <row r="11" spans="1:8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>+E11-10</f>
        <v>21</v>
      </c>
      <c r="G11" s="14">
        <f t="shared" si="1"/>
        <v>13491.226479452054</v>
      </c>
    </row>
    <row r="12" spans="1:8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ref="F12:F74" si="2">+E12</f>
        <v>30</v>
      </c>
      <c r="G12" s="14">
        <f t="shared" si="1"/>
        <v>19273.180684931507</v>
      </c>
    </row>
    <row r="13" spans="1:8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19915.620041095888</v>
      </c>
    </row>
    <row r="14" spans="1:8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20232.603534246573</v>
      </c>
    </row>
    <row r="15" spans="1:8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18274.609643835614</v>
      </c>
    </row>
    <row r="16" spans="1:8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20232.603534246573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19571.174383561643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20223.5468630137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19571.174383561643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19906.563369863015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19906.563369863015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18826.190136986301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19154.859657534245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18370.435068493152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18810.706150684931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18738.252780821917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17186.640493150684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18729.19610958904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17949.73808219178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18511.836000000003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17774.44767123288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18140.512479452053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18059.002438356165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17362.515205479449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17778.245630136986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17082.050547945204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17569.942191780821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17352.582082191784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16115.031780821917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17542.772178082192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16933.053698630138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17515.602164383559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16915.52465753425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17461.262136986301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17497.488821917806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16933.053698630138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17298.242054794522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16678.88260273973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17126.165301369863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16999.37190410959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16148.33695890411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17162.391986301365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16380.888904109592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16474.084972602741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15881.311232876711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16410.688273972602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16564.651684931505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16082.895205479454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16383.518260273971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15635.904657534245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15812.947972602742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15686.154575342469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14348.104438356164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15767.664616438356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15171.385068493148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15595.587863013698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15083.739863013698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15559.361178082192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15613.701205479452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15066.210821917808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15468.794465753423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15136.326986301368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2"/>
        <v>31</v>
      </c>
      <c r="G73" s="14">
        <f t="shared" si="4"/>
        <v>15812.947972602742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2"/>
        <v>31</v>
      </c>
      <c r="G74" s="14">
        <f t="shared" si="4"/>
        <v>15994.081397260275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ref="F75:F88" si="5">+E75</f>
        <v>28</v>
      </c>
      <c r="G75" s="14">
        <f t="shared" si="4"/>
        <v>14969.801095890411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16727.671767123287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16696.411643835614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17850.699000000001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17879.621917808217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19272.596383561649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20114.866808219176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20596.623287671235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22288.467904109588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22594.933972602739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25032.639287671234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26119.439835616438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24687.901479452048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27029.781369863013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1394115.6063287673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710900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2105015.6063287673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1002-8F26-46DF-9F04-B2679C8485A6}">
  <dimension ref="A1:G114"/>
  <sheetViews>
    <sheetView topLeftCell="A85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754347.4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v>0</v>
      </c>
      <c r="G8" s="14">
        <f t="shared" si="1"/>
        <v>0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v>0</v>
      </c>
      <c r="G9" s="14">
        <f t="shared" si="1"/>
        <v>0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v>0</v>
      </c>
      <c r="G10" s="14">
        <f t="shared" si="1"/>
        <v>0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v>0</v>
      </c>
      <c r="G11" s="14">
        <f t="shared" si="1"/>
        <v>0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v>0</v>
      </c>
      <c r="G12" s="14">
        <f t="shared" si="1"/>
        <v>0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v>0</v>
      </c>
      <c r="G13" s="14">
        <f t="shared" si="1"/>
        <v>0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>+E14-15</f>
        <v>16</v>
      </c>
      <c r="G14" s="14">
        <f t="shared" si="1"/>
        <v>11080.84662969863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ref="F15:F75" si="2">+E15</f>
        <v>28</v>
      </c>
      <c r="G15" s="14">
        <f t="shared" si="1"/>
        <v>19391.481601972602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21469.140345041094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20767.287257260272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21459.530165835615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20767.287257260272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21123.173893643838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21123.173893643838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19976.772516164383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20325.529019589041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19493.163498082195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19960.342209780822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19883.460776136988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18237.02007419178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19873.850596931508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19046.755173698628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19643.206296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18860.751705205483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19249.188948575345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19162.697335726032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18423.643554246573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18864.781780356163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18126.038004657534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18643.747658630135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18413.103357698634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17099.918870136986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18614.917121013696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17967.935056438357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18586.08658339726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17949.334709589042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18528.425508164382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18566.866224986305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17967.935056438357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18355.442282465756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17698.230027123293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18172.848877561642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18038.306368684935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17135.259529150684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18211.289594383557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17382.024130684935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17480.915974767126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16851.914245479449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17413.644720328764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17577.017766821915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17065.818234246573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17384.814182712329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16591.509389589042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16779.372892767125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16644.830383890414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15225.00390772603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16731.321996739727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16098.600198082186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16548.728591835614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16005.598463835615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16510.287875013699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16567.948950246577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15986.998116986304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16414.186082958902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16061.399504383564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2"/>
        <v>31</v>
      </c>
      <c r="G73" s="14">
        <f t="shared" si="4"/>
        <v>16779.372892767125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2"/>
        <v>31</v>
      </c>
      <c r="G74" s="14">
        <f t="shared" si="4"/>
        <v>16971.576476876715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2"/>
        <v>28</v>
      </c>
      <c r="G75" s="14">
        <f t="shared" si="4"/>
        <v>15884.696209315071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ref="F76:F88" si="5">+E76</f>
        <v>31</v>
      </c>
      <c r="G76" s="14">
        <f t="shared" si="4"/>
        <v>17750.000992520545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17716.8303739726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18941.663214000004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18972.35378630137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20450.461349260277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21344.208015369866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21855.407547945208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23650.651024684932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23975.847088767125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26562.535323945212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27715.756828602742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26196.728502575337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28681.734841643836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1413030.5294372051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754347.4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2167377.9294372052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C0E4-8208-4A2D-92F7-D6607365049B}">
  <dimension ref="A1:G114"/>
  <sheetViews>
    <sheetView topLeftCell="A85" workbookViewId="0">
      <selection activeCell="H100" sqref="H100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3.66406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38085751.399999999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20</v>
      </c>
      <c r="G7" s="14">
        <f t="shared" si="1"/>
        <v>642970.95925150684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f t="shared" ref="F8:F71" si="2">+E8</f>
        <v>31</v>
      </c>
      <c r="G8" s="14">
        <f t="shared" si="1"/>
        <v>1035421.1499105206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 t="shared" si="2"/>
        <v>31</v>
      </c>
      <c r="G9" s="14">
        <f t="shared" si="1"/>
        <v>1035421.1499105206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si="2"/>
        <v>30</v>
      </c>
      <c r="G10" s="14">
        <f t="shared" si="1"/>
        <v>1002020.4676553425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1066959.2824054519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1032541.2410375341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1066959.2824054519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1083941.3537488766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979043.80338608194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1083941.3537488766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1048505.9532682191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1083456.151710493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1048505.9532682191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1066474.0803670685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1066474.0803670685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1008594.1726915068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1026202.3111812328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984177.55398575345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1007764.6337226576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1003883.0174155891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920756.95206542453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1003397.8153772054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961639.13671890402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991752.96645599999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952248.12952438358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971859.6828822738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967492.86453682208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930179.2626172601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952451.6013469313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915153.6511060273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941291.9544641095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929647.10554290423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863346.59474958898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939836.34834895877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907171.29499068484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938380.74223380815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906232.19427123293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935469.53000350692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937410.338157041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907171.29499068484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926735.89331260277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893554.33455863025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917517.05458331516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910724.22604594531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865130.88611654774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919457.86273684911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877589.62232794531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882582.50781969877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850825.2518235615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879186.09355101362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887434.52820353408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861624.91009726026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877730.487435863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837677.84175123298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847162.75901769858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840369.93048032885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768685.24222882197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844736.7488257807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812791.67268575309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835517.91009649308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808096.1690884931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833577.10194295878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836488.31417326024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807157.06836904108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828725.08155912324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ref="F72:F88" si="5">+E72</f>
        <v>30</v>
      </c>
      <c r="G72" s="14">
        <f t="shared" si="4"/>
        <v>810913.4712468494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5"/>
        <v>31</v>
      </c>
      <c r="G73" s="14">
        <f t="shared" si="4"/>
        <v>847162.75901769858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856866.79978536989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801992.01441205479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896168.16489443823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894493.43527808215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956333.21765400004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957882.73384109582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1032509.9376802193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1077633.7272498901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1103443.345356164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1194082.2164619451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1210500.8273736988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1341098.4340921645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1399322.6786981919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1322629.4532762738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1448093.3093950683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78748353.436366662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38085751.399999999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116834104.83636665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53FAD-30B4-4772-907D-6DC751EB908C}">
  <dimension ref="A1:G114"/>
  <sheetViews>
    <sheetView topLeftCell="A82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3600000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v>0</v>
      </c>
      <c r="G8" s="14">
        <f t="shared" si="1"/>
        <v>0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v>0</v>
      </c>
      <c r="G9" s="14">
        <f t="shared" si="1"/>
        <v>0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v>0</v>
      </c>
      <c r="G10" s="14">
        <f t="shared" si="1"/>
        <v>0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v>0</v>
      </c>
      <c r="G11" s="14">
        <f t="shared" si="1"/>
        <v>0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v>0</v>
      </c>
      <c r="G12" s="14">
        <f t="shared" si="1"/>
        <v>0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v>0</v>
      </c>
      <c r="G13" s="14">
        <f t="shared" si="1"/>
        <v>0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>+E14-15</f>
        <v>16</v>
      </c>
      <c r="G14" s="14">
        <f t="shared" si="1"/>
        <v>52881.534246575335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ref="F15:F78" si="2">+E15</f>
        <v>28</v>
      </c>
      <c r="G15" s="14">
        <f t="shared" si="1"/>
        <v>92542.684931506839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102457.97260273971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99108.493150684939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102412.10958904109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99108.493150684939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100806.90410958904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100806.90410958904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95335.890410958906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97000.273972602736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93027.945205479453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95257.479452054788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94890.57534246576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87033.205479452066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94844.712328767113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90897.534246575335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93744.000000000015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90009.863013698632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91863.61643835617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91450.84931506851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87923.835616438344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90029.095890410958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86503.561643835608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88974.246575342462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87873.534246575349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81606.57534246576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88836.657534246566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85749.04109589041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88699.068493150684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85660.27397260275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88423.890410958906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88607.342465753434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85749.04109589041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87598.356164383571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84461.917808219179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86726.95890410959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86084.876712328783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81775.232876712325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86910.410958904089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82952.876712328783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83424.821917808236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80423.013698630137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83103.780821917811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83883.452054794514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81443.835616438344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82966.191780821915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79180.273972602736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80076.821917808236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79434.739726027416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72658.849315068495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79847.506849315061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76827.945205479424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78976.10958904108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76384.109589041094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78792.657534246566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79067.835616438344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76295.342465753434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78334.027397260259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76650.410958904104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2"/>
        <v>31</v>
      </c>
      <c r="G73" s="14">
        <f t="shared" si="4"/>
        <v>80076.821917808236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2"/>
        <v>31</v>
      </c>
      <c r="G74" s="14">
        <f t="shared" si="4"/>
        <v>80994.082191780821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2"/>
        <v>28</v>
      </c>
      <c r="G75" s="14">
        <f t="shared" si="4"/>
        <v>75807.123287671231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2"/>
        <v>31</v>
      </c>
      <c r="G76" s="14">
        <f t="shared" si="4"/>
        <v>84708.986301369849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2"/>
        <v>30</v>
      </c>
      <c r="G77" s="14">
        <f t="shared" si="4"/>
        <v>84550.684931506839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2"/>
        <v>31</v>
      </c>
      <c r="G78" s="14">
        <f t="shared" si="4"/>
        <v>90396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ref="F79:F88" si="5">+E79</f>
        <v>30</v>
      </c>
      <c r="G79" s="14">
        <f t="shared" si="4"/>
        <v>90542.465753424665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97596.493150684953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101861.75342465754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104301.36986301371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112868.87671232877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114420.82191780824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126765.36986301371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132268.93150684933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125019.61643835614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136878.904109589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6743457.8630136997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3600000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10343457.8630137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B74B-AD7A-419C-9155-8F2EE002F16B}">
  <dimension ref="A1:G114"/>
  <sheetViews>
    <sheetView topLeftCell="A76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2664360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v>0</v>
      </c>
      <c r="G8" s="14">
        <f t="shared" si="1"/>
        <v>0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v>0</v>
      </c>
      <c r="G9" s="14">
        <f t="shared" si="1"/>
        <v>0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v>0</v>
      </c>
      <c r="G10" s="14">
        <f t="shared" si="1"/>
        <v>0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v>0</v>
      </c>
      <c r="G11" s="14">
        <f t="shared" si="1"/>
        <v>0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v>0</v>
      </c>
      <c r="G12" s="14">
        <f t="shared" si="1"/>
        <v>0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v>0</v>
      </c>
      <c r="G13" s="14">
        <f t="shared" si="1"/>
        <v>0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v>0</v>
      </c>
      <c r="G14" s="14">
        <f t="shared" si="1"/>
        <v>0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v>0</v>
      </c>
      <c r="G15" s="14">
        <f t="shared" si="1"/>
        <v>0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>+E16-9</f>
        <v>22</v>
      </c>
      <c r="G16" s="14">
        <f t="shared" si="1"/>
        <v>53814.232306849306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ref="F17:F78" si="2">+E17</f>
        <v>30</v>
      </c>
      <c r="G17" s="14">
        <f t="shared" si="1"/>
        <v>73350.195780821901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75795.2023068493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73350.195780821901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74607.189731506849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74607.189731506849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70558.092493150674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71789.902767123291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68849.982246575339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70500.060542465755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70228.514810958906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64413.275375342469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70194.571594520545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67273.265095890412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69379.934400000013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66616.299616438366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67988.262526027393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67682.773578082211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65072.430739726013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66630.533868493148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64021.285972602731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65849.839890410949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65035.202695890424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60397.026410958897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65748.010241095893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63462.865315068499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65646.180591780809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63397.168767123301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65442.52129315069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65578.294158904115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63462.865315068499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64831.543397260277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62510.265369863031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64186.622284931502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63711.41725479452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60521.849852054802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64322.395150684912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61393.42405479453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61742.71070136987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59521.072438356161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61505.108186301368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62082.142865753427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60276.582739726022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61403.27853698629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58601.320767123296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59264.855901369869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58789.650871232887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53774.814378082199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59095.139819178083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56860.362246575321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58450.218706849308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56531.879506849313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58314.445841095883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58518.105139726031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56466.182958904115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57975.013676712326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56728.969150684934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2"/>
        <v>31</v>
      </c>
      <c r="G73" s="14">
        <f t="shared" si="4"/>
        <v>59264.855901369869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2"/>
        <v>31</v>
      </c>
      <c r="G74" s="14">
        <f t="shared" si="4"/>
        <v>59943.720230136983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2"/>
        <v>28</v>
      </c>
      <c r="G75" s="14">
        <f t="shared" si="4"/>
        <v>56104.851945205482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2"/>
        <v>31</v>
      </c>
      <c r="G76" s="14">
        <f t="shared" si="4"/>
        <v>62693.120761643819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2"/>
        <v>30</v>
      </c>
      <c r="G77" s="14">
        <f t="shared" si="4"/>
        <v>62575.961917808214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2"/>
        <v>31</v>
      </c>
      <c r="G78" s="14">
        <f t="shared" si="4"/>
        <v>66902.079600000012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ref="F79:F88" si="5">+E79</f>
        <v>30</v>
      </c>
      <c r="G79" s="14">
        <f t="shared" si="4"/>
        <v>67010.478904109594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72231.164580821918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75387.883709589034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77193.443835616432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83534.255654794513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84682.850301369879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93819.050235616436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97892.236208219168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92527.018126027397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101304.07693150685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4861189.7865862995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2664360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7525549.7865862995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6ABA-8088-43D0-9C42-4663092986DF}">
  <dimension ref="A2:H114"/>
  <sheetViews>
    <sheetView topLeftCell="A80" workbookViewId="0">
      <selection activeCell="G86" sqref="G86:G88"/>
    </sheetView>
  </sheetViews>
  <sheetFormatPr baseColWidth="10" defaultRowHeight="12" x14ac:dyDescent="0.15"/>
  <cols>
    <col min="1" max="1" width="19.1640625" style="4" customWidth="1"/>
    <col min="2" max="2" width="18.6640625" style="5" customWidth="1"/>
    <col min="3" max="3" width="13" style="6" customWidth="1"/>
    <col min="4" max="4" width="11.5" style="6"/>
    <col min="5" max="5" width="10.1640625" style="6" customWidth="1"/>
    <col min="6" max="6" width="14" style="6" customWidth="1"/>
    <col min="7" max="7" width="19.83203125" style="4" bestFit="1" customWidth="1"/>
    <col min="8" max="8" width="13.6640625" style="4" bestFit="1" customWidth="1"/>
    <col min="9" max="256" width="11.5" style="4"/>
    <col min="257" max="257" width="19.1640625" style="4" customWidth="1"/>
    <col min="258" max="258" width="18.6640625" style="4" customWidth="1"/>
    <col min="259" max="259" width="13" style="4" customWidth="1"/>
    <col min="260" max="260" width="11.5" style="4"/>
    <col min="261" max="261" width="10.1640625" style="4" customWidth="1"/>
    <col min="262" max="262" width="14" style="4" customWidth="1"/>
    <col min="263" max="263" width="19.83203125" style="4" bestFit="1" customWidth="1"/>
    <col min="264" max="264" width="13.6640625" style="4" bestFit="1" customWidth="1"/>
    <col min="265" max="512" width="11.5" style="4"/>
    <col min="513" max="513" width="19.1640625" style="4" customWidth="1"/>
    <col min="514" max="514" width="18.6640625" style="4" customWidth="1"/>
    <col min="515" max="515" width="13" style="4" customWidth="1"/>
    <col min="516" max="516" width="11.5" style="4"/>
    <col min="517" max="517" width="10.1640625" style="4" customWidth="1"/>
    <col min="518" max="518" width="14" style="4" customWidth="1"/>
    <col min="519" max="519" width="19.83203125" style="4" bestFit="1" customWidth="1"/>
    <col min="520" max="520" width="13.6640625" style="4" bestFit="1" customWidth="1"/>
    <col min="521" max="768" width="11.5" style="4"/>
    <col min="769" max="769" width="19.1640625" style="4" customWidth="1"/>
    <col min="770" max="770" width="18.6640625" style="4" customWidth="1"/>
    <col min="771" max="771" width="13" style="4" customWidth="1"/>
    <col min="772" max="772" width="11.5" style="4"/>
    <col min="773" max="773" width="10.1640625" style="4" customWidth="1"/>
    <col min="774" max="774" width="14" style="4" customWidth="1"/>
    <col min="775" max="775" width="19.83203125" style="4" bestFit="1" customWidth="1"/>
    <col min="776" max="776" width="13.6640625" style="4" bestFit="1" customWidth="1"/>
    <col min="777" max="1024" width="11.5" style="4"/>
    <col min="1025" max="1025" width="19.1640625" style="4" customWidth="1"/>
    <col min="1026" max="1026" width="18.6640625" style="4" customWidth="1"/>
    <col min="1027" max="1027" width="13" style="4" customWidth="1"/>
    <col min="1028" max="1028" width="11.5" style="4"/>
    <col min="1029" max="1029" width="10.1640625" style="4" customWidth="1"/>
    <col min="1030" max="1030" width="14" style="4" customWidth="1"/>
    <col min="1031" max="1031" width="19.83203125" style="4" bestFit="1" customWidth="1"/>
    <col min="1032" max="1032" width="13.6640625" style="4" bestFit="1" customWidth="1"/>
    <col min="1033" max="1280" width="11.5" style="4"/>
    <col min="1281" max="1281" width="19.1640625" style="4" customWidth="1"/>
    <col min="1282" max="1282" width="18.6640625" style="4" customWidth="1"/>
    <col min="1283" max="1283" width="13" style="4" customWidth="1"/>
    <col min="1284" max="1284" width="11.5" style="4"/>
    <col min="1285" max="1285" width="10.1640625" style="4" customWidth="1"/>
    <col min="1286" max="1286" width="14" style="4" customWidth="1"/>
    <col min="1287" max="1287" width="19.83203125" style="4" bestFit="1" customWidth="1"/>
    <col min="1288" max="1288" width="13.6640625" style="4" bestFit="1" customWidth="1"/>
    <col min="1289" max="1536" width="11.5" style="4"/>
    <col min="1537" max="1537" width="19.1640625" style="4" customWidth="1"/>
    <col min="1538" max="1538" width="18.6640625" style="4" customWidth="1"/>
    <col min="1539" max="1539" width="13" style="4" customWidth="1"/>
    <col min="1540" max="1540" width="11.5" style="4"/>
    <col min="1541" max="1541" width="10.1640625" style="4" customWidth="1"/>
    <col min="1542" max="1542" width="14" style="4" customWidth="1"/>
    <col min="1543" max="1543" width="19.83203125" style="4" bestFit="1" customWidth="1"/>
    <col min="1544" max="1544" width="13.6640625" style="4" bestFit="1" customWidth="1"/>
    <col min="1545" max="1792" width="11.5" style="4"/>
    <col min="1793" max="1793" width="19.1640625" style="4" customWidth="1"/>
    <col min="1794" max="1794" width="18.6640625" style="4" customWidth="1"/>
    <col min="1795" max="1795" width="13" style="4" customWidth="1"/>
    <col min="1796" max="1796" width="11.5" style="4"/>
    <col min="1797" max="1797" width="10.1640625" style="4" customWidth="1"/>
    <col min="1798" max="1798" width="14" style="4" customWidth="1"/>
    <col min="1799" max="1799" width="19.83203125" style="4" bestFit="1" customWidth="1"/>
    <col min="1800" max="1800" width="13.6640625" style="4" bestFit="1" customWidth="1"/>
    <col min="1801" max="2048" width="11.5" style="4"/>
    <col min="2049" max="2049" width="19.1640625" style="4" customWidth="1"/>
    <col min="2050" max="2050" width="18.6640625" style="4" customWidth="1"/>
    <col min="2051" max="2051" width="13" style="4" customWidth="1"/>
    <col min="2052" max="2052" width="11.5" style="4"/>
    <col min="2053" max="2053" width="10.1640625" style="4" customWidth="1"/>
    <col min="2054" max="2054" width="14" style="4" customWidth="1"/>
    <col min="2055" max="2055" width="19.83203125" style="4" bestFit="1" customWidth="1"/>
    <col min="2056" max="2056" width="13.6640625" style="4" bestFit="1" customWidth="1"/>
    <col min="2057" max="2304" width="11.5" style="4"/>
    <col min="2305" max="2305" width="19.1640625" style="4" customWidth="1"/>
    <col min="2306" max="2306" width="18.6640625" style="4" customWidth="1"/>
    <col min="2307" max="2307" width="13" style="4" customWidth="1"/>
    <col min="2308" max="2308" width="11.5" style="4"/>
    <col min="2309" max="2309" width="10.1640625" style="4" customWidth="1"/>
    <col min="2310" max="2310" width="14" style="4" customWidth="1"/>
    <col min="2311" max="2311" width="19.83203125" style="4" bestFit="1" customWidth="1"/>
    <col min="2312" max="2312" width="13.6640625" style="4" bestFit="1" customWidth="1"/>
    <col min="2313" max="2560" width="11.5" style="4"/>
    <col min="2561" max="2561" width="19.1640625" style="4" customWidth="1"/>
    <col min="2562" max="2562" width="18.6640625" style="4" customWidth="1"/>
    <col min="2563" max="2563" width="13" style="4" customWidth="1"/>
    <col min="2564" max="2564" width="11.5" style="4"/>
    <col min="2565" max="2565" width="10.1640625" style="4" customWidth="1"/>
    <col min="2566" max="2566" width="14" style="4" customWidth="1"/>
    <col min="2567" max="2567" width="19.83203125" style="4" bestFit="1" customWidth="1"/>
    <col min="2568" max="2568" width="13.6640625" style="4" bestFit="1" customWidth="1"/>
    <col min="2569" max="2816" width="11.5" style="4"/>
    <col min="2817" max="2817" width="19.1640625" style="4" customWidth="1"/>
    <col min="2818" max="2818" width="18.6640625" style="4" customWidth="1"/>
    <col min="2819" max="2819" width="13" style="4" customWidth="1"/>
    <col min="2820" max="2820" width="11.5" style="4"/>
    <col min="2821" max="2821" width="10.1640625" style="4" customWidth="1"/>
    <col min="2822" max="2822" width="14" style="4" customWidth="1"/>
    <col min="2823" max="2823" width="19.83203125" style="4" bestFit="1" customWidth="1"/>
    <col min="2824" max="2824" width="13.6640625" style="4" bestFit="1" customWidth="1"/>
    <col min="2825" max="3072" width="11.5" style="4"/>
    <col min="3073" max="3073" width="19.1640625" style="4" customWidth="1"/>
    <col min="3074" max="3074" width="18.6640625" style="4" customWidth="1"/>
    <col min="3075" max="3075" width="13" style="4" customWidth="1"/>
    <col min="3076" max="3076" width="11.5" style="4"/>
    <col min="3077" max="3077" width="10.1640625" style="4" customWidth="1"/>
    <col min="3078" max="3078" width="14" style="4" customWidth="1"/>
    <col min="3079" max="3079" width="19.83203125" style="4" bestFit="1" customWidth="1"/>
    <col min="3080" max="3080" width="13.6640625" style="4" bestFit="1" customWidth="1"/>
    <col min="3081" max="3328" width="11.5" style="4"/>
    <col min="3329" max="3329" width="19.1640625" style="4" customWidth="1"/>
    <col min="3330" max="3330" width="18.6640625" style="4" customWidth="1"/>
    <col min="3331" max="3331" width="13" style="4" customWidth="1"/>
    <col min="3332" max="3332" width="11.5" style="4"/>
    <col min="3333" max="3333" width="10.1640625" style="4" customWidth="1"/>
    <col min="3334" max="3334" width="14" style="4" customWidth="1"/>
    <col min="3335" max="3335" width="19.83203125" style="4" bestFit="1" customWidth="1"/>
    <col min="3336" max="3336" width="13.6640625" style="4" bestFit="1" customWidth="1"/>
    <col min="3337" max="3584" width="11.5" style="4"/>
    <col min="3585" max="3585" width="19.1640625" style="4" customWidth="1"/>
    <col min="3586" max="3586" width="18.6640625" style="4" customWidth="1"/>
    <col min="3587" max="3587" width="13" style="4" customWidth="1"/>
    <col min="3588" max="3588" width="11.5" style="4"/>
    <col min="3589" max="3589" width="10.1640625" style="4" customWidth="1"/>
    <col min="3590" max="3590" width="14" style="4" customWidth="1"/>
    <col min="3591" max="3591" width="19.83203125" style="4" bestFit="1" customWidth="1"/>
    <col min="3592" max="3592" width="13.6640625" style="4" bestFit="1" customWidth="1"/>
    <col min="3593" max="3840" width="11.5" style="4"/>
    <col min="3841" max="3841" width="19.1640625" style="4" customWidth="1"/>
    <col min="3842" max="3842" width="18.6640625" style="4" customWidth="1"/>
    <col min="3843" max="3843" width="13" style="4" customWidth="1"/>
    <col min="3844" max="3844" width="11.5" style="4"/>
    <col min="3845" max="3845" width="10.1640625" style="4" customWidth="1"/>
    <col min="3846" max="3846" width="14" style="4" customWidth="1"/>
    <col min="3847" max="3847" width="19.83203125" style="4" bestFit="1" customWidth="1"/>
    <col min="3848" max="3848" width="13.6640625" style="4" bestFit="1" customWidth="1"/>
    <col min="3849" max="4096" width="11.5" style="4"/>
    <col min="4097" max="4097" width="19.1640625" style="4" customWidth="1"/>
    <col min="4098" max="4098" width="18.6640625" style="4" customWidth="1"/>
    <col min="4099" max="4099" width="13" style="4" customWidth="1"/>
    <col min="4100" max="4100" width="11.5" style="4"/>
    <col min="4101" max="4101" width="10.1640625" style="4" customWidth="1"/>
    <col min="4102" max="4102" width="14" style="4" customWidth="1"/>
    <col min="4103" max="4103" width="19.83203125" style="4" bestFit="1" customWidth="1"/>
    <col min="4104" max="4104" width="13.6640625" style="4" bestFit="1" customWidth="1"/>
    <col min="4105" max="4352" width="11.5" style="4"/>
    <col min="4353" max="4353" width="19.1640625" style="4" customWidth="1"/>
    <col min="4354" max="4354" width="18.6640625" style="4" customWidth="1"/>
    <col min="4355" max="4355" width="13" style="4" customWidth="1"/>
    <col min="4356" max="4356" width="11.5" style="4"/>
    <col min="4357" max="4357" width="10.1640625" style="4" customWidth="1"/>
    <col min="4358" max="4358" width="14" style="4" customWidth="1"/>
    <col min="4359" max="4359" width="19.83203125" style="4" bestFit="1" customWidth="1"/>
    <col min="4360" max="4360" width="13.6640625" style="4" bestFit="1" customWidth="1"/>
    <col min="4361" max="4608" width="11.5" style="4"/>
    <col min="4609" max="4609" width="19.1640625" style="4" customWidth="1"/>
    <col min="4610" max="4610" width="18.6640625" style="4" customWidth="1"/>
    <col min="4611" max="4611" width="13" style="4" customWidth="1"/>
    <col min="4612" max="4612" width="11.5" style="4"/>
    <col min="4613" max="4613" width="10.1640625" style="4" customWidth="1"/>
    <col min="4614" max="4614" width="14" style="4" customWidth="1"/>
    <col min="4615" max="4615" width="19.83203125" style="4" bestFit="1" customWidth="1"/>
    <col min="4616" max="4616" width="13.6640625" style="4" bestFit="1" customWidth="1"/>
    <col min="4617" max="4864" width="11.5" style="4"/>
    <col min="4865" max="4865" width="19.1640625" style="4" customWidth="1"/>
    <col min="4866" max="4866" width="18.6640625" style="4" customWidth="1"/>
    <col min="4867" max="4867" width="13" style="4" customWidth="1"/>
    <col min="4868" max="4868" width="11.5" style="4"/>
    <col min="4869" max="4869" width="10.1640625" style="4" customWidth="1"/>
    <col min="4870" max="4870" width="14" style="4" customWidth="1"/>
    <col min="4871" max="4871" width="19.83203125" style="4" bestFit="1" customWidth="1"/>
    <col min="4872" max="4872" width="13.6640625" style="4" bestFit="1" customWidth="1"/>
    <col min="4873" max="5120" width="11.5" style="4"/>
    <col min="5121" max="5121" width="19.1640625" style="4" customWidth="1"/>
    <col min="5122" max="5122" width="18.6640625" style="4" customWidth="1"/>
    <col min="5123" max="5123" width="13" style="4" customWidth="1"/>
    <col min="5124" max="5124" width="11.5" style="4"/>
    <col min="5125" max="5125" width="10.1640625" style="4" customWidth="1"/>
    <col min="5126" max="5126" width="14" style="4" customWidth="1"/>
    <col min="5127" max="5127" width="19.83203125" style="4" bestFit="1" customWidth="1"/>
    <col min="5128" max="5128" width="13.6640625" style="4" bestFit="1" customWidth="1"/>
    <col min="5129" max="5376" width="11.5" style="4"/>
    <col min="5377" max="5377" width="19.1640625" style="4" customWidth="1"/>
    <col min="5378" max="5378" width="18.6640625" style="4" customWidth="1"/>
    <col min="5379" max="5379" width="13" style="4" customWidth="1"/>
    <col min="5380" max="5380" width="11.5" style="4"/>
    <col min="5381" max="5381" width="10.1640625" style="4" customWidth="1"/>
    <col min="5382" max="5382" width="14" style="4" customWidth="1"/>
    <col min="5383" max="5383" width="19.83203125" style="4" bestFit="1" customWidth="1"/>
    <col min="5384" max="5384" width="13.6640625" style="4" bestFit="1" customWidth="1"/>
    <col min="5385" max="5632" width="11.5" style="4"/>
    <col min="5633" max="5633" width="19.1640625" style="4" customWidth="1"/>
    <col min="5634" max="5634" width="18.6640625" style="4" customWidth="1"/>
    <col min="5635" max="5635" width="13" style="4" customWidth="1"/>
    <col min="5636" max="5636" width="11.5" style="4"/>
    <col min="5637" max="5637" width="10.1640625" style="4" customWidth="1"/>
    <col min="5638" max="5638" width="14" style="4" customWidth="1"/>
    <col min="5639" max="5639" width="19.83203125" style="4" bestFit="1" customWidth="1"/>
    <col min="5640" max="5640" width="13.6640625" style="4" bestFit="1" customWidth="1"/>
    <col min="5641" max="5888" width="11.5" style="4"/>
    <col min="5889" max="5889" width="19.1640625" style="4" customWidth="1"/>
    <col min="5890" max="5890" width="18.6640625" style="4" customWidth="1"/>
    <col min="5891" max="5891" width="13" style="4" customWidth="1"/>
    <col min="5892" max="5892" width="11.5" style="4"/>
    <col min="5893" max="5893" width="10.1640625" style="4" customWidth="1"/>
    <col min="5894" max="5894" width="14" style="4" customWidth="1"/>
    <col min="5895" max="5895" width="19.83203125" style="4" bestFit="1" customWidth="1"/>
    <col min="5896" max="5896" width="13.6640625" style="4" bestFit="1" customWidth="1"/>
    <col min="5897" max="6144" width="11.5" style="4"/>
    <col min="6145" max="6145" width="19.1640625" style="4" customWidth="1"/>
    <col min="6146" max="6146" width="18.6640625" style="4" customWidth="1"/>
    <col min="6147" max="6147" width="13" style="4" customWidth="1"/>
    <col min="6148" max="6148" width="11.5" style="4"/>
    <col min="6149" max="6149" width="10.1640625" style="4" customWidth="1"/>
    <col min="6150" max="6150" width="14" style="4" customWidth="1"/>
    <col min="6151" max="6151" width="19.83203125" style="4" bestFit="1" customWidth="1"/>
    <col min="6152" max="6152" width="13.6640625" style="4" bestFit="1" customWidth="1"/>
    <col min="6153" max="6400" width="11.5" style="4"/>
    <col min="6401" max="6401" width="19.1640625" style="4" customWidth="1"/>
    <col min="6402" max="6402" width="18.6640625" style="4" customWidth="1"/>
    <col min="6403" max="6403" width="13" style="4" customWidth="1"/>
    <col min="6404" max="6404" width="11.5" style="4"/>
    <col min="6405" max="6405" width="10.1640625" style="4" customWidth="1"/>
    <col min="6406" max="6406" width="14" style="4" customWidth="1"/>
    <col min="6407" max="6407" width="19.83203125" style="4" bestFit="1" customWidth="1"/>
    <col min="6408" max="6408" width="13.6640625" style="4" bestFit="1" customWidth="1"/>
    <col min="6409" max="6656" width="11.5" style="4"/>
    <col min="6657" max="6657" width="19.1640625" style="4" customWidth="1"/>
    <col min="6658" max="6658" width="18.6640625" style="4" customWidth="1"/>
    <col min="6659" max="6659" width="13" style="4" customWidth="1"/>
    <col min="6660" max="6660" width="11.5" style="4"/>
    <col min="6661" max="6661" width="10.1640625" style="4" customWidth="1"/>
    <col min="6662" max="6662" width="14" style="4" customWidth="1"/>
    <col min="6663" max="6663" width="19.83203125" style="4" bestFit="1" customWidth="1"/>
    <col min="6664" max="6664" width="13.6640625" style="4" bestFit="1" customWidth="1"/>
    <col min="6665" max="6912" width="11.5" style="4"/>
    <col min="6913" max="6913" width="19.1640625" style="4" customWidth="1"/>
    <col min="6914" max="6914" width="18.6640625" style="4" customWidth="1"/>
    <col min="6915" max="6915" width="13" style="4" customWidth="1"/>
    <col min="6916" max="6916" width="11.5" style="4"/>
    <col min="6917" max="6917" width="10.1640625" style="4" customWidth="1"/>
    <col min="6918" max="6918" width="14" style="4" customWidth="1"/>
    <col min="6919" max="6919" width="19.83203125" style="4" bestFit="1" customWidth="1"/>
    <col min="6920" max="6920" width="13.6640625" style="4" bestFit="1" customWidth="1"/>
    <col min="6921" max="7168" width="11.5" style="4"/>
    <col min="7169" max="7169" width="19.1640625" style="4" customWidth="1"/>
    <col min="7170" max="7170" width="18.6640625" style="4" customWidth="1"/>
    <col min="7171" max="7171" width="13" style="4" customWidth="1"/>
    <col min="7172" max="7172" width="11.5" style="4"/>
    <col min="7173" max="7173" width="10.1640625" style="4" customWidth="1"/>
    <col min="7174" max="7174" width="14" style="4" customWidth="1"/>
    <col min="7175" max="7175" width="19.83203125" style="4" bestFit="1" customWidth="1"/>
    <col min="7176" max="7176" width="13.6640625" style="4" bestFit="1" customWidth="1"/>
    <col min="7177" max="7424" width="11.5" style="4"/>
    <col min="7425" max="7425" width="19.1640625" style="4" customWidth="1"/>
    <col min="7426" max="7426" width="18.6640625" style="4" customWidth="1"/>
    <col min="7427" max="7427" width="13" style="4" customWidth="1"/>
    <col min="7428" max="7428" width="11.5" style="4"/>
    <col min="7429" max="7429" width="10.1640625" style="4" customWidth="1"/>
    <col min="7430" max="7430" width="14" style="4" customWidth="1"/>
    <col min="7431" max="7431" width="19.83203125" style="4" bestFit="1" customWidth="1"/>
    <col min="7432" max="7432" width="13.6640625" style="4" bestFit="1" customWidth="1"/>
    <col min="7433" max="7680" width="11.5" style="4"/>
    <col min="7681" max="7681" width="19.1640625" style="4" customWidth="1"/>
    <col min="7682" max="7682" width="18.6640625" style="4" customWidth="1"/>
    <col min="7683" max="7683" width="13" style="4" customWidth="1"/>
    <col min="7684" max="7684" width="11.5" style="4"/>
    <col min="7685" max="7685" width="10.1640625" style="4" customWidth="1"/>
    <col min="7686" max="7686" width="14" style="4" customWidth="1"/>
    <col min="7687" max="7687" width="19.83203125" style="4" bestFit="1" customWidth="1"/>
    <col min="7688" max="7688" width="13.6640625" style="4" bestFit="1" customWidth="1"/>
    <col min="7689" max="7936" width="11.5" style="4"/>
    <col min="7937" max="7937" width="19.1640625" style="4" customWidth="1"/>
    <col min="7938" max="7938" width="18.6640625" style="4" customWidth="1"/>
    <col min="7939" max="7939" width="13" style="4" customWidth="1"/>
    <col min="7940" max="7940" width="11.5" style="4"/>
    <col min="7941" max="7941" width="10.1640625" style="4" customWidth="1"/>
    <col min="7942" max="7942" width="14" style="4" customWidth="1"/>
    <col min="7943" max="7943" width="19.83203125" style="4" bestFit="1" customWidth="1"/>
    <col min="7944" max="7944" width="13.6640625" style="4" bestFit="1" customWidth="1"/>
    <col min="7945" max="8192" width="11.5" style="4"/>
    <col min="8193" max="8193" width="19.1640625" style="4" customWidth="1"/>
    <col min="8194" max="8194" width="18.6640625" style="4" customWidth="1"/>
    <col min="8195" max="8195" width="13" style="4" customWidth="1"/>
    <col min="8196" max="8196" width="11.5" style="4"/>
    <col min="8197" max="8197" width="10.1640625" style="4" customWidth="1"/>
    <col min="8198" max="8198" width="14" style="4" customWidth="1"/>
    <col min="8199" max="8199" width="19.83203125" style="4" bestFit="1" customWidth="1"/>
    <col min="8200" max="8200" width="13.6640625" style="4" bestFit="1" customWidth="1"/>
    <col min="8201" max="8448" width="11.5" style="4"/>
    <col min="8449" max="8449" width="19.1640625" style="4" customWidth="1"/>
    <col min="8450" max="8450" width="18.6640625" style="4" customWidth="1"/>
    <col min="8451" max="8451" width="13" style="4" customWidth="1"/>
    <col min="8452" max="8452" width="11.5" style="4"/>
    <col min="8453" max="8453" width="10.1640625" style="4" customWidth="1"/>
    <col min="8454" max="8454" width="14" style="4" customWidth="1"/>
    <col min="8455" max="8455" width="19.83203125" style="4" bestFit="1" customWidth="1"/>
    <col min="8456" max="8456" width="13.6640625" style="4" bestFit="1" customWidth="1"/>
    <col min="8457" max="8704" width="11.5" style="4"/>
    <col min="8705" max="8705" width="19.1640625" style="4" customWidth="1"/>
    <col min="8706" max="8706" width="18.6640625" style="4" customWidth="1"/>
    <col min="8707" max="8707" width="13" style="4" customWidth="1"/>
    <col min="8708" max="8708" width="11.5" style="4"/>
    <col min="8709" max="8709" width="10.1640625" style="4" customWidth="1"/>
    <col min="8710" max="8710" width="14" style="4" customWidth="1"/>
    <col min="8711" max="8711" width="19.83203125" style="4" bestFit="1" customWidth="1"/>
    <col min="8712" max="8712" width="13.6640625" style="4" bestFit="1" customWidth="1"/>
    <col min="8713" max="8960" width="11.5" style="4"/>
    <col min="8961" max="8961" width="19.1640625" style="4" customWidth="1"/>
    <col min="8962" max="8962" width="18.6640625" style="4" customWidth="1"/>
    <col min="8963" max="8963" width="13" style="4" customWidth="1"/>
    <col min="8964" max="8964" width="11.5" style="4"/>
    <col min="8965" max="8965" width="10.1640625" style="4" customWidth="1"/>
    <col min="8966" max="8966" width="14" style="4" customWidth="1"/>
    <col min="8967" max="8967" width="19.83203125" style="4" bestFit="1" customWidth="1"/>
    <col min="8968" max="8968" width="13.6640625" style="4" bestFit="1" customWidth="1"/>
    <col min="8969" max="9216" width="11.5" style="4"/>
    <col min="9217" max="9217" width="19.1640625" style="4" customWidth="1"/>
    <col min="9218" max="9218" width="18.6640625" style="4" customWidth="1"/>
    <col min="9219" max="9219" width="13" style="4" customWidth="1"/>
    <col min="9220" max="9220" width="11.5" style="4"/>
    <col min="9221" max="9221" width="10.1640625" style="4" customWidth="1"/>
    <col min="9222" max="9222" width="14" style="4" customWidth="1"/>
    <col min="9223" max="9223" width="19.83203125" style="4" bestFit="1" customWidth="1"/>
    <col min="9224" max="9224" width="13.6640625" style="4" bestFit="1" customWidth="1"/>
    <col min="9225" max="9472" width="11.5" style="4"/>
    <col min="9473" max="9473" width="19.1640625" style="4" customWidth="1"/>
    <col min="9474" max="9474" width="18.6640625" style="4" customWidth="1"/>
    <col min="9475" max="9475" width="13" style="4" customWidth="1"/>
    <col min="9476" max="9476" width="11.5" style="4"/>
    <col min="9477" max="9477" width="10.1640625" style="4" customWidth="1"/>
    <col min="9478" max="9478" width="14" style="4" customWidth="1"/>
    <col min="9479" max="9479" width="19.83203125" style="4" bestFit="1" customWidth="1"/>
    <col min="9480" max="9480" width="13.6640625" style="4" bestFit="1" customWidth="1"/>
    <col min="9481" max="9728" width="11.5" style="4"/>
    <col min="9729" max="9729" width="19.1640625" style="4" customWidth="1"/>
    <col min="9730" max="9730" width="18.6640625" style="4" customWidth="1"/>
    <col min="9731" max="9731" width="13" style="4" customWidth="1"/>
    <col min="9732" max="9732" width="11.5" style="4"/>
    <col min="9733" max="9733" width="10.1640625" style="4" customWidth="1"/>
    <col min="9734" max="9734" width="14" style="4" customWidth="1"/>
    <col min="9735" max="9735" width="19.83203125" style="4" bestFit="1" customWidth="1"/>
    <col min="9736" max="9736" width="13.6640625" style="4" bestFit="1" customWidth="1"/>
    <col min="9737" max="9984" width="11.5" style="4"/>
    <col min="9985" max="9985" width="19.1640625" style="4" customWidth="1"/>
    <col min="9986" max="9986" width="18.6640625" style="4" customWidth="1"/>
    <col min="9987" max="9987" width="13" style="4" customWidth="1"/>
    <col min="9988" max="9988" width="11.5" style="4"/>
    <col min="9989" max="9989" width="10.1640625" style="4" customWidth="1"/>
    <col min="9990" max="9990" width="14" style="4" customWidth="1"/>
    <col min="9991" max="9991" width="19.83203125" style="4" bestFit="1" customWidth="1"/>
    <col min="9992" max="9992" width="13.6640625" style="4" bestFit="1" customWidth="1"/>
    <col min="9993" max="10240" width="11.5" style="4"/>
    <col min="10241" max="10241" width="19.1640625" style="4" customWidth="1"/>
    <col min="10242" max="10242" width="18.6640625" style="4" customWidth="1"/>
    <col min="10243" max="10243" width="13" style="4" customWidth="1"/>
    <col min="10244" max="10244" width="11.5" style="4"/>
    <col min="10245" max="10245" width="10.1640625" style="4" customWidth="1"/>
    <col min="10246" max="10246" width="14" style="4" customWidth="1"/>
    <col min="10247" max="10247" width="19.83203125" style="4" bestFit="1" customWidth="1"/>
    <col min="10248" max="10248" width="13.6640625" style="4" bestFit="1" customWidth="1"/>
    <col min="10249" max="10496" width="11.5" style="4"/>
    <col min="10497" max="10497" width="19.1640625" style="4" customWidth="1"/>
    <col min="10498" max="10498" width="18.6640625" style="4" customWidth="1"/>
    <col min="10499" max="10499" width="13" style="4" customWidth="1"/>
    <col min="10500" max="10500" width="11.5" style="4"/>
    <col min="10501" max="10501" width="10.1640625" style="4" customWidth="1"/>
    <col min="10502" max="10502" width="14" style="4" customWidth="1"/>
    <col min="10503" max="10503" width="19.83203125" style="4" bestFit="1" customWidth="1"/>
    <col min="10504" max="10504" width="13.6640625" style="4" bestFit="1" customWidth="1"/>
    <col min="10505" max="10752" width="11.5" style="4"/>
    <col min="10753" max="10753" width="19.1640625" style="4" customWidth="1"/>
    <col min="10754" max="10754" width="18.6640625" style="4" customWidth="1"/>
    <col min="10755" max="10755" width="13" style="4" customWidth="1"/>
    <col min="10756" max="10756" width="11.5" style="4"/>
    <col min="10757" max="10757" width="10.1640625" style="4" customWidth="1"/>
    <col min="10758" max="10758" width="14" style="4" customWidth="1"/>
    <col min="10759" max="10759" width="19.83203125" style="4" bestFit="1" customWidth="1"/>
    <col min="10760" max="10760" width="13.6640625" style="4" bestFit="1" customWidth="1"/>
    <col min="10761" max="11008" width="11.5" style="4"/>
    <col min="11009" max="11009" width="19.1640625" style="4" customWidth="1"/>
    <col min="11010" max="11010" width="18.6640625" style="4" customWidth="1"/>
    <col min="11011" max="11011" width="13" style="4" customWidth="1"/>
    <col min="11012" max="11012" width="11.5" style="4"/>
    <col min="11013" max="11013" width="10.1640625" style="4" customWidth="1"/>
    <col min="11014" max="11014" width="14" style="4" customWidth="1"/>
    <col min="11015" max="11015" width="19.83203125" style="4" bestFit="1" customWidth="1"/>
    <col min="11016" max="11016" width="13.6640625" style="4" bestFit="1" customWidth="1"/>
    <col min="11017" max="11264" width="11.5" style="4"/>
    <col min="11265" max="11265" width="19.1640625" style="4" customWidth="1"/>
    <col min="11266" max="11266" width="18.6640625" style="4" customWidth="1"/>
    <col min="11267" max="11267" width="13" style="4" customWidth="1"/>
    <col min="11268" max="11268" width="11.5" style="4"/>
    <col min="11269" max="11269" width="10.1640625" style="4" customWidth="1"/>
    <col min="11270" max="11270" width="14" style="4" customWidth="1"/>
    <col min="11271" max="11271" width="19.83203125" style="4" bestFit="1" customWidth="1"/>
    <col min="11272" max="11272" width="13.6640625" style="4" bestFit="1" customWidth="1"/>
    <col min="11273" max="11520" width="11.5" style="4"/>
    <col min="11521" max="11521" width="19.1640625" style="4" customWidth="1"/>
    <col min="11522" max="11522" width="18.6640625" style="4" customWidth="1"/>
    <col min="11523" max="11523" width="13" style="4" customWidth="1"/>
    <col min="11524" max="11524" width="11.5" style="4"/>
    <col min="11525" max="11525" width="10.1640625" style="4" customWidth="1"/>
    <col min="11526" max="11526" width="14" style="4" customWidth="1"/>
    <col min="11527" max="11527" width="19.83203125" style="4" bestFit="1" customWidth="1"/>
    <col min="11528" max="11528" width="13.6640625" style="4" bestFit="1" customWidth="1"/>
    <col min="11529" max="11776" width="11.5" style="4"/>
    <col min="11777" max="11777" width="19.1640625" style="4" customWidth="1"/>
    <col min="11778" max="11778" width="18.6640625" style="4" customWidth="1"/>
    <col min="11779" max="11779" width="13" style="4" customWidth="1"/>
    <col min="11780" max="11780" width="11.5" style="4"/>
    <col min="11781" max="11781" width="10.1640625" style="4" customWidth="1"/>
    <col min="11782" max="11782" width="14" style="4" customWidth="1"/>
    <col min="11783" max="11783" width="19.83203125" style="4" bestFit="1" customWidth="1"/>
    <col min="11784" max="11784" width="13.6640625" style="4" bestFit="1" customWidth="1"/>
    <col min="11785" max="12032" width="11.5" style="4"/>
    <col min="12033" max="12033" width="19.1640625" style="4" customWidth="1"/>
    <col min="12034" max="12034" width="18.6640625" style="4" customWidth="1"/>
    <col min="12035" max="12035" width="13" style="4" customWidth="1"/>
    <col min="12036" max="12036" width="11.5" style="4"/>
    <col min="12037" max="12037" width="10.1640625" style="4" customWidth="1"/>
    <col min="12038" max="12038" width="14" style="4" customWidth="1"/>
    <col min="12039" max="12039" width="19.83203125" style="4" bestFit="1" customWidth="1"/>
    <col min="12040" max="12040" width="13.6640625" style="4" bestFit="1" customWidth="1"/>
    <col min="12041" max="12288" width="11.5" style="4"/>
    <col min="12289" max="12289" width="19.1640625" style="4" customWidth="1"/>
    <col min="12290" max="12290" width="18.6640625" style="4" customWidth="1"/>
    <col min="12291" max="12291" width="13" style="4" customWidth="1"/>
    <col min="12292" max="12292" width="11.5" style="4"/>
    <col min="12293" max="12293" width="10.1640625" style="4" customWidth="1"/>
    <col min="12294" max="12294" width="14" style="4" customWidth="1"/>
    <col min="12295" max="12295" width="19.83203125" style="4" bestFit="1" customWidth="1"/>
    <col min="12296" max="12296" width="13.6640625" style="4" bestFit="1" customWidth="1"/>
    <col min="12297" max="12544" width="11.5" style="4"/>
    <col min="12545" max="12545" width="19.1640625" style="4" customWidth="1"/>
    <col min="12546" max="12546" width="18.6640625" style="4" customWidth="1"/>
    <col min="12547" max="12547" width="13" style="4" customWidth="1"/>
    <col min="12548" max="12548" width="11.5" style="4"/>
    <col min="12549" max="12549" width="10.1640625" style="4" customWidth="1"/>
    <col min="12550" max="12550" width="14" style="4" customWidth="1"/>
    <col min="12551" max="12551" width="19.83203125" style="4" bestFit="1" customWidth="1"/>
    <col min="12552" max="12552" width="13.6640625" style="4" bestFit="1" customWidth="1"/>
    <col min="12553" max="12800" width="11.5" style="4"/>
    <col min="12801" max="12801" width="19.1640625" style="4" customWidth="1"/>
    <col min="12802" max="12802" width="18.6640625" style="4" customWidth="1"/>
    <col min="12803" max="12803" width="13" style="4" customWidth="1"/>
    <col min="12804" max="12804" width="11.5" style="4"/>
    <col min="12805" max="12805" width="10.1640625" style="4" customWidth="1"/>
    <col min="12806" max="12806" width="14" style="4" customWidth="1"/>
    <col min="12807" max="12807" width="19.83203125" style="4" bestFit="1" customWidth="1"/>
    <col min="12808" max="12808" width="13.6640625" style="4" bestFit="1" customWidth="1"/>
    <col min="12809" max="13056" width="11.5" style="4"/>
    <col min="13057" max="13057" width="19.1640625" style="4" customWidth="1"/>
    <col min="13058" max="13058" width="18.6640625" style="4" customWidth="1"/>
    <col min="13059" max="13059" width="13" style="4" customWidth="1"/>
    <col min="13060" max="13060" width="11.5" style="4"/>
    <col min="13061" max="13061" width="10.1640625" style="4" customWidth="1"/>
    <col min="13062" max="13062" width="14" style="4" customWidth="1"/>
    <col min="13063" max="13063" width="19.83203125" style="4" bestFit="1" customWidth="1"/>
    <col min="13064" max="13064" width="13.6640625" style="4" bestFit="1" customWidth="1"/>
    <col min="13065" max="13312" width="11.5" style="4"/>
    <col min="13313" max="13313" width="19.1640625" style="4" customWidth="1"/>
    <col min="13314" max="13314" width="18.6640625" style="4" customWidth="1"/>
    <col min="13315" max="13315" width="13" style="4" customWidth="1"/>
    <col min="13316" max="13316" width="11.5" style="4"/>
    <col min="13317" max="13317" width="10.1640625" style="4" customWidth="1"/>
    <col min="13318" max="13318" width="14" style="4" customWidth="1"/>
    <col min="13319" max="13319" width="19.83203125" style="4" bestFit="1" customWidth="1"/>
    <col min="13320" max="13320" width="13.6640625" style="4" bestFit="1" customWidth="1"/>
    <col min="13321" max="13568" width="11.5" style="4"/>
    <col min="13569" max="13569" width="19.1640625" style="4" customWidth="1"/>
    <col min="13570" max="13570" width="18.6640625" style="4" customWidth="1"/>
    <col min="13571" max="13571" width="13" style="4" customWidth="1"/>
    <col min="13572" max="13572" width="11.5" style="4"/>
    <col min="13573" max="13573" width="10.1640625" style="4" customWidth="1"/>
    <col min="13574" max="13574" width="14" style="4" customWidth="1"/>
    <col min="13575" max="13575" width="19.83203125" style="4" bestFit="1" customWidth="1"/>
    <col min="13576" max="13576" width="13.6640625" style="4" bestFit="1" customWidth="1"/>
    <col min="13577" max="13824" width="11.5" style="4"/>
    <col min="13825" max="13825" width="19.1640625" style="4" customWidth="1"/>
    <col min="13826" max="13826" width="18.6640625" style="4" customWidth="1"/>
    <col min="13827" max="13827" width="13" style="4" customWidth="1"/>
    <col min="13828" max="13828" width="11.5" style="4"/>
    <col min="13829" max="13829" width="10.1640625" style="4" customWidth="1"/>
    <col min="13830" max="13830" width="14" style="4" customWidth="1"/>
    <col min="13831" max="13831" width="19.83203125" style="4" bestFit="1" customWidth="1"/>
    <col min="13832" max="13832" width="13.6640625" style="4" bestFit="1" customWidth="1"/>
    <col min="13833" max="14080" width="11.5" style="4"/>
    <col min="14081" max="14081" width="19.1640625" style="4" customWidth="1"/>
    <col min="14082" max="14082" width="18.6640625" style="4" customWidth="1"/>
    <col min="14083" max="14083" width="13" style="4" customWidth="1"/>
    <col min="14084" max="14084" width="11.5" style="4"/>
    <col min="14085" max="14085" width="10.1640625" style="4" customWidth="1"/>
    <col min="14086" max="14086" width="14" style="4" customWidth="1"/>
    <col min="14087" max="14087" width="19.83203125" style="4" bestFit="1" customWidth="1"/>
    <col min="14088" max="14088" width="13.6640625" style="4" bestFit="1" customWidth="1"/>
    <col min="14089" max="14336" width="11.5" style="4"/>
    <col min="14337" max="14337" width="19.1640625" style="4" customWidth="1"/>
    <col min="14338" max="14338" width="18.6640625" style="4" customWidth="1"/>
    <col min="14339" max="14339" width="13" style="4" customWidth="1"/>
    <col min="14340" max="14340" width="11.5" style="4"/>
    <col min="14341" max="14341" width="10.1640625" style="4" customWidth="1"/>
    <col min="14342" max="14342" width="14" style="4" customWidth="1"/>
    <col min="14343" max="14343" width="19.83203125" style="4" bestFit="1" customWidth="1"/>
    <col min="14344" max="14344" width="13.6640625" style="4" bestFit="1" customWidth="1"/>
    <col min="14345" max="14592" width="11.5" style="4"/>
    <col min="14593" max="14593" width="19.1640625" style="4" customWidth="1"/>
    <col min="14594" max="14594" width="18.6640625" style="4" customWidth="1"/>
    <col min="14595" max="14595" width="13" style="4" customWidth="1"/>
    <col min="14596" max="14596" width="11.5" style="4"/>
    <col min="14597" max="14597" width="10.1640625" style="4" customWidth="1"/>
    <col min="14598" max="14598" width="14" style="4" customWidth="1"/>
    <col min="14599" max="14599" width="19.83203125" style="4" bestFit="1" customWidth="1"/>
    <col min="14600" max="14600" width="13.6640625" style="4" bestFit="1" customWidth="1"/>
    <col min="14601" max="14848" width="11.5" style="4"/>
    <col min="14849" max="14849" width="19.1640625" style="4" customWidth="1"/>
    <col min="14850" max="14850" width="18.6640625" style="4" customWidth="1"/>
    <col min="14851" max="14851" width="13" style="4" customWidth="1"/>
    <col min="14852" max="14852" width="11.5" style="4"/>
    <col min="14853" max="14853" width="10.1640625" style="4" customWidth="1"/>
    <col min="14854" max="14854" width="14" style="4" customWidth="1"/>
    <col min="14855" max="14855" width="19.83203125" style="4" bestFit="1" customWidth="1"/>
    <col min="14856" max="14856" width="13.6640625" style="4" bestFit="1" customWidth="1"/>
    <col min="14857" max="15104" width="11.5" style="4"/>
    <col min="15105" max="15105" width="19.1640625" style="4" customWidth="1"/>
    <col min="15106" max="15106" width="18.6640625" style="4" customWidth="1"/>
    <col min="15107" max="15107" width="13" style="4" customWidth="1"/>
    <col min="15108" max="15108" width="11.5" style="4"/>
    <col min="15109" max="15109" width="10.1640625" style="4" customWidth="1"/>
    <col min="15110" max="15110" width="14" style="4" customWidth="1"/>
    <col min="15111" max="15111" width="19.83203125" style="4" bestFit="1" customWidth="1"/>
    <col min="15112" max="15112" width="13.6640625" style="4" bestFit="1" customWidth="1"/>
    <col min="15113" max="15360" width="11.5" style="4"/>
    <col min="15361" max="15361" width="19.1640625" style="4" customWidth="1"/>
    <col min="15362" max="15362" width="18.6640625" style="4" customWidth="1"/>
    <col min="15363" max="15363" width="13" style="4" customWidth="1"/>
    <col min="15364" max="15364" width="11.5" style="4"/>
    <col min="15365" max="15365" width="10.1640625" style="4" customWidth="1"/>
    <col min="15366" max="15366" width="14" style="4" customWidth="1"/>
    <col min="15367" max="15367" width="19.83203125" style="4" bestFit="1" customWidth="1"/>
    <col min="15368" max="15368" width="13.6640625" style="4" bestFit="1" customWidth="1"/>
    <col min="15369" max="15616" width="11.5" style="4"/>
    <col min="15617" max="15617" width="19.1640625" style="4" customWidth="1"/>
    <col min="15618" max="15618" width="18.6640625" style="4" customWidth="1"/>
    <col min="15619" max="15619" width="13" style="4" customWidth="1"/>
    <col min="15620" max="15620" width="11.5" style="4"/>
    <col min="15621" max="15621" width="10.1640625" style="4" customWidth="1"/>
    <col min="15622" max="15622" width="14" style="4" customWidth="1"/>
    <col min="15623" max="15623" width="19.83203125" style="4" bestFit="1" customWidth="1"/>
    <col min="15624" max="15624" width="13.6640625" style="4" bestFit="1" customWidth="1"/>
    <col min="15625" max="15872" width="11.5" style="4"/>
    <col min="15873" max="15873" width="19.1640625" style="4" customWidth="1"/>
    <col min="15874" max="15874" width="18.6640625" style="4" customWidth="1"/>
    <col min="15875" max="15875" width="13" style="4" customWidth="1"/>
    <col min="15876" max="15876" width="11.5" style="4"/>
    <col min="15877" max="15877" width="10.1640625" style="4" customWidth="1"/>
    <col min="15878" max="15878" width="14" style="4" customWidth="1"/>
    <col min="15879" max="15879" width="19.83203125" style="4" bestFit="1" customWidth="1"/>
    <col min="15880" max="15880" width="13.6640625" style="4" bestFit="1" customWidth="1"/>
    <col min="15881" max="16128" width="11.5" style="4"/>
    <col min="16129" max="16129" width="19.1640625" style="4" customWidth="1"/>
    <col min="16130" max="16130" width="18.6640625" style="4" customWidth="1"/>
    <col min="16131" max="16131" width="13" style="4" customWidth="1"/>
    <col min="16132" max="16132" width="11.5" style="4"/>
    <col min="16133" max="16133" width="10.1640625" style="4" customWidth="1"/>
    <col min="16134" max="16134" width="14" style="4" customWidth="1"/>
    <col min="16135" max="16135" width="19.83203125" style="4" bestFit="1" customWidth="1"/>
    <col min="16136" max="16136" width="13.6640625" style="4" bestFit="1" customWidth="1"/>
    <col min="16137" max="16384" width="11.5" style="4"/>
  </cols>
  <sheetData>
    <row r="2" spans="1:7" ht="15" x14ac:dyDescent="0.2">
      <c r="A2" s="7" t="s">
        <v>34</v>
      </c>
      <c r="B2" s="3">
        <v>3268502</v>
      </c>
    </row>
    <row r="3" spans="1:7" x14ac:dyDescent="0.15">
      <c r="E3" s="8"/>
      <c r="F3" s="8"/>
      <c r="G3" s="9"/>
    </row>
    <row r="5" spans="1:7" x14ac:dyDescent="0.15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15">
      <c r="A6" s="31">
        <v>2016</v>
      </c>
      <c r="B6" s="15" t="s">
        <v>52</v>
      </c>
      <c r="C6" s="12">
        <v>20.54</v>
      </c>
      <c r="D6" s="13">
        <f t="shared" ref="D6:D59" si="0">+C6*1.5</f>
        <v>30.81</v>
      </c>
      <c r="E6" s="13">
        <v>31</v>
      </c>
      <c r="F6" s="13">
        <v>0</v>
      </c>
      <c r="G6" s="14">
        <f t="shared" ref="G6:G59" si="1">+$B$2*D6%/365*F6</f>
        <v>0</v>
      </c>
    </row>
    <row r="7" spans="1:7" x14ac:dyDescent="0.15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f>+E7</f>
        <v>30</v>
      </c>
      <c r="G7" s="14">
        <f t="shared" si="1"/>
        <v>82769.21639999999</v>
      </c>
    </row>
    <row r="8" spans="1:7" x14ac:dyDescent="0.15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f t="shared" ref="F8:F71" si="2">+E8</f>
        <v>31</v>
      </c>
      <c r="G8" s="14">
        <f t="shared" si="1"/>
        <v>88859.375880000007</v>
      </c>
    </row>
    <row r="9" spans="1:7" x14ac:dyDescent="0.15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 t="shared" si="2"/>
        <v>31</v>
      </c>
      <c r="G9" s="14">
        <f t="shared" si="1"/>
        <v>88859.375880000007</v>
      </c>
    </row>
    <row r="10" spans="1:7" x14ac:dyDescent="0.15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si="2"/>
        <v>30</v>
      </c>
      <c r="G10" s="14">
        <f t="shared" si="1"/>
        <v>85992.944400000008</v>
      </c>
    </row>
    <row r="11" spans="1:7" x14ac:dyDescent="0.15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91565.964179999995</v>
      </c>
    </row>
    <row r="12" spans="1:7" x14ac:dyDescent="0.15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88612.223399999988</v>
      </c>
    </row>
    <row r="13" spans="1:7" x14ac:dyDescent="0.15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91565.964179999995</v>
      </c>
    </row>
    <row r="14" spans="1:7" x14ac:dyDescent="0.15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93023.357879999996</v>
      </c>
    </row>
    <row r="15" spans="1:7" x14ac:dyDescent="0.15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84021.097439999998</v>
      </c>
    </row>
    <row r="16" spans="1:7" x14ac:dyDescent="0.15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93023.357879999996</v>
      </c>
    </row>
    <row r="17" spans="1:7" x14ac:dyDescent="0.15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89982.307799999995</v>
      </c>
    </row>
    <row r="18" spans="1:7" x14ac:dyDescent="0.15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92981.718059999985</v>
      </c>
    </row>
    <row r="19" spans="1:7" x14ac:dyDescent="0.15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89982.307799999995</v>
      </c>
    </row>
    <row r="20" spans="1:7" x14ac:dyDescent="0.15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91524.324359999999</v>
      </c>
    </row>
    <row r="21" spans="1:7" x14ac:dyDescent="0.15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91524.324359999999</v>
      </c>
    </row>
    <row r="22" spans="1:7" x14ac:dyDescent="0.15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86557.096800000014</v>
      </c>
    </row>
    <row r="23" spans="1:7" x14ac:dyDescent="0.15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88068.219299999997</v>
      </c>
    </row>
    <row r="24" spans="1:7" x14ac:dyDescent="0.15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84461.673600000009</v>
      </c>
    </row>
    <row r="25" spans="1:7" x14ac:dyDescent="0.15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86485.906140000006</v>
      </c>
    </row>
    <row r="26" spans="1:7" x14ac:dyDescent="0.15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86152.787580000004</v>
      </c>
    </row>
    <row r="27" spans="1:7" x14ac:dyDescent="0.15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79018.946159999992</v>
      </c>
    </row>
    <row r="28" spans="1:7" x14ac:dyDescent="0.15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86111.147760000007</v>
      </c>
    </row>
    <row r="29" spans="1:7" x14ac:dyDescent="0.15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82527.436799999996</v>
      </c>
    </row>
    <row r="30" spans="1:7" x14ac:dyDescent="0.15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85111.792080000014</v>
      </c>
    </row>
    <row r="31" spans="1:7" x14ac:dyDescent="0.15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81721.50480000001</v>
      </c>
    </row>
    <row r="32" spans="1:7" x14ac:dyDescent="0.15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83404.559460000004</v>
      </c>
    </row>
    <row r="33" spans="1:7" x14ac:dyDescent="0.15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83029.801080000005</v>
      </c>
    </row>
    <row r="34" spans="1:7" x14ac:dyDescent="0.15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79827.564599999998</v>
      </c>
    </row>
    <row r="35" spans="1:7" x14ac:dyDescent="0.15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81738.966659999991</v>
      </c>
    </row>
    <row r="36" spans="1:7" x14ac:dyDescent="0.15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78538.073399999994</v>
      </c>
    </row>
    <row r="37" spans="1:7" x14ac:dyDescent="0.15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80781.250799999994</v>
      </c>
    </row>
    <row r="38" spans="1:7" x14ac:dyDescent="0.15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79781.895120000016</v>
      </c>
    </row>
    <row r="39" spans="1:7" x14ac:dyDescent="0.15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74092.015199999994</v>
      </c>
    </row>
    <row r="40" spans="1:7" x14ac:dyDescent="0.15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80656.33133999999</v>
      </c>
    </row>
    <row r="41" spans="1:7" x14ac:dyDescent="0.15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77853.031199999998</v>
      </c>
    </row>
    <row r="42" spans="1:7" x14ac:dyDescent="0.15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80531.41188</v>
      </c>
    </row>
    <row r="43" spans="1:7" x14ac:dyDescent="0.15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77772.438000000009</v>
      </c>
    </row>
    <row r="44" spans="1:7" x14ac:dyDescent="0.15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80281.572960000005</v>
      </c>
    </row>
    <row r="45" spans="1:7" x14ac:dyDescent="0.15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80448.132240000006</v>
      </c>
    </row>
    <row r="46" spans="1:7" x14ac:dyDescent="0.15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77853.031199999998</v>
      </c>
    </row>
    <row r="47" spans="1:7" x14ac:dyDescent="0.15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79532.056200000006</v>
      </c>
    </row>
    <row r="48" spans="1:7" x14ac:dyDescent="0.15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76684.429800000013</v>
      </c>
    </row>
    <row r="49" spans="1:7" x14ac:dyDescent="0.15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78740.899619999997</v>
      </c>
    </row>
    <row r="50" spans="1:7" x14ac:dyDescent="0.15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78157.942140000014</v>
      </c>
    </row>
    <row r="51" spans="1:7" x14ac:dyDescent="0.15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74245.14228</v>
      </c>
    </row>
    <row r="52" spans="1:7" x14ac:dyDescent="0.15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78907.458899999983</v>
      </c>
    </row>
    <row r="53" spans="1:7" x14ac:dyDescent="0.15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75314.34540000002</v>
      </c>
    </row>
    <row r="54" spans="1:7" x14ac:dyDescent="0.15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75742.832580000017</v>
      </c>
    </row>
    <row r="55" spans="1:7" x14ac:dyDescent="0.15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73017.439199999993</v>
      </c>
    </row>
    <row r="56" spans="1:7" x14ac:dyDescent="0.15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75451.353839999996</v>
      </c>
    </row>
    <row r="57" spans="1:7" x14ac:dyDescent="0.15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76159.230779999998</v>
      </c>
    </row>
    <row r="58" spans="1:7" x14ac:dyDescent="0.15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73944.260999999999</v>
      </c>
    </row>
    <row r="59" spans="1:7" x14ac:dyDescent="0.15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75326.434379999992</v>
      </c>
    </row>
    <row r="60" spans="1:7" x14ac:dyDescent="0.15">
      <c r="A60" s="33"/>
      <c r="B60" s="15" t="s">
        <v>46</v>
      </c>
      <c r="C60" s="13">
        <v>17.84</v>
      </c>
      <c r="D60" s="13">
        <f t="shared" ref="D60:D88" si="3">+C60*1.5</f>
        <v>26.759999999999998</v>
      </c>
      <c r="E60" s="13">
        <v>30</v>
      </c>
      <c r="F60" s="13">
        <f t="shared" si="2"/>
        <v>30</v>
      </c>
      <c r="G60" s="14">
        <f t="shared" ref="G60:G88" si="4">+$B$2*D60%/365*F60</f>
        <v>71889.13440000001</v>
      </c>
    </row>
    <row r="61" spans="1:7" x14ac:dyDescent="0.15">
      <c r="A61" s="34"/>
      <c r="B61" s="15" t="s">
        <v>47</v>
      </c>
      <c r="C61" s="13">
        <v>17.46</v>
      </c>
      <c r="D61" s="13">
        <f t="shared" si="3"/>
        <v>26.19</v>
      </c>
      <c r="E61" s="13">
        <v>31</v>
      </c>
      <c r="F61" s="13">
        <f t="shared" si="2"/>
        <v>31</v>
      </c>
      <c r="G61" s="14">
        <f t="shared" si="4"/>
        <v>72703.125720000011</v>
      </c>
    </row>
    <row r="62" spans="1:7" x14ac:dyDescent="0.15">
      <c r="A62" s="31">
        <v>2021</v>
      </c>
      <c r="B62" s="15" t="s">
        <v>48</v>
      </c>
      <c r="C62" s="13">
        <v>17.32</v>
      </c>
      <c r="D62" s="13">
        <f t="shared" si="3"/>
        <v>25.98</v>
      </c>
      <c r="E62" s="13">
        <v>31</v>
      </c>
      <c r="F62" s="13">
        <f t="shared" si="2"/>
        <v>31</v>
      </c>
      <c r="G62" s="14">
        <f t="shared" si="4"/>
        <v>72120.168240000014</v>
      </c>
    </row>
    <row r="63" spans="1:7" x14ac:dyDescent="0.15">
      <c r="A63" s="31"/>
      <c r="B63" s="15" t="s">
        <v>49</v>
      </c>
      <c r="C63" s="13">
        <v>17.54</v>
      </c>
      <c r="D63" s="13">
        <f t="shared" si="3"/>
        <v>26.31</v>
      </c>
      <c r="E63" s="13">
        <v>28</v>
      </c>
      <c r="F63" s="13">
        <f t="shared" si="2"/>
        <v>28</v>
      </c>
      <c r="G63" s="14">
        <f t="shared" si="4"/>
        <v>65968.22064</v>
      </c>
    </row>
    <row r="64" spans="1:7" x14ac:dyDescent="0.15">
      <c r="A64" s="31"/>
      <c r="B64" s="15" t="s">
        <v>50</v>
      </c>
      <c r="C64" s="13">
        <v>17.41</v>
      </c>
      <c r="D64" s="13">
        <f t="shared" si="3"/>
        <v>26.115000000000002</v>
      </c>
      <c r="E64" s="13">
        <v>31</v>
      </c>
      <c r="F64" s="13">
        <f t="shared" si="2"/>
        <v>31</v>
      </c>
      <c r="G64" s="14">
        <f t="shared" si="4"/>
        <v>72494.926619999998</v>
      </c>
    </row>
    <row r="65" spans="1:7" x14ac:dyDescent="0.15">
      <c r="A65" s="31"/>
      <c r="B65" s="15" t="s">
        <v>51</v>
      </c>
      <c r="C65" s="13">
        <v>17.309999999999999</v>
      </c>
      <c r="D65" s="13">
        <f t="shared" si="3"/>
        <v>25.964999999999996</v>
      </c>
      <c r="E65" s="13">
        <v>30</v>
      </c>
      <c r="F65" s="13">
        <f t="shared" si="2"/>
        <v>30</v>
      </c>
      <c r="G65" s="14">
        <f t="shared" si="4"/>
        <v>69753.414599999989</v>
      </c>
    </row>
    <row r="66" spans="1:7" x14ac:dyDescent="0.15">
      <c r="A66" s="31"/>
      <c r="B66" s="15" t="s">
        <v>52</v>
      </c>
      <c r="C66" s="13">
        <v>17.22</v>
      </c>
      <c r="D66" s="13">
        <f t="shared" si="3"/>
        <v>25.83</v>
      </c>
      <c r="E66" s="13">
        <v>31</v>
      </c>
      <c r="F66" s="13">
        <f t="shared" si="2"/>
        <v>31</v>
      </c>
      <c r="G66" s="14">
        <f t="shared" si="4"/>
        <v>71703.770039999989</v>
      </c>
    </row>
    <row r="67" spans="1:7" x14ac:dyDescent="0.15">
      <c r="A67" s="31"/>
      <c r="B67" s="15" t="s">
        <v>53</v>
      </c>
      <c r="C67" s="13">
        <v>17.21</v>
      </c>
      <c r="D67" s="13">
        <f t="shared" si="3"/>
        <v>25.815000000000001</v>
      </c>
      <c r="E67" s="13">
        <v>30</v>
      </c>
      <c r="F67" s="13">
        <f t="shared" si="2"/>
        <v>30</v>
      </c>
      <c r="G67" s="14">
        <f t="shared" si="4"/>
        <v>69350.448599999989</v>
      </c>
    </row>
    <row r="68" spans="1:7" x14ac:dyDescent="0.15">
      <c r="A68" s="31"/>
      <c r="B68" s="15" t="s">
        <v>42</v>
      </c>
      <c r="C68" s="13">
        <v>17.18</v>
      </c>
      <c r="D68" s="13">
        <f t="shared" si="3"/>
        <v>25.77</v>
      </c>
      <c r="E68" s="13">
        <v>31</v>
      </c>
      <c r="F68" s="13">
        <f t="shared" si="2"/>
        <v>31</v>
      </c>
      <c r="G68" s="14">
        <f t="shared" si="4"/>
        <v>71537.210760000002</v>
      </c>
    </row>
    <row r="69" spans="1:7" x14ac:dyDescent="0.15">
      <c r="A69" s="31"/>
      <c r="B69" s="15" t="s">
        <v>43</v>
      </c>
      <c r="C69" s="13">
        <v>17.239999999999998</v>
      </c>
      <c r="D69" s="13">
        <f t="shared" si="3"/>
        <v>25.86</v>
      </c>
      <c r="E69" s="13">
        <v>31</v>
      </c>
      <c r="F69" s="13">
        <f t="shared" si="2"/>
        <v>31</v>
      </c>
      <c r="G69" s="14">
        <f t="shared" si="4"/>
        <v>71787.049679999996</v>
      </c>
    </row>
    <row r="70" spans="1:7" x14ac:dyDescent="0.15">
      <c r="A70" s="32"/>
      <c r="B70" s="15" t="s">
        <v>44</v>
      </c>
      <c r="C70" s="13">
        <v>17.190000000000001</v>
      </c>
      <c r="D70" s="13">
        <f t="shared" si="3"/>
        <v>25.785000000000004</v>
      </c>
      <c r="E70" s="13">
        <v>30</v>
      </c>
      <c r="F70" s="13">
        <f t="shared" si="2"/>
        <v>30</v>
      </c>
      <c r="G70" s="14">
        <f t="shared" si="4"/>
        <v>69269.855400000015</v>
      </c>
    </row>
    <row r="71" spans="1:7" x14ac:dyDescent="0.15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71120.812559999991</v>
      </c>
    </row>
    <row r="72" spans="1:7" x14ac:dyDescent="0.15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ref="F72:F88" si="5">+E72</f>
        <v>30</v>
      </c>
      <c r="G72" s="14">
        <f t="shared" si="4"/>
        <v>69592.228199999998</v>
      </c>
    </row>
    <row r="73" spans="1:7" x14ac:dyDescent="0.15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5"/>
        <v>31</v>
      </c>
      <c r="G73" s="14">
        <f t="shared" si="4"/>
        <v>72703.125720000011</v>
      </c>
    </row>
    <row r="74" spans="1:7" x14ac:dyDescent="0.15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73535.922120000003</v>
      </c>
    </row>
    <row r="75" spans="1:7" x14ac:dyDescent="0.15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68826.592800000013</v>
      </c>
    </row>
    <row r="76" spans="1:7" x14ac:dyDescent="0.15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76908.747539999997</v>
      </c>
    </row>
    <row r="77" spans="1:7" x14ac:dyDescent="0.15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76765.023000000001</v>
      </c>
    </row>
    <row r="78" spans="1:7" x14ac:dyDescent="0.15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82072.085220000008</v>
      </c>
    </row>
    <row r="79" spans="1:7" x14ac:dyDescent="0.15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82205.063999999998</v>
      </c>
    </row>
    <row r="80" spans="1:7" x14ac:dyDescent="0.15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88609.536960000012</v>
      </c>
    </row>
    <row r="81" spans="1:7" x14ac:dyDescent="0.15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92482.040219999995</v>
      </c>
    </row>
    <row r="82" spans="1:7" x14ac:dyDescent="0.15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94697.00999999998</v>
      </c>
    </row>
    <row r="83" spans="1:7" x14ac:dyDescent="0.15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102475.59702</v>
      </c>
    </row>
    <row r="84" spans="1:7" x14ac:dyDescent="0.15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103884.63480000003</v>
      </c>
    </row>
    <row r="85" spans="1:7" x14ac:dyDescent="0.15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115092.46248000002</v>
      </c>
    </row>
    <row r="86" spans="1:7" ht="15" customHeight="1" x14ac:dyDescent="0.15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120089.24088</v>
      </c>
    </row>
    <row r="87" spans="1:7" x14ac:dyDescent="0.15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113507.46287999998</v>
      </c>
    </row>
    <row r="88" spans="1:7" x14ac:dyDescent="0.15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124274.71439999998</v>
      </c>
    </row>
    <row r="89" spans="1:7" x14ac:dyDescent="0.15">
      <c r="A89" s="16"/>
    </row>
    <row r="90" spans="1:7" x14ac:dyDescent="0.15">
      <c r="A90" s="16"/>
    </row>
    <row r="91" spans="1:7" x14ac:dyDescent="0.15">
      <c r="A91" s="16"/>
    </row>
    <row r="92" spans="1:7" x14ac:dyDescent="0.15">
      <c r="A92" s="16"/>
    </row>
    <row r="93" spans="1:7" x14ac:dyDescent="0.15">
      <c r="A93" s="16"/>
    </row>
    <row r="94" spans="1:7" x14ac:dyDescent="0.15">
      <c r="A94" s="16"/>
    </row>
    <row r="95" spans="1:7" x14ac:dyDescent="0.15">
      <c r="A95" s="16"/>
    </row>
    <row r="97" spans="2:8" x14ac:dyDescent="0.15">
      <c r="E97" s="17" t="s">
        <v>54</v>
      </c>
      <c r="G97" s="18">
        <f>SUM(G6:G88)</f>
        <v>6785737.8976799995</v>
      </c>
    </row>
    <row r="98" spans="2:8" x14ac:dyDescent="0.15">
      <c r="E98" s="17" t="s">
        <v>55</v>
      </c>
      <c r="G98" s="18">
        <f>+$B$2</f>
        <v>3268502</v>
      </c>
    </row>
    <row r="99" spans="2:8" ht="13" thickBot="1" x14ac:dyDescent="0.2">
      <c r="E99" s="17" t="s">
        <v>56</v>
      </c>
      <c r="G99" s="18">
        <v>0</v>
      </c>
    </row>
    <row r="100" spans="2:8" ht="13" thickBot="1" x14ac:dyDescent="0.2">
      <c r="E100" s="17" t="s">
        <v>57</v>
      </c>
      <c r="G100" s="19">
        <f>SUM(G97:G99)</f>
        <v>10054239.897679999</v>
      </c>
      <c r="H100" s="18"/>
    </row>
    <row r="102" spans="2:8" x14ac:dyDescent="0.15">
      <c r="G102" s="21"/>
    </row>
    <row r="103" spans="2:8" x14ac:dyDescent="0.15">
      <c r="G103" s="21"/>
    </row>
    <row r="112" spans="2:8" x14ac:dyDescent="0.15">
      <c r="B112" s="20"/>
    </row>
    <row r="113" spans="2:2" x14ac:dyDescent="0.15">
      <c r="B113" s="20"/>
    </row>
    <row r="114" spans="2:2" x14ac:dyDescent="0.15">
      <c r="B114" s="20"/>
    </row>
  </sheetData>
  <mergeCells count="8">
    <mergeCell ref="A62:A73"/>
    <mergeCell ref="A74:A85"/>
    <mergeCell ref="A86:A88"/>
    <mergeCell ref="A6:A13"/>
    <mergeCell ref="A14:A25"/>
    <mergeCell ref="A26:A37"/>
    <mergeCell ref="A38:A49"/>
    <mergeCell ref="A50:A6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FBDF-8B86-4DA4-A872-378855E488C1}">
  <dimension ref="A1:G114"/>
  <sheetViews>
    <sheetView topLeftCell="A76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1360600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20</v>
      </c>
      <c r="G7" s="14">
        <f t="shared" si="1"/>
        <v>22969.910136986298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f t="shared" ref="F8:F71" si="2">+E8</f>
        <v>31</v>
      </c>
      <c r="G8" s="14">
        <f t="shared" si="1"/>
        <v>36990.054410958903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 t="shared" si="2"/>
        <v>31</v>
      </c>
      <c r="G9" s="14">
        <f t="shared" si="1"/>
        <v>36990.054410958903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si="2"/>
        <v>30</v>
      </c>
      <c r="G10" s="14">
        <f t="shared" si="1"/>
        <v>35796.826849315068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38116.743041095891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36887.170684931509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38116.743041095891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38723.421534246569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34975.993643835609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38723.421534246569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37457.504383561638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38706.087863013694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37457.504383561638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38099.409369863017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38099.409369863017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36031.6701369863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36660.714657534249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35159.395068493148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36002.035150684933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35863.365780821921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32893.716493150685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35846.032109589039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34354.218082191779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35430.024000000005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34018.727671232875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34719.343479452058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34563.340438356165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33230.32520547945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34025.996630136986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32693.540547945202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33627.322191780819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33211.314082191784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30842.751780821913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33575.321178082188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32408.373698630134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33523.320164383556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32374.824657534249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33419.318136986301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33488.652821917807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32408.373698630134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33107.312054794522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31921.912602739732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32777.97230136986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32535.300904109597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30906.494958904106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32847.306986301366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31351.578904109592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31529.947972602746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30395.431232876712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31408.612273972602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31703.284684931506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30781.245205479452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31356.611260273974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29925.744657534247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30264.589972602742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30021.918575342472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27461.008438356163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30177.921616438354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29036.695068493143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29848.581863013696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28868.949863013699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29779.247178082191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29883.249205479449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28835.40082191781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29605.910465753423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ref="F72:F88" si="5">+E72</f>
        <v>30</v>
      </c>
      <c r="G72" s="14">
        <f t="shared" si="4"/>
        <v>28969.596986301371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5"/>
        <v>31</v>
      </c>
      <c r="G73" s="14">
        <f t="shared" si="4"/>
        <v>30264.589972602742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30611.263397260278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28650.881095890411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32015.290767123279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31955.461643835617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34164.665999999997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34220.021917808219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36886.052383561655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38498.083808219184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39420.123287671231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42658.164904109588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43244.713972602745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47910.267287671239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49990.307835616433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47250.469479452047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51732.621369863009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2813257.0776986303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1360600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4173857.0776986303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F2571-8FAC-42DE-8218-81BB8F1BB8AF}">
  <dimension ref="A1:G114"/>
  <sheetViews>
    <sheetView topLeftCell="A79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688357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20</v>
      </c>
      <c r="G7" s="14">
        <f t="shared" si="1"/>
        <v>11620.974887671233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f t="shared" ref="F8:F71" si="2">+E8</f>
        <v>31</v>
      </c>
      <c r="G8" s="14">
        <f t="shared" si="1"/>
        <v>18714.069443013697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 t="shared" si="2"/>
        <v>31</v>
      </c>
      <c r="G9" s="14">
        <f t="shared" si="1"/>
        <v>18714.069443013697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si="2"/>
        <v>30</v>
      </c>
      <c r="G10" s="14">
        <f t="shared" si="1"/>
        <v>18110.389783561644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19284.085616301367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18662.018338356163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19284.085616301367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19591.017401917805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17695.112492054792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19591.017401917805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18950.562505479447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19582.247922328763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18950.562505479447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19275.316136712332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19275.316136712332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18229.202087671234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18547.449330821917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17787.899243835618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18214.209106438357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18144.053269726028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16641.643395616436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18135.283790136986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17380.542772602737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17924.816280000003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17210.81090958904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17565.267616849316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17486.342300547945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16811.941031506849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17214.488433287672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16540.370050684931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17012.790402739724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16802.322892602744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15604.015939726027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16986.481963972601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16396.097967123289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16960.173525205479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16379.124780821918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16907.556647671234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16942.634566027398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16396.097967123289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16749.706015068496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16149.986765753429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16583.085902876715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16460.313188630138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15636.264993698627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16618.163821232876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15861.442598630139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15951.683372465755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15377.706789041096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15890.297015342465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16039.378168356165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15572.898431506852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15863.988576575341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15140.082180821917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15311.511362465755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15188.73864821918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13893.118760547944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15267.663964520547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14690.292743835615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15101.043852328767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14605.426812328766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15065.9659339726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15118.582811506851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14588.453626027398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14978.271138082191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ref="F72:F88" si="5">+E72</f>
        <v>30</v>
      </c>
      <c r="G72" s="14">
        <f t="shared" si="4"/>
        <v>14656.346371232879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5"/>
        <v>31</v>
      </c>
      <c r="G73" s="14">
        <f t="shared" si="4"/>
        <v>15311.511362465755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15486.900954246576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14495.101101369863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16197.228800958901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16166.959952054796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17284.644270000001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17312.65002739726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18661.452565479456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19477.014167260273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19943.493904109589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21581.689268630136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21878.437142465758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24238.841584109596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25291.179134794518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23905.035586849313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26172.653276712328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1423287.6688471239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688357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2111644.6688471241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C8356-096E-48E1-B191-13D5976B9172}">
  <dimension ref="A1:G114"/>
  <sheetViews>
    <sheetView topLeftCell="A82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6227206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20</v>
      </c>
      <c r="G7" s="14">
        <f t="shared" si="1"/>
        <v>105128.88595068493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f t="shared" ref="F8:F71" si="2">+E8</f>
        <v>31</v>
      </c>
      <c r="G8" s="14">
        <f t="shared" si="1"/>
        <v>169296.4050920548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 t="shared" si="2"/>
        <v>31</v>
      </c>
      <c r="G9" s="14">
        <f t="shared" si="1"/>
        <v>169296.4050920548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si="2"/>
        <v>30</v>
      </c>
      <c r="G10" s="14">
        <f t="shared" si="1"/>
        <v>163835.23073424658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174453.04348520548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168825.52595342466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174453.04348520548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177229.6949276712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160078.43412821915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177229.6949276712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171435.83422191779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177150.36202931503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171435.83422191779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174373.71058684928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174373.71058684928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164910.06355068492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167789.08002328765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160917.82737534249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164774.42988575343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164139.7666989041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150548.24982246573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164060.43380054794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157232.68629041093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162156.44424000004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155697.21083835617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158903.79540739724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158189.7993221918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152088.84352602737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155730.47947315068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149632.08280273972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153905.82281095893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152001.83325041097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141161.3765589041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153667.8241158904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148326.92866849314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153429.82542082193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148173.38112328769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152953.8280306849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153271.1596241096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148326.92866849314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151525.83586027398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146100.48926301373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150018.51079150685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148907.85021452056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141453.11689479451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150335.84238493149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143490.18099452058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144306.54210986302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139114.07595616436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143751.21182136983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145099.87109342465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140879.87272602742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143513.21312630136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136964.41032328768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138515.24052986302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137404.57995287672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125683.78400219178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138118.57603808219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132895.40037534243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136611.25096931506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132127.66264931508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136293.9193758904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136769.9167660274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131974.11510410957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135500.59039232877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ref="F72:F88" si="5">+E72</f>
        <v>30</v>
      </c>
      <c r="G72" s="14">
        <f t="shared" si="4"/>
        <v>132588.30528493153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5"/>
        <v>31</v>
      </c>
      <c r="G73" s="14">
        <f t="shared" si="4"/>
        <v>138515.24052986302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140101.89849698634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131129.60360547947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146527.86326383561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146254.03680821916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156365.14266000001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156618.49610958906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168820.40770191781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176198.3672490411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180418.36561643833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195238.26285452055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197922.78576986303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219276.13105643837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228796.07885917809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216256.36266739722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236770.31470684925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12875739.639708495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6227206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19102945.639708497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1B38-BB6C-42B1-AE57-257EFE130F08}">
  <dimension ref="A1:G114"/>
  <sheetViews>
    <sheetView topLeftCell="A76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1133000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20</v>
      </c>
      <c r="G7" s="14">
        <f t="shared" si="1"/>
        <v>19127.523287671233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f t="shared" ref="F8:F71" si="2">+E8</f>
        <v>31</v>
      </c>
      <c r="G8" s="14">
        <f t="shared" si="1"/>
        <v>30802.389863013697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 t="shared" si="2"/>
        <v>31</v>
      </c>
      <c r="G9" s="14">
        <f t="shared" si="1"/>
        <v>30802.389863013697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si="2"/>
        <v>30</v>
      </c>
      <c r="G10" s="14">
        <f t="shared" si="1"/>
        <v>29808.76438356164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31740.606986301369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30716.716438356161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31740.606986301369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32245.800821917801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29125.23945205479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32245.800821917801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31191.645205479446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32231.366712328763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31191.645205479446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31726.172876712328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31726.172876712328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30004.323287671232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30528.141780821919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29277.961643835617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29979.645616438353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29864.172739726026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27391.283835616439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29849.738630136984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28607.473972602736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29503.320000000003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28328.104109589047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28911.521506849313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28781.614520547948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27671.584931506848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28334.157123287667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27224.59315068493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28002.172602739727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27655.753972602746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25683.402739726029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27958.8702739726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26987.128767123289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27915.567945205479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26959.191780821922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27828.963287671239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27886.699726027397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26987.128767123289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27569.149315068498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26582.042465753428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27294.901232876713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27092.823698630142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25736.483013698631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27352.637671232875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26107.113698630139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26255.645342465756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25310.909589041094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26154.606575342463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26399.986438356165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25632.18493150685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26111.304246575342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24919.791780821917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25201.955342465753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24999.877808219182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22867.354520547946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25129.784794520547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24179.461643835613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24855.536712328761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24039.776712328767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24797.800273972603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24884.404931506848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24011.8397260274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24653.45917808219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ref="F72:F88" si="5">+E72</f>
        <v>30</v>
      </c>
      <c r="G72" s="14">
        <f t="shared" si="4"/>
        <v>24123.587671232879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5"/>
        <v>31</v>
      </c>
      <c r="G73" s="14">
        <f t="shared" si="4"/>
        <v>25201.955342465753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25490.637534246576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23858.186301369864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26659.800410958902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26609.979452054795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28449.63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28495.726027397261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30715.785205479457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32058.157397260275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32825.95890410959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35522.343698630131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36010.775342465757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39895.878904109595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41627.972054794518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39346.451506849306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43078.832876712317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2342657.8487671232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1133000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3475657.8487671232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1269-D0CC-48D1-A8F4-8714819D88DC}">
  <dimension ref="A1:G114"/>
  <sheetViews>
    <sheetView topLeftCell="A70" workbookViewId="0">
      <selection activeCell="C91" sqref="C91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618700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f>+E8-11</f>
        <v>20</v>
      </c>
      <c r="G8" s="14">
        <f t="shared" si="1"/>
        <v>10851.828493150686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 t="shared" ref="F9:F71" si="2">+E9</f>
        <v>31</v>
      </c>
      <c r="G9" s="14">
        <f t="shared" si="1"/>
        <v>16820.334164383563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si="2"/>
        <v>30</v>
      </c>
      <c r="G10" s="14">
        <f t="shared" si="1"/>
        <v>16277.742739726029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17332.668616438354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16773.5502739726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17332.668616438354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17608.541013698625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15904.488657534243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17608.541013698625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17032.895753424658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17600.65894520548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17032.895753424658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17324.786547945205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17324.786547945205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16384.532054794519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16670.574863013695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15987.88602739726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16371.05626027397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16307.999712328767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14957.623397260273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16300.117643835618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15621.75123287671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16110.948000000002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15469.195068493153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15787.783191780822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15716.844575342468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15110.68808219178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15472.500452054794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14866.598219178082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15291.212876712329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15102.043232876715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14024.996712328766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15267.566671232875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14736.925479452055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15243.920465753425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14721.669863013702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15196.628054794521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15228.156328767123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14736.925479452055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15054.750821917809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14515.719041095894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14904.991520547946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14794.642561643837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14053.982383561643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14936.519794520545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14256.373561643835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14337.482589041098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13821.588493150686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14282.308109589041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14416.303273972602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13997.02808219178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14258.661904109589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13608.0098630137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13762.091589041098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13651.742630136987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12487.230575342466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13722.681246575343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13203.736027397257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13572.921945205479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13127.457945205479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13541.393671232876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13588.68608219178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13112.202328767125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13462.572986301369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ref="F72:F88" si="5">+E72</f>
        <v>30</v>
      </c>
      <c r="G72" s="14">
        <f t="shared" si="4"/>
        <v>13173.224794520549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si="5"/>
        <v>31</v>
      </c>
      <c r="G73" s="14">
        <f t="shared" si="4"/>
        <v>13762.091589041098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13919.732958904109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13028.296438356167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14558.180506849312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14530.974657534247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15535.557000000001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15560.728767123284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16773.041753424659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17506.074123287672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17925.349315068492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19397.770561643836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19664.489589041099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21786.037315068497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22731.885534246576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21486.010191780817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23524.160547945205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1262847.2157534242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618700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1881547.2157534242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D6EC-543A-4652-A7EF-4041660B3F70}">
  <dimension ref="A1:G114"/>
  <sheetViews>
    <sheetView topLeftCell="A73" workbookViewId="0">
      <selection activeCell="G86" sqref="G86:G88"/>
    </sheetView>
  </sheetViews>
  <sheetFormatPr baseColWidth="10" defaultRowHeight="15" x14ac:dyDescent="0.2"/>
  <cols>
    <col min="1" max="1" width="14" bestFit="1" customWidth="1"/>
    <col min="2" max="2" width="19.6640625" bestFit="1" customWidth="1"/>
    <col min="5" max="5" width="18.83203125" bestFit="1" customWidth="1"/>
    <col min="6" max="6" width="11.1640625" bestFit="1" customWidth="1"/>
    <col min="7" max="7" width="12.83203125" bestFit="1" customWidth="1"/>
  </cols>
  <sheetData>
    <row r="1" spans="1:7" x14ac:dyDescent="0.2">
      <c r="A1" s="4"/>
      <c r="B1" s="5"/>
      <c r="C1" s="6"/>
      <c r="D1" s="6"/>
      <c r="E1" s="6"/>
      <c r="F1" s="6"/>
      <c r="G1" s="4"/>
    </row>
    <row r="2" spans="1:7" x14ac:dyDescent="0.2">
      <c r="A2" s="7" t="s">
        <v>34</v>
      </c>
      <c r="B2" s="3">
        <v>1471300</v>
      </c>
      <c r="C2" s="6"/>
      <c r="D2" s="6"/>
      <c r="E2" s="6"/>
      <c r="F2" s="6"/>
      <c r="G2" s="4"/>
    </row>
    <row r="3" spans="1:7" x14ac:dyDescent="0.2">
      <c r="A3" s="4"/>
      <c r="B3" s="5"/>
      <c r="C3" s="6"/>
      <c r="D3" s="6"/>
      <c r="E3" s="8"/>
      <c r="F3" s="8"/>
      <c r="G3" s="9"/>
    </row>
    <row r="4" spans="1:7" x14ac:dyDescent="0.2">
      <c r="A4" s="4"/>
      <c r="B4" s="5"/>
      <c r="C4" s="6"/>
      <c r="D4" s="6"/>
      <c r="E4" s="6"/>
      <c r="F4" s="6"/>
      <c r="G4" s="4"/>
    </row>
    <row r="5" spans="1:7" x14ac:dyDescent="0.2">
      <c r="A5" s="10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0" t="s">
        <v>41</v>
      </c>
    </row>
    <row r="6" spans="1:7" x14ac:dyDescent="0.2">
      <c r="A6" s="31">
        <v>2016</v>
      </c>
      <c r="B6" s="15" t="s">
        <v>52</v>
      </c>
      <c r="C6" s="12">
        <v>20.54</v>
      </c>
      <c r="D6" s="13">
        <f t="shared" ref="D6:D69" si="0">+C6*1.5</f>
        <v>30.81</v>
      </c>
      <c r="E6" s="13">
        <v>31</v>
      </c>
      <c r="F6" s="13">
        <v>0</v>
      </c>
      <c r="G6" s="14">
        <f t="shared" ref="G6:G69" si="1">+$B$2*D6%/365*F6</f>
        <v>0</v>
      </c>
    </row>
    <row r="7" spans="1:7" x14ac:dyDescent="0.2">
      <c r="A7" s="31"/>
      <c r="B7" s="15" t="s">
        <v>53</v>
      </c>
      <c r="C7" s="12">
        <v>20.54</v>
      </c>
      <c r="D7" s="13">
        <f t="shared" si="0"/>
        <v>30.81</v>
      </c>
      <c r="E7" s="13">
        <v>30</v>
      </c>
      <c r="F7" s="13">
        <v>0</v>
      </c>
      <c r="G7" s="14">
        <f t="shared" si="1"/>
        <v>0</v>
      </c>
    </row>
    <row r="8" spans="1:7" x14ac:dyDescent="0.2">
      <c r="A8" s="31"/>
      <c r="B8" s="15" t="s">
        <v>42</v>
      </c>
      <c r="C8" s="12">
        <v>21.34</v>
      </c>
      <c r="D8" s="13">
        <f t="shared" si="0"/>
        <v>32.01</v>
      </c>
      <c r="E8" s="13">
        <v>31</v>
      </c>
      <c r="F8" s="13">
        <f>+E8-11</f>
        <v>20</v>
      </c>
      <c r="G8" s="14">
        <f t="shared" si="1"/>
        <v>25806.198904109588</v>
      </c>
    </row>
    <row r="9" spans="1:7" x14ac:dyDescent="0.2">
      <c r="A9" s="31"/>
      <c r="B9" s="15" t="s">
        <v>43</v>
      </c>
      <c r="C9" s="12">
        <v>21.34</v>
      </c>
      <c r="D9" s="13">
        <f t="shared" si="0"/>
        <v>32.01</v>
      </c>
      <c r="E9" s="13">
        <v>31</v>
      </c>
      <c r="F9" s="13">
        <f t="shared" ref="F9:F72" si="2">+E9</f>
        <v>31</v>
      </c>
      <c r="G9" s="14">
        <f t="shared" si="1"/>
        <v>39999.608301369859</v>
      </c>
    </row>
    <row r="10" spans="1:7" x14ac:dyDescent="0.2">
      <c r="A10" s="31"/>
      <c r="B10" s="15" t="s">
        <v>44</v>
      </c>
      <c r="C10" s="12">
        <v>21.34</v>
      </c>
      <c r="D10" s="13">
        <f t="shared" si="0"/>
        <v>32.01</v>
      </c>
      <c r="E10" s="13">
        <v>30</v>
      </c>
      <c r="F10" s="13">
        <f t="shared" si="2"/>
        <v>30</v>
      </c>
      <c r="G10" s="14">
        <f t="shared" si="1"/>
        <v>38709.298356164378</v>
      </c>
    </row>
    <row r="11" spans="1:7" x14ac:dyDescent="0.2">
      <c r="A11" s="31"/>
      <c r="B11" s="15" t="s">
        <v>45</v>
      </c>
      <c r="C11" s="12">
        <v>21.99</v>
      </c>
      <c r="D11" s="13">
        <f t="shared" si="0"/>
        <v>32.984999999999999</v>
      </c>
      <c r="E11" s="13">
        <v>31</v>
      </c>
      <c r="F11" s="13">
        <f t="shared" si="2"/>
        <v>31</v>
      </c>
      <c r="G11" s="14">
        <f t="shared" si="1"/>
        <v>41217.965630136983</v>
      </c>
    </row>
    <row r="12" spans="1:7" x14ac:dyDescent="0.2">
      <c r="A12" s="31"/>
      <c r="B12" s="15" t="s">
        <v>46</v>
      </c>
      <c r="C12" s="12">
        <v>21.99</v>
      </c>
      <c r="D12" s="13">
        <f t="shared" si="0"/>
        <v>32.984999999999999</v>
      </c>
      <c r="E12" s="13">
        <v>30</v>
      </c>
      <c r="F12" s="13">
        <f t="shared" si="2"/>
        <v>30</v>
      </c>
      <c r="G12" s="14">
        <f t="shared" si="1"/>
        <v>39888.353835616435</v>
      </c>
    </row>
    <row r="13" spans="1:7" x14ac:dyDescent="0.2">
      <c r="A13" s="31"/>
      <c r="B13" s="15" t="s">
        <v>47</v>
      </c>
      <c r="C13" s="12">
        <v>21.99</v>
      </c>
      <c r="D13" s="13">
        <f t="shared" si="0"/>
        <v>32.984999999999999</v>
      </c>
      <c r="E13" s="13">
        <v>31</v>
      </c>
      <c r="F13" s="13">
        <f t="shared" si="2"/>
        <v>31</v>
      </c>
      <c r="G13" s="14">
        <f t="shared" si="1"/>
        <v>41217.965630136983</v>
      </c>
    </row>
    <row r="14" spans="1:7" x14ac:dyDescent="0.2">
      <c r="A14" s="32">
        <v>2017</v>
      </c>
      <c r="B14" s="15" t="s">
        <v>48</v>
      </c>
      <c r="C14" s="12">
        <v>22.34</v>
      </c>
      <c r="D14" s="13">
        <f t="shared" si="0"/>
        <v>33.51</v>
      </c>
      <c r="E14" s="13">
        <v>31</v>
      </c>
      <c r="F14" s="13">
        <f t="shared" si="2"/>
        <v>31</v>
      </c>
      <c r="G14" s="14">
        <f t="shared" si="1"/>
        <v>41874.004191780812</v>
      </c>
    </row>
    <row r="15" spans="1:7" x14ac:dyDescent="0.2">
      <c r="A15" s="33"/>
      <c r="B15" s="15" t="s">
        <v>49</v>
      </c>
      <c r="C15" s="12">
        <v>22.34</v>
      </c>
      <c r="D15" s="13">
        <f t="shared" si="0"/>
        <v>33.51</v>
      </c>
      <c r="E15" s="13">
        <v>28</v>
      </c>
      <c r="F15" s="13">
        <f t="shared" si="2"/>
        <v>28</v>
      </c>
      <c r="G15" s="14">
        <f t="shared" si="1"/>
        <v>37821.681205479443</v>
      </c>
    </row>
    <row r="16" spans="1:7" x14ac:dyDescent="0.2">
      <c r="A16" s="33"/>
      <c r="B16" s="15" t="s">
        <v>50</v>
      </c>
      <c r="C16" s="12">
        <v>22.34</v>
      </c>
      <c r="D16" s="13">
        <f t="shared" si="0"/>
        <v>33.51</v>
      </c>
      <c r="E16" s="13">
        <v>31</v>
      </c>
      <c r="F16" s="13">
        <f t="shared" si="2"/>
        <v>31</v>
      </c>
      <c r="G16" s="14">
        <f t="shared" si="1"/>
        <v>41874.004191780812</v>
      </c>
    </row>
    <row r="17" spans="1:7" x14ac:dyDescent="0.2">
      <c r="A17" s="33"/>
      <c r="B17" s="15" t="s">
        <v>51</v>
      </c>
      <c r="C17" s="12">
        <v>22.33</v>
      </c>
      <c r="D17" s="13">
        <f t="shared" si="0"/>
        <v>33.494999999999997</v>
      </c>
      <c r="E17" s="13">
        <v>30</v>
      </c>
      <c r="F17" s="13">
        <f t="shared" si="2"/>
        <v>30</v>
      </c>
      <c r="G17" s="14">
        <f t="shared" si="1"/>
        <v>40505.090547945205</v>
      </c>
    </row>
    <row r="18" spans="1:7" x14ac:dyDescent="0.2">
      <c r="A18" s="33"/>
      <c r="B18" s="15" t="s">
        <v>52</v>
      </c>
      <c r="C18" s="12">
        <v>22.33</v>
      </c>
      <c r="D18" s="13">
        <f t="shared" si="0"/>
        <v>33.494999999999997</v>
      </c>
      <c r="E18" s="13">
        <v>31</v>
      </c>
      <c r="F18" s="13">
        <f t="shared" si="2"/>
        <v>31</v>
      </c>
      <c r="G18" s="14">
        <f t="shared" si="1"/>
        <v>41855.26023287671</v>
      </c>
    </row>
    <row r="19" spans="1:7" x14ac:dyDescent="0.2">
      <c r="A19" s="33"/>
      <c r="B19" s="15" t="s">
        <v>53</v>
      </c>
      <c r="C19" s="12">
        <v>22.33</v>
      </c>
      <c r="D19" s="13">
        <f t="shared" si="0"/>
        <v>33.494999999999997</v>
      </c>
      <c r="E19" s="13">
        <v>30</v>
      </c>
      <c r="F19" s="13">
        <f t="shared" si="2"/>
        <v>30</v>
      </c>
      <c r="G19" s="14">
        <f t="shared" si="1"/>
        <v>40505.090547945205</v>
      </c>
    </row>
    <row r="20" spans="1:7" x14ac:dyDescent="0.2">
      <c r="A20" s="33"/>
      <c r="B20" s="15" t="s">
        <v>42</v>
      </c>
      <c r="C20" s="12">
        <v>21.98</v>
      </c>
      <c r="D20" s="13">
        <f t="shared" si="0"/>
        <v>32.97</v>
      </c>
      <c r="E20" s="13">
        <v>31</v>
      </c>
      <c r="F20" s="13">
        <f t="shared" si="2"/>
        <v>31</v>
      </c>
      <c r="G20" s="14">
        <f t="shared" si="1"/>
        <v>41199.221671232874</v>
      </c>
    </row>
    <row r="21" spans="1:7" x14ac:dyDescent="0.2">
      <c r="A21" s="33"/>
      <c r="B21" s="15" t="s">
        <v>43</v>
      </c>
      <c r="C21" s="12">
        <v>21.98</v>
      </c>
      <c r="D21" s="13">
        <f t="shared" si="0"/>
        <v>32.97</v>
      </c>
      <c r="E21" s="13">
        <v>31</v>
      </c>
      <c r="F21" s="13">
        <f t="shared" si="2"/>
        <v>31</v>
      </c>
      <c r="G21" s="14">
        <f t="shared" si="1"/>
        <v>41199.221671232874</v>
      </c>
    </row>
    <row r="22" spans="1:7" x14ac:dyDescent="0.2">
      <c r="A22" s="33"/>
      <c r="B22" s="15" t="s">
        <v>44</v>
      </c>
      <c r="C22" s="12">
        <v>21.48</v>
      </c>
      <c r="D22" s="13">
        <f t="shared" si="0"/>
        <v>32.22</v>
      </c>
      <c r="E22" s="13">
        <v>30</v>
      </c>
      <c r="F22" s="13">
        <f t="shared" si="2"/>
        <v>30</v>
      </c>
      <c r="G22" s="14">
        <f t="shared" si="1"/>
        <v>38963.248767123288</v>
      </c>
    </row>
    <row r="23" spans="1:7" x14ac:dyDescent="0.2">
      <c r="A23" s="33"/>
      <c r="B23" s="15" t="s">
        <v>45</v>
      </c>
      <c r="C23" s="12">
        <v>21.15</v>
      </c>
      <c r="D23" s="13">
        <f t="shared" si="0"/>
        <v>31.724999999999998</v>
      </c>
      <c r="E23" s="13">
        <v>31</v>
      </c>
      <c r="F23" s="13">
        <f t="shared" si="2"/>
        <v>31</v>
      </c>
      <c r="G23" s="14">
        <f t="shared" si="1"/>
        <v>39643.473082191776</v>
      </c>
    </row>
    <row r="24" spans="1:7" x14ac:dyDescent="0.2">
      <c r="A24" s="33"/>
      <c r="B24" s="15" t="s">
        <v>46</v>
      </c>
      <c r="C24" s="12">
        <v>20.96</v>
      </c>
      <c r="D24" s="13">
        <f t="shared" si="0"/>
        <v>31.44</v>
      </c>
      <c r="E24" s="13">
        <v>30</v>
      </c>
      <c r="F24" s="13">
        <f t="shared" si="2"/>
        <v>30</v>
      </c>
      <c r="G24" s="14">
        <f t="shared" si="1"/>
        <v>38020.004383561645</v>
      </c>
    </row>
    <row r="25" spans="1:7" x14ac:dyDescent="0.2">
      <c r="A25" s="34"/>
      <c r="B25" s="15" t="s">
        <v>47</v>
      </c>
      <c r="C25" s="12">
        <v>20.77</v>
      </c>
      <c r="D25" s="13">
        <f t="shared" si="0"/>
        <v>31.155000000000001</v>
      </c>
      <c r="E25" s="13">
        <v>31</v>
      </c>
      <c r="F25" s="13">
        <f t="shared" si="2"/>
        <v>31</v>
      </c>
      <c r="G25" s="14">
        <f t="shared" si="1"/>
        <v>38931.202643835619</v>
      </c>
    </row>
    <row r="26" spans="1:7" x14ac:dyDescent="0.2">
      <c r="A26" s="32">
        <v>2018</v>
      </c>
      <c r="B26" s="15" t="s">
        <v>48</v>
      </c>
      <c r="C26" s="12">
        <v>20.69</v>
      </c>
      <c r="D26" s="13">
        <f t="shared" si="0"/>
        <v>31.035000000000004</v>
      </c>
      <c r="E26" s="13">
        <v>31</v>
      </c>
      <c r="F26" s="13">
        <f t="shared" si="2"/>
        <v>31</v>
      </c>
      <c r="G26" s="14">
        <f t="shared" si="1"/>
        <v>38781.250972602735</v>
      </c>
    </row>
    <row r="27" spans="1:7" x14ac:dyDescent="0.2">
      <c r="A27" s="33"/>
      <c r="B27" s="15" t="s">
        <v>49</v>
      </c>
      <c r="C27" s="12">
        <v>21.01</v>
      </c>
      <c r="D27" s="13">
        <f t="shared" si="0"/>
        <v>31.515000000000001</v>
      </c>
      <c r="E27" s="13">
        <v>28</v>
      </c>
      <c r="F27" s="13">
        <f t="shared" si="2"/>
        <v>28</v>
      </c>
      <c r="G27" s="14">
        <f t="shared" si="1"/>
        <v>35569.987561643837</v>
      </c>
    </row>
    <row r="28" spans="1:7" x14ac:dyDescent="0.2">
      <c r="A28" s="33"/>
      <c r="B28" s="15" t="s">
        <v>50</v>
      </c>
      <c r="C28" s="12">
        <v>20.68</v>
      </c>
      <c r="D28" s="13">
        <f t="shared" si="0"/>
        <v>31.02</v>
      </c>
      <c r="E28" s="13">
        <v>31</v>
      </c>
      <c r="F28" s="13">
        <f t="shared" si="2"/>
        <v>31</v>
      </c>
      <c r="G28" s="14">
        <f t="shared" si="1"/>
        <v>38762.507013698625</v>
      </c>
    </row>
    <row r="29" spans="1:7" x14ac:dyDescent="0.2">
      <c r="A29" s="33"/>
      <c r="B29" s="15" t="s">
        <v>51</v>
      </c>
      <c r="C29" s="12">
        <v>20.48</v>
      </c>
      <c r="D29" s="13">
        <f t="shared" si="0"/>
        <v>30.72</v>
      </c>
      <c r="E29" s="13">
        <v>30</v>
      </c>
      <c r="F29" s="13">
        <f t="shared" si="2"/>
        <v>30</v>
      </c>
      <c r="G29" s="14">
        <f t="shared" si="1"/>
        <v>37149.317260273972</v>
      </c>
    </row>
    <row r="30" spans="1:7" x14ac:dyDescent="0.2">
      <c r="A30" s="33"/>
      <c r="B30" s="15" t="s">
        <v>52</v>
      </c>
      <c r="C30" s="12">
        <v>20.440000000000001</v>
      </c>
      <c r="D30" s="13">
        <f t="shared" si="0"/>
        <v>30.660000000000004</v>
      </c>
      <c r="E30" s="13">
        <v>31</v>
      </c>
      <c r="F30" s="13">
        <f t="shared" si="2"/>
        <v>31</v>
      </c>
      <c r="G30" s="14">
        <f t="shared" si="1"/>
        <v>38312.652000000009</v>
      </c>
    </row>
    <row r="31" spans="1:7" x14ac:dyDescent="0.2">
      <c r="A31" s="33"/>
      <c r="B31" s="15" t="s">
        <v>53</v>
      </c>
      <c r="C31" s="12">
        <v>20.28</v>
      </c>
      <c r="D31" s="13">
        <f t="shared" si="0"/>
        <v>30.42</v>
      </c>
      <c r="E31" s="13">
        <v>30</v>
      </c>
      <c r="F31" s="13">
        <f t="shared" si="2"/>
        <v>30</v>
      </c>
      <c r="G31" s="14">
        <f t="shared" si="1"/>
        <v>36786.530958904106</v>
      </c>
    </row>
    <row r="32" spans="1:7" x14ac:dyDescent="0.2">
      <c r="A32" s="33"/>
      <c r="B32" s="15" t="s">
        <v>42</v>
      </c>
      <c r="C32" s="12">
        <v>20.03</v>
      </c>
      <c r="D32" s="13">
        <f t="shared" si="0"/>
        <v>30.045000000000002</v>
      </c>
      <c r="E32" s="13">
        <v>31</v>
      </c>
      <c r="F32" s="13">
        <f t="shared" si="2"/>
        <v>31</v>
      </c>
      <c r="G32" s="14">
        <f t="shared" si="1"/>
        <v>37544.149684931508</v>
      </c>
    </row>
    <row r="33" spans="1:7" x14ac:dyDescent="0.2">
      <c r="A33" s="33"/>
      <c r="B33" s="15" t="s">
        <v>43</v>
      </c>
      <c r="C33" s="12">
        <v>19.940000000000001</v>
      </c>
      <c r="D33" s="13">
        <f t="shared" si="0"/>
        <v>29.910000000000004</v>
      </c>
      <c r="E33" s="13">
        <v>31</v>
      </c>
      <c r="F33" s="13">
        <f t="shared" si="2"/>
        <v>31</v>
      </c>
      <c r="G33" s="14">
        <f t="shared" si="1"/>
        <v>37375.454054794529</v>
      </c>
    </row>
    <row r="34" spans="1:7" x14ac:dyDescent="0.2">
      <c r="A34" s="33"/>
      <c r="B34" s="15" t="s">
        <v>44</v>
      </c>
      <c r="C34" s="12">
        <v>19.809999999999999</v>
      </c>
      <c r="D34" s="13">
        <f t="shared" si="0"/>
        <v>29.714999999999996</v>
      </c>
      <c r="E34" s="13">
        <v>30</v>
      </c>
      <c r="F34" s="13">
        <f t="shared" si="2"/>
        <v>30</v>
      </c>
      <c r="G34" s="14">
        <f t="shared" si="1"/>
        <v>35933.98315068493</v>
      </c>
    </row>
    <row r="35" spans="1:7" x14ac:dyDescent="0.2">
      <c r="A35" s="33"/>
      <c r="B35" s="15" t="s">
        <v>45</v>
      </c>
      <c r="C35" s="12">
        <v>19.63</v>
      </c>
      <c r="D35" s="13">
        <f t="shared" si="0"/>
        <v>29.445</v>
      </c>
      <c r="E35" s="13">
        <v>31</v>
      </c>
      <c r="F35" s="13">
        <f t="shared" si="2"/>
        <v>31</v>
      </c>
      <c r="G35" s="14">
        <f t="shared" si="1"/>
        <v>36794.391328767124</v>
      </c>
    </row>
    <row r="36" spans="1:7" x14ac:dyDescent="0.2">
      <c r="A36" s="33"/>
      <c r="B36" s="15" t="s">
        <v>46</v>
      </c>
      <c r="C36" s="12">
        <v>19.489999999999998</v>
      </c>
      <c r="D36" s="13">
        <f t="shared" si="0"/>
        <v>29.234999999999999</v>
      </c>
      <c r="E36" s="13">
        <v>30</v>
      </c>
      <c r="F36" s="13">
        <f t="shared" si="2"/>
        <v>30</v>
      </c>
      <c r="G36" s="14">
        <f t="shared" si="1"/>
        <v>35353.525068493153</v>
      </c>
    </row>
    <row r="37" spans="1:7" x14ac:dyDescent="0.2">
      <c r="A37" s="34"/>
      <c r="B37" s="15" t="s">
        <v>47</v>
      </c>
      <c r="C37" s="12">
        <v>19.399999999999999</v>
      </c>
      <c r="D37" s="13">
        <f t="shared" si="0"/>
        <v>29.099999999999998</v>
      </c>
      <c r="E37" s="13">
        <v>31</v>
      </c>
      <c r="F37" s="13">
        <f t="shared" si="2"/>
        <v>31</v>
      </c>
      <c r="G37" s="14">
        <f t="shared" si="1"/>
        <v>36363.280273972603</v>
      </c>
    </row>
    <row r="38" spans="1:7" x14ac:dyDescent="0.2">
      <c r="A38" s="31">
        <v>2019</v>
      </c>
      <c r="B38" s="15" t="s">
        <v>48</v>
      </c>
      <c r="C38" s="13">
        <v>19.16</v>
      </c>
      <c r="D38" s="13">
        <f t="shared" si="0"/>
        <v>28.740000000000002</v>
      </c>
      <c r="E38" s="13">
        <v>31</v>
      </c>
      <c r="F38" s="13">
        <f t="shared" si="2"/>
        <v>31</v>
      </c>
      <c r="G38" s="14">
        <f t="shared" si="1"/>
        <v>35913.42526027398</v>
      </c>
    </row>
    <row r="39" spans="1:7" x14ac:dyDescent="0.2">
      <c r="A39" s="31"/>
      <c r="B39" s="15" t="s">
        <v>49</v>
      </c>
      <c r="C39" s="13">
        <v>19.7</v>
      </c>
      <c r="D39" s="13">
        <f t="shared" si="0"/>
        <v>29.549999999999997</v>
      </c>
      <c r="E39" s="13">
        <v>28</v>
      </c>
      <c r="F39" s="13">
        <f t="shared" si="2"/>
        <v>28</v>
      </c>
      <c r="G39" s="14">
        <f t="shared" si="1"/>
        <v>33352.153972602733</v>
      </c>
    </row>
    <row r="40" spans="1:7" x14ac:dyDescent="0.2">
      <c r="A40" s="31"/>
      <c r="B40" s="15" t="s">
        <v>50</v>
      </c>
      <c r="C40" s="13">
        <v>19.37</v>
      </c>
      <c r="D40" s="13">
        <f t="shared" si="0"/>
        <v>29.055</v>
      </c>
      <c r="E40" s="13">
        <v>31</v>
      </c>
      <c r="F40" s="13">
        <f t="shared" si="2"/>
        <v>31</v>
      </c>
      <c r="G40" s="14">
        <f t="shared" si="1"/>
        <v>36307.048397260274</v>
      </c>
    </row>
    <row r="41" spans="1:7" x14ac:dyDescent="0.2">
      <c r="A41" s="31"/>
      <c r="B41" s="15" t="s">
        <v>51</v>
      </c>
      <c r="C41" s="13">
        <v>19.32</v>
      </c>
      <c r="D41" s="13">
        <f t="shared" si="0"/>
        <v>28.98</v>
      </c>
      <c r="E41" s="13">
        <v>30</v>
      </c>
      <c r="F41" s="13">
        <f t="shared" si="2"/>
        <v>30</v>
      </c>
      <c r="G41" s="14">
        <f t="shared" si="1"/>
        <v>35045.156712328768</v>
      </c>
    </row>
    <row r="42" spans="1:7" x14ac:dyDescent="0.2">
      <c r="A42" s="31"/>
      <c r="B42" s="15" t="s">
        <v>52</v>
      </c>
      <c r="C42" s="13">
        <v>19.34</v>
      </c>
      <c r="D42" s="13">
        <f t="shared" si="0"/>
        <v>29.009999999999998</v>
      </c>
      <c r="E42" s="13">
        <v>31</v>
      </c>
      <c r="F42" s="13">
        <f t="shared" si="2"/>
        <v>31</v>
      </c>
      <c r="G42" s="14">
        <f t="shared" si="1"/>
        <v>36250.816520547938</v>
      </c>
    </row>
    <row r="43" spans="1:7" x14ac:dyDescent="0.2">
      <c r="A43" s="31"/>
      <c r="B43" s="15" t="s">
        <v>53</v>
      </c>
      <c r="C43" s="13">
        <v>19.3</v>
      </c>
      <c r="D43" s="13">
        <f t="shared" si="0"/>
        <v>28.950000000000003</v>
      </c>
      <c r="E43" s="13">
        <v>30</v>
      </c>
      <c r="F43" s="13">
        <f t="shared" si="2"/>
        <v>30</v>
      </c>
      <c r="G43" s="14">
        <f t="shared" si="1"/>
        <v>35008.87808219179</v>
      </c>
    </row>
    <row r="44" spans="1:7" x14ac:dyDescent="0.2">
      <c r="A44" s="31"/>
      <c r="B44" s="15" t="s">
        <v>42</v>
      </c>
      <c r="C44" s="13">
        <v>19.28</v>
      </c>
      <c r="D44" s="13">
        <f t="shared" si="0"/>
        <v>28.92</v>
      </c>
      <c r="E44" s="13">
        <v>31</v>
      </c>
      <c r="F44" s="13">
        <f t="shared" si="2"/>
        <v>31</v>
      </c>
      <c r="G44" s="14">
        <f t="shared" si="1"/>
        <v>36138.352767123295</v>
      </c>
    </row>
    <row r="45" spans="1:7" x14ac:dyDescent="0.2">
      <c r="A45" s="31"/>
      <c r="B45" s="15" t="s">
        <v>43</v>
      </c>
      <c r="C45" s="13">
        <v>19.32</v>
      </c>
      <c r="D45" s="13">
        <f t="shared" si="0"/>
        <v>28.98</v>
      </c>
      <c r="E45" s="13">
        <v>31</v>
      </c>
      <c r="F45" s="13">
        <f t="shared" si="2"/>
        <v>31</v>
      </c>
      <c r="G45" s="14">
        <f t="shared" si="1"/>
        <v>36213.328602739726</v>
      </c>
    </row>
    <row r="46" spans="1:7" x14ac:dyDescent="0.2">
      <c r="A46" s="31"/>
      <c r="B46" s="15" t="s">
        <v>44</v>
      </c>
      <c r="C46" s="13">
        <v>19.32</v>
      </c>
      <c r="D46" s="13">
        <f t="shared" si="0"/>
        <v>28.98</v>
      </c>
      <c r="E46" s="13">
        <v>30</v>
      </c>
      <c r="F46" s="13">
        <f t="shared" si="2"/>
        <v>30</v>
      </c>
      <c r="G46" s="14">
        <f t="shared" si="1"/>
        <v>35045.156712328768</v>
      </c>
    </row>
    <row r="47" spans="1:7" x14ac:dyDescent="0.2">
      <c r="A47" s="31"/>
      <c r="B47" s="15" t="s">
        <v>45</v>
      </c>
      <c r="C47" s="13">
        <v>19.100000000000001</v>
      </c>
      <c r="D47" s="13">
        <f t="shared" si="0"/>
        <v>28.650000000000002</v>
      </c>
      <c r="E47" s="13">
        <v>31</v>
      </c>
      <c r="F47" s="13">
        <f t="shared" si="2"/>
        <v>31</v>
      </c>
      <c r="G47" s="14">
        <f t="shared" si="1"/>
        <v>35800.961506849322</v>
      </c>
    </row>
    <row r="48" spans="1:7" x14ac:dyDescent="0.2">
      <c r="A48" s="32"/>
      <c r="B48" s="15" t="s">
        <v>46</v>
      </c>
      <c r="C48" s="13">
        <v>19.03</v>
      </c>
      <c r="D48" s="13">
        <f t="shared" si="0"/>
        <v>28.545000000000002</v>
      </c>
      <c r="E48" s="13">
        <v>30</v>
      </c>
      <c r="F48" s="13">
        <f t="shared" si="2"/>
        <v>30</v>
      </c>
      <c r="G48" s="14">
        <f t="shared" si="1"/>
        <v>34519.116575342472</v>
      </c>
    </row>
    <row r="49" spans="1:7" x14ac:dyDescent="0.2">
      <c r="A49" s="34"/>
      <c r="B49" s="15" t="s">
        <v>47</v>
      </c>
      <c r="C49" s="13">
        <v>18.91</v>
      </c>
      <c r="D49" s="13">
        <f t="shared" si="0"/>
        <v>28.365000000000002</v>
      </c>
      <c r="E49" s="13">
        <v>31</v>
      </c>
      <c r="F49" s="13">
        <f t="shared" si="2"/>
        <v>31</v>
      </c>
      <c r="G49" s="14">
        <f t="shared" si="1"/>
        <v>35444.826287671232</v>
      </c>
    </row>
    <row r="50" spans="1:7" x14ac:dyDescent="0.2">
      <c r="A50" s="31">
        <v>2020</v>
      </c>
      <c r="B50" s="15" t="s">
        <v>48</v>
      </c>
      <c r="C50" s="13">
        <v>18.77</v>
      </c>
      <c r="D50" s="13">
        <f t="shared" si="0"/>
        <v>28.155000000000001</v>
      </c>
      <c r="E50" s="13">
        <v>31</v>
      </c>
      <c r="F50" s="13">
        <f t="shared" si="2"/>
        <v>31</v>
      </c>
      <c r="G50" s="14">
        <f t="shared" si="1"/>
        <v>35182.410863013698</v>
      </c>
    </row>
    <row r="51" spans="1:7" x14ac:dyDescent="0.2">
      <c r="A51" s="31"/>
      <c r="B51" s="15" t="s">
        <v>49</v>
      </c>
      <c r="C51" s="13">
        <v>19.059999999999999</v>
      </c>
      <c r="D51" s="13">
        <f t="shared" si="0"/>
        <v>28.589999999999996</v>
      </c>
      <c r="E51" s="13">
        <v>29</v>
      </c>
      <c r="F51" s="13">
        <f t="shared" si="2"/>
        <v>29</v>
      </c>
      <c r="G51" s="14">
        <f t="shared" si="1"/>
        <v>33421.083369863016</v>
      </c>
    </row>
    <row r="52" spans="1:7" x14ac:dyDescent="0.2">
      <c r="A52" s="31"/>
      <c r="B52" s="15" t="s">
        <v>50</v>
      </c>
      <c r="C52" s="13">
        <v>18.95</v>
      </c>
      <c r="D52" s="13">
        <f t="shared" si="0"/>
        <v>28.424999999999997</v>
      </c>
      <c r="E52" s="13">
        <v>31</v>
      </c>
      <c r="F52" s="13">
        <f t="shared" si="2"/>
        <v>31</v>
      </c>
      <c r="G52" s="14">
        <f t="shared" si="1"/>
        <v>35519.802123287664</v>
      </c>
    </row>
    <row r="53" spans="1:7" x14ac:dyDescent="0.2">
      <c r="A53" s="31"/>
      <c r="B53" s="15" t="s">
        <v>51</v>
      </c>
      <c r="C53" s="13">
        <v>18.690000000000001</v>
      </c>
      <c r="D53" s="13">
        <f t="shared" si="0"/>
        <v>28.035000000000004</v>
      </c>
      <c r="E53" s="13">
        <v>30</v>
      </c>
      <c r="F53" s="13">
        <f t="shared" si="2"/>
        <v>30</v>
      </c>
      <c r="G53" s="14">
        <f t="shared" si="1"/>
        <v>33902.37986301371</v>
      </c>
    </row>
    <row r="54" spans="1:7" x14ac:dyDescent="0.2">
      <c r="A54" s="31"/>
      <c r="B54" s="15" t="s">
        <v>52</v>
      </c>
      <c r="C54" s="13">
        <v>18.190000000000001</v>
      </c>
      <c r="D54" s="13">
        <f t="shared" si="0"/>
        <v>27.285000000000004</v>
      </c>
      <c r="E54" s="13">
        <v>31</v>
      </c>
      <c r="F54" s="13">
        <f t="shared" si="2"/>
        <v>31</v>
      </c>
      <c r="G54" s="14">
        <f t="shared" si="1"/>
        <v>34095.261246575348</v>
      </c>
    </row>
    <row r="55" spans="1:7" x14ac:dyDescent="0.2">
      <c r="A55" s="31"/>
      <c r="B55" s="15" t="s">
        <v>53</v>
      </c>
      <c r="C55" s="13">
        <v>18.12</v>
      </c>
      <c r="D55" s="13">
        <f t="shared" si="0"/>
        <v>27.18</v>
      </c>
      <c r="E55" s="13">
        <v>30</v>
      </c>
      <c r="F55" s="13">
        <f t="shared" si="2"/>
        <v>30</v>
      </c>
      <c r="G55" s="14">
        <f t="shared" si="1"/>
        <v>32868.438904109586</v>
      </c>
    </row>
    <row r="56" spans="1:7" x14ac:dyDescent="0.2">
      <c r="A56" s="31"/>
      <c r="B56" s="15" t="s">
        <v>42</v>
      </c>
      <c r="C56" s="13">
        <v>18.12</v>
      </c>
      <c r="D56" s="13">
        <f t="shared" si="0"/>
        <v>27.18</v>
      </c>
      <c r="E56" s="13">
        <v>31</v>
      </c>
      <c r="F56" s="13">
        <f t="shared" si="2"/>
        <v>31</v>
      </c>
      <c r="G56" s="14">
        <f t="shared" si="1"/>
        <v>33964.053534246574</v>
      </c>
    </row>
    <row r="57" spans="1:7" x14ac:dyDescent="0.2">
      <c r="A57" s="31"/>
      <c r="B57" s="15" t="s">
        <v>43</v>
      </c>
      <c r="C57" s="13">
        <v>18.29</v>
      </c>
      <c r="D57" s="13">
        <f t="shared" si="0"/>
        <v>27.434999999999999</v>
      </c>
      <c r="E57" s="13">
        <v>31</v>
      </c>
      <c r="F57" s="13">
        <f t="shared" si="2"/>
        <v>31</v>
      </c>
      <c r="G57" s="14">
        <f t="shared" si="1"/>
        <v>34282.700835616437</v>
      </c>
    </row>
    <row r="58" spans="1:7" x14ac:dyDescent="0.2">
      <c r="A58" s="31"/>
      <c r="B58" s="15" t="s">
        <v>44</v>
      </c>
      <c r="C58" s="13">
        <v>18.350000000000001</v>
      </c>
      <c r="D58" s="13">
        <f t="shared" si="0"/>
        <v>27.525000000000002</v>
      </c>
      <c r="E58" s="13">
        <v>30</v>
      </c>
      <c r="F58" s="13">
        <f t="shared" si="2"/>
        <v>30</v>
      </c>
      <c r="G58" s="14">
        <f t="shared" si="1"/>
        <v>33285.643150684933</v>
      </c>
    </row>
    <row r="59" spans="1:7" x14ac:dyDescent="0.2">
      <c r="A59" s="32"/>
      <c r="B59" s="15" t="s">
        <v>45</v>
      </c>
      <c r="C59" s="13">
        <v>18.09</v>
      </c>
      <c r="D59" s="13">
        <f t="shared" si="0"/>
        <v>27.134999999999998</v>
      </c>
      <c r="E59" s="13">
        <v>31</v>
      </c>
      <c r="F59" s="13">
        <f t="shared" si="2"/>
        <v>31</v>
      </c>
      <c r="G59" s="14">
        <f t="shared" si="1"/>
        <v>33907.821657534245</v>
      </c>
    </row>
    <row r="60" spans="1:7" x14ac:dyDescent="0.2">
      <c r="A60" s="33"/>
      <c r="B60" s="15" t="s">
        <v>46</v>
      </c>
      <c r="C60" s="13">
        <v>17.84</v>
      </c>
      <c r="D60" s="13">
        <f t="shared" si="0"/>
        <v>26.759999999999998</v>
      </c>
      <c r="E60" s="13">
        <v>30</v>
      </c>
      <c r="F60" s="13">
        <f t="shared" si="2"/>
        <v>30</v>
      </c>
      <c r="G60" s="14">
        <f t="shared" si="1"/>
        <v>32360.538082191779</v>
      </c>
    </row>
    <row r="61" spans="1:7" x14ac:dyDescent="0.2">
      <c r="A61" s="34"/>
      <c r="B61" s="15" t="s">
        <v>47</v>
      </c>
      <c r="C61" s="13">
        <v>17.46</v>
      </c>
      <c r="D61" s="13">
        <f t="shared" si="0"/>
        <v>26.19</v>
      </c>
      <c r="E61" s="13">
        <v>31</v>
      </c>
      <c r="F61" s="13">
        <f t="shared" si="2"/>
        <v>31</v>
      </c>
      <c r="G61" s="14">
        <f t="shared" si="1"/>
        <v>32726.952246575347</v>
      </c>
    </row>
    <row r="62" spans="1:7" x14ac:dyDescent="0.2">
      <c r="A62" s="31">
        <v>2021</v>
      </c>
      <c r="B62" s="15" t="s">
        <v>48</v>
      </c>
      <c r="C62" s="13">
        <v>17.32</v>
      </c>
      <c r="D62" s="13">
        <f t="shared" si="0"/>
        <v>25.98</v>
      </c>
      <c r="E62" s="13">
        <v>31</v>
      </c>
      <c r="F62" s="13">
        <f t="shared" si="2"/>
        <v>31</v>
      </c>
      <c r="G62" s="14">
        <f t="shared" si="1"/>
        <v>32464.536821917813</v>
      </c>
    </row>
    <row r="63" spans="1:7" x14ac:dyDescent="0.2">
      <c r="A63" s="31"/>
      <c r="B63" s="15" t="s">
        <v>49</v>
      </c>
      <c r="C63" s="13">
        <v>17.54</v>
      </c>
      <c r="D63" s="13">
        <f t="shared" si="0"/>
        <v>26.31</v>
      </c>
      <c r="E63" s="13">
        <v>28</v>
      </c>
      <c r="F63" s="13">
        <f t="shared" si="2"/>
        <v>28</v>
      </c>
      <c r="G63" s="14">
        <f t="shared" si="1"/>
        <v>29695.26805479452</v>
      </c>
    </row>
    <row r="64" spans="1:7" x14ac:dyDescent="0.2">
      <c r="A64" s="31"/>
      <c r="B64" s="15" t="s">
        <v>50</v>
      </c>
      <c r="C64" s="13">
        <v>17.41</v>
      </c>
      <c r="D64" s="13">
        <f t="shared" si="0"/>
        <v>26.115000000000002</v>
      </c>
      <c r="E64" s="13">
        <v>31</v>
      </c>
      <c r="F64" s="13">
        <f t="shared" si="2"/>
        <v>31</v>
      </c>
      <c r="G64" s="14">
        <f t="shared" si="1"/>
        <v>32633.232452054792</v>
      </c>
    </row>
    <row r="65" spans="1:7" x14ac:dyDescent="0.2">
      <c r="A65" s="31"/>
      <c r="B65" s="15" t="s">
        <v>51</v>
      </c>
      <c r="C65" s="13">
        <v>17.309999999999999</v>
      </c>
      <c r="D65" s="13">
        <f t="shared" si="0"/>
        <v>25.964999999999996</v>
      </c>
      <c r="E65" s="13">
        <v>30</v>
      </c>
      <c r="F65" s="13">
        <f t="shared" si="2"/>
        <v>30</v>
      </c>
      <c r="G65" s="14">
        <f t="shared" si="1"/>
        <v>31399.154383561636</v>
      </c>
    </row>
    <row r="66" spans="1:7" x14ac:dyDescent="0.2">
      <c r="A66" s="31"/>
      <c r="B66" s="15" t="s">
        <v>52</v>
      </c>
      <c r="C66" s="13">
        <v>17.22</v>
      </c>
      <c r="D66" s="13">
        <f t="shared" si="0"/>
        <v>25.83</v>
      </c>
      <c r="E66" s="13">
        <v>31</v>
      </c>
      <c r="F66" s="13">
        <f t="shared" si="2"/>
        <v>31</v>
      </c>
      <c r="G66" s="14">
        <f t="shared" si="1"/>
        <v>32277.097232876709</v>
      </c>
    </row>
    <row r="67" spans="1:7" x14ac:dyDescent="0.2">
      <c r="A67" s="31"/>
      <c r="B67" s="15" t="s">
        <v>53</v>
      </c>
      <c r="C67" s="13">
        <v>17.21</v>
      </c>
      <c r="D67" s="13">
        <f t="shared" si="0"/>
        <v>25.815000000000001</v>
      </c>
      <c r="E67" s="13">
        <v>30</v>
      </c>
      <c r="F67" s="13">
        <f t="shared" si="2"/>
        <v>30</v>
      </c>
      <c r="G67" s="14">
        <f t="shared" si="1"/>
        <v>31217.761232876714</v>
      </c>
    </row>
    <row r="68" spans="1:7" x14ac:dyDescent="0.2">
      <c r="A68" s="31"/>
      <c r="B68" s="15" t="s">
        <v>42</v>
      </c>
      <c r="C68" s="13">
        <v>17.18</v>
      </c>
      <c r="D68" s="13">
        <f t="shared" si="0"/>
        <v>25.77</v>
      </c>
      <c r="E68" s="13">
        <v>31</v>
      </c>
      <c r="F68" s="13">
        <f t="shared" si="2"/>
        <v>31</v>
      </c>
      <c r="G68" s="14">
        <f t="shared" si="1"/>
        <v>32202.121397260267</v>
      </c>
    </row>
    <row r="69" spans="1:7" x14ac:dyDescent="0.2">
      <c r="A69" s="31"/>
      <c r="B69" s="15" t="s">
        <v>43</v>
      </c>
      <c r="C69" s="13">
        <v>17.239999999999998</v>
      </c>
      <c r="D69" s="13">
        <f t="shared" si="0"/>
        <v>25.86</v>
      </c>
      <c r="E69" s="13">
        <v>31</v>
      </c>
      <c r="F69" s="13">
        <f t="shared" si="2"/>
        <v>31</v>
      </c>
      <c r="G69" s="14">
        <f t="shared" si="1"/>
        <v>32314.585150684929</v>
      </c>
    </row>
    <row r="70" spans="1:7" x14ac:dyDescent="0.2">
      <c r="A70" s="32"/>
      <c r="B70" s="15" t="s">
        <v>44</v>
      </c>
      <c r="C70" s="13">
        <v>17.190000000000001</v>
      </c>
      <c r="D70" s="13">
        <f t="shared" ref="D70:D88" si="3">+C70*1.5</f>
        <v>25.785000000000004</v>
      </c>
      <c r="E70" s="13">
        <v>30</v>
      </c>
      <c r="F70" s="13">
        <f t="shared" si="2"/>
        <v>30</v>
      </c>
      <c r="G70" s="14">
        <f t="shared" ref="G70:G88" si="4">+$B$2*D70%/365*F70</f>
        <v>31181.482602739725</v>
      </c>
    </row>
    <row r="71" spans="1:7" x14ac:dyDescent="0.2">
      <c r="A71" s="33"/>
      <c r="B71" s="15" t="s">
        <v>45</v>
      </c>
      <c r="C71" s="13">
        <v>17.079999999999998</v>
      </c>
      <c r="D71" s="12">
        <f t="shared" si="3"/>
        <v>25.619999999999997</v>
      </c>
      <c r="E71" s="13">
        <v>31</v>
      </c>
      <c r="F71" s="13">
        <f t="shared" si="2"/>
        <v>31</v>
      </c>
      <c r="G71" s="14">
        <f t="shared" si="4"/>
        <v>32014.681808219182</v>
      </c>
    </row>
    <row r="72" spans="1:7" x14ac:dyDescent="0.2">
      <c r="A72" s="33"/>
      <c r="B72" s="15" t="s">
        <v>46</v>
      </c>
      <c r="C72" s="13">
        <v>17.27</v>
      </c>
      <c r="D72" s="12">
        <f t="shared" si="3"/>
        <v>25.905000000000001</v>
      </c>
      <c r="E72" s="13">
        <v>30</v>
      </c>
      <c r="F72" s="13">
        <f t="shared" si="2"/>
        <v>30</v>
      </c>
      <c r="G72" s="14">
        <f t="shared" si="4"/>
        <v>31326.597123287676</v>
      </c>
    </row>
    <row r="73" spans="1:7" x14ac:dyDescent="0.2">
      <c r="A73" s="34"/>
      <c r="B73" s="15" t="s">
        <v>47</v>
      </c>
      <c r="C73" s="13">
        <v>17.46</v>
      </c>
      <c r="D73" s="12">
        <f t="shared" si="3"/>
        <v>26.19</v>
      </c>
      <c r="E73" s="13">
        <v>31</v>
      </c>
      <c r="F73" s="13">
        <f t="shared" ref="F73:F88" si="5">+E73</f>
        <v>31</v>
      </c>
      <c r="G73" s="14">
        <f t="shared" si="4"/>
        <v>32726.952246575347</v>
      </c>
    </row>
    <row r="74" spans="1:7" x14ac:dyDescent="0.2">
      <c r="A74" s="31">
        <v>2022</v>
      </c>
      <c r="B74" s="15" t="s">
        <v>48</v>
      </c>
      <c r="C74" s="13">
        <v>17.66</v>
      </c>
      <c r="D74" s="12">
        <f t="shared" si="3"/>
        <v>26.490000000000002</v>
      </c>
      <c r="E74" s="13">
        <v>31</v>
      </c>
      <c r="F74" s="13">
        <f t="shared" si="5"/>
        <v>31</v>
      </c>
      <c r="G74" s="14">
        <f t="shared" si="4"/>
        <v>33101.831424657539</v>
      </c>
    </row>
    <row r="75" spans="1:7" x14ac:dyDescent="0.2">
      <c r="A75" s="31"/>
      <c r="B75" s="15" t="s">
        <v>49</v>
      </c>
      <c r="C75" s="13">
        <v>18.3</v>
      </c>
      <c r="D75" s="12">
        <f t="shared" si="3"/>
        <v>27.450000000000003</v>
      </c>
      <c r="E75" s="13">
        <v>28</v>
      </c>
      <c r="F75" s="13">
        <f t="shared" si="5"/>
        <v>28</v>
      </c>
      <c r="G75" s="14">
        <f t="shared" si="4"/>
        <v>30981.950136986306</v>
      </c>
    </row>
    <row r="76" spans="1:7" x14ac:dyDescent="0.2">
      <c r="A76" s="31"/>
      <c r="B76" s="15" t="s">
        <v>50</v>
      </c>
      <c r="C76" s="13">
        <v>18.47</v>
      </c>
      <c r="D76" s="12">
        <f t="shared" si="3"/>
        <v>27.704999999999998</v>
      </c>
      <c r="E76" s="13">
        <v>31</v>
      </c>
      <c r="F76" s="13">
        <f t="shared" si="5"/>
        <v>31</v>
      </c>
      <c r="G76" s="14">
        <f t="shared" si="4"/>
        <v>34620.09209589041</v>
      </c>
    </row>
    <row r="77" spans="1:7" x14ac:dyDescent="0.2">
      <c r="A77" s="31"/>
      <c r="B77" s="15" t="s">
        <v>51</v>
      </c>
      <c r="C77" s="13">
        <v>19.05</v>
      </c>
      <c r="D77" s="12">
        <f t="shared" si="3"/>
        <v>28.575000000000003</v>
      </c>
      <c r="E77" s="13">
        <v>30</v>
      </c>
      <c r="F77" s="13">
        <f t="shared" si="5"/>
        <v>30</v>
      </c>
      <c r="G77" s="14">
        <f t="shared" si="4"/>
        <v>34555.39520547945</v>
      </c>
    </row>
    <row r="78" spans="1:7" x14ac:dyDescent="0.2">
      <c r="A78" s="31"/>
      <c r="B78" s="15" t="s">
        <v>52</v>
      </c>
      <c r="C78" s="13">
        <v>19.71</v>
      </c>
      <c r="D78" s="12">
        <f t="shared" si="3"/>
        <v>29.565000000000001</v>
      </c>
      <c r="E78" s="13">
        <v>31</v>
      </c>
      <c r="F78" s="13">
        <f t="shared" si="5"/>
        <v>31</v>
      </c>
      <c r="G78" s="14">
        <f t="shared" si="4"/>
        <v>36944.343000000008</v>
      </c>
    </row>
    <row r="79" spans="1:7" x14ac:dyDescent="0.2">
      <c r="A79" s="31"/>
      <c r="B79" s="15" t="s">
        <v>53</v>
      </c>
      <c r="C79" s="13">
        <v>20.399999999999999</v>
      </c>
      <c r="D79" s="12">
        <f t="shared" si="3"/>
        <v>30.599999999999998</v>
      </c>
      <c r="E79" s="13">
        <v>30</v>
      </c>
      <c r="F79" s="13">
        <f t="shared" si="5"/>
        <v>30</v>
      </c>
      <c r="G79" s="14">
        <f t="shared" si="4"/>
        <v>37004.202739726024</v>
      </c>
    </row>
    <row r="80" spans="1:7" x14ac:dyDescent="0.2">
      <c r="A80" s="31"/>
      <c r="B80" s="15" t="s">
        <v>42</v>
      </c>
      <c r="C80" s="13">
        <v>21.28</v>
      </c>
      <c r="D80" s="12">
        <f t="shared" si="3"/>
        <v>31.92</v>
      </c>
      <c r="E80" s="13">
        <v>31</v>
      </c>
      <c r="F80" s="13">
        <f t="shared" si="5"/>
        <v>31</v>
      </c>
      <c r="G80" s="14">
        <f t="shared" si="4"/>
        <v>39887.144547945216</v>
      </c>
    </row>
    <row r="81" spans="1:7" x14ac:dyDescent="0.2">
      <c r="A81" s="31"/>
      <c r="B81" s="15" t="s">
        <v>43</v>
      </c>
      <c r="C81" s="13">
        <v>22.21</v>
      </c>
      <c r="D81" s="12">
        <f t="shared" si="3"/>
        <v>33.314999999999998</v>
      </c>
      <c r="E81" s="13">
        <v>31</v>
      </c>
      <c r="F81" s="13">
        <f t="shared" si="5"/>
        <v>31</v>
      </c>
      <c r="G81" s="14">
        <f t="shared" si="4"/>
        <v>41630.332726027402</v>
      </c>
    </row>
    <row r="82" spans="1:7" x14ac:dyDescent="0.2">
      <c r="A82" s="31"/>
      <c r="B82" s="15" t="s">
        <v>44</v>
      </c>
      <c r="C82" s="13">
        <v>23.5</v>
      </c>
      <c r="D82" s="12">
        <f t="shared" si="3"/>
        <v>35.25</v>
      </c>
      <c r="E82" s="13">
        <v>30</v>
      </c>
      <c r="F82" s="13">
        <f t="shared" si="5"/>
        <v>30</v>
      </c>
      <c r="G82" s="14">
        <f t="shared" si="4"/>
        <v>42627.390410958898</v>
      </c>
    </row>
    <row r="83" spans="1:7" x14ac:dyDescent="0.2">
      <c r="A83" s="31"/>
      <c r="B83" s="15" t="s">
        <v>45</v>
      </c>
      <c r="C83" s="13">
        <v>24.61</v>
      </c>
      <c r="D83" s="12">
        <f t="shared" si="3"/>
        <v>36.914999999999999</v>
      </c>
      <c r="E83" s="13">
        <v>31</v>
      </c>
      <c r="F83" s="13">
        <f t="shared" si="5"/>
        <v>31</v>
      </c>
      <c r="G83" s="14">
        <f t="shared" si="4"/>
        <v>46128.8828630137</v>
      </c>
    </row>
    <row r="84" spans="1:7" x14ac:dyDescent="0.2">
      <c r="A84" s="31"/>
      <c r="B84" s="15" t="s">
        <v>46</v>
      </c>
      <c r="C84" s="13">
        <v>25.78</v>
      </c>
      <c r="D84" s="12">
        <f t="shared" si="3"/>
        <v>38.67</v>
      </c>
      <c r="E84" s="13">
        <v>30</v>
      </c>
      <c r="F84" s="13">
        <f t="shared" si="5"/>
        <v>30</v>
      </c>
      <c r="G84" s="14">
        <f t="shared" si="4"/>
        <v>46763.154246575352</v>
      </c>
    </row>
    <row r="85" spans="1:7" x14ac:dyDescent="0.2">
      <c r="A85" s="31"/>
      <c r="B85" s="15" t="s">
        <v>47</v>
      </c>
      <c r="C85" s="13">
        <v>27.64</v>
      </c>
      <c r="D85" s="12">
        <f t="shared" si="3"/>
        <v>41.46</v>
      </c>
      <c r="E85" s="13">
        <v>31</v>
      </c>
      <c r="F85" s="13">
        <f t="shared" si="5"/>
        <v>31</v>
      </c>
      <c r="G85" s="14">
        <f t="shared" si="4"/>
        <v>51808.302410958902</v>
      </c>
    </row>
    <row r="86" spans="1:7" x14ac:dyDescent="0.2">
      <c r="A86" s="31">
        <v>2023</v>
      </c>
      <c r="B86" s="15" t="s">
        <v>48</v>
      </c>
      <c r="C86" s="13">
        <v>28.84</v>
      </c>
      <c r="D86" s="13">
        <f t="shared" si="3"/>
        <v>43.26</v>
      </c>
      <c r="E86" s="13">
        <v>31</v>
      </c>
      <c r="F86" s="13">
        <f t="shared" si="5"/>
        <v>31</v>
      </c>
      <c r="G86" s="14">
        <f t="shared" si="4"/>
        <v>54057.577479452055</v>
      </c>
    </row>
    <row r="87" spans="1:7" x14ac:dyDescent="0.2">
      <c r="A87" s="31"/>
      <c r="B87" s="15" t="s">
        <v>49</v>
      </c>
      <c r="C87" s="13">
        <v>30.18</v>
      </c>
      <c r="D87" s="13">
        <f t="shared" si="3"/>
        <v>45.269999999999996</v>
      </c>
      <c r="E87" s="13">
        <v>28</v>
      </c>
      <c r="F87" s="13">
        <f t="shared" si="5"/>
        <v>28</v>
      </c>
      <c r="G87" s="14">
        <f t="shared" si="4"/>
        <v>51094.822684931496</v>
      </c>
    </row>
    <row r="88" spans="1:7" x14ac:dyDescent="0.2">
      <c r="A88" s="31"/>
      <c r="B88" s="15" t="s">
        <v>50</v>
      </c>
      <c r="C88" s="13">
        <v>30.84</v>
      </c>
      <c r="D88" s="13">
        <f t="shared" si="3"/>
        <v>46.26</v>
      </c>
      <c r="E88" s="13">
        <v>30</v>
      </c>
      <c r="F88" s="13">
        <f t="shared" si="5"/>
        <v>30</v>
      </c>
      <c r="G88" s="14">
        <f t="shared" si="4"/>
        <v>55941.647671232866</v>
      </c>
    </row>
    <row r="89" spans="1:7" x14ac:dyDescent="0.2">
      <c r="A89" s="16"/>
      <c r="B89" s="5"/>
      <c r="C89" s="6"/>
      <c r="D89" s="6"/>
      <c r="E89" s="6"/>
      <c r="F89" s="6"/>
      <c r="G89" s="4"/>
    </row>
    <row r="90" spans="1:7" x14ac:dyDescent="0.2">
      <c r="A90" s="16"/>
      <c r="B90" s="5"/>
      <c r="C90" s="6"/>
      <c r="D90" s="6"/>
      <c r="E90" s="6"/>
      <c r="F90" s="6"/>
      <c r="G90" s="4"/>
    </row>
    <row r="91" spans="1:7" x14ac:dyDescent="0.2">
      <c r="A91" s="16"/>
      <c r="B91" s="5"/>
      <c r="C91" s="6"/>
      <c r="D91" s="6"/>
      <c r="E91" s="6"/>
      <c r="F91" s="6"/>
      <c r="G91" s="4"/>
    </row>
    <row r="92" spans="1:7" x14ac:dyDescent="0.2">
      <c r="A92" s="16"/>
      <c r="B92" s="5"/>
      <c r="C92" s="6"/>
      <c r="D92" s="6"/>
      <c r="E92" s="6"/>
      <c r="F92" s="6"/>
      <c r="G92" s="4"/>
    </row>
    <row r="93" spans="1:7" x14ac:dyDescent="0.2">
      <c r="A93" s="16"/>
      <c r="B93" s="5"/>
      <c r="C93" s="6"/>
      <c r="D93" s="6"/>
      <c r="E93" s="6"/>
      <c r="F93" s="6"/>
      <c r="G93" s="4"/>
    </row>
    <row r="94" spans="1:7" x14ac:dyDescent="0.2">
      <c r="A94" s="16"/>
      <c r="B94" s="5"/>
      <c r="C94" s="6"/>
      <c r="D94" s="6"/>
      <c r="E94" s="6"/>
      <c r="F94" s="6"/>
      <c r="G94" s="4"/>
    </row>
    <row r="95" spans="1:7" x14ac:dyDescent="0.2">
      <c r="A95" s="16"/>
      <c r="B95" s="5"/>
      <c r="C95" s="6"/>
      <c r="D95" s="6"/>
      <c r="E95" s="6"/>
      <c r="F95" s="6"/>
      <c r="G95" s="4"/>
    </row>
    <row r="96" spans="1:7" x14ac:dyDescent="0.2">
      <c r="A96" s="4"/>
      <c r="B96" s="5"/>
      <c r="C96" s="6"/>
      <c r="D96" s="6"/>
      <c r="E96" s="6"/>
      <c r="F96" s="6"/>
      <c r="G96" s="4"/>
    </row>
    <row r="97" spans="1:7" x14ac:dyDescent="0.2">
      <c r="A97" s="4"/>
      <c r="B97" s="5"/>
      <c r="C97" s="6"/>
      <c r="D97" s="6"/>
      <c r="E97" s="17" t="s">
        <v>54</v>
      </c>
      <c r="F97" s="6"/>
      <c r="G97" s="18">
        <f>SUM(G6:G88)</f>
        <v>3003114.7705479441</v>
      </c>
    </row>
    <row r="98" spans="1:7" x14ac:dyDescent="0.2">
      <c r="A98" s="4"/>
      <c r="B98" s="5"/>
      <c r="C98" s="6"/>
      <c r="D98" s="6"/>
      <c r="E98" s="17" t="s">
        <v>55</v>
      </c>
      <c r="F98" s="6"/>
      <c r="G98" s="18">
        <f>+$B$2</f>
        <v>1471300</v>
      </c>
    </row>
    <row r="99" spans="1:7" ht="16" thickBot="1" x14ac:dyDescent="0.25">
      <c r="A99" s="4"/>
      <c r="B99" s="5"/>
      <c r="C99" s="6"/>
      <c r="D99" s="6"/>
      <c r="E99" s="17" t="s">
        <v>56</v>
      </c>
      <c r="F99" s="6"/>
      <c r="G99" s="18">
        <v>0</v>
      </c>
    </row>
    <row r="100" spans="1:7" ht="16" thickBot="1" x14ac:dyDescent="0.25">
      <c r="A100" s="4"/>
      <c r="B100" s="5"/>
      <c r="C100" s="6"/>
      <c r="D100" s="6"/>
      <c r="E100" s="17" t="s">
        <v>57</v>
      </c>
      <c r="F100" s="6"/>
      <c r="G100" s="19">
        <f>SUM(G97:G99)</f>
        <v>4474414.7705479441</v>
      </c>
    </row>
    <row r="101" spans="1:7" x14ac:dyDescent="0.2">
      <c r="A101" s="4"/>
      <c r="B101" s="5"/>
      <c r="C101" s="6"/>
      <c r="D101" s="6"/>
      <c r="E101" s="6"/>
      <c r="F101" s="6"/>
      <c r="G101" s="4"/>
    </row>
    <row r="102" spans="1:7" x14ac:dyDescent="0.2">
      <c r="A102" s="4"/>
      <c r="B102" s="5"/>
      <c r="C102" s="6"/>
      <c r="D102" s="6"/>
      <c r="E102" s="6"/>
      <c r="F102" s="6"/>
      <c r="G102" s="21"/>
    </row>
    <row r="103" spans="1:7" x14ac:dyDescent="0.2">
      <c r="A103" s="4"/>
      <c r="B103" s="5"/>
      <c r="C103" s="6"/>
      <c r="D103" s="6"/>
      <c r="E103" s="6"/>
      <c r="F103" s="6"/>
      <c r="G103" s="21"/>
    </row>
    <row r="104" spans="1:7" x14ac:dyDescent="0.2">
      <c r="A104" s="4"/>
      <c r="B104" s="5"/>
      <c r="C104" s="6"/>
      <c r="D104" s="6"/>
      <c r="E104" s="6"/>
      <c r="F104" s="6"/>
      <c r="G104" s="4"/>
    </row>
    <row r="105" spans="1:7" x14ac:dyDescent="0.2">
      <c r="A105" s="4"/>
      <c r="B105" s="5"/>
      <c r="C105" s="6"/>
      <c r="D105" s="6"/>
      <c r="E105" s="6"/>
      <c r="F105" s="6"/>
      <c r="G105" s="4"/>
    </row>
    <row r="106" spans="1:7" x14ac:dyDescent="0.2">
      <c r="A106" s="4"/>
      <c r="B106" s="5"/>
      <c r="C106" s="6"/>
      <c r="D106" s="6"/>
      <c r="E106" s="6"/>
      <c r="F106" s="6"/>
      <c r="G106" s="4"/>
    </row>
    <row r="107" spans="1:7" x14ac:dyDescent="0.2">
      <c r="A107" s="4"/>
      <c r="B107" s="5"/>
      <c r="C107" s="6"/>
      <c r="D107" s="6"/>
      <c r="E107" s="6"/>
      <c r="F107" s="6"/>
      <c r="G107" s="4"/>
    </row>
    <row r="108" spans="1:7" x14ac:dyDescent="0.2">
      <c r="A108" s="4"/>
      <c r="B108" s="5"/>
      <c r="C108" s="6"/>
      <c r="D108" s="6"/>
      <c r="E108" s="6"/>
      <c r="F108" s="6"/>
      <c r="G108" s="4"/>
    </row>
    <row r="109" spans="1:7" x14ac:dyDescent="0.2">
      <c r="A109" s="4"/>
      <c r="B109" s="5"/>
      <c r="C109" s="6"/>
      <c r="D109" s="6"/>
      <c r="E109" s="6"/>
      <c r="F109" s="6"/>
      <c r="G109" s="4"/>
    </row>
    <row r="110" spans="1:7" x14ac:dyDescent="0.2">
      <c r="A110" s="4"/>
      <c r="B110" s="5"/>
      <c r="C110" s="6"/>
      <c r="D110" s="6"/>
      <c r="E110" s="6"/>
      <c r="F110" s="6"/>
      <c r="G110" s="4"/>
    </row>
    <row r="111" spans="1:7" x14ac:dyDescent="0.2">
      <c r="A111" s="4"/>
      <c r="B111" s="5"/>
      <c r="C111" s="6"/>
      <c r="D111" s="6"/>
      <c r="E111" s="6"/>
      <c r="F111" s="6"/>
      <c r="G111" s="4"/>
    </row>
    <row r="112" spans="1:7" x14ac:dyDescent="0.2">
      <c r="A112" s="4"/>
      <c r="B112" s="20"/>
      <c r="C112" s="6"/>
      <c r="D112" s="6"/>
      <c r="E112" s="6"/>
      <c r="F112" s="6"/>
      <c r="G112" s="4"/>
    </row>
    <row r="113" spans="1:7" x14ac:dyDescent="0.2">
      <c r="A113" s="4"/>
      <c r="B113" s="20"/>
      <c r="C113" s="6"/>
      <c r="D113" s="6"/>
      <c r="E113" s="6"/>
      <c r="F113" s="6"/>
      <c r="G113" s="4"/>
    </row>
    <row r="114" spans="1:7" x14ac:dyDescent="0.2">
      <c r="A114" s="4"/>
      <c r="B114" s="20"/>
      <c r="C114" s="6"/>
      <c r="D114" s="6"/>
      <c r="E114" s="6"/>
      <c r="F114" s="6"/>
      <c r="G114" s="4"/>
    </row>
  </sheetData>
  <mergeCells count="8">
    <mergeCell ref="A74:A85"/>
    <mergeCell ref="A86:A88"/>
    <mergeCell ref="A6:A13"/>
    <mergeCell ref="A14:A25"/>
    <mergeCell ref="A26:A37"/>
    <mergeCell ref="A38:A49"/>
    <mergeCell ref="A50:A61"/>
    <mergeCell ref="A62:A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Hoja relación valores</vt:lpstr>
      <vt:lpstr>Capital completo</vt:lpstr>
      <vt:lpstr>05-5734</vt:lpstr>
      <vt:lpstr>05-6169</vt:lpstr>
      <vt:lpstr>05-6765</vt:lpstr>
      <vt:lpstr>05-7757</vt:lpstr>
      <vt:lpstr>05-7766</vt:lpstr>
      <vt:lpstr>05-8937</vt:lpstr>
      <vt:lpstr>05-9044</vt:lpstr>
      <vt:lpstr>05-9137</vt:lpstr>
      <vt:lpstr>05-9339</vt:lpstr>
      <vt:lpstr>05-10137</vt:lpstr>
      <vt:lpstr>05-11167</vt:lpstr>
      <vt:lpstr>05-12796</vt:lpstr>
      <vt:lpstr>05-12889</vt:lpstr>
      <vt:lpstr>05-12890</vt:lpstr>
      <vt:lpstr>05-14667</vt:lpstr>
      <vt:lpstr>05-16845</vt:lpstr>
      <vt:lpstr>24479</vt:lpstr>
      <vt:lpstr>24755</vt:lpstr>
      <vt:lpstr>05-30137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CONSTANZA PIÑEROS</cp:lastModifiedBy>
  <dcterms:created xsi:type="dcterms:W3CDTF">2023-10-13T15:14:54Z</dcterms:created>
  <dcterms:modified xsi:type="dcterms:W3CDTF">2023-10-20T03:03:12Z</dcterms:modified>
</cp:coreProperties>
</file>