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77709f4057ec831/Escritorio/LIQ INTERESES/"/>
    </mc:Choice>
  </mc:AlternateContent>
  <xr:revisionPtr revIDLastSave="98" documentId="8_{F9F78CC5-9D37-4DF2-941F-1495B066399B}" xr6:coauthVersionLast="47" xr6:coauthVersionMax="47" xr10:uidLastSave="{D6B3363D-B51C-4168-B765-139C55C3DBBC}"/>
  <bookViews>
    <workbookView xWindow="-120" yWindow="-120" windowWidth="20730" windowHeight="11040" xr2:uid="{79ED890E-18C1-454F-BD8A-31218ACC512A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H14" i="1"/>
  <c r="H5" i="1"/>
  <c r="H4" i="1"/>
  <c r="H6" i="1"/>
  <c r="H7" i="1"/>
  <c r="H8" i="1"/>
  <c r="H9" i="1"/>
  <c r="H10" i="1"/>
  <c r="H11" i="1"/>
  <c r="H12" i="1"/>
  <c r="H13" i="1"/>
  <c r="I4" i="1" l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H17" i="1"/>
  <c r="D19" i="1"/>
  <c r="H16" i="1"/>
  <c r="H15" i="1"/>
  <c r="H18" i="1" s="1"/>
</calcChain>
</file>

<file path=xl/sharedStrings.xml><?xml version="1.0" encoding="utf-8"?>
<sst xmlns="http://schemas.openxmlformats.org/spreadsheetml/2006/main" count="16" uniqueCount="14">
  <si>
    <t>CAPITAL</t>
  </si>
  <si>
    <t>FECHA PRESTAMO</t>
  </si>
  <si>
    <t>FECHA exigibildad</t>
  </si>
  <si>
    <t>MES</t>
  </si>
  <si>
    <t>DIAS DE MORA</t>
  </si>
  <si>
    <t>INTERES DE MORA</t>
  </si>
  <si>
    <t>ACUMULADO INTERES DE MORA</t>
  </si>
  <si>
    <t>TASA DE INT DE MORA</t>
  </si>
  <si>
    <t xml:space="preserve"> </t>
  </si>
  <si>
    <t>31/06/2022</t>
  </si>
  <si>
    <t>TOTAL INTERES</t>
  </si>
  <si>
    <t>Capital</t>
  </si>
  <si>
    <t>Interes Moratorio 18/07/2022</t>
  </si>
  <si>
    <t>Interes Moratorio 19/07/2022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</si>
</sst>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2" xfId="1" applyFont="1" applyBorder="1"/>
    <xf numFmtId="14" fontId="0" fillId="0" borderId="0" xfId="0" applyNumberFormat="1"/>
    <xf numFmtId="14" fontId="0" fillId="0" borderId="3" xfId="0" applyNumberFormat="1" applyBorder="1"/>
    <xf numFmtId="164" fontId="0" fillId="0" borderId="4" xfId="1" applyFont="1" applyBorder="1"/>
    <xf numFmtId="14" fontId="0" fillId="0" borderId="5" xfId="0" applyNumberFormat="1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165" fontId="0" fillId="0" borderId="7" xfId="1" applyNumberFormat="1" applyFont="1" applyBorder="1"/>
    <xf numFmtId="165" fontId="0" fillId="0" borderId="8" xfId="0" applyNumberFormat="1" applyBorder="1"/>
    <xf numFmtId="0" fontId="0" fillId="0" borderId="9" xfId="0" applyBorder="1"/>
    <xf numFmtId="0" fontId="0" fillId="0" borderId="10" xfId="0" applyBorder="1"/>
    <xf numFmtId="17" fontId="0" fillId="0" borderId="11" xfId="0" applyNumberFormat="1" applyBorder="1"/>
    <xf numFmtId="0" fontId="0" fillId="0" borderId="1" xfId="0" applyBorder="1"/>
    <xf numFmtId="165" fontId="2" fillId="0" borderId="1" xfId="0" applyNumberFormat="1" applyFont="1" applyBorder="1"/>
    <xf numFmtId="165" fontId="2" fillId="0" borderId="12" xfId="0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0" fontId="2" fillId="0" borderId="4" xfId="0" applyFont="1" applyBorder="1"/>
    <xf numFmtId="165" fontId="2" fillId="0" borderId="4" xfId="1" applyNumberFormat="1" applyFont="1" applyBorder="1"/>
    <xf numFmtId="0" fontId="2" fillId="0" borderId="9" xfId="0" applyFont="1" applyBorder="1"/>
    <xf numFmtId="165" fontId="2" fillId="0" borderId="9" xfId="1" applyNumberFormat="1" applyFont="1" applyBorder="1"/>
    <xf numFmtId="14" fontId="0" fillId="0" borderId="6" xfId="0" applyNumberFormat="1" applyBorder="1"/>
    <xf numFmtId="14" fontId="0" fillId="0" borderId="13" xfId="0" applyNumberFormat="1" applyBorder="1"/>
    <xf numFmtId="0" fontId="0" fillId="0" borderId="13" xfId="0" applyBorder="1"/>
    <xf numFmtId="165" fontId="0" fillId="0" borderId="13" xfId="0" applyNumberFormat="1" applyBorder="1"/>
    <xf numFmtId="10" fontId="0" fillId="0" borderId="7" xfId="2" applyNumberFormat="1" applyFont="1" applyBorder="1"/>
    <xf numFmtId="10" fontId="0" fillId="0" borderId="13" xfId="2" applyNumberFormat="1" applyFont="1" applyBorder="1"/>
    <xf numFmtId="166" fontId="0" fillId="0" borderId="7" xfId="1" applyNumberFormat="1" applyFont="1" applyBorder="1"/>
    <xf numFmtId="166" fontId="0" fillId="0" borderId="8" xfId="0" applyNumberFormat="1" applyBorder="1"/>
    <xf numFmtId="166" fontId="0" fillId="0" borderId="0" xfId="0" applyNumberFormat="1"/>
    <xf numFmtId="164" fontId="0" fillId="0" borderId="0" xfId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FAF51-61C2-4A35-AA02-BF1A15C8DA59}">
  <dimension ref="C2:N25"/>
  <sheetViews>
    <sheetView tabSelected="1" workbookViewId="0">
      <selection activeCell="L4" sqref="L4"/>
    </sheetView>
  </sheetViews>
  <sheetFormatPr defaultColWidth="11.42578125" defaultRowHeight="15"/>
  <cols>
    <col min="3" max="3" width="27" customWidth="1"/>
    <col min="4" max="4" width="16" customWidth="1"/>
    <col min="9" max="9" width="14.140625" customWidth="1"/>
    <col min="12" max="12" width="14.140625" bestFit="1" customWidth="1"/>
  </cols>
  <sheetData>
    <row r="2" spans="3:14" ht="15.75" thickBot="1"/>
    <row r="3" spans="3:14" ht="45.75" thickBot="1">
      <c r="C3" s="1" t="s">
        <v>0</v>
      </c>
      <c r="D3" s="1" t="s">
        <v>1</v>
      </c>
      <c r="E3" s="1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</row>
    <row r="4" spans="3:14">
      <c r="C4" s="3">
        <v>40000000</v>
      </c>
      <c r="D4" s="4" t="s">
        <v>8</v>
      </c>
      <c r="E4" s="5">
        <v>44495</v>
      </c>
      <c r="F4" s="25">
        <v>44500</v>
      </c>
      <c r="G4" s="8">
        <v>6</v>
      </c>
      <c r="H4" s="31">
        <f>(($C$4*J4)*G4)/365</f>
        <v>168657.53424657535</v>
      </c>
      <c r="I4" s="32">
        <f>+H4</f>
        <v>168657.53424657535</v>
      </c>
      <c r="J4" s="29">
        <v>0.25650000000000001</v>
      </c>
      <c r="L4" s="34"/>
    </row>
    <row r="5" spans="3:14">
      <c r="C5" s="6"/>
      <c r="E5" s="7"/>
      <c r="F5" s="25">
        <v>44520</v>
      </c>
      <c r="G5" s="8">
        <v>30</v>
      </c>
      <c r="H5" s="31">
        <f>(($C$4*J5)*G5)/365</f>
        <v>851835.61643835611</v>
      </c>
      <c r="I5" s="32">
        <f>+I4+H5</f>
        <v>1020493.1506849314</v>
      </c>
      <c r="J5" s="29">
        <v>0.2591</v>
      </c>
    </row>
    <row r="6" spans="3:14">
      <c r="C6" s="9"/>
      <c r="E6" s="10"/>
      <c r="F6" s="25">
        <v>44561</v>
      </c>
      <c r="G6" s="8">
        <v>30</v>
      </c>
      <c r="H6" s="31">
        <f t="shared" ref="H6:H14" si="0">(($C$4*J6)*G6)/365</f>
        <v>861041.09589041094</v>
      </c>
      <c r="I6" s="32">
        <f>+I5+H6</f>
        <v>1881534.2465753425</v>
      </c>
      <c r="J6" s="29">
        <v>0.26190000000000002</v>
      </c>
    </row>
    <row r="7" spans="3:14">
      <c r="C7" s="9"/>
      <c r="E7" s="10"/>
      <c r="F7" s="25">
        <v>44592</v>
      </c>
      <c r="G7" s="8">
        <v>30</v>
      </c>
      <c r="H7" s="31">
        <f t="shared" si="0"/>
        <v>870904.10958904121</v>
      </c>
      <c r="I7" s="32">
        <f t="shared" ref="I7:I14" si="1">+I6+H7</f>
        <v>2752438.3561643837</v>
      </c>
      <c r="J7" s="29">
        <v>0.26490000000000002</v>
      </c>
    </row>
    <row r="8" spans="3:14">
      <c r="C8" s="9"/>
      <c r="E8" s="10"/>
      <c r="F8" s="25">
        <v>44620</v>
      </c>
      <c r="G8" s="8">
        <v>30</v>
      </c>
      <c r="H8" s="31">
        <f t="shared" si="0"/>
        <v>902465.75342465751</v>
      </c>
      <c r="I8" s="32">
        <f t="shared" si="1"/>
        <v>3654904.1095890412</v>
      </c>
      <c r="J8" s="29">
        <v>0.27450000000000002</v>
      </c>
    </row>
    <row r="9" spans="3:14">
      <c r="C9" s="9"/>
      <c r="E9" s="10"/>
      <c r="F9" s="25">
        <v>44651</v>
      </c>
      <c r="G9" s="8">
        <v>30</v>
      </c>
      <c r="H9" s="31">
        <f t="shared" si="0"/>
        <v>911013.69863013702</v>
      </c>
      <c r="I9" s="32">
        <f t="shared" si="1"/>
        <v>4565917.8082191786</v>
      </c>
      <c r="J9" s="29">
        <v>0.27710000000000001</v>
      </c>
      <c r="N9" s="33"/>
    </row>
    <row r="10" spans="3:14">
      <c r="C10" s="9"/>
      <c r="E10" s="10"/>
      <c r="F10" s="25">
        <v>44681</v>
      </c>
      <c r="G10" s="8">
        <v>30</v>
      </c>
      <c r="H10" s="31">
        <f t="shared" si="0"/>
        <v>939616.43835616438</v>
      </c>
      <c r="I10" s="32">
        <f t="shared" si="1"/>
        <v>5505534.2465753425</v>
      </c>
      <c r="J10" s="29">
        <v>0.2858</v>
      </c>
    </row>
    <row r="11" spans="3:14">
      <c r="C11" s="9"/>
      <c r="E11" s="10"/>
      <c r="F11" s="25">
        <v>44712</v>
      </c>
      <c r="G11" s="8">
        <v>30</v>
      </c>
      <c r="H11" s="31">
        <f t="shared" si="0"/>
        <v>972164.38356164389</v>
      </c>
      <c r="I11" s="32">
        <f t="shared" si="1"/>
        <v>6477698.6301369863</v>
      </c>
      <c r="J11" s="29">
        <v>0.29570000000000002</v>
      </c>
    </row>
    <row r="12" spans="3:14">
      <c r="C12" s="9"/>
      <c r="E12" s="10"/>
      <c r="F12" s="25" t="s">
        <v>9</v>
      </c>
      <c r="G12" s="8">
        <v>30</v>
      </c>
      <c r="H12" s="31">
        <f t="shared" si="0"/>
        <v>1006027.3972602739</v>
      </c>
      <c r="I12" s="32">
        <f t="shared" si="1"/>
        <v>7483726.0273972601</v>
      </c>
      <c r="J12" s="29">
        <v>0.30599999999999999</v>
      </c>
    </row>
    <row r="13" spans="3:14">
      <c r="C13" s="9"/>
      <c r="E13" s="10"/>
      <c r="F13" s="25">
        <v>44760</v>
      </c>
      <c r="G13" s="8">
        <v>18</v>
      </c>
      <c r="H13" s="31">
        <f t="shared" si="0"/>
        <v>629654.79452054796</v>
      </c>
      <c r="I13" s="32">
        <f t="shared" si="1"/>
        <v>8113380.8219178077</v>
      </c>
      <c r="J13" s="29">
        <v>0.31919999999999998</v>
      </c>
    </row>
    <row r="14" spans="3:14">
      <c r="C14" s="9"/>
      <c r="E14" s="10"/>
      <c r="F14" s="25">
        <v>44761</v>
      </c>
      <c r="G14" s="8">
        <v>1</v>
      </c>
      <c r="H14" s="31">
        <f t="shared" si="0"/>
        <v>34980.821917808222</v>
      </c>
      <c r="I14" s="32">
        <f t="shared" si="1"/>
        <v>8148361.6438356163</v>
      </c>
      <c r="J14" s="29">
        <v>0.31919999999999998</v>
      </c>
    </row>
    <row r="15" spans="3:14">
      <c r="C15" s="9"/>
      <c r="E15" s="10"/>
      <c r="F15" s="25"/>
      <c r="G15" s="8"/>
      <c r="H15" s="11">
        <f>((J15/360)*$D$22*G15)/100</f>
        <v>0</v>
      </c>
      <c r="I15" s="12"/>
      <c r="J15" s="29"/>
    </row>
    <row r="16" spans="3:14">
      <c r="C16" s="9"/>
      <c r="E16" s="10"/>
      <c r="F16" s="25"/>
      <c r="G16" s="8"/>
      <c r="H16" s="11">
        <f>((J16/360)*$C$4*G16)/100</f>
        <v>0</v>
      </c>
      <c r="I16" s="12"/>
      <c r="J16" s="29"/>
    </row>
    <row r="17" spans="3:10" ht="15.75" thickBot="1">
      <c r="C17" s="9"/>
      <c r="E17" s="10"/>
      <c r="F17" s="26"/>
      <c r="G17" s="27"/>
      <c r="H17" s="11">
        <f>((J17/360)*$C$4*G17)/100</f>
        <v>0</v>
      </c>
      <c r="I17" s="28"/>
      <c r="J17" s="30"/>
    </row>
    <row r="18" spans="3:10" ht="15.75" thickBot="1">
      <c r="C18" s="13" t="s">
        <v>10</v>
      </c>
      <c r="E18" s="14"/>
      <c r="F18" s="15" t="s">
        <v>8</v>
      </c>
      <c r="G18" s="16" t="s">
        <v>8</v>
      </c>
      <c r="H18" s="17">
        <f>SUM(H4:H17)</f>
        <v>8148361.6438356163</v>
      </c>
      <c r="I18" s="18"/>
      <c r="J18" s="16"/>
    </row>
    <row r="19" spans="3:10">
      <c r="C19" s="19" t="s">
        <v>11</v>
      </c>
      <c r="D19" s="20">
        <f>+C4</f>
        <v>40000000</v>
      </c>
    </row>
    <row r="20" spans="3:10">
      <c r="C20" s="21" t="s">
        <v>12</v>
      </c>
      <c r="D20" s="22">
        <f>+I13</f>
        <v>8113380.8219178077</v>
      </c>
    </row>
    <row r="21" spans="3:10" ht="15.75" thickBot="1">
      <c r="C21" s="23" t="s">
        <v>13</v>
      </c>
      <c r="D21" s="24">
        <f>+I14</f>
        <v>8148361.6438356163</v>
      </c>
    </row>
    <row r="25" spans="3:10">
      <c r="E25" s="4">
        <v>44760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A5EBB5456F0B498D7DCDD8043A5987" ma:contentTypeVersion="16" ma:contentTypeDescription="Crear nuevo documento." ma:contentTypeScope="" ma:versionID="0972f579bfe7df0de4d143947803fc24">
  <xsd:schema xmlns:xsd="http://www.w3.org/2001/XMLSchema" xmlns:xs="http://www.w3.org/2001/XMLSchema" xmlns:p="http://schemas.microsoft.com/office/2006/metadata/properties" xmlns:ns2="4a143100-8fb8-4f36-ba07-b55f7b0a8753" xmlns:ns3="7f1b8216-73a0-4a64-853c-7a0e8b1ece23" targetNamespace="http://schemas.microsoft.com/office/2006/metadata/properties" ma:root="true" ma:fieldsID="67d7b8cb353fa0be62ff7ff2daecd9e2" ns2:_="" ns3:_="">
    <xsd:import namespace="4a143100-8fb8-4f36-ba07-b55f7b0a8753"/>
    <xsd:import namespace="7f1b8216-73a0-4a64-853c-7a0e8b1ece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43100-8fb8-4f36-ba07-b55f7b0a87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e31b1466-370e-4680-8e95-6fcae1d3fa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b8216-73a0-4a64-853c-7a0e8b1ece2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1ed3f77-ff42-4928-988c-170b01c9acc5}" ma:internalName="TaxCatchAll" ma:showField="CatchAllData" ma:web="7f1b8216-73a0-4a64-853c-7a0e8b1ece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b8216-73a0-4a64-853c-7a0e8b1ece23" xsi:nil="true"/>
    <lcf76f155ced4ddcb4097134ff3c332f xmlns="4a143100-8fb8-4f36-ba07-b55f7b0a875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EC7F1F-AE6A-47CA-A71E-E5FBF60A210A}"/>
</file>

<file path=customXml/itemProps2.xml><?xml version="1.0" encoding="utf-8"?>
<ds:datastoreItem xmlns:ds="http://schemas.openxmlformats.org/officeDocument/2006/customXml" ds:itemID="{6BC2DDDF-DA28-4841-BA13-91629CD84E0D}"/>
</file>

<file path=customXml/itemProps3.xml><?xml version="1.0" encoding="utf-8"?>
<ds:datastoreItem xmlns:ds="http://schemas.openxmlformats.org/officeDocument/2006/customXml" ds:itemID="{61FFBA0C-33F0-419B-97C1-5B2215CEA7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mcort</dc:creator>
  <cp:keywords/>
  <dc:description/>
  <cp:lastModifiedBy>Cecilia Andrea Aljure Mahecha</cp:lastModifiedBy>
  <cp:revision/>
  <dcterms:created xsi:type="dcterms:W3CDTF">2021-12-09T01:22:14Z</dcterms:created>
  <dcterms:modified xsi:type="dcterms:W3CDTF">2022-08-02T20:34:30Z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0x01010060A5EBB5456F0B498D7DCDD8043A5987</vt:lpwstr>
  </property>
  <property fmtid="{D5CDD505-2E9C-101B-9397-08002B2CF9AE}" pid="3" name="MediaServiceImageTags">
    <vt:lpwstr/>
  </property>
</Properties>
</file>