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1"/>
  <workbookPr defaultThemeVersion="166925"/>
  <mc:AlternateContent xmlns:mc="http://schemas.openxmlformats.org/markup-compatibility/2006">
    <mc:Choice Requires="x15">
      <x15ac:absPath xmlns:x15ac="http://schemas.microsoft.com/office/spreadsheetml/2010/11/ac" url="C:\Users\Daniel Acosta\Documents\ESTADO JOVEN\Informes SIRECI\2022\"/>
    </mc:Choice>
  </mc:AlternateContent>
  <xr:revisionPtr revIDLastSave="0" documentId="8_{0FCFB3D9-1AD8-4AC8-B589-8FEBF6B9AAF0}" xr6:coauthVersionLast="47" xr6:coauthVersionMax="47" xr10:uidLastSave="{00000000-0000-0000-0000-000000000000}"/>
  <bookViews>
    <workbookView xWindow="-108" yWindow="-108" windowWidth="23256" windowHeight="12456" firstSheet="1" xr2:uid="{00000000-000D-0000-FFFF-FFFF00000000}"/>
  </bookViews>
  <sheets>
    <sheet name="F5.1  CONTRATOS REGIDOS POR ..." sheetId="1" r:id="rId1"/>
    <sheet name="CONVENIOS" sheetId="4" r:id="rId2"/>
  </sheets>
  <definedNames>
    <definedName name="_xlnm._FilterDatabase" localSheetId="1" hidden="1">CONVENIOS!$A$10:$HG$29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4" l="1"/>
  <c r="L5" i="4"/>
  <c r="L6" i="4"/>
  <c r="L7" i="4"/>
  <c r="L8" i="4"/>
  <c r="L9" i="4"/>
  <c r="L10" i="4"/>
  <c r="L11" i="4"/>
  <c r="L12" i="4"/>
  <c r="L13" i="4"/>
  <c r="L14" i="4"/>
  <c r="L15" i="4"/>
  <c r="L16" i="4"/>
  <c r="L17" i="4"/>
  <c r="L18" i="4"/>
  <c r="L19" i="4"/>
  <c r="L20" i="4"/>
  <c r="L21" i="4"/>
  <c r="L22" i="4"/>
  <c r="L23" i="4"/>
  <c r="L24" i="4"/>
  <c r="L27" i="4"/>
  <c r="L28" i="4"/>
  <c r="L29" i="4"/>
  <c r="L3" i="4"/>
  <c r="I3" i="1"/>
  <c r="H9" i="1"/>
  <c r="I9" i="1"/>
  <c r="H10" i="1"/>
  <c r="I10" i="1"/>
  <c r="H12" i="1"/>
  <c r="H13" i="1"/>
  <c r="I16" i="1"/>
  <c r="H34" i="1"/>
  <c r="I40" i="1"/>
</calcChain>
</file>

<file path=xl/sharedStrings.xml><?xml version="1.0" encoding="utf-8"?>
<sst xmlns="http://schemas.openxmlformats.org/spreadsheetml/2006/main" count="2143" uniqueCount="1294">
  <si>
    <t>CONTRATOS Y CONVENIOS INTERADMINISTRATIVOS EN EJECUCIÓN, SUSCRITOS Y MODIFICADOS FEBRERO 2022</t>
  </si>
  <si>
    <t> </t>
  </si>
  <si>
    <t>REPORTADO POR EL SUPERVISOR DEL CONTRATO</t>
  </si>
  <si>
    <t>NÚMERO DE CONVENIO o CONTRATO</t>
  </si>
  <si>
    <t>FECHA SUSCRIPCIÓN CONVENIO o CONTRATO</t>
  </si>
  <si>
    <t>OBJETO DEL CONVENIO o CONTRATO</t>
  </si>
  <si>
    <t xml:space="preserve">  VALOR TOTAL DEL CONVENIO o CONTRATO (En pesos)  </t>
  </si>
  <si>
    <t>ENTIDAD : NOMBRE COMPLETO</t>
  </si>
  <si>
    <t>SUPERVISOR : NOMBRE COMPLETO</t>
  </si>
  <si>
    <t>PLAZO</t>
  </si>
  <si>
    <t>ADICIONES : VALOR TOTAL</t>
  </si>
  <si>
    <t>ADICIONES : NÚMERO DE DÍAS</t>
  </si>
  <si>
    <t>FECHA INCIO CONVENIO o CONTRATO</t>
  </si>
  <si>
    <t>FECHA TERMINACIÓN CONVENIO o CONTRATO</t>
  </si>
  <si>
    <t>PORCENTAJE DE AVANCE FÍSICO REAL</t>
  </si>
  <si>
    <t>PORCENTAJE AVANCE PRESUPUESTAL REAL</t>
  </si>
  <si>
    <t>LIQUIDACIÓN</t>
  </si>
  <si>
    <t>049 DE 2017</t>
  </si>
  <si>
    <t>ENTREGA A TÍTULO DE COMODATO O PRÉSTAMO DE USO AL COMODATARIO, IMPRESORAS, PARA LOS DESPACHOS JUDICIALES Y ADMINISTRATIVOS DEL NIVEL CENTRAL, CUYA DESCRIPCIÓN SE RELACIONA EN LA CLÁUSULA SEGUNDA DEL PRESENTE CONTRATO.</t>
  </si>
  <si>
    <t xml:space="preserve">PROINTECH COLOMBIA SAS </t>
  </si>
  <si>
    <t>MARIO FERNANDO SARRIA VILLOTA</t>
  </si>
  <si>
    <t>N/A</t>
  </si>
  <si>
    <t>164 DE 2018</t>
  </si>
  <si>
    <t>2018/10/24</t>
  </si>
  <si>
    <t>PRESTAR EL SERVICIO DE CORREO DE CARÁCTER ADMINISTRATIVO Y MISIONAL NO CUBIERTO POR FRANQUICIA, QUE REQUIERAN LAS ALTAS CORTES Y DEMÁS DESPACHOS JUDICIALES Y ADMINISTRATIVOS DE LA RAMA JUDICIAL A NIVEL NACIONAL.</t>
  </si>
  <si>
    <t>SERVICIOS POSTALES NACIONALES SA</t>
  </si>
  <si>
    <t>GLORIA MERCEDES MORA</t>
  </si>
  <si>
    <t>2018/11/01</t>
  </si>
  <si>
    <t>166 DE 2018</t>
  </si>
  <si>
    <t xml:space="preserve">SUMINISTRO DE GASOLINA A TRAVES DEL SISTEMA DE CONTRO DE CHIPS </t>
  </si>
  <si>
    <t xml:space="preserve">ORGANIZACIÓN TERPEL S.A. </t>
  </si>
  <si>
    <t>PIO ALONSO PEREZ</t>
  </si>
  <si>
    <t>189 DE 2018</t>
  </si>
  <si>
    <t>2018/11/16</t>
  </si>
  <si>
    <t>PRESTAR EL SERVICIO DE VIGILANCIA Y SEGURIDAD PRIVADA EN LAS SEDES DONDE FUNCIONAN LAS ALTAS CORTES Y DEMAS INMUEBLES A CARGO DE LA DEAJ.</t>
  </si>
  <si>
    <t>SEGURIDAD CENTRAL LTDA</t>
  </si>
  <si>
    <t>WILLIAM RAFAEL MULFORD VELASQUEZ</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</si>
  <si>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</si>
  <si>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</si>
  <si>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</si>
  <si>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UNION TEMPORAL JARGU SA CORREDORES DE SEGUROS-SEGUROS BETA SA</t>
  </si>
  <si>
    <t>PABLO ENRIQUE HUERTAS PORRAS</t>
  </si>
  <si>
    <t>2018/12/01</t>
  </si>
  <si>
    <t>202 DE 2018</t>
  </si>
  <si>
    <t>2018/11/30</t>
  </si>
  <si>
    <t>SUMINISTRAR TIQUETES AEREOS NACIONALEES E INTERNACIONALES PARA LA RAMA JUDICIAL</t>
  </si>
  <si>
    <t>ESCOBAR OSPINA SAS</t>
  </si>
  <si>
    <t>AURA LIBIA ROJAS</t>
  </si>
  <si>
    <t>2021/10/31</t>
  </si>
  <si>
    <t>208 DE 2018</t>
  </si>
  <si>
    <t>CONCEDER POR PARTE DEL ARRENDADOR AL ARRENDATARIO EL USO Y GOCE DE LA OFICINA 201 DEL EDIFICIO CALLE REAL UBICADO EN LA CARRERA 7  16-56 DE BOGOTA</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</si>
  <si>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</si>
  <si>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</si>
  <si>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</si>
  <si>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</si>
  <si>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</si>
  <si>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</si>
  <si>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</si>
  <si>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</si>
  <si>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YAMAHA SA INCOLMOTOS</t>
  </si>
  <si>
    <t>PIO ALFONSO PEREZ GARCIA</t>
  </si>
  <si>
    <t>2018/12/18</t>
  </si>
  <si>
    <t>217 DE 2018</t>
  </si>
  <si>
    <t>2018/12/17</t>
  </si>
  <si>
    <t>PRESTAR EL SERVICIO DE MANTENIMIENTO PREVENTIVO Y CORRECTIVO PARA LAS MOTOCICLETAS MARCA SUZUKI AL SERVICIO DE LAS ALTAS CORTES Y LA DIRECCION EJECUTIVA DE ADMINISTRACION JUDICIAL, INCLUIDOS REPUESTOS ORIGINALES Y/O GENUINOS.</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</si>
  <si>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</si>
  <si>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</si>
  <si>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</si>
  <si>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</si>
  <si>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</si>
  <si>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</si>
  <si>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</si>
  <si>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</si>
  <si>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</si>
  <si>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UNIVERSIDAD NACIONAL DE COLOMBIA</t>
  </si>
  <si>
    <t>MARIO FERNANDO SARRIA</t>
  </si>
  <si>
    <t>2018/12/24</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</si>
  <si>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</si>
  <si>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</si>
  <si>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</si>
  <si>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</si>
  <si>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TRANSPORTE COCOCARGA LTDA-TRANSCOCOL LTDA.</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</si>
  <si>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</si>
  <si>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</si>
  <si>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</si>
  <si>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</si>
  <si>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</si>
  <si>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</si>
  <si>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</si>
  <si>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</si>
  <si>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</si>
  <si>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</si>
  <si>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</si>
  <si>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</si>
  <si>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</si>
  <si>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</si>
  <si>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
  </si>
  <si>
    <t>2018/12/31</t>
  </si>
  <si>
    <t>2021/07/30</t>
  </si>
  <si>
    <t>235 DE 2018</t>
  </si>
  <si>
    <t>PRESTAR EL SERVICIO DE MANTENIMIENTO INTEGRAL DE LOS EQUIPOS HIDRÁULICOS Y EL LAVADO DE TANQUES DE RESERVA PARA LOS EDIFICIOS DONDE FUNCIONAN LA ALTAS CORTES Y LA DIRECCIÓN EJECUTIVA DE ADMINISTRACIÓN JUDICIAL.</t>
  </si>
  <si>
    <t>UNION TEMPORAL CAPITAL 2018</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</si>
  <si>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</si>
  <si>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</si>
  <si>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</si>
  <si>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</si>
  <si>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</si>
  <si>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</si>
  <si>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</si>
  <si>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</si>
  <si>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CONSORCIO BOGOTA 2018</t>
  </si>
  <si>
    <t>241 DE 2018</t>
  </si>
  <si>
    <t>EJERCER LA INTERVENTORÍA TÉCNICA, ADMINISTRATIVA, JURÍDICA, FINANCIERA, CONTABLE Y AMBIENTAL PARA LAS OBRAS DE CONSTRUCCIÓN DE LA SEDE DE LOS TRIBUNALES DE GUADALAJARA DE BUGA.</t>
  </si>
  <si>
    <t>ELSA TORRES ARENALES</t>
  </si>
  <si>
    <t>JORGE ENRIQUE HERNANDEZ</t>
  </si>
  <si>
    <t>242 DE 2018</t>
  </si>
  <si>
    <t>CONTRATO DE SEGUROS</t>
  </si>
  <si>
    <t>LA PREVISORA - UNION TEMPORAL LA PREVISORA , ALLIANZ, CHUBB, MAPFRE, AXA COLPATRIA/UNION TEMPORAL LA PREVISORA , ALLIANZ, SURAMERICANA,  MAPFRE, AXA COLPATRIA</t>
  </si>
  <si>
    <t>2018/12/30</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</si>
  <si>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</si>
  <si>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</si>
  <si>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</si>
  <si>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2021/12/19</t>
  </si>
  <si>
    <t>244 DE 2018</t>
  </si>
  <si>
    <t>CONSTRUOBRAS C&amp;M SAS</t>
  </si>
  <si>
    <t>CLAUDIA LEONOR  ORTIZ</t>
  </si>
  <si>
    <t>066 DE 2019</t>
  </si>
  <si>
    <t>2019/05/20</t>
  </si>
  <si>
    <t>EJERCER LA INTERVENTORIA TECNICA, ADMINISTRATIVA, JURIDICA, FINANCIERA, CONTABLE Y AMBIENTAL AL CONTRATO DE OBRA PUBLICA QUE RESULTE ADJUDICADO DE LA LICITACION PUBLICA CUYO OBJETO ES "REALIZAR OBRAS DE CONSTRUCCION Y DOTACION DE LA SEDE PARA LOS DESPACHOS JUDICIALES DEL GUAMO-TOLIMA"</t>
  </si>
  <si>
    <t>CONSORCIO EL GUAMO 2019</t>
  </si>
  <si>
    <t>MARIBEL PEÑA VILLAMIL</t>
  </si>
  <si>
    <t>2019/05/27</t>
  </si>
  <si>
    <t>2021/07/19</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</si>
  <si>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</si>
  <si>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</si>
  <si>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</si>
  <si>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</si>
  <si>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WILLIAM RAFAEL MULFORD</t>
  </si>
  <si>
    <t>2019/07/05</t>
  </si>
  <si>
    <t>2021/07/15</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</si>
  <si>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</si>
  <si>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</si>
  <si>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</si>
  <si>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</si>
  <si>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JUAN DE JESUS HERNANDEZ</t>
  </si>
  <si>
    <t>2019/09/16</t>
  </si>
  <si>
    <t>2022/06/30</t>
  </si>
  <si>
    <t>149 DE 2019</t>
  </si>
  <si>
    <t>2019/09/20</t>
  </si>
  <si>
    <t>CONSTRUCCIÓN DEL APLICATIVO DE NÓMINA Y SUS MÓDULOS COMPLEMENTARIOS, INCLUIDO EL ANÁLISIS, DISEÑO, DESARROLLO, MIGRACIÓN, IMPLEMENTACIÓN Y DESPLIEGUE BAJO LA MODALIDAD DE FÁBRICA DE SOFTWARE</t>
  </si>
  <si>
    <t>UNION TEMPORAL CSJNOM</t>
  </si>
  <si>
    <t>NELSON ORLANDO JIMENEZ PEÑA</t>
  </si>
  <si>
    <t>2019/09/25</t>
  </si>
  <si>
    <t>2021/11/30</t>
  </si>
  <si>
    <t>196 DE 2019</t>
  </si>
  <si>
    <t>2019/12/05</t>
  </si>
  <si>
    <t>DISEÑO, DESARROLLO E IMPLEMENTACIÓN DE UN SOFTWARE DE GESTIÓN INTEGRADO PARA LOS PROCESOS DE SELECCIÓN Y CALIFICACIÓN DE SERVICIOS DE FUNCIONARIOS Y EMPLEADOS DE LA RAMA JUDICIAL A NIVEL CENTRAL Y SECCIONAL.</t>
  </si>
  <si>
    <t>SOPORTE LOGICO LTDA</t>
  </si>
  <si>
    <t>2019/12/16</t>
  </si>
  <si>
    <t>212 DE 2019</t>
  </si>
  <si>
    <t>2019/12/26</t>
  </si>
  <si>
    <t>REALIZAR LAS OBRAS DE CONSTRUCCIÓN DE LA SEDE JUDICIAL DE SAHAGÚN – CÓRDOBA</t>
  </si>
  <si>
    <t>MAURICIO RAFAEL PAVA PIMNZON</t>
  </si>
  <si>
    <t>WILSON FERNANDO MUÑOZ ESPITIA</t>
  </si>
  <si>
    <t>2019/12/30</t>
  </si>
  <si>
    <t>215 DE 2019</t>
  </si>
  <si>
    <t>REALIZAR LAS OBRAS DE CONSTRUCCIÓN DE LA SEDE DE LOS DESPACHOS JUDICIALES DE LOS PATIOS – NORTE DE SANTANDER.</t>
  </si>
  <si>
    <t>GESTION RURAL Y IURBANA SAS</t>
  </si>
  <si>
    <t>2021/10/18</t>
  </si>
  <si>
    <t>216 DE 2019</t>
  </si>
  <si>
    <t>2019/12/27</t>
  </si>
  <si>
    <t>CONSTRUCCIÓN DE LA SEDE JUDICIAL DE ALBANIA – SANTANDER.</t>
  </si>
  <si>
    <t>SALOMON MORENO GUARNIZO</t>
  </si>
  <si>
    <t>2020/12/18</t>
  </si>
  <si>
    <t>217 DE 2019</t>
  </si>
  <si>
    <t>PRESTAR EL SERVICIO DE PUBLICACIÓN DE AVISOS DE PRENSA EN DIARIOS DE AMPLIA CIRCULACIÓN NACIONAL, QUE REQUIERA LA RAMA JUDICIAL</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</si>
  <si>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</si>
  <si>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</si>
  <si>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</si>
  <si>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</si>
  <si>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</si>
  <si>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</si>
  <si>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222 DE 2019</t>
  </si>
  <si>
    <t>EJERCER LA INTERVENTORÍA TÉCNICA, ADMINISTRATIVA, JURÍDICA, FINANCIERA, CONTABLE Y AMBIENTAL, AL CONTRATO DE OBRA PÚBLICA QUE RESULTE ADJUDICADO DE LA LICITACIÓN PÚBLICA, CUYO OBJETO ES “REALIZAR LAS OBRAS DE CONSTRUCCIÓN DE LA SEDE DE LOS DESPACHOS JUDICIALES DE LOS PATIOS - NORTE DE SANTANDER</t>
  </si>
  <si>
    <t>CONSORCIO JASB</t>
  </si>
  <si>
    <t>SERGIO LUIS DUARTE LOBO</t>
  </si>
  <si>
    <t>224 DE 2019</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</si>
  <si>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t>
  </si>
  <si>
    <t>CONSORCIO MORAM</t>
  </si>
  <si>
    <t>086 DE 2020</t>
  </si>
  <si>
    <t>2020/06/02</t>
  </si>
  <si>
    <t>ELABORAR E IMPRIMIR LAS TARJETAS PROFESIONALES DE ABOGADO</t>
  </si>
  <si>
    <t>IDENTIFICACIÓN PLÁSTICA S.A.S</t>
  </si>
  <si>
    <t>RAÚL SILVA MARTA</t>
  </si>
  <si>
    <t>131 DE 2020</t>
  </si>
  <si>
    <t>2020/09/23</t>
  </si>
  <si>
    <t>PRESTAR EL APOYO TECNOLÓGICO Y PEDAGÓGICO PARA LA ESTRUCTURACIÓN CURRICULAR EN MODALIDAD B-LEARNING DE LOS CURSOS Y MÓDULOS DE FORMACIÓN AUTODIRIGIDA QUE INTEGRAN EL PLAN DE FORMACIÓN DE LA RAMA JUDICIAL PARA LA VIGENCIA 2020.</t>
  </si>
  <si>
    <t>RED COLOMBIANA DE INSTITUCIONES DE EDUCACIÓN SUPERIOR - EDURED,</t>
  </si>
  <si>
    <t>2020/09/24</t>
  </si>
  <si>
    <t>158 DE 2020</t>
  </si>
  <si>
    <t>Prestar el servicio de fotocopiado en las sedes donde funcionan las Altas Cortes y la Dirección Ejecutiva de Administración Judicial.</t>
  </si>
  <si>
    <t>SOLUTION COPY LTDA</t>
  </si>
  <si>
    <t>173 DE 2021</t>
  </si>
  <si>
    <t xml:space="preserve">Prestar el servicio de digitalización de los expedientes de los procesos judiciales y/o documentos de la Rama Judicial que se encuentran en gestión en los diferentes despachos judiciales del nivel central. </t>
  </si>
  <si>
    <t>EVOLUTION TECNHOLOGIES GROUP SAS</t>
  </si>
  <si>
    <t>CARLOS ANDRES GOMEZ GOMEZ</t>
  </si>
  <si>
    <t>175 DE 2020</t>
  </si>
  <si>
    <t>2020/12/17</t>
  </si>
  <si>
    <t>PRESTAR LOS SERVICIOSPARA EL AGENDAMIENTO, REALIZACIÓN Y GRABACIÓN DE AUDIENCIAS VIRTUALES EN LA RAMA JUDICIAL A NIVEL NACIONAL, INCLUYENDO AQUELLOS RELACIONADOS CON LAS PLATAFORMAS DE VIDEOCONFERENCIAS Y DE GRABACIONES.</t>
  </si>
  <si>
    <t>APICOM SAS</t>
  </si>
  <si>
    <t>CARLOS FERNANDO GALINDO CASTRO</t>
  </si>
  <si>
    <t>2021/01/28</t>
  </si>
  <si>
    <t>2022/07/31</t>
  </si>
  <si>
    <t>177 DE 2020</t>
  </si>
  <si>
    <t>2020/12/16</t>
  </si>
  <si>
    <t>CONCEDER POR PARTE DEL ARRENDADOR AL ARRENDATARIO EL USO Y GOCE DE LOS PISOS 3 AL 9 DEL EDIFICIO CASUR, INMUEBLE UBICADO EN LA CARRERA 7 NO 12B - 27 DE LA CIUDAD DE BOGOTÁ, CON UN ÁREA TOTAL DE 5.091,30 M2</t>
  </si>
  <si>
    <t>CAJA DE SUELDOS DE RETIRO DE LA POLICÍA NACIONAL</t>
  </si>
  <si>
    <t>178 DE 2020</t>
  </si>
  <si>
    <t>ADQUIRIR E INTEGRAR EQUIPOS TECNOLÓGICOS PARA LA REALIZACIÓN DE AUDIENCIAS; EN PARTICULAR, ELEMENTOS DE CAPTURA, PROCESAMIENTO Y REPRODUCCIÓN DE AUDIO Y VIDEO Y RELACIONADOS.</t>
  </si>
  <si>
    <t>UNION TEMPORAL GRUPO DE TECNOLOGIA PARA AUDIENCIAS 202</t>
  </si>
  <si>
    <t>2020/12/30</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</si>
  <si>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</si>
  <si>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</si>
  <si>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</si>
  <si>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</si>
  <si>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JOAQUIN MAURICIO DIAZ</t>
  </si>
  <si>
    <t>2021/01/05</t>
  </si>
  <si>
    <t>191 DE 2020</t>
  </si>
  <si>
    <t>SUMINISTRO E INSTALACIÓN MOBILIARIO PARA DISTINTAS SEDES JUDICIALES EN EL TERRITORIO NACIONAL.</t>
  </si>
  <si>
    <t>HIMHER Y COMPAÑÍA S.A. SOCIEDAD DE FAMILIA</t>
  </si>
  <si>
    <t>2021/01/06</t>
  </si>
  <si>
    <t>2021/07/05</t>
  </si>
  <si>
    <t>192 DE 2020</t>
  </si>
  <si>
    <t>PRESTAR EL SERVICIO DE INTERVENTORÍA TÉCNICA, ADMINISTRATIVA Y FINANCIERA AL CONTRATO DE SUMINISTRO E INSTALACIÓN DE MOBILIARIO PARA DISTINTAS SEDES JUDICIALES EN EL TERRITORIO NACIONAL.</t>
  </si>
  <si>
    <t>INSERGROUP ISG SAS</t>
  </si>
  <si>
    <t>JUAN MANUEL PIÑEROS</t>
  </si>
  <si>
    <t>193 DE 2020</t>
  </si>
  <si>
    <t>2020/12/28</t>
  </si>
  <si>
    <t>PRESTAR EL SERVICIO ESPECIALIZADO DE ACTUALIZACIÓN, MANTENIMIENTO Y SOPORTE A USUARIOS DEL SISTEMA DE INFORMACIÓN ADMINISTRATIVO SICOF – MÓDULO INVENTARIOS-ACTIVOS FIJOS.</t>
  </si>
  <si>
    <t>ADA S.A.</t>
  </si>
  <si>
    <t>2021/12/28</t>
  </si>
  <si>
    <t>194 DE 2020</t>
  </si>
  <si>
    <t>CONTRATAR LA PRESTACIÓN DEL SERVICIO DE FÁBRICA DE SOFTWARE PARA LA RAMA JUDICIAL, QUE INCLUYA DESARROLLOS, MANTENIMIENTO Y SOPORTE PARA APLICATIVOS DE LA ENTIDAD.</t>
  </si>
  <si>
    <t>CONSORCIO FABRICA CSJ S&amp;S 2020</t>
  </si>
  <si>
    <t>2021/01/04</t>
  </si>
  <si>
    <t>197 DE 2020</t>
  </si>
  <si>
    <t>2020/12/29</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</si>
  <si>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</si>
  <si>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</si>
  <si>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</si>
  <si>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</si>
  <si>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</si>
  <si>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</si>
  <si>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</si>
  <si>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</si>
  <si>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</si>
  <si>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</si>
  <si>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</si>
  <si>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</si>
  <si>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</si>
  <si>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</si>
  <si>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</si>
  <si>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</si>
  <si>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201 DE 2020</t>
  </si>
  <si>
    <t>REALIZAR ESTUDIOS Y DISEÑOS DE SEDES JUDICIALES EN EL TERRITORIO NACIONAL.</t>
  </si>
  <si>
    <t>CONSORCIOP Y C SEDES JUDICIALES</t>
  </si>
  <si>
    <t>2021/01/21</t>
  </si>
  <si>
    <t>27.18%</t>
  </si>
  <si>
    <t>203 DE 2020</t>
  </si>
  <si>
    <t>EJERCER LA INTERVENTORÍA TÉCNICA, ADMINISTRATIVA, JURÍDICA, FINANCIERA, CONTABLE Y AMBIENTAL AL CONTRATO QUE RESULTE ADJUDICADO DEL CONCURSO DE MÉRITOS, CUYO OBJETO ES REALIZAR ESTUDIOS Y DISEÑOS DE SEDES JUDICIALES EN EL TERRITORIO NACIONAL</t>
  </si>
  <si>
    <t>JMS INGENIERIA Y ARQUITECTURA SAS</t>
  </si>
  <si>
    <t>015 DE 2021</t>
  </si>
  <si>
    <t>2021/01/22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</si>
  <si>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</si>
  <si>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</si>
  <si>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BELSY JOHANA PUENTES DUARTE</t>
  </si>
  <si>
    <t>2021/12/21</t>
  </si>
  <si>
    <t>016 DE 2021</t>
  </si>
  <si>
    <t>PRESTAR LOS SERVICIOS PROFESIONALES EN LA UNIDAD DE RECURSOS HUMANOS, COMO APOYO A LA SUPERVISIÓN DE LOS CONTRATOS EN LOS CUALES EL DIRECTOR TIENE LA SUPERVISIÓN Y APOYAR EN LA ADECUACIÓN DEL APLICATIVO DE NÓMINA “EFINOMINA”.</t>
  </si>
  <si>
    <t>SANDRA MILENA ALVAREZ ABRIL</t>
  </si>
  <si>
    <t>2021/01/29</t>
  </si>
  <si>
    <t>2021/11/28</t>
  </si>
  <si>
    <t>017 DE 2021</t>
  </si>
  <si>
    <t>PRESTAR EL SERVICIO DE SUSCRIPCIÓN AL DIARIO OFICIAL Y PUBLICAR EN EL MISMO, LOS ACUERDOS, RESOLUCIONES Y DEMÁS ACTOS ADMINISTRATIVOS DE CARÁCTER GENERAL QUE POR SU NATURALEZA REQUIEREN LAS ALTAS CORTES, LA COMISIÓN NACIONAL DE DISCIPLINA JUDICIAL, EL CONSEJO SUPERIOR DE LA JUDICATURA Y LA DIRECCIÓN EJECUTIVA DE ADMINISTRACIÓN JUDICIAL</t>
  </si>
  <si>
    <t>IMPRENTA NACIONAL DE COLOMBIA</t>
  </si>
  <si>
    <t>DIANA JAHEL BUITRAGO GARAVITO</t>
  </si>
  <si>
    <t>2021/12/31</t>
  </si>
  <si>
    <t>025 DE 2021</t>
  </si>
  <si>
    <t>2021/02/17</t>
  </si>
  <si>
    <t>PRESTAR LOS SERVICIOS PROFESIONALES Y DE APOYO A LA GESTIÓN COMO CONTADORA DE LA DIVISIÓN DE CONTABILIDAD DE LA UNIDAD DE PRESUPUESTO</t>
  </si>
  <si>
    <t>MARIA EUGENIA RESTREPO ZAPATA</t>
  </si>
  <si>
    <t>DORA MERCEDES RINCON</t>
  </si>
  <si>
    <t>027 DE 2021</t>
  </si>
  <si>
    <t>2021/02/26</t>
  </si>
  <si>
    <t>PRESTAR LOS SERVICIOS DE APOYO TÉCNICO EN LA DIVISIÓN DE INFRAESTRUCTURA DE SOFTWARE DE LA UNIDAD DE INFORMÁTICA, REALIZANDO EL APOYO EN LA IMPLEMENTACIÓN DE LOS APLICATIVOS DE LA RAMA JUDICIAL, PARA LAS SOLUCIONES INFORMÁTICAS.</t>
  </si>
  <si>
    <t>MARCO ANTONIO CUESTA GARCIA</t>
  </si>
  <si>
    <t>JORGE ELIECER PACHON</t>
  </si>
  <si>
    <t>2021/03/01</t>
  </si>
  <si>
    <t>028 DE 2021</t>
  </si>
  <si>
    <t>2021/03/09</t>
  </si>
  <si>
    <t>PRESTAR EL SERVICIO DE TRANSPORTE DE ELEMENTOS QUE SE REQUIERAN REMITIR CON DESTINO A LOS DESPACHOS JUDICIALES Y ADMINISTRATIVOS A NIVEL LOCAL Y NACIONAL.</t>
  </si>
  <si>
    <t>TRANSPORTES COCOCARGA LTDA</t>
  </si>
  <si>
    <t>WILLIAM OMAR CARO CASTELLANOS</t>
  </si>
  <si>
    <t>2021/03/18</t>
  </si>
  <si>
    <t>029 DE 2021</t>
  </si>
  <si>
    <t>2021/03/08</t>
  </si>
  <si>
    <t>PRESTAR LOS SERVICIOS PROFESIONALES A LA UNIDAD DE PLANEACIÓN DE LA DIRECCIÓN EJECUTIVA DE ADMINISTRACIÓN JUDICIAL, PARA APOYAR EL ANÁLISIS Y EJERCICIO DE ASISTENCIA METODOLÓGICA Y TÉCNICA, DENTRO DEL PROCESO DE ACTUALIZACIÓN Y FORMULACIÓN DE PROYECTOS DE INVERSIÓN DE LA RAMA JUDICIAL EN EL MARCO DE LOS LINEAMIENTOS DE POLÍTICA DE MEDIANO Y LARGO PLAZO; EN EL SEGUIMIENTO DEL PLAN OPERATI</t>
  </si>
  <si>
    <t>SILVIA JOHANNA MORAES SAAVEDRA</t>
  </si>
  <si>
    <t>MARIA FRANZA LOPEZ BUITRAGO</t>
  </si>
  <si>
    <t>2021/12/07</t>
  </si>
  <si>
    <t>030 DE 2021</t>
  </si>
  <si>
    <t>2021/03/10</t>
  </si>
  <si>
    <t>ADQUIRIR CERTIFICADOS DIGITALES DE FUNCION PUBLICA (TOKEN) CON DESTINO A LA DIRECCIÓN EJECUTIVA DE ADMINISTRACION JUDICIAL DEL CONSEJO SUPERIOR DE LA JUDICATURA</t>
  </si>
  <si>
    <t>GESTION DE SEGURIDAD ELECTRONICA S A</t>
  </si>
  <si>
    <t>ELKIN GUSTAVO CORREA LEON</t>
  </si>
  <si>
    <t>031 DE 2021</t>
  </si>
  <si>
    <t>2021/03/15</t>
  </si>
  <si>
    <t>PRESTAR LOS SERVICIOS PROFESIONALES DE ASESORÍA Y ACOMPAÑAMIENTO A LA GESTIÓN EN LA UNIDAD DE PLANEACIÓN, RELACIONADA CON LAS AUDITORÍAS REALIZADAS POR LA UNIDAD DE AUDITORIA DEL CSJ, PLANES DE MEJORAMIENTO Y EL SIGCMA PARA EL NIVEL CENTRAL DE LA DEAJ Y LAS DIRECCIONES SECCIONALES.</t>
  </si>
  <si>
    <t>RICARDO MOLINA</t>
  </si>
  <si>
    <t>MARIA CRISTINA MUÑOZ HERNANDEZ</t>
  </si>
  <si>
    <t>2021/03/16</t>
  </si>
  <si>
    <t>2021/12/15</t>
  </si>
  <si>
    <t>033 DE 2021</t>
  </si>
  <si>
    <t>2021/03/25</t>
  </si>
  <si>
    <t>PRESTAR LOS SERVICIOS DE APOYO A LA GESTIÓN EN EL GRUPO DE SENTENCIAS Y CONCILIACIONES DE LA UNIDAD DE ASISTENCIA LEGAL EN LOS PROCESOS QUE SE GENEREN EN VIRTUD DE LA APLICACIÓN DEL DECRETO 642 DE 2020.</t>
  </si>
  <si>
    <t>CARLOS ANTONIO PAIPILLA SAENZ</t>
  </si>
  <si>
    <t>JOSE RICARDO VARELA</t>
  </si>
  <si>
    <t>2021/03/26</t>
  </si>
  <si>
    <t>034 DE 2021</t>
  </si>
  <si>
    <t>LUCY MARIZOL LOPEZ RODRIGUEZ</t>
  </si>
  <si>
    <t>035 DE 2021</t>
  </si>
  <si>
    <t>2021/04/07</t>
  </si>
  <si>
    <t>PRESTAR LOS SERVICIOS TÉCNICOS PARA APOYAR LA EJECUCIÓN Y SEGUIMIENTO DE LA DISTRIBUCIÓN E INSTALACIÓN DE EQUIPOS DE AUDIO Y VÍDEO PARA LAS SALAS DE AUDIENCIAS A NIVEL NACIONAL Y BRINDAR APOYO A LA SUPERVISIÓN</t>
  </si>
  <si>
    <t>YESSICA TATIANA BAREÑO TRIANA</t>
  </si>
  <si>
    <t>YENNY ALEXANDRA ANTOLINEZ SEGURA</t>
  </si>
  <si>
    <t>2021/11/06</t>
  </si>
  <si>
    <t>036 DE 2021</t>
  </si>
  <si>
    <t>2021/04/05</t>
  </si>
  <si>
    <t>PRESTAR LOS SERVICIOS PROFESIONALES COMO INGENIERO PARA APOYAR LA EJECUCIÓN, SEGUIMIENTO Y VERIFICACIÓN DE LA DISTRIBUCIÓN E INSTALACIÓN DE EQUIPOS DE AUDIO Y VIDEO PARA LAS SALAS DE AUDIENCIAS A NIVEL NACIONAL Y BRINDAR APOYO A LA SUPERVISIÓN.</t>
  </si>
  <si>
    <t>DANIEL CARRILLO AVILA</t>
  </si>
  <si>
    <t>2021/04/06</t>
  </si>
  <si>
    <t>2021/11/05</t>
  </si>
  <si>
    <t>037 DE  2021</t>
  </si>
  <si>
    <t>REALIZAR LA PREPRODUCCIÓN, PRODUCCIÓN Y EMISIÓN DE RADIO, TELECONFERENCIAS Y/O PROGRAMAS DE TELEVISIÓN.</t>
  </si>
  <si>
    <t>RADIO TELEVISION NACIONAL DE COLOMBIA - RTVC</t>
  </si>
  <si>
    <t>PABLO ENRIQUE HUERTAS</t>
  </si>
  <si>
    <t>2021/04/13</t>
  </si>
  <si>
    <t>040 DE 2021</t>
  </si>
  <si>
    <t>2021/04/04</t>
  </si>
  <si>
    <t>REALIZAR OBRAS DE CONSTRUCCIÓN SEDE JUDICIAL DE SOGAMOSO BOYACÁ</t>
  </si>
  <si>
    <t>CONSORCIO CONSTRUIR</t>
  </si>
  <si>
    <t>2021/05/10</t>
  </si>
  <si>
    <t>2022/09/09</t>
  </si>
  <si>
    <t>041 DE 2021</t>
  </si>
  <si>
    <t>2021/04/21</t>
  </si>
  <si>
    <t>PRESTAR SERVICIOS PROFESIONALES A LA DIRECCIÓN EJECUTIVA DE ADMINISTRACIÓN JUDICIAL, PARA LA ELABORACIÓN DE UN CONCEPTO SOBRE LA FUNCIÓN CONTENIDA EN EL ARTÍCULO 167 DE LA LEY 679 DE 2002, Y PARA EL TRÁMITE Y SUSTANCIACIÓN DE LOS  ACTOS  ADMINISTRATIVOS  Y  LAS  RESPUESTAS  A  DERECHOS  DE  PETICIÓN  Y CONSULTAS  RELACIONADAS  CON  PROCESO  DE  CONFORMACIÓN  DEL  REGISTRO  DE PARQUEADERO</t>
  </si>
  <si>
    <t>GLADYS MARCELA RIASCOS ERASO</t>
  </si>
  <si>
    <t>JOSE CAMILO GUZMAN</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</si>
  <si>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</si>
  <si>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</si>
  <si>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</si>
  <si>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</si>
  <si>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CAROLINA RODRIGUEZ ESTUPIÑAN</t>
  </si>
  <si>
    <t>2021/04/26</t>
  </si>
  <si>
    <t>043 DE 2021</t>
  </si>
  <si>
    <t>2021/04/23</t>
  </si>
  <si>
    <t>PRESTAR EL SERVICIO DE VIGÍAS DE LA SALUD EN LAS SEDES DEL NIVEL CENTRAL DE LA RAMA JUDICIAL</t>
  </si>
  <si>
    <t>SERVICIOS EN SALUD ANDINA LTDA.</t>
  </si>
  <si>
    <t>BELKIS EUGENIA GUTIERREZ</t>
  </si>
  <si>
    <t>2021/05/04</t>
  </si>
  <si>
    <t>046 DE 2021</t>
  </si>
  <si>
    <t>ADQUIRIR EL LICENCIAMIENTO Y PRESTAR LOS SERVICIOS PARA LA IMPLEMENTACIÓN DE LA PLATAFORMA PARA EL SISTEMA INTEGRADO ÚNICO DE GESTIÓN JUDICIAL -SIUGJ- DE LA RAMA JUDICIAL DE LA REPÚBLICA DE COLOMBIA.</t>
  </si>
  <si>
    <t>CONSORCIO LINKTIC - MUSCOGEE RAMA JUDICIAL</t>
  </si>
  <si>
    <t>2021/05/18</t>
  </si>
  <si>
    <t>2022/07/13</t>
  </si>
  <si>
    <t>051 DE 2021</t>
  </si>
  <si>
    <t>PRESTAR LOS SERVICIOS PROFESIONALES A LA UNIDAD DE INFRAESTRUCTURA FÍSICA DE LA DIRECCIÓN EJECUTIVA DE ADMINISTRACIÓN JUDICIAL, PARA REALIZAR LA FORMULACIÓN, EL SEGUIMIENTO Y ACTUALIZACIÓN DE LOS PROYECTOS DE INVERSIÓN A CARGO DE LA UNIDAD DE INFRAESTRUCTURA FÍSICA.</t>
  </si>
  <si>
    <t>JOHANNA MARCELA MALAVER RAMIREZ</t>
  </si>
  <si>
    <t>FABIO GERMAN PAZ FRANCO</t>
  </si>
  <si>
    <t>2021/05/19</t>
  </si>
  <si>
    <t>052 DE 2021</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</si>
  <si>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</si>
  <si>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CONSORCIO INTERVENTORÍA SGJ</t>
  </si>
  <si>
    <t>2021/05/25</t>
  </si>
  <si>
    <t>2022/12/31</t>
  </si>
  <si>
    <t>053 DE 2021</t>
  </si>
  <si>
    <t>2021/05/15</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</si>
  <si>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</si>
  <si>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</si>
  <si>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</si>
  <si>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2021/05/27</t>
  </si>
  <si>
    <t>2022/09/26</t>
  </si>
  <si>
    <t>054 DE 2021</t>
  </si>
  <si>
    <t>PRESTAR  LOS  SERVICIOS  PROFESIONALES  DE  INGENIERO  DE  SISTEMAS  EN  LA COORDINACIÓN  DEL  GRUPO  DE  GESTIÓN  DE  PROYECTOS  ESPECIALES  DE  LA DIRECCIÓN EJECUTIVA DE ADMINISTRACIÓN JUDICIAL.</t>
  </si>
  <si>
    <t>CARLOS ARIEL USEDA GÓMEZ</t>
  </si>
  <si>
    <t>055 DE 2021</t>
  </si>
  <si>
    <t>PRESTAR LOS SERVICIOS PROFESIONALES EN EL GRUPO DE GESTIÓN DE PROYECTOS ESPECIALES  DE  LA  DIRECCIÓN  EJECUTIVA  DE  ADMINISTRACIÓN  JUDICIAL,  COMO ESPECIALISTA EN SEGUIMIENTO Y MONITOREO.</t>
  </si>
  <si>
    <t>ANA YANETH GONZALEZ RAMIREZ</t>
  </si>
  <si>
    <t>056 DE 2021</t>
  </si>
  <si>
    <t>PRESTAR LOS SERVICIOS PROFESIONALES EN EL GRUPO DE GESTIÓN DE PROYECTOS ESPECIALES DE LA DIRECCIÓN EJECUTIVA DE ADMINISTRACIÓN JUDICIAL, COMO ESPECIALISTA RAMA JUDICIAL.</t>
  </si>
  <si>
    <t>JUAN MANUEL CARO GONZÁLEZ</t>
  </si>
  <si>
    <t>057 DE 2021</t>
  </si>
  <si>
    <t>PRESTAR LOS SERVICIOS PROFESIONALES DE ADMINISTRADOR DE EMPRESAS EN EL GRUPO DE GESTIÓN DE PROYECTOS ESPECIALES DE LA DIRECCIÓN EJECUTIVA DE ADMINISTRACIÓN JUDICIAL, COMO ESPECIALISTA EN GESTIÓN DEL CAMBIO.</t>
  </si>
  <si>
    <t>AUGUSTO RAFAELGUTIÉRREZ RIVERA</t>
  </si>
  <si>
    <t>058 DE 2021</t>
  </si>
  <si>
    <t>2021/05/20</t>
  </si>
  <si>
    <t>PRESTAR LOS SERVICIOS PROFESIONALES DE ABOGADA EN EL GRUPO DE GESTIÓN DE PROYECTOS ESPECIALES DE LA DIRECCIÓN EJECUTIVA DE ADMINISTRACIÓN JUDICIAL, COMO ESPECIALISTA EN DERECHO</t>
  </si>
  <si>
    <t>ESPERANZA ANDREA AYALA QUINTANA</t>
  </si>
  <si>
    <t>2021/05/21</t>
  </si>
  <si>
    <t>059 DE 2021</t>
  </si>
  <si>
    <t>PRESTAR LOS SERVICIOS PROFESIONALES DE INGENIERO ELECTRÓNICO EN EL GRUPO ESTRATÉGICO DE PROYECTOS DEL CONSEJO SUPERIOR DE LA JUDICATURA EN EL ROL DE ESPECIALISTA EN TRANSFORMACIÓN DIGITAL</t>
  </si>
  <si>
    <t>JUAN MANUEL MORENO ABELLO</t>
  </si>
  <si>
    <t>DIANA LUCIA TORRES ORTIZ</t>
  </si>
  <si>
    <t>060 DE 2021</t>
  </si>
  <si>
    <t>PRESTAR LOS SERVICIOS PROFESIONALES DE ADMINISTRADOR PÚBLICO EN EL GRUPO ESTRATÉGICO DE PROYECTOS DEL CONSEJO SUPERIOR DE LA JUDICATURA EN EL ROL DE ESPECIALISTA EN FORTALECIMIENTO DE CAPACIDADES.</t>
  </si>
  <si>
    <t>CÁSTULO MORALES PAYARES</t>
  </si>
  <si>
    <t>061 DE 2021</t>
  </si>
  <si>
    <t>PRESTAR LOS SERVICIOS PROFESIONALES DE INGENIERO DE SISTEMAS EN EL GRUPO ESTRATÉGICO DE PROYECTOS DEL CONSEJO SUPERIOR DE LA JUDICATURA EN EL ROL DE ANALISTA DE GESTIÓN DE INFORMACIÓN.</t>
  </si>
  <si>
    <t>FRANCISCO JAVIER GONZÁLEZ MÉNDEZ IDENTIFICACIÓN</t>
  </si>
  <si>
    <t>062 DE 2021</t>
  </si>
  <si>
    <t>PRESTAR LOS SERVICIOS PROFESIONALES DE ABOGADA EN EL GRUPO ESTRATÉGICO DE PROYECTOS DEL CONSEJO SUPERIOR DE LA JUDICATURA EN EL ROL DE ESPECIALISTA EN PLANEACIÓN Y SEGUIMIENTO</t>
  </si>
  <si>
    <t>SUZY SIERRA RUIZ</t>
  </si>
  <si>
    <t>063 DE 2021</t>
  </si>
  <si>
    <t>PRESTAR LOS SERVICIOS PROFESIONALES DE INGENIERO DE SISTEMAS EN EL GRUPO ESTRATÉGICO DE PROYECTOS DEL CONSEJO SUPERIOR DE LA JUDICATURA EN EL ROL DE ANALISTA DE PROYECTOS TI.</t>
  </si>
  <si>
    <t>HECTOR OSWALDO BONILLA RODRIGUEZ</t>
  </si>
  <si>
    <t>064 DE 2021</t>
  </si>
  <si>
    <t>PRESTAR LOS SERVICIOS PROFESIONALES DE ECONOMISTA EN EL GRUPO ESTRATÉGICO DE PROYECTOS DEL CONSEJO SUPERIOR DE LA JUDICATURA EN EL ROL DE ESPECIALISTA EN PROGRAMAS Y PROYECTOS.</t>
  </si>
  <si>
    <t>HECTOR MAURICIO ESCOBAR HURTADO</t>
  </si>
  <si>
    <t>065 DE 2021</t>
  </si>
  <si>
    <t>2021/05/28</t>
  </si>
  <si>
    <t>PRESTAR EL SERVICIO DE MANTENIMIENTO, AJUSTES, SOPORTE Y CAPACITACIÓN SOBRE EL APLICATIVO DE COBRO COACTIVO.</t>
  </si>
  <si>
    <t>SCOSDA SAS</t>
  </si>
  <si>
    <t>LINA  YALILE GIRALDO  SÁNCHE</t>
  </si>
  <si>
    <t>2021/06/03</t>
  </si>
  <si>
    <t>066 DE 2021</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</si>
  <si>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</si>
  <si>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</si>
  <si>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</si>
  <si>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2021/06/08</t>
  </si>
  <si>
    <t>067 DE 2021</t>
  </si>
  <si>
    <t>PRESTAR EL SERVICIO DE ATENCION DE URGENCIAS \ EMERGENCIAS MEDICAS EN SITIO, PARA TODOS LOS SERVIDORES JUDICIALES, CONTRATISTAS, PROVEEDORES \ USUARIOS EN SEDES DEL NIVEL CENTRAL</t>
  </si>
  <si>
    <t>COOMEVA   EMERGENCIA   MeDICA   SERVICIO   DE AMBULANCIA PREPAGADA S.A.S.</t>
  </si>
  <si>
    <t>RAUL SILVA MARTA</t>
  </si>
  <si>
    <t>2021/06/04</t>
  </si>
  <si>
    <t>070 DE 2021</t>
  </si>
  <si>
    <t>2021/05/31</t>
  </si>
  <si>
    <t>PRESTAR LOS SERVICIOS PROFESIONALES DE COMUNICADOR SOCIAL Y PERIODISTA EN EL CONSEJO SUPERIOR DE LA JUDICATURA A TRAVÉS DE UNA ASESORÍA ESPECIALIZADA EN LA REALIZACIÓN DE ACTIVIDADES DE COMUNICACIÓN POR PARTE DE LA CORPORACIÓN.</t>
  </si>
  <si>
    <t>JOHN PORTELA ARDILA</t>
  </si>
  <si>
    <t>JAINNE ESMERALDA  ROZO  GUERRERO</t>
  </si>
  <si>
    <t>2021/06/01</t>
  </si>
  <si>
    <t>072 DE 2021</t>
  </si>
  <si>
    <t>2021/06/10</t>
  </si>
  <si>
    <t>PRESTAR LOS SERVICIOS PROFESIONALES EN LA DIVISIÓN DE ESTRUCTURACIÓN DE LA UNIDAD DE COMPRAS PÚBLICAS, PARA APOYAR ELPROCESO PRECONTRACTUAL EN LA PARTE FINANCIERA.PRESTACIÓN DE SERVICIOS</t>
  </si>
  <si>
    <t>LUISA FERNANDA LORA NAVARRO</t>
  </si>
  <si>
    <t>GABRIL JACOB PATERNINA</t>
  </si>
  <si>
    <t>073 DE 2021</t>
  </si>
  <si>
    <t>PRESTAR  LOS  SERVICIOS  PROFESIONALES  A  LA  UNIDAD  DE  PLANEACIÓN  DE  LA DIRECCIÓN  EJECUTIVA  DE  ADMINISTRACIÓN  JUDICIAL,  PARA  APOYAR  LAIMPLEMENTACIÓN  DEL  MAPA  ESTRATÉGICO  DE  LA  DEAJ  DISEÑADO EN EL AÑO 2019</t>
  </si>
  <si>
    <t>ERNESTO MUÑOZ GARZON</t>
  </si>
  <si>
    <t>2021/11/09</t>
  </si>
  <si>
    <t>074 DE 2021</t>
  </si>
  <si>
    <t>PRESTAR LOS SERVICIOS PROFESIONALES A LA UNIDAD DE PLANEACIÓN DE LA DIRECCIÓN EJECUTIVA DE ADMINISTRACIÓN JUDICIAL, PARA APOYAR LA IMPLEMENTACIÓN DEL TABLERO DE CONTROL DE LA DEAJ DISEÑADO EL AÑO 2019</t>
  </si>
  <si>
    <t>JULIO CESAR ESCOBAR MENDOZA</t>
  </si>
  <si>
    <t>075 DE 2021</t>
  </si>
  <si>
    <t>2021/06/17</t>
  </si>
  <si>
    <t>PRESTAR LOS SERVICIOS PROFESIONALES DE CONTADOR PÚBLICO EN LA DIVISIÓN DE CONTABILIDAD DE LA UNIDAD   DE PRESUPUESTO PARA COORDINAR LAS ACTIVIDADES DE LA  CENTRAL  DE  CUENTAS  Y  GARANTIZAR  EL  CUMPLIMIENTO DE  LAS  OBLIGACIONES TRIBUTARIAS DE LADIRECCIÓN EJECUTIVADE ADMINISTRACIÓNJUDICIAL.</t>
  </si>
  <si>
    <t>CELVIA MARYORIE CUBIDES VEGA</t>
  </si>
  <si>
    <t>2021/06/18</t>
  </si>
  <si>
    <t>076 DE 2021</t>
  </si>
  <si>
    <t>PRESTAR LOS SERVICIOS PROFESIONALES EN EL GRUPO DE GESTIÓN DE PROYECTOS ESPECIALES DELA  DIRECCIÓN  EJECUTIVA  DE  ADMINISTRACIÓN  JUDICIAL,  COMO  ESPECIALISTA  EN  TECNOLOGÍASDE  LA  INFORMACIÓN Y LAS TELECOMUNICACIONES</t>
  </si>
  <si>
    <t>RAUL ERNESTO PERILLA FORERO</t>
  </si>
  <si>
    <t>077 DE 2021</t>
  </si>
  <si>
    <t>PRESTAR LOS SERVICIOS PROFESIONALES  DE INGENIERO DE SISTEMAS  EN LA COORDINACIÓN DEL GRUPO ESTRATÉGICO DE PROYECTOS DEL CONSEJO SUPERIOR DE LA JUDICATURA-CSJ.</t>
  </si>
  <si>
    <t>OSWALDO USECHE ACEVEDO</t>
  </si>
  <si>
    <t>078 DE 2021</t>
  </si>
  <si>
    <t>2021/06/25</t>
  </si>
  <si>
    <t>PRESTAR  LOS  SERVICIOS  PROFESIONALES  COMO  INGENIERO  PARA  APOYAR  LA SUPERVISIÓN DE “ADQUISICIÓN E INTEGRACIÓN DE EQUIPOS TECNOLÓGICOS PARA LA REALIZACIÓN DE AUDIENCIAS, ESPECÍFICAMENTE MONITORES”.</t>
  </si>
  <si>
    <t>MICHAEL SEBASTIAN CRRUZ FORERO</t>
  </si>
  <si>
    <t>2021/08/25</t>
  </si>
  <si>
    <t>082 DE 2021</t>
  </si>
  <si>
    <t>PRESTAR LOS SERVICIOS DE APOYO A LA GESTIÓN DE LOS LIQUIDADORES DEL GRUPO DE SENTENCIAS Y CONCILIACIONES DE LA UNIDAD DE ASISTENCIA LEGAL EN LOS PROCESOS QUE SE GENEREN EN VIRTUD DE LA APLICACIÓN DEL DECRETO 642 DE 2020.</t>
  </si>
  <si>
    <t>FAIZULY DAIAN PACHECO</t>
  </si>
  <si>
    <t>JOSE RICARDO VARELA ACOSTA</t>
  </si>
  <si>
    <t>2021/11/24</t>
  </si>
  <si>
    <t>083 DE 2021</t>
  </si>
  <si>
    <t>PRESTAR LOS SERVICIOS DE APOYO A LA GESTIÓN DE LOS LIQUIDADORES DEL GRUPO DE SENTENCIAS  Y  CONCILIACIONES  DE  LA  UNIDAD  DE  ASISTENCIA  LEGAL  EN  LOS PROCESOS QUE SE GENEREN EN VIRTUD DE LA APLICACIÓN DEL DECRETO 642 DE 2020.</t>
  </si>
  <si>
    <t>DORIS ANDREA SIERRA VALERO</t>
  </si>
  <si>
    <t>084 DE 2021</t>
  </si>
  <si>
    <t>OMAIRA LOPEZ MUÑOZ</t>
  </si>
  <si>
    <t>085 DE 2021</t>
  </si>
  <si>
    <t>MARIA ALEJANDRA LADRON DE GUEVARA LOPEZ</t>
  </si>
  <si>
    <t>086 DE2021</t>
  </si>
  <si>
    <t>MARIAN UPEGUI ENRIQUEZ</t>
  </si>
  <si>
    <t>089 DE 2021</t>
  </si>
  <si>
    <t>2021/07/12</t>
  </si>
  <si>
    <t>REALIZAR EL DISEÑO Y DIAGRAMACIÓN DE INFORMACIÓN PARA FORMATOS IMPRESOS Y ELECTRÓNICOS Y SU CORRESPONDIENTE IMPRESIÓN O GRABACIÓN.</t>
  </si>
  <si>
    <t>2021/08/03</t>
  </si>
  <si>
    <t>2021/12/30</t>
  </si>
  <si>
    <t>090 DE 2021</t>
  </si>
  <si>
    <t>2021/07/02</t>
  </si>
  <si>
    <t>PRESTAR SERVICIOS PROFESIONALES DE ABOGADO EN LA DIVISIÓN DE CONTRATOS DE LA UNIDAD DECOMPRAS PÚBLICAS PARA SUSTANCIAR ACTUACIONES ADMINISTRATIVAS CONTRACTUALES Y APOYAR LA GESTIÓN DE LA LIQUIDACIÓN DE LOS CONTRATOS.</t>
  </si>
  <si>
    <t>TATIANA ANDREA MONTOYA POLANCO</t>
  </si>
  <si>
    <t>ANDRES FELIPE DUQUE</t>
  </si>
  <si>
    <t>091 DE 2021</t>
  </si>
  <si>
    <t>PRESTAR SERVICIOS PROFESIONALES DE ABOGADO EN LA DIVISIÓN DE CONTRATOS DE LA UNIDAD DE COMPRAS PÚBLICAS PARA SUSTANCIAR ACTUACIONES ADMINISTRATIVAS CONTRACTUALES Y APOYAR LA GESTIÓN DE LA LIQUIDACIÓN DE LOS CONTRATOS</t>
  </si>
  <si>
    <t>HUGO FELIPE MORENO GALINDO</t>
  </si>
  <si>
    <t>092 DE 2021</t>
  </si>
  <si>
    <t>2021/07/06</t>
  </si>
  <si>
    <t>PRESTAR SERVICIOS PROFESIONALES ESPECIALIZADOS Y DE APOYO A LA GESTIÓN EN EL DESPACHO DEL DIRECTOR EJECUTIVO DE ADMINISTRACIÓN JUDICIAL, EN LA ASESORÍA, APOYO Y ELABORACIÓN DE LOS INFORMES QUE REQUIERA EL DESPACHO, ASÍ COMO EN LOS TEMAS RELACIONADOS CON LA OPTIMIZACIÓN ORGANIZACIONAL DE LAS SECCIONALES Y EN LOS ASUNTOS MISIONALES PROPIOS DEL DESPACHO.</t>
  </si>
  <si>
    <t>MARITZA POMARES QUIMBAYA</t>
  </si>
  <si>
    <t>JOSE MAURICIO CUESTAS</t>
  </si>
  <si>
    <t>093 DE 2021</t>
  </si>
  <si>
    <t>ACTUALIZAR LA NORMA NTC 6256:2018 Y GTC 286:2018 EN LOS REQUISITOS AMBIENTALES DE SALUD Y SEGURIDAD EN EL TRABAJO, DE SEGURIDAD INFORMÁTICA Y SELLOS DE BIOSEGURIDAD FUNDAMENTADO EN UN PROCESO DE FORMACIÓN QUE CONDUZCA A LA CERTIFICACIÓN DE AUDITORES EN LAS NORMAS MENCIONADAS</t>
  </si>
  <si>
    <t>INSTITUTO COLOMBIANO DE NORMAS TECNICAS Y CERTIFICACION ICONTEC</t>
  </si>
  <si>
    <t>LUIS ANTONIO SUAREZ ALBA</t>
  </si>
  <si>
    <t>095 DE 2021</t>
  </si>
  <si>
    <t>2021/07/27</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</si>
  <si>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</si>
  <si>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</si>
  <si>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097 DE 2021</t>
  </si>
  <si>
    <t>ORGANIZACIÓN Y ESTRUCTURACIÓN DIGITAL DE LOS EXPEDIENTES EN GESTIÓN PARA LA CORTE SUPREMA DE JUSTICIA EN LAS SALAS LABORAL, PENAL, DE INSTRUCCIÓN Y CIVIL.</t>
  </si>
  <si>
    <t>RED COLOMBIANA DE INSTITUCIONES DE EDUCACION SUPERIOR - EDURED</t>
  </si>
  <si>
    <t>098 DE 2021</t>
  </si>
  <si>
    <t>2021/07/28</t>
  </si>
  <si>
    <t>PRESTAR LOS SERVICIOS PROFESIONALES PARA REALIZAR LA ASESORÍA PEDAGÓGICA Y METODOLÓGICA QUE SE APLICARÁN EN LA CONSTRUCCIÓNDE LOS MÓDULOS DE FORMACIÓN AUTODIRIGIDA Y DOCUMENTOS DE FORMACIÓN CONTENIDOS EN EL PLAN DE FORMACIÓN 2021</t>
  </si>
  <si>
    <t>LILIANA ESTUPIÑAN ACHURY</t>
  </si>
  <si>
    <t>2021/12/20</t>
  </si>
  <si>
    <t>099 DE 2021</t>
  </si>
  <si>
    <t>2021/08/04</t>
  </si>
  <si>
    <t>PRESTAR EL SERVICIO DE SOPORTE, MANTENIMIENTO Y ACTUALIZACIÓN DEL APLICATIVO DE FONDOS ESPECIALES.</t>
  </si>
  <si>
    <t>JOSE MIGUEL CUBILLOS</t>
  </si>
  <si>
    <t>2021/08/09</t>
  </si>
  <si>
    <t>100 DE 2021</t>
  </si>
  <si>
    <t>OBTENER CERTIFICACIÓN DE AUDITORES EN MODELOS DE GESTIÓN, SISTEMAS DE GESTIÓN DE CALIDAD, SEGURIDAD Y SALUD EN EL TRABAJO, SEGURIDAD INFORMÁTICA, NORMA ANTISOBORNO, ESTRUCTURAS DE ALTO NIVEL ARTICULADAS A LA NTC 6256:2018 Y GTC 286:2.018 A TRAVÉS DE LA REALIZACIÓN DE UN DIPLOMADO DE 170 HORAS PARA CUATROCIENTOS CINCUENTA (450) SERVIDORES JUDICIALES.</t>
  </si>
  <si>
    <t>INSTITUTO COLOMBIANO DE NORMAS TECNICAS Y CERTIFICACION ICONTEC  O ICONTEC INTERNACIONAL</t>
  </si>
  <si>
    <t>JAIME IVAN BOCANEGRA VERGARA</t>
  </si>
  <si>
    <t>2021/08/06</t>
  </si>
  <si>
    <t>101 DE 2021</t>
  </si>
  <si>
    <t>ACTUALIZAR LAS CINCO (5) GUÍAS ELABORADAS A PARTIR DEL CONTRATO 089 DE 2016 Y ELABORAR OCHO (8) GUÍAS NUEVAS, CUYAS TEMÁTICAS ESTÉN RELACIONADAS CON LOS TEMAS OBJETO DE ESTUDIO DE LAS ALTAS CORTES LOS CUALES ESTÁN DEFINIDOS POR EL CONSEJO SUPERIOR DE LA JUDICATURA.</t>
  </si>
  <si>
    <t>CONSORCIO DEPIN-006-2021</t>
  </si>
  <si>
    <t>2021/08/12</t>
  </si>
  <si>
    <t>102 DE 2021</t>
  </si>
  <si>
    <t>PRESTAR SERVICIOS PROFESIONALES DE ABOGADO EN LA UNIDAD DE COMPRAS PÚBLICAS, BRINDANDO APOYO Y SEGUIMIENTO A LAS ACTIVIDADES MISIONALES DE LA UNIDAD.</t>
  </si>
  <si>
    <t>DIEGO ALEXIS SANCHEZ RODRIGUEZ</t>
  </si>
  <si>
    <t>2021/08/05</t>
  </si>
  <si>
    <t>103 DE 2021</t>
  </si>
  <si>
    <t>2021/08/11</t>
  </si>
  <si>
    <t>SUMINISTRO E INSTALACIÓN MOBILIARIO PARA LA SEDE JUDICIAL DE LOS PATIOS, NORTE DE SANTANDER</t>
  </si>
  <si>
    <t>PEDRO EDGAR PAEZ PINZON</t>
  </si>
  <si>
    <t>2021/08/17</t>
  </si>
  <si>
    <t>2021/12/16</t>
  </si>
  <si>
    <t>104 DE 2021</t>
  </si>
  <si>
    <t>2021/08/24</t>
  </si>
  <si>
    <t>PRESTAR LOS SERVICIOS PROFESIONALES A LA UNIDAD DE INFRAESTRUCTURA FÍSICA DE LA DIRECCIÓN EJECUTIVA DE ADMINISTRACIÓN JUDICIAL, BRINDANDO APOYO AL SEGUIMIENTO DE LOS PROYECTOS A CARGO DE LA UNIDAD.</t>
  </si>
  <si>
    <t>LUIS HORACIO ANTOLINEZ OLGUIN</t>
  </si>
  <si>
    <t>WILSON FERNANDO MUÑOZ</t>
  </si>
  <si>
    <t>2021/08/31</t>
  </si>
  <si>
    <t>105 DE 2021</t>
  </si>
  <si>
    <t>2021/08/30</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</si>
  <si>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 TR</t>
  </si>
  <si>
    <t>MANUEL ANTONIO PIÑEROS BOHORQUEZ</t>
  </si>
  <si>
    <t>106 DE 2021</t>
  </si>
  <si>
    <t>PRESTAR LOS SERVICIOS PROFESIONALES AL DESPACHO DEL DIRECTOR EJECUTIVO DE ADMINISTRACIÓN JUDICIAL, EN LOS ASUNTOS JURÍDICOS CON ÉNFASIS EN MATERIA ADMINISTRATIVA Y DISCIPLINARIA.</t>
  </si>
  <si>
    <t>DIANA MARITZA OLAYA RIOS</t>
  </si>
  <si>
    <t>JOSE EDUARDO GOMEZ</t>
  </si>
  <si>
    <t>2021/08/26</t>
  </si>
  <si>
    <t>107 DE 2021</t>
  </si>
  <si>
    <t>PRESTAR SERVICIOS PROFESIONALES EN LA UNIDAD DE PLANEACIÓN APOYANDO LA GESTIÓN DE LAS ACTIVIDADES RELACIONADAS CON LA PROGRAMACIÓN PRESUPUESTAL DE LOS GASTOS DE FUNCIONAMIENTO DE LA RAMA JUDICIAL.</t>
  </si>
  <si>
    <t>ISAIAS HERNAN CONTRERAS NIETO</t>
  </si>
  <si>
    <t>108 DE 2021</t>
  </si>
  <si>
    <t>CUSTODIAR Y ACTUALIZAR LAS CARPETAS DE TARJETAS PROFESIONALES DE ABOGADO</t>
  </si>
  <si>
    <t>SKAPHE TECNOLOGIA SAS</t>
  </si>
  <si>
    <t xml:space="preserve">ELIZABETH ROMERO </t>
  </si>
  <si>
    <t>109 DE 2021</t>
  </si>
  <si>
    <t>ADQUIRIR E INSTALAR MOBILIARIO PARA LA DOTACIÓN DE COMEDORES DESTINADOS A LOS SERVIDORES DE LA RAMA JUDICIAL</t>
  </si>
  <si>
    <t>MOSTHYE VICENTE MEDINA</t>
  </si>
  <si>
    <t>110 DE 2021</t>
  </si>
  <si>
    <t>REALIZAR LA ACTUALIZACIÓN Y VALIDACIÓN DE LOS ESTUDIOS TÉCNICOS Y DEL PRESUPUESTO TOTAL DE OBRA PARA LASEDE DE LOS JUZGADOS PENALES DE GIRARDOT CUNDINAMARCA</t>
  </si>
  <si>
    <t xml:space="preserve">JUAN DIEGO ALVIS COTES </t>
  </si>
  <si>
    <t>LUZ MARY SANDOVAL</t>
  </si>
  <si>
    <t>112 DE 2021</t>
  </si>
  <si>
    <t>REALIZAR LAS OBRAS DE MANTENIMIENTO DE LA CUBIERTAS Y TERRAZAS DEL PALACIO DE JUSTICIA ALFONSO REYES ECHANDÍA DE BOGOTA</t>
  </si>
  <si>
    <t>UNION TEMPORAL ARE</t>
  </si>
  <si>
    <t>CONSORCIO SUPERIOR</t>
  </si>
  <si>
    <t xml:space="preserve">113 DE 2021 </t>
  </si>
  <si>
    <t>PRESTAR LOS SERVICIOS PROFESIONALES A LA UNIDAD DE INFRAESTRUCTURA FÍSICA DE LA DIRECCIÓN EJECUTIVA DE ADMINISTRACIÓN JUDICIAL,BRINDANDO APOYO A LOS TEMAS INHERENTES A LA DONACIÓN Y COMODATO DE PREDIOS, ESTRUCTURACIÓN, CONTRATACIÓN DE PROYECTOSESTUDIOS Y DISEÑOS E INFORMES TÉCNICOS PARA EL ÁREA DE INMUEBLES.</t>
  </si>
  <si>
    <t>FABIAN STIVEN MONTAÑEZ</t>
  </si>
  <si>
    <t>115 DE 2021</t>
  </si>
  <si>
    <t>ESTRUCTURAR Y DISEÑAR EL PLAN ANTICORRUPCIÓN Y ATENCIÓN AL CIUDADANO PARA LA RAMAJUDICIAL CONFORME AL ORDENAMIENTO JURÍDICO VIGENTE.</t>
  </si>
  <si>
    <t>CONSORCIO DEPIN 002-2021</t>
  </si>
  <si>
    <t>GRACIELA ROMERO</t>
  </si>
  <si>
    <t>116 DE 2021</t>
  </si>
  <si>
    <t>ACTUALIZAR EL MÓDULO DE FORMACIÓN TITULADO JUEZ DIRECTOR DEL DESPACHO CON CÓDIGO QR PARA LECTURA EN LÍNEA DE CONFORMIDAD A LAS ESPECIFICACIONES CONTENIDAS EN EL ANEXO TÉCNICO, LOS ESTUDIOS PREVIOS, LOS FORMATOS Y PROCEDIMIENTOS ESTABLECIDOS POR LA ESCUELA JUDICIAL RODRIGO LARA BONILLA Y LAS DEMÁS ESTABLECIDAS POR EL CONSEJO SUPERIOR DE LA JUDICATURA.</t>
  </si>
  <si>
    <t xml:space="preserve">UNIVERSIDAD PONTIFICIA BOLIVARIANA </t>
  </si>
  <si>
    <t>117 DE 2021</t>
  </si>
  <si>
    <t xml:space="preserve">CONSTRUIR UN (1) DOCUMENTO DE FORMACIÓN SOBRE EL ACCESO A LA JUSTICIA POR PARTE DE LASPERSONAS EN CONDICIÓN DE DISCAPACIDAD AUDITIVA, CON CÓDIGO QR PARA LECTURA ONLINE, DECONFORMIDAD A LAS ESPECIFICACIONES CONTENIDAS EN EL ANEXO TÉCNICO, LOS ESTUDIOS PREVIOS, LOSFORMATOS Y PROCEDIMIENTOS ESTABLECIDOS POR LA ESCUELA JUDICIAL RODRIGO LARA BONILLA Y LASDEMÁS ESTABLECIDAS POR EL CONSEJO SUPERIOR DE LA JUDICATURA.
</t>
  </si>
  <si>
    <t>118 DE 2021</t>
  </si>
  <si>
    <t>ADQUIRIR POR SUSCRIPCIÓN EL DERECHO AL MANTENIMIENTO, ACTUALIZACIONES Y USO DE UNABOLSA DE HORAS PARA CONTAR CON EL SOPORTE REQUERIDO POR EL APLICATIVO DE GRABACIÓN DEAUDIENCIAS CÍCERO, ASÍ COMO LA ADQUISICIÓN DE 30 LICENCIAS DE PUNTOS DE CONSULTA ALPÚBLICO SOBRE LA PROGRAMACIÓN DE LAS AUDIENCIAS.</t>
  </si>
  <si>
    <t>MATIAS AYUSO QUINTERO</t>
  </si>
  <si>
    <t xml:space="preserve">CARLOS FERNANDO THOMAS </t>
  </si>
  <si>
    <t>119 DE 2021</t>
  </si>
  <si>
    <t xml:space="preserve">ADQUIRIR ELEMENTOS DE PROTECCIÓN PERSONAL PARA PREVENIR EL CONTAGIO DEL COVID-19 CON DESTINO A LARAMA JUDICIAL
</t>
  </si>
  <si>
    <t>POLYMEDICAL DE COLOMBIA SAS</t>
  </si>
  <si>
    <t>120 DE 2021</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</si>
  <si>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</si>
  <si>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STP CONSULTORES SAS</t>
  </si>
  <si>
    <t>WILLIAM CRUZ FORERO</t>
  </si>
  <si>
    <t>121 DE 2021</t>
  </si>
  <si>
    <t>ADQUIRIR E INTEGRAR EQUIPOS TECNOLÓGICOS PARA LA REALIZACIÓN DE AUDIENCIAS; ENPARTICULAR, ELEMENTOS DE CAPTURA, PROCESAMIENTO Y REPRODUCCIÓN DE AUDIO Y VIDEO Y RELACIONADOS</t>
  </si>
  <si>
    <t>AV DESIGN COLOMBIA SAS</t>
  </si>
  <si>
    <t>122 DE 2021</t>
  </si>
  <si>
    <t xml:space="preserve">REALIZAR AUDITORÍAS EXTERNAS EN GESTIÓN DE CALIDAD Y AMBIENTAL Y NORMA Y GUÍA TÉCNICA DE LA RAMA JUDICIAL QUE DENCUMPLIMIENTO A LOS REQUISITOS DE NORMAS NTC ISO 9001:2015, NTC ISO 14001:2015, NORMA Y GUÍA TÉCNICA DE LA RAMAJUDICIAL NTC 6256:2018 Y GTC 286:2018.
</t>
  </si>
  <si>
    <t>123 DE 2021</t>
  </si>
  <si>
    <t>PRESTAR ASESORÍA Y APOYO A LOS LIQUIDADORES DEL GRUPO DE SENTENCIAS Y CONCILIACIONES EN TEMAS CONTABLES Y REALIZAR LIQUIDACIONES DE CONCILIACIONES JUDICIALES Y MANDAMIENTOS EJECUTIVOS QUE EL ÁREA DE PROCESOS Y DIRECCIONES SECCIONALES SOLICITEN.</t>
  </si>
  <si>
    <t>SILVIA VALENZUELA VALBUENA</t>
  </si>
  <si>
    <t xml:space="preserve">PEDRO JULIO GOMEZ </t>
  </si>
  <si>
    <t>124 DE 2021</t>
  </si>
  <si>
    <t xml:space="preserve">ELABORAR EL INVENTARIO DOCUMENTAL EN ESTADO NATURAL PARA EXPEDIENTES DE LOS PROCESOSJUDICIALES, QUE SE ENCUENTRAN UBICADOS EN LA CIUDAD DE BOGOTÁ.
</t>
  </si>
  <si>
    <t>GRUPO EMPRESARIAL SOLUCIONES CUATRO EN UNO SAS</t>
  </si>
  <si>
    <t>125 DE 2021</t>
  </si>
  <si>
    <t xml:space="preserve">DISEÑAR Y APLICAR LA ENCUESTA DE PERCEPCIÓN SOBRE EL SERVICIO DE JUSTICIA POR JURISDICCIÓN,ESPECIALIDAD Y CON ENFOQUE TERRITORIAL.
</t>
  </si>
  <si>
    <t>PROYECTAMOS COLOMBIA SAS</t>
  </si>
  <si>
    <t>126 DE 2021</t>
  </si>
  <si>
    <t xml:space="preserve">REALIZAR ACOMPAÑAMIENTO TÉCNICO EN EL PROCESO DE IMPLEMENTACIÓN, IMPLANTACIÓN, MANTENIMIENTO Y MEJORA, DE LOS SISTEMASINTEGRADOS DE GESTIÓN DE LA RAMA JUDICIAL, CON BASE EN LA NTC 6256:2018, GUÍA GTC 286:2018, NTC ISO 9001:2015; NTC14001:2015 ARTICULADAS CON EL MODELO INTEGRADO DE GESTIÓN Y CONTROL.
</t>
  </si>
  <si>
    <t>UNDERNET COLOMBIA SAS</t>
  </si>
  <si>
    <t>128 DE 2021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</si>
  <si>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</si>
  <si>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</si>
  <si>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129 DE 2021</t>
  </si>
  <si>
    <t>"PRESTAR EL SERVICIO DE MANTENIMIENTO INTEGRAL Y RECARGA DE LOS EXTINTORES UBICADOS EN EL PALACIO DE JUSTICIA ""ALFONSO REYES ECHANDÍA"" YEN LOS DEMÁS EDIFICIOS DONDE FUNCIONAN DEPENDENCIAS DE LAS ALTAS CORTES, CONSEJO SUPERIOR DE LA JUDICATURA Y DIRECCIÓN EJECUTIVA DEADMINISTRACIÓN JUDICIAL EN BOGOTÁ.
"</t>
  </si>
  <si>
    <t>PROCOLDEXT SAS</t>
  </si>
  <si>
    <t>130 DE 2021</t>
  </si>
  <si>
    <t>ADQUIRIR MOBILIARIO Y ENSERES PARA LA DOTACIÓN Y EL FUNCIONAMIENTO DE ESPACIOS DESIGNADOS COMO SALAS AMIGAS DE LA FAMILIA LACTANTE EN EL ENTORNO LABORAL DE LOS SERVIDORES DE LA RAMA JUDICIAL, EN LAS SEDES QUE CUENTEN AREAS ADECUADAS PARA ESTE FIN.</t>
  </si>
  <si>
    <t>OFIBEST S.A.S</t>
  </si>
  <si>
    <t>RAUL SILVA MARTHA</t>
  </si>
  <si>
    <t>132 DE 2021</t>
  </si>
  <si>
    <t>REALIZAR LA INTERVENTORIA INTEGRAL AL CONTGRATO DE ADQUISICION E INTEGRACION DE EQUIIPOS TECNOLOGICOS PARA LA REALIZACION DE AUDIENCIAS; EN PARTICULAR, ELEMENTOS DE CAPTURA, PROCESAMIENTO Y REPRODUCCIÓN DE AUDIO Y VIDEO Y RELACIONADOS.</t>
  </si>
  <si>
    <t>CONSORCIO TECNOLOGIA 2021</t>
  </si>
  <si>
    <t>134 DE 2021</t>
  </si>
  <si>
    <t xml:space="preserve">ADQUIRIR TOGAS PARA MAGISTRADO CON DESTINO A LA RAMA JUDICIAL </t>
  </si>
  <si>
    <t>HERNAN BELTRAN AMORTEGUI</t>
  </si>
  <si>
    <t>135 DE 2021</t>
  </si>
  <si>
    <t>CONSULTORÍA DE CALCULO Y DISEÑO DE INGENIERIA CONCEPTUAL Y BASICA DE LA RED CONTRA INCENDIOS Y SISTEMA DE DETECCIÓN DE INCENDIOS PARA EL PALACIO DE JUSTIIA DE BOGOTA “AFONSO REYES ECHANDIA”, SEDE ANEXA CALLE 72.</t>
  </si>
  <si>
    <t>AGNIS S A S</t>
  </si>
  <si>
    <t>NESTOR ABDOM MESA HERRERA</t>
  </si>
  <si>
    <t>136 DE 2021</t>
  </si>
  <si>
    <t>CONSTRUIR EL MÓDULO DE APRENDIZAJE TITULADO MEDIOS PROBATORIOS Y VALORACIÓN DE LA PRUEBA EN EL PROCEDIMIENTO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</si>
  <si>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GILBERTO AUGUSTO BLANCO ZUÑIGA</t>
  </si>
  <si>
    <t>139 DE 2021</t>
  </si>
  <si>
    <t>INTERVENTORIA TECNICA, AMBIENTAL, ADMINISTRATIVA, JURIDICA, FINANCIERA Y CONTABLE AL MANTENIMIENTO DE CUBIERTAS Y TERRAZAS DEL PALACIO DE JUSTICIA “ALFONSO REYES ECHANDIA” DE BOGOTA.</t>
  </si>
  <si>
    <t>CONSORCIO INTER CSJ 2021</t>
  </si>
  <si>
    <t>DANIEL MERCHAN CEPEDA</t>
  </si>
  <si>
    <t>140 DE 2021</t>
  </si>
  <si>
    <t>ADQUIRIR RELOJES DE CORRESPONDENCIA CON DESTINO A LA RAMA JUDICIAL</t>
  </si>
  <si>
    <t>GESCOM S A S</t>
  </si>
  <si>
    <t>141 DE 2021</t>
  </si>
  <si>
    <t xml:space="preserve">ADQUIRIR UTILES DE ESCRITORIO Y DE OFICINA CON DESTINO A LA RAMA JUDICIAL </t>
  </si>
  <si>
    <t>INSTITUCIONAL  STAR SERVICES LTDA</t>
  </si>
  <si>
    <t>142 DE 2021</t>
  </si>
  <si>
    <t>CONSULTORÍA PARA EL CÁLCULO Y DISEÑO DEL SISTEMA INTEGRAL DE PROTECCIÓN CONTRA RAYOS Y PUESTA A TIERRA PARA EL PALACIO DE JUSTICIA DE BOGOTÁ "ALFONSO REYES ECHANDÍA", SEDE ANEXA Y CALLE 72.</t>
  </si>
  <si>
    <t>ENTERPRISE SOLUTIONS LTDA</t>
  </si>
  <si>
    <t>143 DE 2021</t>
  </si>
  <si>
    <t>ADQUIRIR UNA DESTRUCTORA DE PAPEL CON DESTINO AL CONSEJO SUPERIOR DE LA JUDICATURA -  DIRECCIÓN EJECUTIVA DE ADMINISTRACIÓN JUDICIAL</t>
  </si>
  <si>
    <t>IMPERFLEX S A S</t>
  </si>
  <si>
    <t>144 DE 2021</t>
  </si>
  <si>
    <t xml:space="preserve">CONTRATAR LA INSCRIPCIÓN DE DIECISÉIS (16) EMPLEADOS JUDICIALES PARA PARTICIPAR EN EL VII CONGRESO DE COMPRA PÚBLICA / XVIII JORNADAS DE CONTRATACIÓN QUE SE LLEVARÁ A CABO LOS DÍAS 27 AL 29 DE OCTUBRE DE 2021, EN MODALIDAD PRESENCIAL Y VIRTUAL, DE CONFORMIDAD CON LAS ESPECIFICACIONES CONTENIDAS EN LOS ESTUDIOS PREVIOS Y LA INVITACIÓN ENVIADA POR LA UNIVERSIDAD DE LOS ANDES. </t>
  </si>
  <si>
    <t>UNIVERSIDAD DE LOS ANDES</t>
  </si>
  <si>
    <t>145 DE 2021</t>
  </si>
  <si>
    <t xml:space="preserve">SUMINISTRO TIQUETES AEREOS NACIONALES E INTERNACIONALES PARA LA RAMA JUDICIAL </t>
  </si>
  <si>
    <t>VIAJA POR EL MUNDO WEB / NICKISIX 360 S A S</t>
  </si>
  <si>
    <t>JUAN DE JESUS HERNANDEZ MARTINEZ</t>
  </si>
  <si>
    <t>146 DE 2021</t>
  </si>
  <si>
    <t>CONSTRUIR UN (1) DOCUMENTO DE FORMACIÓN SOBRE “DERECHO ELECTORAL PARA LA ESPECIALIDAD  EN  LO  CONTENCIOSO  ADMINISTRATIVO”,  CON  CÓDIGO  QR  PARA LECTURA  ONLINE”  DE  CONFORMIDAD  A  LAS  ESPECIFICACIONES  CONTENIDAS  LOS ESTUDIOS  PREVIOS,  FORMATOS  Y  PROCEDIMIENTOS  ESTABLECIDOS  POR  LA  ESCUELA JUDICIAL “RODRIGO LARA BONILLA” Y POR EL CONSEJO SUPERIOR DE LA JUDICATURA</t>
  </si>
  <si>
    <t xml:space="preserve">JUAN CAMILO MORALES TRUJILLO </t>
  </si>
  <si>
    <t>148 DE 2021</t>
  </si>
  <si>
    <t>PRESTAR LOS SERVICIOS PARA DIAGNOSTICAR EL ESTADO ACTUAL DEL GOBIERNO  GESTION DE LA T&amp;I,  PROPONER N MODELO DE GOBIERNO DE TI PARA LA NACION  CONSEJO SUPERIOR DE LA JUDICATURA, QUE ESTE ALINEADO CON SU ESTRATEGIA</t>
  </si>
  <si>
    <t xml:space="preserve">LEVEL COLOMBIA S A S </t>
  </si>
  <si>
    <t>149 DE 2021</t>
  </si>
  <si>
    <t xml:space="preserve">ADQUISICION EQUIPO  TRANSPORTE MANUAL CON DESTINO A LA RAMA JUDICIAL </t>
  </si>
  <si>
    <t>FEC SUMINISTROS Y SERVICIOS S A S</t>
  </si>
  <si>
    <t>151 DE 2021</t>
  </si>
  <si>
    <t>PRESTAR EL SERVICIO PARA PRÁCTICA DE EXÁMENES DE TAMIZAJE CARDIOVASCULAR Y CONSULTA  PARA ENTREGA DE RECOMENDACIONES MÉDICAS EN HÁBITOS DE AUTOCUIDADO PARA LOS SERVIDORES JUDICIALES DE LA CORTE SUPREMA DE JUSTICIA, CONSEJO DE ESTADO, CORTE CONSTITUCIONAL, COMISIÓN NACIONAL DE DISCIPLINA JUDICIAL, CONSEJO SUPERIOR DE LA JUDICATURA Y DIRECCIÓN EJECUTIVA DE ADMINISTRACIÓN DE JUSTICIA.</t>
  </si>
  <si>
    <t>SEGURIDAD Y SALUD OCUPACIONAL  SYSO PIS SAS</t>
  </si>
  <si>
    <t>152 DE 2021</t>
  </si>
  <si>
    <t>CONSTRUIR UN MODULO SOBRE VALORACIÓN PROBATORIA EN MATERIA CIVIL Y COMERCIAL CONCODIGO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</si>
  <si>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VICTOR MANUEL BERNAL CALLEJAS</t>
  </si>
  <si>
    <t>153 DE 2021</t>
  </si>
  <si>
    <t>REALIZAR LAS OBRAS DE CONSTRUCCIÓN DE LA SEDE DE LOS DESPACHOS JUDICIALES DE CHOCONTÁ – CUNDINAMARCA</t>
  </si>
  <si>
    <t>CONSORCIO ARQUITECTOS 2021</t>
  </si>
  <si>
    <t>154 DE 2021</t>
  </si>
  <si>
    <t>PRESTAR LOS SERVICIOS DE APOYO A LA GESTIÓN EN LA DIVISIÓN DE ASUNTOS LABORALES DE LA UNIDAD DE RECURSOS HUMANOS, EN LA PROYECCIÓN Y TRÁMITES ADMINISTRATIVOS DE RESPUESTA A DERECHOS DE PETICIÓN Y RECURSOS DE AGOTAMIENTO DE LA VÍA ADMINISTRATIVA</t>
  </si>
  <si>
    <t>CARLOS JOSE MORA MAYORGA</t>
  </si>
  <si>
    <t>MARIA CLAUDIA DIAZ LOPEZ</t>
  </si>
  <si>
    <t>155 DE 2021</t>
  </si>
  <si>
    <t>PRESTAR LOS SERVICIOS PROFESIONALES DE ABOGADO EN LA DIVISIÓN DE ASUNTOS LABORALES DE LA UNIDAD DE RECURSOS HUMANOS, EN EL ADELANTAMIENTO DE TRÁMITES ADMINISTRATIVOS, PROYECCIÓN DE ACTOS ADMINISTRATIVOS EN TEMAS DE CARÁCTER SALARIAL Y PRESTACIONAL DE LA RAMA JUDICIAL, ASÍ COMO BÚSQUEDA EN BASE DE DATOS TALES COMO EKOGUI, SIGLO XXI, CONSULTA UNIFICADA, SIGOBIUS Y TABLAS DE EXCEL DE LA DIVISIÓN, DE TEMAS INHERENTES A LOS ASUNTOS A RESOLVER</t>
  </si>
  <si>
    <t>LEIDI MARCELA ROBLES ROBLES</t>
  </si>
  <si>
    <t>156 DE 2021</t>
  </si>
  <si>
    <t>JOSE DOROTEO CANTILLO PABON</t>
  </si>
  <si>
    <t>157 DE 2021</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</si>
  <si>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</si>
  <si>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158 DE 2021</t>
  </si>
  <si>
    <t>PRESTAR SERVICIOS PROFESIONALES ESPECIALIZADOS AL CONSEJO SUPERIOR DE LA JUDICATURA  EN  EL  TRÁMITE   DE  REVISIÓN  CONSTITUCIONAL  DE  LA  INICIATIVA  DE REFORMA DE LA LEY ESTATUTARIA DE ADMINISTRACIÓN DE JUSTICIA, PROYECTO DE LEY 295 DE 2020 CÁMARA ACUMULADO</t>
  </si>
  <si>
    <t>MARTHA CECILIA PAZ</t>
  </si>
  <si>
    <t>JOSE EDUARDO GOMEZ FIGUEREDO</t>
  </si>
  <si>
    <t>159 DE 2021</t>
  </si>
  <si>
    <t>CONSTRUIR  UN  MÓDULO  DE APRENDIZAJE  AUTODIRIGIDO SOBRE  “DERECHO  PENAL,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</si>
  <si>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PAULA CADAVID ABOGADOS SAS</t>
  </si>
  <si>
    <t>160 DE 2021</t>
  </si>
  <si>
    <t>REALIZAR EL AVALUÓ DE LOS BIENES MUEBLES Y VEHÍCULOS DE PROPIEDAD DE LA RAMA JUDICIAL.</t>
  </si>
  <si>
    <t>GUSTAVO ADOLFO FORERO GONZALEZ</t>
  </si>
  <si>
    <t>161 DE 2021</t>
  </si>
  <si>
    <t>CONSTRUIR    EL    MÓDULO    DE    APRENDIZAJE    AUTODIRIGIDO    SOBRE “PROCESOSEJECUTIVOS, INEMBARGABILIDAD Y   LIQUIDACIONES  EN   MATERIA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</si>
  <si>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JUAN CAMILO MORALES TRUJILLO</t>
  </si>
  <si>
    <t>162 DE 2021</t>
  </si>
  <si>
    <t>PRESTAR EL SERVICIO DE MANTENIMIENTO PREVENTIVO Y CORRECTIVO PARA LAS PLANTAS ELÉCTRICAS DE PROPIEDAD DE LA RAMA JUDICIAL UBICADOS EN EL PALACIO DE JUSTICIA, SEDE ANEXA Y EDIFICIO BOLSA DE BOGOTÁ.</t>
  </si>
  <si>
    <t>RIDA SOLUCIONES INTEGRALES SAS</t>
  </si>
  <si>
    <t>JOAQUIN MAURICIO DIAZ CASAS</t>
  </si>
  <si>
    <t>163 DE 2021</t>
  </si>
  <si>
    <t>REALIZAR LA REVISIÓN, ANÁLISIS ESTRUCTURAL Y DICTAMEN TÉCNICO QUE PERMITA DETERMINAR EL ESTADO ACTUAL DE LA ESTRUCTURA DE LA SEDE DE LAS SALAS DE AUDIENCIAS, UBICADA EN LA CALLE 6 NO. 3-03 NEIVA – HUILA.</t>
  </si>
  <si>
    <t>SOCIEDAD COLOMBIANA DE INGENIEROS</t>
  </si>
  <si>
    <t xml:space="preserve">JAICKSON CAMILO MORALES NOVOA </t>
  </si>
  <si>
    <t>164 DE 2021</t>
  </si>
  <si>
    <t>ADQUIRIR EL ANÁLISIS, DISEÑO Y LA HERRAMIENTA PARA IMPLEMENTAR LA CAPACIDAD PARA LA INTEROPERABILIDAD E INTEGRACIÓN DE SERVICIOS PARA LA RAMA JUDICIAL</t>
  </si>
  <si>
    <t>SOAIN SOFTWARE ASSOCIATES SAS</t>
  </si>
  <si>
    <t>166 DE 2021</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</si>
  <si>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</si>
  <si>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</si>
  <si>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168 DE 2021</t>
  </si>
  <si>
    <t>CONSTRUIR EL MODULO DE APRENDIZAJE SOBRE COMPETENCIAS LABORALES CON CODIGO QR PARA LECTURA ONLINE DE CONFORMIDAD A LAS ESPECIFICACIONES CONTENIDAS EN EL ANEXO TÉCNICO, LOS ESTUDIOS PREVIOS, LOS FORMATOS CONSTRUIR EL MODULO DE APRENDIZAJE SOBRE COMPETENCIAS LABORALES CON 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</si>
  <si>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PEDRO EUGENIO MEDELLIN TORRES</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</si>
  <si>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</si>
  <si>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</si>
  <si>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</si>
  <si>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</si>
  <si>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RECOMENDACIONES  Y ESTÁNDARES  INTERNACIONALES  (ISO 223012).</t>
  </si>
  <si>
    <t>LOCKNET S A</t>
  </si>
  <si>
    <t>171 DE 2021</t>
  </si>
  <si>
    <t>CONCEDER POR PARTE DEL ARRENDADOR AL ARRENDATARIO EL USO Y GOCE DE LOS PISOS 3 AL 9 DEL EDIFICIO CASUR, INMUEBLE UBICADO EN LA CARRERA 7 NO 12B 27 DE LA CIUDAD DE BOGOTÁ CON UN ÁREA TOTAL DE 5091,30 M2.</t>
  </si>
  <si>
    <t xml:space="preserve">CAJA DE SUELDOS DE RETIRO DE LA POLICIA NACIONAL </t>
  </si>
  <si>
    <t xml:space="preserve">ADQUIRIR DISPOSITIVOS DE ALMACENAMIENTO ELECTRICO CON DESTINO A LA RAMA JUDICIAL </t>
  </si>
  <si>
    <t xml:space="preserve">RIO TECHNOLOGY SAS </t>
  </si>
  <si>
    <t>174 DE 2021</t>
  </si>
  <si>
    <t xml:space="preserve">REALIZAR LA INTERVENTORIA TECNICA, ADMINISTRATIVA, JURIDICA, FINANCIERA  Y CONTABLE A LAS OBRAS DE EJECUCIÓN DE LA FASE II PARA CONTINUAR CON LAS ADECUACIONES DEL EDIFICIO DE LA CALLE 72 No 7 - 96 DE LA CIUDAD DE BOGOTA </t>
  </si>
  <si>
    <t>CONSORCIO FASE II BIO 2C</t>
  </si>
  <si>
    <t>175 DE 2021</t>
  </si>
  <si>
    <t xml:space="preserve">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 TRADICIÓN Y LIBERTAD.
</t>
  </si>
  <si>
    <t>MANUEL ANTONIO PIÑEROS  BOHORQUEZ</t>
  </si>
  <si>
    <t>CARLOS DAVID SARMIENTO CORTES</t>
  </si>
  <si>
    <t>176 DE 2021</t>
  </si>
  <si>
    <t>ADQUIRIR E INSTALAR UNIDADES ININTERRUMPIDAS DE POTENCIA – UPS PARA LA RAMA JUDICIAL A NIVEL NACIONAL”</t>
  </si>
  <si>
    <t>INVERSER LTDA INVERSIONES Y SERVICIOS</t>
  </si>
  <si>
    <t>HELIO RIGOBERTO SALAZAR CORREA</t>
  </si>
  <si>
    <t>178 DE 2021</t>
  </si>
  <si>
    <t>ADQUIRIR E INSTALAR LA SUITE ADOBE CREATIVE CLOUD CON DESTINO A LAS OFICINAS DE PRENSA Y COMUNICACIONES DE LAS ALTAS CORTES Y EL CENTRO DE DOCUMENTACIÓN JUDICIAL – CENDOJ</t>
  </si>
  <si>
    <t>NOVOTECHNO DE COLOMBIA S A S</t>
  </si>
  <si>
    <t>ADRIANA CRUZ ORTIZ</t>
  </si>
  <si>
    <t>179 DE 2021</t>
  </si>
  <si>
    <t>EJECUTAR LA FASE II ADECUACIONES DEL EDIFICIO DE LA CALLE 72 N° 7-96 DE LA CIUDAD DE BOGOTÁ.</t>
  </si>
  <si>
    <t>INTEROBRAS GR S A S</t>
  </si>
  <si>
    <t>180 DE 2021</t>
  </si>
  <si>
    <t>ADQUIRIR ELEMENTOS DE PROTECCIÓN PERSONAL (EPP) CON DESTINO A LA RAMA JUDICIAL</t>
  </si>
  <si>
    <t>CONSULTING GROUP FIRE &amp; SAFETY COLOMBIA S A S</t>
  </si>
  <si>
    <t>181 DE 2021</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</si>
  <si>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</si>
  <si>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</si>
  <si>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182 DE 2021</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</si>
  <si>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ESPECIALIDADES</t>
  </si>
  <si>
    <t>DATEXCO COMPANY S A</t>
  </si>
  <si>
    <t>CLAUDIA MARCELA DELGADILLO</t>
  </si>
  <si>
    <t>183 DE 2021</t>
  </si>
  <si>
    <t>REALIZAR LA REVISIÓN INDEPENDIENTE DE LOS DISEÑOS ESTRUCTURALES DE LAS SEDES  JUDICIALES  DE  CAUCASIA  (ANTIOQUIA),  MÁLAGA  (SANTANDER)  Y  SARAVENA  (ARAUCA)</t>
  </si>
  <si>
    <t>INGESISMICA CONSULTORIA Y CONSTRUCCION  SAS</t>
  </si>
  <si>
    <t>JUAN PERDOMO ALBORNOZ</t>
  </si>
  <si>
    <t>184 DE 2021</t>
  </si>
  <si>
    <t>REALIZAR EL MANTENIMIENTO GENERAL Y PUESTA EN MARCHA DEL SISTEMA DE TRANSFERENCIA ELÉCTRICA – SEDE JUDICIAL SOACHA (SECTOR TERREROS) – CUNDINAMARCA</t>
  </si>
  <si>
    <t>NAYIBE GALVIS PEÑALOSA</t>
  </si>
  <si>
    <t>JUAN MANUEL PIÑEROS PIÑEROS</t>
  </si>
  <si>
    <t>185 DE 2021</t>
  </si>
  <si>
    <t>ADQUIRIR LA SUSCRIPCIÓN A UN BANCO DE IMÁGENES, VIDEOS Y AUDIO, MEDIANTE LA PLATAFORMA DE ADOBE STOCK, CON DESTINO A LA RAMA JUDICIAL.</t>
  </si>
  <si>
    <t>ORO SYS LTDA</t>
  </si>
  <si>
    <t>CARLOS ADOLFO
VENEGAS BETANCOURT</t>
  </si>
  <si>
    <t>187 DE 2021</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</si>
  <si>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BID 5283 / OC-CO DE TRANSFORMACIÓN DIGITAL DE LA JUSTICIA EN COLOMBIA</t>
  </si>
  <si>
    <t>ALEXANDER ALDANA GONZALEZ</t>
  </si>
  <si>
    <t>188 DE 2021</t>
  </si>
  <si>
    <t>PRESTAR LOS SERVICIOS PROFESIONALES INDEPENDIENTES DE CONSULTORÍA COMO ESPECIALISTA EN ADQUISICIONES CON EL FIN DE LIDERAR, GESTIONAR Y EJECUTAR LOS PROCESOS DE SELECCIÓN, CONTRATACIÓN Y DE GESTIÓN CONTRACTUAL EN EL MARCO DEL CONTRATO DE PRÉSTAMO BID 5283/OC-CO PARA FINANCIAR EL PROGRAMA DE TRANSFORMACIÓN DIGITAL DE LA JUSTICIA EN COLOMBIA.</t>
  </si>
  <si>
    <t>JOSÉ RODRIGO BERMÚDEZ CASTRO</t>
  </si>
  <si>
    <t>189 DE 2021</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</si>
  <si>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DEL CONTRATO DE PRÉSTAMO BID 5283 / OC-CO PARA FINANCIAR EL PROGRAMA DE TRANSFORMACIÓN DIGITAL DE LA JUSTICIA EN COLOMBIA.</t>
  </si>
  <si>
    <t>DIEGO FERNANDO ROCHA ARANGO</t>
  </si>
  <si>
    <t>190 DE 2021</t>
  </si>
  <si>
    <t>PRESTAR LOS SERVICIOS PROFESIONALES INDEPENDIENTES DE CONSULTORÍA COMO ESPECIALISTA FINANCIERO CON EL FIN DE LIDERAR, GESTIONAR Y EJECUTAR LOS PROCESOS FINANCIEROS-ADMINISTRATIVOS EN EL MARCO DEL CONTRATO DE PRÉSTAMO BID 5283 / OC-CO DE TRANSFORMACIÓN DIGITAL DE LA JUSTICIA EN COLOMBIA.</t>
  </si>
  <si>
    <t>DAHIANNA JURADO URREGO</t>
  </si>
  <si>
    <t>191 DE 2021</t>
  </si>
  <si>
    <t>PRESTAR EL SERVICIO ESPECIALIZADO DE ACTUALIZACIÓN, MANTENIMIENTO Y SOPORTE A USUARIOS DEL SISTEMA DE INFORMACIÓN ADMINISTRATIVO SICOF - MÓDULO INVENTARIOS-ACTIVOS FIJOS.</t>
  </si>
  <si>
    <t>ADA S.A.S</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</si>
  <si>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</si>
  <si>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</si>
  <si>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</si>
  <si>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JORGE ENRIQUE HERN􀃈NDEZ BECERRA</t>
  </si>
  <si>
    <t>194 DE 2021</t>
  </si>
  <si>
    <t>SUMINISTRO E INSTALACIÓN DE DIVISIÓN EN VIDRIO TEMPLADO, SAMBLASTIADO CON PELÍCULA FROSTER SEGÚN DISEÑO, CON DESTINO AL CONSEJO DE ESTADO</t>
  </si>
  <si>
    <t>MOBIMUEBLES SAS</t>
  </si>
  <si>
    <t>NESTOR ABDON MESA HERRERA</t>
  </si>
  <si>
    <t>195 DE 2021</t>
  </si>
  <si>
    <t>REALIZAR LA INTERVENTORÍA TÉCNICA, ADMINISTRATIVA, JURÍDICA, FINANCIERA, CONTABLE Y AMBIENTAL AL CONTRATO DE OBRA PÚBLICA QUE RESULTE ADJUDICADO DE LA SELECCIÓN ABREVIADA - MENOR CUANTÍA, CUYO OBJETO ES: "ACTIVIDADES DE TERMINACIÓN DE EL DOVIO (VALLE DEL CAUCA)</t>
  </si>
  <si>
    <t>JESUS MANUEL ROMERO GARCIA</t>
  </si>
  <si>
    <t>MARIBEL  PEfA  VILLAMIL</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</si>
  <si>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</si>
  <si>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 JUDICATURA.</t>
  </si>
  <si>
    <t>CLAUDIA MARCELA
DELGADILLO VARGAS</t>
  </si>
  <si>
    <t>199 DE 2021</t>
  </si>
  <si>
    <t>PRESTAR EL SERVICIO DE MANTENIMIENTO, AJUSTES Y SOPORTE SOBRE EL APLICATIVO DE COBRO COACTIVO.</t>
  </si>
  <si>
    <t>SCOSDA S.A.S.</t>
  </si>
  <si>
    <t>CARLOS FERNANDO THOMAS BENAVIDES</t>
  </si>
  <si>
    <t>201 DE 2021</t>
  </si>
  <si>
    <t>MIGUEL
CUBILLOS MUNCA</t>
  </si>
  <si>
    <t>203 DE 2021</t>
  </si>
  <si>
    <t>EJECUTAR LA ADECUACIÓN DEL HALL PRINCIPAL DEL PISO 9 DEL PALACIO DE JUSTICIA “ALFONSO REYES ECHANDÍA” EN LA CIUDAD DE BOGOTÁ, D.C.</t>
  </si>
  <si>
    <t>CONSORCIO OBRAS SERPEC</t>
  </si>
  <si>
    <t>NESTOR ABDÓN
MESA HERRERA</t>
  </si>
  <si>
    <t>204 DE 2021</t>
  </si>
  <si>
    <t>DETERMINAR LAS NECESIDADES DE LA RAMA JUDICIAL PARA LA ELABORACIÓN DEL PLAN SECTORIAL DE DESARROLLO DE LA RAMA JUDICIAL 2023 – 2026.</t>
  </si>
  <si>
    <t>RACIONALIZAR S AS</t>
  </si>
  <si>
    <t>CLAUDIA MARCELA DELGADILLO VARGAS</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</si>
  <si>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</si>
  <si>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</si>
  <si>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</si>
  <si>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</si>
  <si>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210 DE 2021</t>
  </si>
  <si>
    <t>REALIZAR ACTIVIDADES DE CONSTRUCCIÓN PARA LA TERMINACIÓN DE LA SEDE JUDICIAL EL DOVIO (VALLE DEL CAUCA)</t>
  </si>
  <si>
    <t>INMOBILIARIA Y CONSTRUCCIONES DE LA COSTA S.A.S.</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</si>
  <si>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</si>
  <si>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</si>
  <si>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</si>
  <si>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</si>
  <si>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</si>
  <si>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</si>
  <si>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</si>
  <si>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213 DE 2021</t>
  </si>
  <si>
    <t>REALIZAR LA INTERVENTORÍA TÉCNICA, ADMINISTRATIVA, JURÍDICA, FINANCIERA, CONTABLE Y AMBIENTAL, A LA CONSTRUCCIÓN DE LA SEDE DE LOS DESPACHOS JUDICIALES DE CHOCONTÁ – CUNDINAMARCA.</t>
  </si>
  <si>
    <t>ANGELA LORENA TEJEIRO BUSTAMANTE</t>
  </si>
  <si>
    <t>214 DE 2021</t>
  </si>
  <si>
    <t>DISEÑAR E IMPLEMENTAR UN OBSERVATORIO PARA EL MONITOREO Y EVALUACIÓN DEL IMPACTO DE LA LEY 2080 DE 2021.</t>
  </si>
  <si>
    <t>CONSORCIO CEJ-INVESCOR 003</t>
  </si>
  <si>
    <t>215 DE 2021</t>
  </si>
  <si>
    <t>ADQUIRIR ELEMENTOS Y EQUIPOS DE OFICINA PARA 166 PUESTOS DE TRABAJO CON DESTINO AL CONSEJO DE ESTADO.</t>
  </si>
  <si>
    <t>MODULARES ELYOS SAS</t>
  </si>
  <si>
    <t>001 de 2022</t>
  </si>
  <si>
    <t>PRESTAR  LOS  SERVICIOS  PROFESIONALES  ESPECIALIZADOS  EN  EL  DESPACHO  DEL DIRECTOR  EJECUTIVO  DE  ADMINISTRACIÓN  JUDICIAL,  EN  ASUNTOS  QUE  LE  SEAN ASIGNADOS</t>
  </si>
  <si>
    <t>002 de 2022</t>
  </si>
  <si>
    <t>PRESTAR LOS SERVICIOS PROFESIONALES AL DESPACHO DEL DIRECTOR EJECUTIVO DE ADMINISTRACIÓN JUDICIAL, EN LOS ASUNTOS JURÍDICOS,ADMINISTRATIVOS Y DISCIPLINARIOS QUE LE SEAN ASIGNADOS</t>
  </si>
  <si>
    <t>003 de 2022</t>
  </si>
  <si>
    <t>PRESTAR SERVICIOS PROFESIONALES EN LA UNIDAD DE PLANEACIÓN APOYANDO LA GESTIÓN DE LAS ACTIVIDADES RELACIONADAS CON LA PROGRAMACIÓN PRESUPUESTAL DE LOS GASTOS DE FUNCIONAMIENTO DE LA RAMA JUDICIAL</t>
  </si>
  <si>
    <t xml:space="preserve">ISAIAS HERNAN CONTRERAS NIETO </t>
  </si>
  <si>
    <t>004 de 2022</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</si>
  <si>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INVERSIONES, INCLUIDO EL ANTEPROYECTO DE PRESUPUESTO Y EN LA ACTUALIZACIÓN DE LOS INSTRUMENTOS DE PLANEACIÓN DE LA INVERSIÓN PÚBLICA.</t>
  </si>
  <si>
    <t>005 de 2022</t>
  </si>
  <si>
    <t>PRESTAR LOS SERVICIOS PROFESIONALES DE INGENIERO DE SISTEMAS EN LA COORDINACIÓN DEL GRUPO DE GESTIÓN DE PROYECTOS ESPECIALES DE LA DIRECCIÓN EJECUTIVA DE ADMINISTRACIÓN JUDICIAL.</t>
  </si>
  <si>
    <t>CARLOS ARIEL USEDA GOMEZ</t>
  </si>
  <si>
    <t>006 de 2022</t>
  </si>
  <si>
    <t xml:space="preserve">PRESTAR SERVICIOS PROFESIONALES EN LA DIVISIÓN DE ESTRUCTURACIÓN DE COMPRAS PÚBLICAS, PARA APOYAR PROCESOS DE CONTRATACIÓN DESDE LA PERSPECTIVA FINANCIERA. </t>
  </si>
  <si>
    <t>GABRIEL JACOB PATERNINA ROJAS</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</si>
  <si>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</si>
  <si>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</si>
  <si>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CESAR AUGUSTO MEJIA RAMIREZ</t>
  </si>
  <si>
    <t>008 de 2022</t>
  </si>
  <si>
    <t>PRESTAR LOS SERVICIOS PROFESIONALES EN MATERIA ADMINISTRATIVA Y FINANCIERA A LA UNIDAD DE INFRAESTRUCTURA FÍSICA DE LA DIRECCIÓN EJECUTIVA DE ADMINISTRACIÓN JUDICIAL.</t>
  </si>
  <si>
    <t xml:space="preserve">JOHANNA MARCELA MALAVER RAMÍREZ </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</si>
  <si>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</si>
  <si>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</si>
  <si>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</si>
  <si>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</si>
  <si>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</si>
  <si>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 xml:space="preserve">JUAN MANUEL CARO GONZÁLEZ </t>
  </si>
  <si>
    <t>011 de 2022</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</si>
  <si>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</si>
  <si>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</si>
  <si>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</si>
  <si>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</si>
  <si>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</si>
  <si>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</si>
  <si>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014 de 2022</t>
  </si>
  <si>
    <t xml:space="preserve">PRESTAR LOS SERVICIOS PROFESIONALES DE INGENIERO ELECTRÓNICO EN EL GRUPO ESTRATÉGICO DE PROYECTOS DEL CONSEJO SUPERIOR DE LA JUDICATURA EN EL ROL DE ESPECIALISTA EN TRANSFORMACIÓN DIGITAL. </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</si>
  <si>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</si>
  <si>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</si>
  <si>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</si>
  <si>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</si>
  <si>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016 de 2022</t>
  </si>
  <si>
    <t>PRESTAR LOS SERVICIOS PROFESIONALES EN EL GRUPO DE GESTIÓN DE PROYECTOS ESPECIALES DE LA DIRECCIÓN EJECUTIVA DE ADMINISTRACIÓN JUDICIAL, COMO ESPECIALISTA EN TECNOLOGÍAS DE LA INFORMACIÓN Y LAS TELECOMUNICACIONES</t>
  </si>
  <si>
    <t>017 de 2022</t>
  </si>
  <si>
    <t>PRESTAR LOS SERVICIOS PROFESIONALES DE INGENIERO DE SISTEMAS EN LA COORDINACIÓN DEL GRUPO ESTRATÉGICO DE PROYECTOS DEL CONSEJO SUPERIOR DE LA JUDICATURA-CSJ</t>
  </si>
  <si>
    <t>018 de 2022</t>
  </si>
  <si>
    <t xml:space="preserve">PRESTAR LOS SERVICIOS PROFESIONALES DE INGENIERO DE SISTEMAS EN EL GRUPO ESTRATÉGICO DE PROYECTOS DEL CONSEJO SUPERIOR DE LA JUDICATURA EN EL ROL DE ANALISTA DE PROYECTOS TI.
</t>
  </si>
  <si>
    <t>019 de 2022</t>
  </si>
  <si>
    <t>FRANCISCO JAVIER GONZÁLEZ MÉNDEZ</t>
  </si>
  <si>
    <t>020 de 2022</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</si>
  <si>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</si>
  <si>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</si>
  <si>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</si>
  <si>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BID 5283/OC-CO de Transformación Digital de la Justicia en Colombia. Las actividades correspondientes al desarrollo de este objeto se encuentran en los Términos de Referencia correspondientes, incluidos en el Anexo A del presente contrato.</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</si>
  <si>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</si>
  <si>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 en el Contrato de Préstamo BID 5283/OC-CO, de Transformación Digital de la Justicia en Colombia.</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</si>
  <si>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</si>
  <si>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</si>
  <si>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JAINNE ESMERALDA ROZO GUERRERO</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</si>
  <si>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</si>
  <si>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</si>
  <si>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</si>
  <si>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</si>
  <si>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</si>
  <si>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</si>
  <si>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</si>
  <si>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</si>
  <si>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</si>
  <si>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</si>
  <si>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</si>
  <si>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</si>
  <si>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MARIA CRISTINA MUÑOZ HERNÁNDEZ</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</si>
  <si>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</si>
  <si>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</si>
  <si>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</si>
  <si>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</si>
  <si>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</si>
  <si>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</si>
  <si>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030 de 2022</t>
  </si>
  <si>
    <t xml:space="preserve"> 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</si>
  <si>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</si>
  <si>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</si>
  <si>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</si>
  <si>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</si>
  <si>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</si>
  <si>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</si>
  <si>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</si>
  <si>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</si>
  <si>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</si>
  <si>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</si>
  <si>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</si>
  <si>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</si>
  <si>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</si>
  <si>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</si>
  <si>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</si>
  <si>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</si>
  <si>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</si>
  <si>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</si>
  <si>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</si>
  <si>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</si>
  <si>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</si>
  <si>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</si>
  <si>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</si>
  <si>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</si>
  <si>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</si>
  <si>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</si>
  <si>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</si>
  <si>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</si>
  <si>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</si>
  <si>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</si>
  <si>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</si>
  <si>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</si>
  <si>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JORGE ELIECER PACHON BALLEN</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</si>
  <si>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</si>
  <si>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</si>
  <si>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</si>
  <si>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</si>
  <si>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</si>
  <si>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</si>
  <si>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</si>
  <si>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044 de 2022</t>
  </si>
  <si>
    <t>Prestar servicios profesionales de abogado en la Unidad de Compras Públicas.</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</si>
  <si>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</si>
  <si>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</si>
  <si>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</si>
  <si>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</si>
  <si>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</si>
  <si>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</si>
  <si>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</si>
  <si>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</si>
  <si>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</si>
  <si>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</si>
  <si>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</si>
  <si>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</si>
  <si>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</si>
  <si>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</si>
  <si>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</si>
  <si>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</si>
  <si>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</si>
  <si>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</si>
  <si>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</si>
  <si>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</si>
  <si>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</si>
  <si>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</si>
  <si>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</si>
  <si>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</si>
  <si>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</si>
  <si>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</si>
  <si>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</si>
  <si>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</si>
  <si>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</si>
  <si>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</si>
  <si>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</si>
  <si>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</si>
  <si>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</si>
  <si>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</si>
  <si>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</si>
  <si>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</si>
  <si>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</si>
  <si>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</si>
  <si>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</si>
  <si>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</si>
  <si>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</si>
  <si>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</si>
  <si>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</si>
  <si>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</si>
  <si>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</si>
  <si>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</si>
  <si>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</si>
  <si>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</si>
  <si>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</si>
  <si>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</si>
  <si>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</si>
  <si>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</si>
  <si>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</si>
  <si>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</si>
  <si>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</si>
  <si>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</si>
  <si>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</si>
  <si>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</si>
  <si>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</si>
  <si>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</si>
  <si>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</si>
  <si>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DIANA JAHEL
BUITRAGO GARAVITO</t>
  </si>
  <si>
    <t>066 de 2022</t>
  </si>
  <si>
    <t>Prestar los servicios profesionales de abogado para la proyección de actos administrativos en la División de Asuntos Laborales de la Unidad de Recursos Humanos</t>
  </si>
  <si>
    <t>ARLEY RAMÍREZ CARDONA</t>
  </si>
  <si>
    <t>067 de 2022</t>
  </si>
  <si>
    <t>Prestar los servicios para el mantenimiento preventivo y reconfiguración de los equipos de aires acondicionados y de ventilación mecánica, ubicados en la Sede Judicial Soacha (Sector Terreros) Cundinamarca</t>
  </si>
  <si>
    <t>AIREFLEX DE COLOMBIA SAS</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</si>
  <si>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</si>
  <si>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</si>
  <si>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</si>
  <si>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</si>
  <si>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</si>
  <si>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</si>
  <si>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</si>
  <si>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</si>
  <si>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</si>
  <si>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</si>
  <si>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</si>
  <si>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</si>
  <si>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</si>
  <si>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247 de 2018</t>
  </si>
  <si>
    <t>Prestar los servicios de videoconferencias, audiencias virtuales, gestión de grabaciones y conexos que requiera la Rama Judicial a nivel nacional</t>
  </si>
  <si>
    <t>UNE EPM TELECOMUNICACIONES S.A</t>
  </si>
  <si>
    <t>170 de 2017</t>
  </si>
  <si>
    <t>Prestar el servicio de fotocopiado en las sedes donde funcionan las altas cortes y la Dirección Ejecutiva de Administración Judicial.</t>
  </si>
  <si>
    <t>179 de 2020</t>
  </si>
  <si>
    <t>Prestar el servicio de custodia, conservación y almacenamiento de los documentos aportados en la expedición de las tarjetas profesionales de Abogado´</t>
  </si>
  <si>
    <t>SKAPHE TECNOLOGÍA SAS</t>
  </si>
  <si>
    <t>ELIZABETH ROMERO BUITRAGO</t>
  </si>
  <si>
    <t>1 DV 0</t>
  </si>
  <si>
    <t>1 PERSONA NATURAL</t>
  </si>
  <si>
    <t>1 NIT</t>
  </si>
  <si>
    <t>1 ANTICIPOS</t>
  </si>
  <si>
    <t>1 ADICIÓN EN VALOR (DIFERENTE A PRÓRROGAS)</t>
  </si>
  <si>
    <t>2 DV 1</t>
  </si>
  <si>
    <t>2 PERSONA JURÍDICA</t>
  </si>
  <si>
    <t>2 RUT - REGISTRO ÚNICO TRIBUTARO</t>
  </si>
  <si>
    <t>2 PAGO ANTICIPADO</t>
  </si>
  <si>
    <t>2 ADICIÓN EN TIEMPO (PRÓRROGAS)</t>
  </si>
  <si>
    <t>3 DV 2</t>
  </si>
  <si>
    <t>3 P JURÍDICA - UNIÓN TEMPORAL o CONSORCIO</t>
  </si>
  <si>
    <t>3 CÉDULA DE CIUDADANÍA</t>
  </si>
  <si>
    <t>3 NO PACTADOS</t>
  </si>
  <si>
    <t>3 ADICIÓN EN VALOR y EN TIEMPO</t>
  </si>
  <si>
    <t>4 DV 3</t>
  </si>
  <si>
    <t>4 NO SE DILIGENCIA INFORMACIÓN PARA ESTE FORMULARIO EN ESTE PERÍODO DE REPORTE</t>
  </si>
  <si>
    <t>4 CÉDULA DE EXTRANJERÍA</t>
  </si>
  <si>
    <t>4 NO SE HA ADICIONADO NI EN VALOR y EN TIEMPO</t>
  </si>
  <si>
    <t>5 DV 4</t>
  </si>
  <si>
    <t>5 NO SE TIENE ESTE TIPO DE SEGUIMIENTO EN EL CONTRATO</t>
  </si>
  <si>
    <t>6 DV 5</t>
  </si>
  <si>
    <t>7 DV 6</t>
  </si>
  <si>
    <t>8 DV 7</t>
  </si>
  <si>
    <t>9 DV 8</t>
  </si>
  <si>
    <t>10 DV 9</t>
  </si>
  <si>
    <t>11 NO SE DILIGENCIA INFORMACIÓN PARA ESTE FORMULARIO EN ESTE PERÍODO DE REPORTE</t>
  </si>
  <si>
    <t>CONTRATOS Y CONVENIOS INTERADMINISTRATIVOS EN EJECUCIÓN, SUSCRITOS Y MODIFICADOS ENERO 2022</t>
  </si>
  <si>
    <t>069 DE 2017</t>
  </si>
  <si>
    <t>AUNAR ESFUERZOS PARA FORMULAR, ESTRUCTURAR Y EJECUTAR PROYECTOS INMOBILIARIOS Y/O DE INFRAESTRUCTURA FÍSICA DE INICIATIVA DEL CONSEJO SUPERIOR DE LA JUDICATURA</t>
  </si>
  <si>
    <t xml:space="preserve"> $                               -</t>
  </si>
  <si>
    <t>AGENCIA NACIONAL INMOBILIARIA</t>
  </si>
  <si>
    <t>IVAN DARIO CELY</t>
  </si>
  <si>
    <t>218 DE 2017</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</si>
  <si>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</si>
  <si>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 xml:space="preserve"> $   40,222,159,994</t>
  </si>
  <si>
    <t>WLSON FERNANDO MUÑOZ ESPITIA</t>
  </si>
  <si>
    <t>SIN REPORTE</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</si>
  <si>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</si>
  <si>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</si>
  <si>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</si>
  <si>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</si>
  <si>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073 DE 2018</t>
  </si>
  <si>
    <t>064 DE 2019</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</si>
  <si>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</si>
  <si>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</si>
  <si>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078 DE 2019</t>
  </si>
  <si>
    <t>UNIVERSIDAD SERGIO ARBOLEDA</t>
  </si>
  <si>
    <t>147 DE 2019</t>
  </si>
  <si>
    <t>UNIVERSIDAD LA GRAN COLOMBIA</t>
  </si>
  <si>
    <t>166 DE 2019</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</si>
  <si>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</si>
  <si>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</si>
  <si>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</si>
  <si>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</si>
  <si>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</si>
  <si>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</si>
  <si>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</si>
  <si>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</si>
  <si>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</si>
  <si>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</si>
  <si>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</si>
  <si>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135 DE 2020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</si>
  <si>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</si>
  <si>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PROCURADURIA GENERAL DE LA NACION</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</si>
  <si>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</si>
  <si>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</si>
  <si>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</si>
  <si>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</si>
  <si>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</si>
  <si>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</si>
  <si>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LUIIS CARLOS PARRA ACEVEDO</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</si>
  <si>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</si>
  <si>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</si>
  <si>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</si>
  <si>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</si>
  <si>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</si>
  <si>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</si>
  <si>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AUNAR ESFUERZOS Y RECURSOS HUMANOS, TÉCNICOS Y ADMINISTRATIVOS, PARA APOYAR LA GESTIÓNADMINISTRATIVA DEL CONSEJO SUPERIOR DE LA JUDICATURA, MEDIANTE EL USO DELAPLICATIVO DENOMINADO SIA POAS MANAGER</t>
  </si>
  <si>
    <t>AUDITORIA GENERAL DE LA REPUBLICA</t>
  </si>
  <si>
    <t>045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</si>
  <si>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</si>
  <si>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DE LA SABANA</t>
  </si>
  <si>
    <t>CLAUDIA ALEXANDRA BRICEÑO</t>
  </si>
  <si>
    <t>049 DE 2021</t>
  </si>
  <si>
    <t>UNIVERSIDAD ICESO</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</si>
  <si>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</si>
  <si>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</si>
  <si>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</si>
  <si>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</si>
  <si>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</si>
  <si>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</si>
  <si>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</si>
  <si>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</si>
  <si>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</si>
  <si>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</si>
  <si>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</si>
  <si>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</si>
  <si>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ORGANIZACIÓN SANTAMARÍA SAS</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</si>
  <si>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</si>
  <si>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</si>
  <si>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 xml:space="preserve"> $     4,395,000,000</t>
  </si>
  <si>
    <t>RED COLOMBIANA DE INSTITUCIONES DE EDUCACIÓN SUPERIOR</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</si>
  <si>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</si>
  <si>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</si>
  <si>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</si>
  <si>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</si>
  <si>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</si>
  <si>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</si>
  <si>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</si>
  <si>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</si>
  <si>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</si>
  <si>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 xml:space="preserve"> $   28,245,279,859</t>
  </si>
  <si>
    <t>AGENCIA NACIONAL INMOBILIARIA VIRGILIO BARCO VARGAS</t>
  </si>
  <si>
    <t>ANGELA ARANZAZU MONTOYA</t>
  </si>
  <si>
    <t>1 SI</t>
  </si>
  <si>
    <t>1 CONTRATO / CONVENIO INTERADMINISTRATIVO</t>
  </si>
  <si>
    <t>1 PRIMER VEZ</t>
  </si>
  <si>
    <t>1 PÓLIZA</t>
  </si>
  <si>
    <t>1 SERIEDAD DE LA OFERTA</t>
  </si>
  <si>
    <t>1 INTERVENTOR</t>
  </si>
  <si>
    <t>2 NO</t>
  </si>
  <si>
    <t>2 CONVENIO DE COOPERACIÓN (NACIONAL / INTERNACIONAL)</t>
  </si>
  <si>
    <t>2 DOS VECES</t>
  </si>
  <si>
    <t>2 FIDUCIA MERCANTIL EN GARANTÍA</t>
  </si>
  <si>
    <t>2 CUMPLIMIENTO</t>
  </si>
  <si>
    <t>2 SUPERVISOR</t>
  </si>
  <si>
    <t>2 RUT - REGISTRO ÚNICO TIBUTARIO</t>
  </si>
  <si>
    <t>99999998 NO SE DILIGENCIA INFORMACIÓN PARA ESTE FORMULARIO EN ESTE PERÍODO DE REPORTE</t>
  </si>
  <si>
    <t>3 TRES VECES</t>
  </si>
  <si>
    <t>3 GARANTÍAS BANCARIAS A PRIMER REQUERIMIENTO</t>
  </si>
  <si>
    <t>3 ESTABILIDAD_CALIDAD DE LA OBRA</t>
  </si>
  <si>
    <t>3 INTERVENTOR y SUPERVISOR</t>
  </si>
  <si>
    <t>4 CUATRO VECES</t>
  </si>
  <si>
    <t>4 ENDOSO EN GARANTÍA DE TÍTULOS VALORES</t>
  </si>
  <si>
    <t>4 PAGO DE SALARIOS_PRESTACIONES SOCIALES LEGALES</t>
  </si>
  <si>
    <t>5 NO SE TIENE ESTE TIPO DE SEGUIMIENTO EN EL CONTRATO o CONVENIO</t>
  </si>
  <si>
    <t>5 CINCO VECES</t>
  </si>
  <si>
    <t>5 DEPÓSITO DE DINERO EN GARANTÍA</t>
  </si>
  <si>
    <t>5 RESPONSABILIDAD EXTRACONTRACTUAL</t>
  </si>
  <si>
    <t>6 SEIS VECES</t>
  </si>
  <si>
    <t>6 NO CONSTITUYÓ GARANTÍAS</t>
  </si>
  <si>
    <t>6 BUEN MANEJO_CORRECTA INVERSIÓN DEL ANTICIPO</t>
  </si>
  <si>
    <t>7 SIETE VECES</t>
  </si>
  <si>
    <t>7 CALIDAD_CORRECTO FUNCIONAMIENTO DE LOS BIENES SUMISTRADOS</t>
  </si>
  <si>
    <t>8 OCHO VECES</t>
  </si>
  <si>
    <t>8 CALIDAD DL SERVICIO</t>
  </si>
  <si>
    <t>9 NUEVE VECES</t>
  </si>
  <si>
    <t>9 CONTRATO D GARANTÍA BANCARIA</t>
  </si>
  <si>
    <t>10 DIEZ VECES</t>
  </si>
  <si>
    <t>10 CARTA DE CRÉDITO STAND-BY</t>
  </si>
  <si>
    <t>11 ONCE VECES</t>
  </si>
  <si>
    <t>11 CONTRATO D GARANTÍA BANCARIA + CARTA D CRÉDITO STAND-BY</t>
  </si>
  <si>
    <t>12 DOCE VECES</t>
  </si>
  <si>
    <t>12 SERIEDAD D LA OFERTA + CUMPLIMIENTO</t>
  </si>
  <si>
    <t>13 TRECE VECES</t>
  </si>
  <si>
    <t>13 SERIEDAD D LA OFERTA + ESTABILIDAD_CALIDAD D LA OBRA</t>
  </si>
  <si>
    <t>14 CATORCE VECES</t>
  </si>
  <si>
    <t>14 SERIEDAD D LA OFERTA + PAGO D SALARIOS_PRESTACIONES SOCIALES LEGALES</t>
  </si>
  <si>
    <t>15 QUINCE VECES</t>
  </si>
  <si>
    <t>15 SERIEDAD D LA OFERTA + RESPONSABILIDAD EXTRACONTRACTUAL</t>
  </si>
  <si>
    <t>16 DIEZ Y SEIS VECES</t>
  </si>
  <si>
    <t>16 SERIEDAD D LA OFERTA + BUEN MANEJO_CORRECTA INVERSIÓN DEL ANTICIPO</t>
  </si>
  <si>
    <t>17 DIEZ Y SIETE VECES</t>
  </si>
  <si>
    <t>17 SERIEDAD DOFERTA + CALIDAD_CORRECTO FUNCIONAM D BIENES_SUMISTR</t>
  </si>
  <si>
    <t>18 DIEZ Y OCHO VECES</t>
  </si>
  <si>
    <t>18 SERIEDAD D LA OFERTA + CALIDAD DEL SERVICIO</t>
  </si>
  <si>
    <t>19 DIEZ Y NUEVE VECES</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</si>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</sst>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 #,##0_-;_-* &quot;-&quot;_-;_-@_-"/>
    <numFmt numFmtId="165" formatCode="_-* #,##0.00_-;\-* #,##0.00_-;_-* &quot;-&quot;??_-;_-@_-"/>
    <numFmt numFmtId="166" formatCode="&quot;$&quot;\ #,##0.00_);[Red]\(&quot;$&quot;\ #,##0.00\)"/>
    <numFmt numFmtId="167" formatCode="yyyy/mm/dd"/>
    <numFmt numFmtId="169" formatCode="_-[$$-240A]\ * #,##0_-;\-[$$-240A]\ * #,##0_-;_-[$$-240A]\ * &quot;-&quot;_-;_-@_-"/>
    <numFmt numFmtId="170" formatCode="[$$-240A]\ #,##0"/>
  </numFmts>
  <fonts count="11">
    <font>
      <sz val="11"/>
      <color indexed="8"/>
      <name val="Calibri"/>
      <family val="2"/>
      <scheme val="minor"/>
    </font>
    <font>
      <sz val="11"/>
      <color indexed="8"/>
      <name val="Calibri"/>
      <family val="2"/>
      <scheme val="minor"/>
    </font>
    <font>
      <sz val="8"/>
      <name val="Calibri"/>
      <family val="2"/>
      <scheme val="minor"/>
    </font>
    <font>
      <sz val="11"/>
      <color theme="1"/>
      <name val="Calibri"/>
      <family val="2"/>
      <scheme val="minor"/>
    </font>
    <font>
      <sz val="11"/>
      <color indexed="8"/>
      <name val="Calibri (cuerpo)"/>
    </font>
    <font>
      <sz val="11"/>
      <name val="Calibri (cuerpo)"/>
    </font>
    <font>
      <b/>
      <sz val="11"/>
      <color rgb="FFFF0000"/>
      <name val="Calibri (cuerpo)"/>
    </font>
    <font>
      <b/>
      <sz val="20"/>
      <color rgb="FFFFFFFF"/>
      <name val="Calibri"/>
      <family val="2"/>
    </font>
    <font>
      <sz val="11"/>
      <color rgb="FF000000"/>
      <name val="Calibri"/>
      <family val="2"/>
    </font>
    <font>
      <b/>
      <sz val="8"/>
      <color rgb="FFFFFFFF"/>
      <name val="Calibri"/>
      <family val="2"/>
    </font>
    <font>
      <sz val="8"/>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666699"/>
        <bgColor rgb="FF000000"/>
      </patternFill>
    </fill>
    <fill>
      <patternFill patternType="solid">
        <fgColor rgb="FFFCE4D6"/>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4">
    <xf numFmtId="0" fontId="0" fillId="0" borderId="0"/>
    <xf numFmtId="9" fontId="1" fillId="0" borderId="0" applyFont="0" applyFill="0" applyBorder="0" applyAlignment="0" applyProtection="0"/>
    <xf numFmtId="165" fontId="3" fillId="0" borderId="1" applyFont="0" applyFill="0" applyBorder="0" applyAlignment="0" applyProtection="0"/>
    <xf numFmtId="164" fontId="1" fillId="0" borderId="0" applyFont="0" applyFill="0" applyBorder="0" applyAlignment="0" applyProtection="0"/>
  </cellStyleXfs>
  <cellXfs count="97">
    <xf numFmtId="0" fontId="0" fillId="0" borderId="0" xfId="0"/>
    <xf numFmtId="0" fontId="4" fillId="0" borderId="0" xfId="0" applyFont="1" applyAlignment="1">
      <alignment horizontal="right"/>
    </xf>
    <xf numFmtId="0" fontId="5" fillId="0" borderId="0" xfId="0" applyFont="1" applyAlignment="1">
      <alignment horizontal="right"/>
    </xf>
    <xf numFmtId="9" fontId="4" fillId="0" borderId="0" xfId="1" applyFont="1" applyAlignment="1">
      <alignment horizontal="right"/>
    </xf>
    <xf numFmtId="9" fontId="5" fillId="0" borderId="0" xfId="1" applyFont="1" applyFill="1" applyAlignment="1">
      <alignment horizontal="right"/>
    </xf>
    <xf numFmtId="0" fontId="4" fillId="0" borderId="0" xfId="0" applyFont="1" applyAlignment="1">
      <alignment horizontal="center"/>
    </xf>
    <xf numFmtId="9" fontId="4" fillId="0" borderId="0" xfId="1" applyFont="1" applyAlignment="1">
      <alignment horizontal="center"/>
    </xf>
    <xf numFmtId="0" fontId="4" fillId="2" borderId="0" xfId="0" applyFont="1" applyFill="1" applyAlignment="1">
      <alignment horizontal="right"/>
    </xf>
    <xf numFmtId="9" fontId="4" fillId="2" borderId="0" xfId="1" applyFont="1" applyFill="1" applyAlignment="1">
      <alignment horizontal="right"/>
    </xf>
    <xf numFmtId="0" fontId="5" fillId="2" borderId="1" xfId="0" applyFont="1" applyFill="1" applyBorder="1" applyAlignment="1">
      <alignment horizontal="right" vertical="center"/>
    </xf>
    <xf numFmtId="0" fontId="4" fillId="2" borderId="1" xfId="0" applyFont="1" applyFill="1" applyBorder="1" applyAlignment="1">
      <alignment horizontal="right" vertical="center"/>
    </xf>
    <xf numFmtId="0" fontId="5" fillId="2" borderId="0" xfId="0" applyFont="1" applyFill="1" applyAlignment="1">
      <alignment horizontal="right"/>
    </xf>
    <xf numFmtId="9" fontId="5" fillId="2" borderId="0" xfId="1" applyFont="1" applyFill="1" applyAlignment="1">
      <alignment horizontal="right"/>
    </xf>
    <xf numFmtId="0" fontId="5" fillId="0" borderId="2" xfId="0" applyFont="1" applyBorder="1" applyAlignment="1" applyProtection="1">
      <alignment horizontal="right" vertical="center"/>
      <protection locked="0"/>
    </xf>
    <xf numFmtId="167" fontId="5" fillId="0" borderId="2" xfId="0" applyNumberFormat="1" applyFont="1" applyBorder="1" applyAlignment="1" applyProtection="1">
      <alignment horizontal="right" vertical="center"/>
      <protection locked="0"/>
    </xf>
    <xf numFmtId="0" fontId="5" fillId="2" borderId="2" xfId="0" applyFont="1" applyFill="1" applyBorder="1" applyAlignment="1" applyProtection="1">
      <alignment horizontal="right" vertical="center"/>
      <protection locked="0"/>
    </xf>
    <xf numFmtId="167" fontId="5" fillId="2" borderId="2" xfId="0" applyNumberFormat="1" applyFont="1" applyFill="1" applyBorder="1" applyAlignment="1" applyProtection="1">
      <alignment horizontal="right" vertical="center"/>
      <protection locked="0"/>
    </xf>
    <xf numFmtId="0" fontId="6" fillId="0" borderId="0" xfId="0" applyFont="1" applyAlignment="1">
      <alignment horizontal="right"/>
    </xf>
    <xf numFmtId="0" fontId="8" fillId="0" borderId="1" xfId="0" applyFont="1" applyFill="1" applyBorder="1" applyAlignment="1">
      <alignment wrapText="1"/>
    </xf>
    <xf numFmtId="0" fontId="8" fillId="0" borderId="5" xfId="0" applyFont="1" applyFill="1" applyBorder="1" applyAlignment="1"/>
    <xf numFmtId="0" fontId="8" fillId="0" borderId="6" xfId="0" applyFont="1" applyFill="1" applyBorder="1" applyAlignment="1"/>
    <xf numFmtId="14" fontId="8" fillId="0" borderId="6" xfId="0" applyNumberFormat="1" applyFont="1" applyFill="1" applyBorder="1" applyAlignment="1"/>
    <xf numFmtId="0" fontId="8" fillId="0" borderId="6" xfId="0" applyFont="1" applyFill="1" applyBorder="1" applyAlignment="1">
      <alignment wrapText="1"/>
    </xf>
    <xf numFmtId="0" fontId="8" fillId="0" borderId="3" xfId="0" applyFont="1" applyFill="1" applyBorder="1" applyAlignment="1"/>
    <xf numFmtId="169" fontId="4" fillId="0" borderId="0" xfId="0" applyNumberFormat="1" applyFont="1" applyAlignment="1">
      <alignment horizontal="center"/>
    </xf>
    <xf numFmtId="169" fontId="4" fillId="0" borderId="0" xfId="0" applyNumberFormat="1" applyFont="1" applyAlignment="1">
      <alignment horizontal="right"/>
    </xf>
    <xf numFmtId="0" fontId="4" fillId="0" borderId="0" xfId="0" applyFont="1" applyAlignment="1">
      <alignment horizontal="center" vertical="center"/>
    </xf>
    <xf numFmtId="0" fontId="4" fillId="0" borderId="0" xfId="0" applyFont="1" applyAlignment="1">
      <alignment vertical="center"/>
    </xf>
    <xf numFmtId="9" fontId="5" fillId="0" borderId="2" xfId="0" applyNumberFormat="1" applyFont="1" applyBorder="1" applyAlignment="1">
      <alignment horizontal="center" vertical="center"/>
    </xf>
    <xf numFmtId="9" fontId="5" fillId="3" borderId="2"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9" fontId="5" fillId="2" borderId="2" xfId="3"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xf>
    <xf numFmtId="9" fontId="5" fillId="2" borderId="2" xfId="1" applyFont="1" applyFill="1" applyBorder="1" applyAlignment="1">
      <alignment horizontal="center" vertical="center" wrapText="1"/>
    </xf>
    <xf numFmtId="9" fontId="5" fillId="2" borderId="2" xfId="1" applyFont="1" applyFill="1" applyBorder="1" applyAlignment="1">
      <alignment horizontal="center" vertical="center"/>
    </xf>
    <xf numFmtId="9" fontId="5" fillId="0" borderId="2" xfId="1"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left"/>
    </xf>
    <xf numFmtId="0" fontId="5" fillId="0" borderId="2" xfId="0" applyFont="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4" fillId="2" borderId="1" xfId="0" applyFont="1" applyFill="1" applyBorder="1" applyAlignment="1">
      <alignment horizontal="left" vertical="center"/>
    </xf>
    <xf numFmtId="0" fontId="4" fillId="0" borderId="0" xfId="0" applyFont="1" applyAlignment="1">
      <alignment horizontal="center" wrapText="1"/>
    </xf>
    <xf numFmtId="0" fontId="9" fillId="4" borderId="3" xfId="0" applyFont="1" applyFill="1" applyBorder="1" applyAlignment="1">
      <alignment horizontal="center" wrapText="1"/>
    </xf>
    <xf numFmtId="0" fontId="9" fillId="4" borderId="4" xfId="0" applyFont="1" applyFill="1" applyBorder="1" applyAlignment="1">
      <alignment horizontal="center" wrapText="1"/>
    </xf>
    <xf numFmtId="0" fontId="10" fillId="0" borderId="1" xfId="0" applyFont="1" applyFill="1" applyBorder="1" applyAlignment="1">
      <alignment horizont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169" fontId="4" fillId="0" borderId="0" xfId="0" applyNumberFormat="1" applyFont="1" applyAlignment="1">
      <alignment horizontal="center" vertical="center"/>
    </xf>
    <xf numFmtId="9" fontId="4" fillId="0" borderId="0" xfId="1" applyFont="1" applyAlignment="1">
      <alignment horizontal="center" vertical="center"/>
    </xf>
    <xf numFmtId="0" fontId="9" fillId="4" borderId="4" xfId="0" applyFont="1" applyFill="1" applyBorder="1" applyAlignment="1">
      <alignment horizontal="left" vertical="center"/>
    </xf>
    <xf numFmtId="170" fontId="9" fillId="4" borderId="4" xfId="0" applyNumberFormat="1" applyFont="1" applyFill="1" applyBorder="1" applyAlignment="1">
      <alignment horizontal="center" vertical="center" wrapText="1"/>
    </xf>
    <xf numFmtId="170" fontId="5" fillId="0" borderId="2" xfId="0" applyNumberFormat="1" applyFont="1" applyBorder="1" applyAlignment="1" applyProtection="1">
      <alignment horizontal="right" vertical="center"/>
      <protection locked="0"/>
    </xf>
    <xf numFmtId="170" fontId="5" fillId="2" borderId="2" xfId="0" applyNumberFormat="1" applyFont="1" applyFill="1" applyBorder="1" applyAlignment="1" applyProtection="1">
      <alignment horizontal="right" vertical="center"/>
      <protection locked="0"/>
    </xf>
    <xf numFmtId="170" fontId="5" fillId="0" borderId="2" xfId="3" applyNumberFormat="1" applyFont="1" applyFill="1" applyBorder="1" applyAlignment="1" applyProtection="1">
      <alignment horizontal="right" vertical="center"/>
      <protection locked="0"/>
    </xf>
    <xf numFmtId="170" fontId="4" fillId="2" borderId="1" xfId="0" applyNumberFormat="1" applyFont="1" applyFill="1" applyBorder="1" applyAlignment="1">
      <alignment horizontal="right" vertical="center"/>
    </xf>
    <xf numFmtId="170" fontId="4" fillId="0" borderId="0" xfId="0" applyNumberFormat="1" applyFont="1" applyAlignment="1">
      <alignment horizontal="right"/>
    </xf>
    <xf numFmtId="0" fontId="8" fillId="0" borderId="1" xfId="0" applyFont="1" applyFill="1" applyBorder="1" applyAlignment="1">
      <alignment horizontal="center" wrapText="1"/>
    </xf>
    <xf numFmtId="169" fontId="5"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69" fontId="5" fillId="2" borderId="2"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169" fontId="4" fillId="2" borderId="1" xfId="0" applyNumberFormat="1" applyFont="1" applyFill="1" applyBorder="1" applyAlignment="1">
      <alignment horizontal="center" vertical="center"/>
    </xf>
    <xf numFmtId="14" fontId="8" fillId="0" borderId="1" xfId="0" applyNumberFormat="1" applyFont="1" applyFill="1" applyBorder="1" applyAlignment="1">
      <alignment horizontal="center" wrapText="1"/>
    </xf>
    <xf numFmtId="0" fontId="7" fillId="4" borderId="7" xfId="0" applyFont="1" applyFill="1" applyBorder="1" applyAlignment="1">
      <alignment horizontal="left" wrapText="1"/>
    </xf>
    <xf numFmtId="0" fontId="7" fillId="4" borderId="8" xfId="0" applyFont="1" applyFill="1" applyBorder="1" applyAlignment="1">
      <alignment horizontal="left"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0" borderId="4" xfId="0" applyFont="1" applyFill="1" applyBorder="1" applyAlignment="1"/>
    <xf numFmtId="14" fontId="8" fillId="0" borderId="4" xfId="0" applyNumberFormat="1" applyFont="1" applyFill="1" applyBorder="1" applyAlignment="1"/>
    <xf numFmtId="0" fontId="8" fillId="0" borderId="4" xfId="0" applyFont="1" applyFill="1" applyBorder="1" applyAlignment="1">
      <alignment wrapText="1"/>
    </xf>
    <xf numFmtId="9" fontId="8" fillId="0" borderId="4" xfId="0" applyNumberFormat="1"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6" xfId="0" applyFont="1" applyFill="1" applyBorder="1" applyAlignment="1">
      <alignment horizontal="center"/>
    </xf>
    <xf numFmtId="0" fontId="8" fillId="0" borderId="4" xfId="0" applyFont="1" applyFill="1" applyBorder="1" applyAlignment="1">
      <alignment horizontal="right"/>
    </xf>
    <xf numFmtId="0" fontId="8" fillId="0" borderId="6" xfId="0" applyFont="1" applyFill="1" applyBorder="1" applyAlignment="1">
      <alignment horizontal="right"/>
    </xf>
    <xf numFmtId="0" fontId="9" fillId="4" borderId="8" xfId="0" applyFont="1" applyFill="1" applyBorder="1" applyAlignment="1">
      <alignment horizontal="center" wrapText="1"/>
    </xf>
    <xf numFmtId="0" fontId="5" fillId="5" borderId="2" xfId="0" applyFont="1" applyFill="1" applyBorder="1" applyAlignment="1" applyProtection="1">
      <alignment horizontal="right" vertical="center"/>
      <protection locked="0"/>
    </xf>
    <xf numFmtId="167" fontId="5" fillId="5" borderId="2" xfId="0" applyNumberFormat="1" applyFont="1" applyFill="1" applyBorder="1" applyAlignment="1" applyProtection="1">
      <alignment horizontal="right" vertical="center"/>
      <protection locked="0"/>
    </xf>
    <xf numFmtId="0" fontId="5" fillId="5" borderId="2" xfId="0" applyFont="1" applyFill="1" applyBorder="1" applyAlignment="1" applyProtection="1">
      <alignment horizontal="left" vertical="center" wrapText="1"/>
      <protection locked="0"/>
    </xf>
    <xf numFmtId="170" fontId="5" fillId="5" borderId="2" xfId="0" applyNumberFormat="1" applyFont="1" applyFill="1" applyBorder="1" applyAlignment="1" applyProtection="1">
      <alignment horizontal="right" vertical="center"/>
      <protection locked="0"/>
    </xf>
    <xf numFmtId="0" fontId="4" fillId="5" borderId="2" xfId="0" applyFont="1" applyFill="1" applyBorder="1" applyAlignment="1">
      <alignment horizontal="left"/>
    </xf>
    <xf numFmtId="0" fontId="5" fillId="5" borderId="2" xfId="0" applyFont="1" applyFill="1" applyBorder="1" applyAlignment="1" applyProtection="1">
      <alignment horizontal="left" vertical="center"/>
      <protection locked="0"/>
    </xf>
    <xf numFmtId="169" fontId="5" fillId="5" borderId="2" xfId="0" applyNumberFormat="1"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9" fontId="5" fillId="5" borderId="2" xfId="0" applyNumberFormat="1" applyFont="1" applyFill="1" applyBorder="1" applyAlignment="1">
      <alignment horizontal="center" vertical="center"/>
    </xf>
    <xf numFmtId="9" fontId="4" fillId="5" borderId="0" xfId="1" applyFont="1" applyFill="1" applyAlignment="1">
      <alignment horizontal="right"/>
    </xf>
    <xf numFmtId="0" fontId="4" fillId="5" borderId="0" xfId="0" applyFont="1" applyFill="1" applyAlignment="1">
      <alignment horizontal="right"/>
    </xf>
    <xf numFmtId="0" fontId="9" fillId="4" borderId="4" xfId="0" applyFont="1" applyFill="1" applyBorder="1" applyAlignment="1">
      <alignment horizontal="left" vertical="top"/>
    </xf>
    <xf numFmtId="0" fontId="5" fillId="0" borderId="2" xfId="0" applyFont="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0" borderId="2" xfId="0" applyFont="1" applyBorder="1" applyAlignment="1">
      <alignment horizontal="left" vertical="top" wrapText="1"/>
    </xf>
    <xf numFmtId="0" fontId="5" fillId="5" borderId="2" xfId="0" applyFont="1" applyFill="1" applyBorder="1" applyAlignment="1" applyProtection="1">
      <alignment horizontal="left" vertical="top" wrapText="1"/>
      <protection locked="0"/>
    </xf>
    <xf numFmtId="166" fontId="5" fillId="5" borderId="2" xfId="0" applyNumberFormat="1"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0" borderId="0" xfId="0" applyFont="1" applyAlignment="1">
      <alignment horizontal="left" vertical="top" wrapText="1"/>
    </xf>
  </cellXfs>
  <cellStyles count="4">
    <cellStyle name="Millares [0]" xfId="3" builtinId="6"/>
    <cellStyle name="Millares 2" xfId="2"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D349008"/>
  <sheetViews>
    <sheetView tabSelected="1" topLeftCell="A13" zoomScale="49" zoomScaleNormal="49" workbookViewId="0">
      <selection activeCell="A12" sqref="A12"/>
    </sheetView>
  </sheetViews>
  <sheetFormatPr defaultColWidth="8.85546875" defaultRowHeight="43.5" customHeight="1"/>
  <cols>
    <col min="1" max="1" width="13.7109375" style="2" customWidth="1"/>
    <col min="2" max="2" width="14.140625" style="1" customWidth="1"/>
    <col min="3" max="3" width="57.42578125" style="96" customWidth="1"/>
    <col min="4" max="4" width="16.7109375" style="56" customWidth="1"/>
    <col min="5" max="5" width="54.7109375" style="37" bestFit="1" customWidth="1"/>
    <col min="6" max="6" width="31.7109375" style="1" bestFit="1" customWidth="1"/>
    <col min="7" max="7" width="11.7109375" style="5" customWidth="1"/>
    <col min="8" max="9" width="17.42578125" style="5" customWidth="1"/>
    <col min="10" max="11" width="14" style="1" customWidth="1"/>
    <col min="12" max="13" width="11.5703125" style="5" customWidth="1"/>
    <col min="14" max="14" width="11" style="1" customWidth="1"/>
    <col min="15" max="15" width="78.28515625" style="1" bestFit="1" customWidth="1"/>
    <col min="16" max="16" width="48.28515625" style="1" bestFit="1" customWidth="1"/>
    <col min="17" max="17" width="203.140625" style="1" bestFit="1" customWidth="1"/>
    <col min="18" max="18" width="53" style="1" bestFit="1" customWidth="1"/>
    <col min="19" max="19" width="106" style="1" bestFit="1" customWidth="1"/>
    <col min="20" max="20" width="78.140625" style="1" bestFit="1" customWidth="1"/>
    <col min="21" max="21" width="97.7109375" style="1" bestFit="1" customWidth="1"/>
    <col min="22" max="22" width="66.7109375" style="1" bestFit="1" customWidth="1"/>
    <col min="23" max="23" width="65.42578125" style="1" bestFit="1" customWidth="1"/>
    <col min="24" max="24" width="53.42578125" style="1" bestFit="1" customWidth="1"/>
    <col min="25" max="25" width="78.140625" style="1" bestFit="1" customWidth="1"/>
    <col min="26" max="26" width="60" style="1" bestFit="1" customWidth="1"/>
    <col min="27" max="27" width="32.140625" style="1" customWidth="1"/>
    <col min="28" max="28" width="55.85546875" style="37" bestFit="1" customWidth="1"/>
    <col min="29" max="29" width="40.28515625" style="1" bestFit="1" customWidth="1"/>
    <col min="30" max="30" width="16.85546875" style="25" customWidth="1"/>
    <col min="31" max="31" width="12.140625" style="1" customWidth="1"/>
    <col min="32" max="33" width="13" style="1" customWidth="1"/>
    <col min="34" max="35" width="8" style="27" customWidth="1"/>
    <col min="36" max="36" width="25.140625" style="1" bestFit="1" customWidth="1"/>
    <col min="37" max="37" width="11.7109375" style="3" bestFit="1" customWidth="1"/>
    <col min="38" max="235" width="8" style="3" customWidth="1"/>
    <col min="236" max="237" width="9.140625" style="3" bestFit="1" customWidth="1"/>
    <col min="238" max="238" width="9" style="3" bestFit="1" customWidth="1"/>
    <col min="239" max="16377" width="8.85546875" style="1"/>
    <col min="16378" max="16384" width="9.140625" style="1" customWidth="1"/>
  </cols>
  <sheetData>
    <row r="1" spans="1:238" s="5" customFormat="1" ht="43.5" customHeight="1">
      <c r="A1" s="66" t="s">
        <v>0</v>
      </c>
      <c r="B1" s="67"/>
      <c r="C1" s="67"/>
      <c r="D1" s="67"/>
      <c r="E1" s="67"/>
      <c r="F1" s="67"/>
      <c r="G1" s="67"/>
      <c r="H1" s="67"/>
      <c r="I1" s="57" t="s">
        <v>1</v>
      </c>
      <c r="J1" s="18" t="s">
        <v>1</v>
      </c>
      <c r="K1" s="18" t="s">
        <v>1</v>
      </c>
      <c r="L1" s="77" t="s">
        <v>2</v>
      </c>
      <c r="M1" s="77"/>
      <c r="N1" s="18" t="s">
        <v>1</v>
      </c>
      <c r="AB1" s="37"/>
      <c r="AD1" s="24"/>
      <c r="AH1" s="27"/>
      <c r="AI1" s="27"/>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row>
    <row r="2" spans="1:238" s="26" customFormat="1" ht="43.5" customHeight="1">
      <c r="A2" s="45" t="s">
        <v>3</v>
      </c>
      <c r="B2" s="46" t="s">
        <v>4</v>
      </c>
      <c r="C2" s="89" t="s">
        <v>5</v>
      </c>
      <c r="D2" s="51" t="s">
        <v>6</v>
      </c>
      <c r="E2" s="50" t="s">
        <v>7</v>
      </c>
      <c r="F2" s="47" t="s">
        <v>8</v>
      </c>
      <c r="G2" s="46" t="s">
        <v>9</v>
      </c>
      <c r="H2" s="46" t="s">
        <v>10</v>
      </c>
      <c r="I2" s="46" t="s">
        <v>11</v>
      </c>
      <c r="J2" s="46" t="s">
        <v>12</v>
      </c>
      <c r="K2" s="46" t="s">
        <v>13</v>
      </c>
      <c r="L2" s="46" t="s">
        <v>14</v>
      </c>
      <c r="M2" s="46" t="s">
        <v>15</v>
      </c>
      <c r="N2" s="46" t="s">
        <v>16</v>
      </c>
      <c r="AD2" s="48"/>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row>
    <row r="3" spans="1:238" s="2" customFormat="1" ht="43.5" customHeight="1">
      <c r="A3" s="13" t="s">
        <v>17</v>
      </c>
      <c r="B3" s="14">
        <v>42899</v>
      </c>
      <c r="C3" s="90" t="s">
        <v>18</v>
      </c>
      <c r="D3" s="52">
        <v>0</v>
      </c>
      <c r="E3" s="38" t="s">
        <v>19</v>
      </c>
      <c r="F3" s="38" t="s">
        <v>20</v>
      </c>
      <c r="G3" s="59">
        <v>1097</v>
      </c>
      <c r="H3" s="58">
        <v>0</v>
      </c>
      <c r="I3" s="59">
        <f>+(K3-J3+1)-G3</f>
        <v>914</v>
      </c>
      <c r="J3" s="14">
        <v>42916</v>
      </c>
      <c r="K3" s="14">
        <v>44926</v>
      </c>
      <c r="L3" s="28">
        <v>0</v>
      </c>
      <c r="M3" s="28" t="s">
        <v>21</v>
      </c>
      <c r="N3" s="14" t="s">
        <v>21</v>
      </c>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row>
    <row r="4" spans="1:238" s="2" customFormat="1" ht="43.5" customHeight="1">
      <c r="A4" s="13" t="s">
        <v>22</v>
      </c>
      <c r="B4" s="14" t="s">
        <v>23</v>
      </c>
      <c r="C4" s="90" t="s">
        <v>24</v>
      </c>
      <c r="D4" s="52">
        <v>8706030806</v>
      </c>
      <c r="E4" s="38" t="s">
        <v>25</v>
      </c>
      <c r="F4" s="38" t="s">
        <v>26</v>
      </c>
      <c r="G4" s="59">
        <v>1096</v>
      </c>
      <c r="H4" s="58">
        <v>38000000</v>
      </c>
      <c r="I4" s="59">
        <v>30</v>
      </c>
      <c r="J4" s="14" t="s">
        <v>27</v>
      </c>
      <c r="K4" s="14">
        <v>44530</v>
      </c>
      <c r="L4" s="29">
        <v>0.89</v>
      </c>
      <c r="M4" s="28" t="s">
        <v>21</v>
      </c>
      <c r="N4" s="14" t="s">
        <v>21</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row>
    <row r="5" spans="1:238" s="2" customFormat="1" ht="43.5" customHeight="1">
      <c r="A5" s="13" t="s">
        <v>28</v>
      </c>
      <c r="B5" s="14">
        <v>43399</v>
      </c>
      <c r="C5" s="90" t="s">
        <v>29</v>
      </c>
      <c r="D5" s="52">
        <v>6876970980</v>
      </c>
      <c r="E5" s="38" t="s">
        <v>30</v>
      </c>
      <c r="F5" s="38" t="s">
        <v>31</v>
      </c>
      <c r="G5" s="59">
        <v>1096</v>
      </c>
      <c r="H5" s="58">
        <v>0</v>
      </c>
      <c r="I5" s="59">
        <v>276</v>
      </c>
      <c r="J5" s="14">
        <v>43405</v>
      </c>
      <c r="K5" s="14">
        <v>44773</v>
      </c>
      <c r="L5" s="30">
        <v>0.89</v>
      </c>
      <c r="M5" s="30">
        <v>0.54</v>
      </c>
      <c r="N5" s="14" t="s">
        <v>21</v>
      </c>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row>
    <row r="6" spans="1:238" s="2" customFormat="1" ht="43.5" customHeight="1">
      <c r="A6" s="13" t="s">
        <v>32</v>
      </c>
      <c r="B6" s="14" t="s">
        <v>33</v>
      </c>
      <c r="C6" s="90" t="s">
        <v>34</v>
      </c>
      <c r="D6" s="52">
        <v>8515643947</v>
      </c>
      <c r="E6" s="38" t="s">
        <v>35</v>
      </c>
      <c r="F6" s="38" t="s">
        <v>36</v>
      </c>
      <c r="G6" s="59">
        <v>1081</v>
      </c>
      <c r="H6" s="58">
        <v>89293107</v>
      </c>
      <c r="I6" s="59">
        <v>10</v>
      </c>
      <c r="J6" s="14" t="s">
        <v>33</v>
      </c>
      <c r="K6" s="14">
        <v>44510</v>
      </c>
      <c r="L6" s="30">
        <v>0.87</v>
      </c>
      <c r="M6" s="30">
        <v>0.84</v>
      </c>
      <c r="N6" s="14" t="s">
        <v>21</v>
      </c>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row>
    <row r="7" spans="1:238" s="2" customFormat="1" ht="43.5" customHeight="1">
      <c r="A7" s="13" t="s">
        <v>37</v>
      </c>
      <c r="B7" s="14" t="s">
        <v>38</v>
      </c>
      <c r="C7" s="90" t="s">
        <v>39</v>
      </c>
      <c r="D7" s="52">
        <v>0</v>
      </c>
      <c r="E7" s="38" t="s">
        <v>40</v>
      </c>
      <c r="F7" s="38" t="s">
        <v>41</v>
      </c>
      <c r="G7" s="59">
        <v>1036</v>
      </c>
      <c r="H7" s="58">
        <v>0</v>
      </c>
      <c r="I7" s="59">
        <v>366</v>
      </c>
      <c r="J7" s="14" t="s">
        <v>42</v>
      </c>
      <c r="K7" s="14">
        <v>44865</v>
      </c>
      <c r="L7" s="31">
        <v>0.83</v>
      </c>
      <c r="M7" s="28">
        <v>0</v>
      </c>
      <c r="N7" s="14" t="s">
        <v>21</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row>
    <row r="8" spans="1:238" s="2" customFormat="1" ht="43.5" customHeight="1">
      <c r="A8" s="13" t="s">
        <v>43</v>
      </c>
      <c r="B8" s="14" t="s">
        <v>44</v>
      </c>
      <c r="C8" s="90" t="s">
        <v>45</v>
      </c>
      <c r="D8" s="52">
        <v>1744367464</v>
      </c>
      <c r="E8" s="38" t="s">
        <v>46</v>
      </c>
      <c r="F8" s="38" t="s">
        <v>47</v>
      </c>
      <c r="G8" s="59">
        <v>1066</v>
      </c>
      <c r="H8" s="58">
        <v>0</v>
      </c>
      <c r="I8" s="59">
        <v>0</v>
      </c>
      <c r="J8" s="14" t="s">
        <v>42</v>
      </c>
      <c r="K8" s="14" t="s">
        <v>48</v>
      </c>
      <c r="L8" s="28">
        <v>0</v>
      </c>
      <c r="M8" s="28">
        <v>0</v>
      </c>
      <c r="N8" s="14" t="s">
        <v>21</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row>
    <row r="9" spans="1:238" s="2" customFormat="1" ht="43.5" customHeight="1">
      <c r="A9" s="13" t="s">
        <v>49</v>
      </c>
      <c r="B9" s="14" t="s">
        <v>44</v>
      </c>
      <c r="C9" s="90" t="s">
        <v>50</v>
      </c>
      <c r="D9" s="52">
        <v>1036732670</v>
      </c>
      <c r="E9" s="38" t="s">
        <v>51</v>
      </c>
      <c r="F9" s="38" t="s">
        <v>36</v>
      </c>
      <c r="G9" s="59">
        <v>1066</v>
      </c>
      <c r="H9" s="58">
        <f>220184923+61435526</f>
        <v>281620449</v>
      </c>
      <c r="I9" s="59">
        <f>60+210</f>
        <v>270</v>
      </c>
      <c r="J9" s="14" t="s">
        <v>42</v>
      </c>
      <c r="K9" s="14">
        <v>44561</v>
      </c>
      <c r="L9" s="30">
        <v>0.87</v>
      </c>
      <c r="M9" s="30">
        <v>0.87</v>
      </c>
      <c r="N9" s="14" t="s">
        <v>21</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row>
    <row r="10" spans="1:238" s="2" customFormat="1" ht="43.5" customHeight="1">
      <c r="A10" s="13" t="s">
        <v>52</v>
      </c>
      <c r="B10" s="14" t="s">
        <v>44</v>
      </c>
      <c r="C10" s="90" t="s">
        <v>53</v>
      </c>
      <c r="D10" s="52">
        <v>888259189</v>
      </c>
      <c r="E10" s="38" t="s">
        <v>51</v>
      </c>
      <c r="F10" s="38" t="s">
        <v>36</v>
      </c>
      <c r="G10" s="59">
        <v>1066</v>
      </c>
      <c r="H10" s="58">
        <f>51856296+185852975</f>
        <v>237709271</v>
      </c>
      <c r="I10" s="59">
        <f>210+60</f>
        <v>270</v>
      </c>
      <c r="J10" s="14" t="s">
        <v>42</v>
      </c>
      <c r="K10" s="14">
        <v>44773</v>
      </c>
      <c r="L10" s="30">
        <v>0.87</v>
      </c>
      <c r="M10" s="30">
        <v>0.87</v>
      </c>
      <c r="N10" s="14" t="s">
        <v>21</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row>
    <row r="11" spans="1:238" s="2" customFormat="1" ht="43.5" customHeight="1">
      <c r="A11" s="13" t="s">
        <v>54</v>
      </c>
      <c r="B11" s="14" t="s">
        <v>44</v>
      </c>
      <c r="C11" s="90" t="s">
        <v>55</v>
      </c>
      <c r="D11" s="52">
        <v>6939405622</v>
      </c>
      <c r="E11" s="38" t="s">
        <v>51</v>
      </c>
      <c r="F11" s="38" t="s">
        <v>36</v>
      </c>
      <c r="G11" s="59">
        <v>1066</v>
      </c>
      <c r="H11" s="58">
        <v>90000000</v>
      </c>
      <c r="I11" s="59">
        <v>15</v>
      </c>
      <c r="J11" s="14" t="s">
        <v>42</v>
      </c>
      <c r="K11" s="14">
        <v>44530</v>
      </c>
      <c r="L11" s="30">
        <v>0.87</v>
      </c>
      <c r="M11" s="30">
        <v>0.87</v>
      </c>
      <c r="N11" s="14" t="s">
        <v>21</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row>
    <row r="12" spans="1:238" s="2" customFormat="1" ht="43.5" customHeight="1">
      <c r="A12" s="13" t="s">
        <v>56</v>
      </c>
      <c r="B12" s="14" t="s">
        <v>57</v>
      </c>
      <c r="C12" s="90" t="s">
        <v>58</v>
      </c>
      <c r="D12" s="52">
        <v>435332498</v>
      </c>
      <c r="E12" s="38" t="s">
        <v>59</v>
      </c>
      <c r="F12" s="38" t="s">
        <v>60</v>
      </c>
      <c r="G12" s="59">
        <v>1049</v>
      </c>
      <c r="H12" s="58">
        <f>43835296+64000000</f>
        <v>107835296</v>
      </c>
      <c r="I12" s="59">
        <v>60</v>
      </c>
      <c r="J12" s="14" t="s">
        <v>61</v>
      </c>
      <c r="K12" s="14">
        <v>44561</v>
      </c>
      <c r="L12" s="29">
        <v>0.89</v>
      </c>
      <c r="M12" s="29">
        <v>0.79</v>
      </c>
      <c r="N12" s="14" t="s">
        <v>21</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row>
    <row r="13" spans="1:238" s="2" customFormat="1" ht="43.5" customHeight="1">
      <c r="A13" s="13" t="s">
        <v>62</v>
      </c>
      <c r="B13" s="14" t="s">
        <v>63</v>
      </c>
      <c r="C13" s="90" t="s">
        <v>64</v>
      </c>
      <c r="D13" s="52">
        <v>979528426</v>
      </c>
      <c r="E13" s="38" t="s">
        <v>65</v>
      </c>
      <c r="F13" s="38" t="s">
        <v>60</v>
      </c>
      <c r="G13" s="59">
        <v>1048</v>
      </c>
      <c r="H13" s="58">
        <f>29778132+67573264</f>
        <v>97351396</v>
      </c>
      <c r="I13" s="59">
        <v>60</v>
      </c>
      <c r="J13" s="14" t="s">
        <v>66</v>
      </c>
      <c r="K13" s="14">
        <v>44561</v>
      </c>
      <c r="L13" s="29">
        <v>0.89</v>
      </c>
      <c r="M13" s="29">
        <v>0.79</v>
      </c>
      <c r="N13" s="14" t="s">
        <v>21</v>
      </c>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row>
    <row r="14" spans="1:238" s="2" customFormat="1" ht="43.5" customHeight="1">
      <c r="A14" s="13" t="s">
        <v>67</v>
      </c>
      <c r="B14" s="14" t="s">
        <v>61</v>
      </c>
      <c r="C14" s="90" t="s">
        <v>68</v>
      </c>
      <c r="D14" s="52">
        <v>203599390</v>
      </c>
      <c r="E14" s="38" t="s">
        <v>69</v>
      </c>
      <c r="F14" s="38" t="s">
        <v>70</v>
      </c>
      <c r="G14" s="59">
        <v>1047</v>
      </c>
      <c r="H14" s="58">
        <v>12063554</v>
      </c>
      <c r="I14" s="59">
        <v>60</v>
      </c>
      <c r="J14" s="14" t="s">
        <v>71</v>
      </c>
      <c r="K14" s="14">
        <v>44561</v>
      </c>
      <c r="L14" s="30">
        <v>0.95</v>
      </c>
      <c r="M14" s="30">
        <v>0.91</v>
      </c>
      <c r="N14" s="14" t="s">
        <v>21</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row>
    <row r="15" spans="1:238" s="2" customFormat="1" ht="43.5" customHeight="1">
      <c r="A15" s="13" t="s">
        <v>72</v>
      </c>
      <c r="B15" s="14" t="s">
        <v>71</v>
      </c>
      <c r="C15" s="90" t="s">
        <v>73</v>
      </c>
      <c r="D15" s="52">
        <v>4064127086</v>
      </c>
      <c r="E15" s="38" t="s">
        <v>74</v>
      </c>
      <c r="F15" s="38" t="s">
        <v>75</v>
      </c>
      <c r="G15" s="59">
        <v>1325</v>
      </c>
      <c r="H15" s="58">
        <v>87563495</v>
      </c>
      <c r="I15" s="59">
        <v>0</v>
      </c>
      <c r="J15" s="14" t="s">
        <v>76</v>
      </c>
      <c r="K15" s="14" t="s">
        <v>77</v>
      </c>
      <c r="L15" s="28">
        <v>0</v>
      </c>
      <c r="M15" s="28">
        <v>0</v>
      </c>
      <c r="N15" s="14" t="s">
        <v>21</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row>
    <row r="16" spans="1:238" s="2" customFormat="1" ht="43.5" customHeight="1">
      <c r="A16" s="13" t="s">
        <v>78</v>
      </c>
      <c r="B16" s="14" t="s">
        <v>79</v>
      </c>
      <c r="C16" s="90" t="s">
        <v>80</v>
      </c>
      <c r="D16" s="52">
        <v>32289810</v>
      </c>
      <c r="E16" s="38" t="s">
        <v>81</v>
      </c>
      <c r="F16" s="38" t="s">
        <v>47</v>
      </c>
      <c r="G16" s="59">
        <v>1101</v>
      </c>
      <c r="H16" s="58">
        <v>6691860</v>
      </c>
      <c r="I16" s="59">
        <f>210+60</f>
        <v>270</v>
      </c>
      <c r="J16" s="14" t="s">
        <v>82</v>
      </c>
      <c r="K16" s="14">
        <v>44773</v>
      </c>
      <c r="L16" s="31">
        <v>0.88372093023255816</v>
      </c>
      <c r="M16" s="31">
        <v>0.83720930232558144</v>
      </c>
      <c r="N16" s="14" t="s">
        <v>21</v>
      </c>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row>
    <row r="17" spans="1:216" s="2" customFormat="1" ht="43.5" customHeight="1">
      <c r="A17" s="13" t="s">
        <v>83</v>
      </c>
      <c r="B17" s="14" t="s">
        <v>79</v>
      </c>
      <c r="C17" s="90" t="s">
        <v>84</v>
      </c>
      <c r="D17" s="52">
        <v>2516895222</v>
      </c>
      <c r="E17" s="38" t="s">
        <v>85</v>
      </c>
      <c r="F17" s="38" t="s">
        <v>60</v>
      </c>
      <c r="G17" s="59">
        <v>1038</v>
      </c>
      <c r="H17" s="58">
        <v>89395534</v>
      </c>
      <c r="I17" s="59">
        <v>60</v>
      </c>
      <c r="J17" s="14" t="s">
        <v>86</v>
      </c>
      <c r="K17" s="14">
        <v>44560</v>
      </c>
      <c r="L17" s="29">
        <v>0.89</v>
      </c>
      <c r="M17" s="29">
        <v>0.78</v>
      </c>
      <c r="N17" s="14" t="s">
        <v>21</v>
      </c>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row>
    <row r="18" spans="1:216" s="2" customFormat="1" ht="43.5" customHeight="1">
      <c r="A18" s="13" t="s">
        <v>87</v>
      </c>
      <c r="B18" s="14" t="s">
        <v>82</v>
      </c>
      <c r="C18" s="90" t="s">
        <v>88</v>
      </c>
      <c r="D18" s="52">
        <v>77737950</v>
      </c>
      <c r="E18" s="38" t="s">
        <v>89</v>
      </c>
      <c r="F18" s="38" t="s">
        <v>60</v>
      </c>
      <c r="G18" s="59">
        <v>1039</v>
      </c>
      <c r="H18" s="58">
        <v>0</v>
      </c>
      <c r="I18" s="59">
        <v>60</v>
      </c>
      <c r="J18" s="14" t="s">
        <v>86</v>
      </c>
      <c r="K18" s="14">
        <v>44561</v>
      </c>
      <c r="L18" s="29">
        <v>0.89</v>
      </c>
      <c r="M18" s="29">
        <v>0.18</v>
      </c>
      <c r="N18" s="14" t="s">
        <v>21</v>
      </c>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row>
    <row r="19" spans="1:216" s="2" customFormat="1" ht="43.5" customHeight="1">
      <c r="A19" s="13" t="s">
        <v>90</v>
      </c>
      <c r="B19" s="14" t="s">
        <v>82</v>
      </c>
      <c r="C19" s="90" t="s">
        <v>91</v>
      </c>
      <c r="D19" s="52">
        <v>830406580</v>
      </c>
      <c r="E19" s="38" t="s">
        <v>92</v>
      </c>
      <c r="F19" s="38" t="s">
        <v>60</v>
      </c>
      <c r="G19" s="59">
        <v>1039</v>
      </c>
      <c r="H19" s="58">
        <v>51631351</v>
      </c>
      <c r="I19" s="59">
        <v>60</v>
      </c>
      <c r="J19" s="14" t="s">
        <v>86</v>
      </c>
      <c r="K19" s="14">
        <v>44561</v>
      </c>
      <c r="L19" s="29">
        <v>0.89</v>
      </c>
      <c r="M19" s="29">
        <v>0.87</v>
      </c>
      <c r="N19" s="14" t="s">
        <v>21</v>
      </c>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row>
    <row r="20" spans="1:216" s="2" customFormat="1" ht="43.5" customHeight="1">
      <c r="A20" s="13" t="s">
        <v>93</v>
      </c>
      <c r="B20" s="14" t="s">
        <v>82</v>
      </c>
      <c r="C20" s="90" t="s">
        <v>94</v>
      </c>
      <c r="D20" s="52">
        <v>67335112067</v>
      </c>
      <c r="E20" s="38" t="s">
        <v>95</v>
      </c>
      <c r="F20" s="38" t="s">
        <v>96</v>
      </c>
      <c r="G20" s="59">
        <v>943</v>
      </c>
      <c r="H20" s="58">
        <v>0</v>
      </c>
      <c r="I20" s="59">
        <v>0</v>
      </c>
      <c r="J20" s="14" t="s">
        <v>97</v>
      </c>
      <c r="K20" s="14" t="s">
        <v>98</v>
      </c>
      <c r="L20" s="28">
        <v>0</v>
      </c>
      <c r="M20" s="28">
        <v>0</v>
      </c>
      <c r="N20" s="14" t="s">
        <v>21</v>
      </c>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row>
    <row r="21" spans="1:216" s="2" customFormat="1" ht="43.5" customHeight="1">
      <c r="A21" s="13" t="s">
        <v>99</v>
      </c>
      <c r="B21" s="14" t="s">
        <v>82</v>
      </c>
      <c r="C21" s="90" t="s">
        <v>100</v>
      </c>
      <c r="D21" s="52">
        <v>228108440</v>
      </c>
      <c r="E21" s="38" t="s">
        <v>101</v>
      </c>
      <c r="F21" s="38" t="s">
        <v>36</v>
      </c>
      <c r="G21" s="59">
        <v>1036</v>
      </c>
      <c r="H21" s="58">
        <v>79000000</v>
      </c>
      <c r="I21" s="59">
        <v>0</v>
      </c>
      <c r="J21" s="14" t="s">
        <v>97</v>
      </c>
      <c r="K21" s="14" t="s">
        <v>48</v>
      </c>
      <c r="L21" s="29">
        <v>1</v>
      </c>
      <c r="M21" s="29">
        <v>0.95</v>
      </c>
      <c r="N21" s="14" t="s">
        <v>21</v>
      </c>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row>
    <row r="22" spans="1:216" s="2" customFormat="1" ht="43.5" customHeight="1">
      <c r="A22" s="13" t="s">
        <v>102</v>
      </c>
      <c r="B22" s="14" t="s">
        <v>86</v>
      </c>
      <c r="C22" s="90" t="s">
        <v>103</v>
      </c>
      <c r="D22" s="52">
        <v>962469840</v>
      </c>
      <c r="E22" s="38" t="s">
        <v>104</v>
      </c>
      <c r="F22" s="38" t="s">
        <v>36</v>
      </c>
      <c r="G22" s="59">
        <v>1039</v>
      </c>
      <c r="H22" s="58">
        <v>47351506</v>
      </c>
      <c r="I22" s="59">
        <v>60</v>
      </c>
      <c r="J22" s="14" t="s">
        <v>86</v>
      </c>
      <c r="K22" s="14">
        <v>44561</v>
      </c>
      <c r="L22" s="29">
        <v>0.9</v>
      </c>
      <c r="M22" s="29">
        <v>0.86</v>
      </c>
      <c r="N22" s="14" t="s">
        <v>21</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row>
    <row r="23" spans="1:216" s="2" customFormat="1" ht="43.5" customHeight="1">
      <c r="A23" s="13" t="s">
        <v>105</v>
      </c>
      <c r="B23" s="14" t="s">
        <v>86</v>
      </c>
      <c r="C23" s="90" t="s">
        <v>106</v>
      </c>
      <c r="D23" s="52">
        <v>356070989</v>
      </c>
      <c r="E23" s="38" t="s">
        <v>107</v>
      </c>
      <c r="F23" s="38" t="s">
        <v>60</v>
      </c>
      <c r="G23" s="59">
        <v>1039</v>
      </c>
      <c r="H23" s="58">
        <v>9875722</v>
      </c>
      <c r="I23" s="59">
        <v>60</v>
      </c>
      <c r="J23" s="14" t="s">
        <v>86</v>
      </c>
      <c r="K23" s="14">
        <v>44561</v>
      </c>
      <c r="L23" s="29">
        <v>0.89</v>
      </c>
      <c r="M23" s="29">
        <v>0.49</v>
      </c>
      <c r="N23" s="14" t="s">
        <v>21</v>
      </c>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row>
    <row r="24" spans="1:216" s="2" customFormat="1" ht="43.5" customHeight="1">
      <c r="A24" s="13" t="s">
        <v>108</v>
      </c>
      <c r="B24" s="14" t="s">
        <v>86</v>
      </c>
      <c r="C24" s="90" t="s">
        <v>109</v>
      </c>
      <c r="D24" s="52">
        <v>6464723502</v>
      </c>
      <c r="E24" s="38" t="s">
        <v>110</v>
      </c>
      <c r="F24" s="38" t="s">
        <v>96</v>
      </c>
      <c r="G24" s="59">
        <v>1039</v>
      </c>
      <c r="H24" s="58">
        <v>0</v>
      </c>
      <c r="I24" s="59">
        <v>0</v>
      </c>
      <c r="J24" s="14" t="s">
        <v>86</v>
      </c>
      <c r="K24" s="14" t="s">
        <v>48</v>
      </c>
      <c r="L24" s="28">
        <v>0</v>
      </c>
      <c r="M24" s="28">
        <v>0</v>
      </c>
      <c r="N24" s="14" t="s">
        <v>21</v>
      </c>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row>
    <row r="25" spans="1:216" s="2" customFormat="1" ht="43.5" customHeight="1">
      <c r="A25" s="13" t="s">
        <v>111</v>
      </c>
      <c r="B25" s="14" t="s">
        <v>86</v>
      </c>
      <c r="C25" s="90" t="s">
        <v>112</v>
      </c>
      <c r="D25" s="52">
        <v>439014800</v>
      </c>
      <c r="E25" s="38" t="s">
        <v>113</v>
      </c>
      <c r="F25" s="38" t="s">
        <v>114</v>
      </c>
      <c r="G25" s="59">
        <v>1039</v>
      </c>
      <c r="H25" s="58">
        <v>0</v>
      </c>
      <c r="I25" s="59">
        <v>0</v>
      </c>
      <c r="J25" s="14" t="s">
        <v>86</v>
      </c>
      <c r="K25" s="14" t="s">
        <v>48</v>
      </c>
      <c r="L25" s="28">
        <v>0</v>
      </c>
      <c r="M25" s="28">
        <v>0</v>
      </c>
      <c r="N25" s="14" t="s">
        <v>21</v>
      </c>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row>
    <row r="26" spans="1:216" s="2" customFormat="1" ht="43.5" customHeight="1">
      <c r="A26" s="13" t="s">
        <v>115</v>
      </c>
      <c r="B26" s="14" t="s">
        <v>86</v>
      </c>
      <c r="C26" s="90" t="s">
        <v>116</v>
      </c>
      <c r="D26" s="52">
        <v>45988156867</v>
      </c>
      <c r="E26" s="38" t="s">
        <v>117</v>
      </c>
      <c r="F26" s="38" t="s">
        <v>41</v>
      </c>
      <c r="G26" s="59">
        <v>1037</v>
      </c>
      <c r="H26" s="58">
        <v>0</v>
      </c>
      <c r="I26" s="59">
        <v>365</v>
      </c>
      <c r="J26" s="14" t="s">
        <v>118</v>
      </c>
      <c r="K26" s="14">
        <v>44865</v>
      </c>
      <c r="L26" s="29">
        <v>0.82583868665239113</v>
      </c>
      <c r="M26" s="29">
        <v>0.73944868952617959</v>
      </c>
      <c r="N26" s="14" t="s">
        <v>21</v>
      </c>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row>
    <row r="27" spans="1:216" s="2" customFormat="1" ht="43.5" customHeight="1">
      <c r="A27" s="13" t="s">
        <v>119</v>
      </c>
      <c r="B27" s="14" t="s">
        <v>86</v>
      </c>
      <c r="C27" s="90" t="s">
        <v>120</v>
      </c>
      <c r="D27" s="52">
        <v>6248255300</v>
      </c>
      <c r="E27" s="38" t="s">
        <v>121</v>
      </c>
      <c r="F27" s="38" t="s">
        <v>96</v>
      </c>
      <c r="G27" s="59">
        <v>1088</v>
      </c>
      <c r="H27" s="58">
        <v>0</v>
      </c>
      <c r="I27" s="59">
        <v>0</v>
      </c>
      <c r="J27" s="14" t="s">
        <v>86</v>
      </c>
      <c r="K27" s="14" t="s">
        <v>122</v>
      </c>
      <c r="L27" s="28">
        <v>0</v>
      </c>
      <c r="M27" s="28">
        <v>0</v>
      </c>
      <c r="N27" s="14" t="s">
        <v>21</v>
      </c>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row>
    <row r="28" spans="1:216" s="2" customFormat="1" ht="43.5" customHeight="1">
      <c r="A28" s="13" t="s">
        <v>123</v>
      </c>
      <c r="B28" s="14" t="s">
        <v>86</v>
      </c>
      <c r="C28" s="90" t="s">
        <v>120</v>
      </c>
      <c r="D28" s="52">
        <v>449107428</v>
      </c>
      <c r="E28" s="38" t="s">
        <v>124</v>
      </c>
      <c r="F28" s="38" t="s">
        <v>125</v>
      </c>
      <c r="G28" s="59">
        <v>1088</v>
      </c>
      <c r="H28" s="58">
        <v>0</v>
      </c>
      <c r="I28" s="59">
        <v>0</v>
      </c>
      <c r="J28" s="14" t="s">
        <v>86</v>
      </c>
      <c r="K28" s="14" t="s">
        <v>122</v>
      </c>
      <c r="L28" s="28">
        <v>0</v>
      </c>
      <c r="M28" s="28">
        <v>0</v>
      </c>
      <c r="N28" s="14" t="s">
        <v>21</v>
      </c>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row>
    <row r="29" spans="1:216" s="2" customFormat="1" ht="43.5" customHeight="1">
      <c r="A29" s="13" t="s">
        <v>126</v>
      </c>
      <c r="B29" s="14" t="s">
        <v>127</v>
      </c>
      <c r="C29" s="90" t="s">
        <v>128</v>
      </c>
      <c r="D29" s="52">
        <v>580336344</v>
      </c>
      <c r="E29" s="38" t="s">
        <v>129</v>
      </c>
      <c r="F29" s="38" t="s">
        <v>130</v>
      </c>
      <c r="G29" s="59">
        <v>493</v>
      </c>
      <c r="H29" s="58">
        <v>0</v>
      </c>
      <c r="I29" s="59">
        <v>189</v>
      </c>
      <c r="J29" s="14" t="s">
        <v>131</v>
      </c>
      <c r="K29" s="14" t="s">
        <v>132</v>
      </c>
      <c r="L29" s="28">
        <v>0</v>
      </c>
      <c r="M29" s="28">
        <v>0</v>
      </c>
      <c r="N29" s="14" t="s">
        <v>21</v>
      </c>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row>
    <row r="30" spans="1:216" s="2" customFormat="1" ht="43.5" customHeight="1">
      <c r="A30" s="13" t="s">
        <v>133</v>
      </c>
      <c r="B30" s="14" t="s">
        <v>134</v>
      </c>
      <c r="C30" s="90" t="s">
        <v>135</v>
      </c>
      <c r="D30" s="52">
        <v>1621800</v>
      </c>
      <c r="E30" s="38" t="s">
        <v>136</v>
      </c>
      <c r="F30" s="38" t="s">
        <v>137</v>
      </c>
      <c r="G30" s="59">
        <v>666</v>
      </c>
      <c r="H30" s="58">
        <v>12000000</v>
      </c>
      <c r="I30" s="59">
        <v>75</v>
      </c>
      <c r="J30" s="14" t="s">
        <v>138</v>
      </c>
      <c r="K30" s="14" t="s">
        <v>139</v>
      </c>
      <c r="L30" s="28">
        <v>0.95</v>
      </c>
      <c r="M30" s="28">
        <v>0.9</v>
      </c>
      <c r="N30" s="14" t="s">
        <v>21</v>
      </c>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row>
    <row r="31" spans="1:216" s="2" customFormat="1" ht="43.5" customHeight="1">
      <c r="A31" s="13" t="s">
        <v>140</v>
      </c>
      <c r="B31" s="14" t="s">
        <v>141</v>
      </c>
      <c r="C31" s="90" t="s">
        <v>142</v>
      </c>
      <c r="D31" s="52">
        <v>12904834814</v>
      </c>
      <c r="E31" s="38" t="s">
        <v>143</v>
      </c>
      <c r="F31" s="38" t="s">
        <v>144</v>
      </c>
      <c r="G31" s="59">
        <v>1019</v>
      </c>
      <c r="H31" s="58">
        <v>0</v>
      </c>
      <c r="I31" s="59">
        <v>0</v>
      </c>
      <c r="J31" s="14" t="s">
        <v>145</v>
      </c>
      <c r="K31" s="14" t="s">
        <v>146</v>
      </c>
      <c r="L31" s="28">
        <v>0.88059701492537312</v>
      </c>
      <c r="M31" s="28">
        <v>0.88059701492537312</v>
      </c>
      <c r="N31" s="14" t="s">
        <v>21</v>
      </c>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row>
    <row r="32" spans="1:216" s="2" customFormat="1" ht="43.5" customHeight="1">
      <c r="A32" s="13" t="s">
        <v>147</v>
      </c>
      <c r="B32" s="14" t="s">
        <v>148</v>
      </c>
      <c r="C32" s="90" t="s">
        <v>149</v>
      </c>
      <c r="D32" s="52">
        <v>7190000000</v>
      </c>
      <c r="E32" s="38" t="s">
        <v>150</v>
      </c>
      <c r="F32" s="38" t="s">
        <v>151</v>
      </c>
      <c r="G32" s="59">
        <v>463</v>
      </c>
      <c r="H32" s="58">
        <v>0</v>
      </c>
      <c r="I32" s="59">
        <v>420</v>
      </c>
      <c r="J32" s="14" t="s">
        <v>152</v>
      </c>
      <c r="K32" s="14" t="s">
        <v>153</v>
      </c>
      <c r="L32" s="28">
        <v>0.74</v>
      </c>
      <c r="M32" s="28">
        <v>0.45</v>
      </c>
      <c r="N32" s="14" t="s">
        <v>21</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row>
    <row r="33" spans="1:216" s="2" customFormat="1" ht="43.5" customHeight="1">
      <c r="A33" s="13" t="s">
        <v>154</v>
      </c>
      <c r="B33" s="14" t="s">
        <v>155</v>
      </c>
      <c r="C33" s="90" t="s">
        <v>156</v>
      </c>
      <c r="D33" s="52">
        <v>249999896</v>
      </c>
      <c r="E33" s="38" t="s">
        <v>157</v>
      </c>
      <c r="F33" s="38" t="s">
        <v>151</v>
      </c>
      <c r="G33" s="59">
        <v>382</v>
      </c>
      <c r="H33" s="58">
        <v>0</v>
      </c>
      <c r="I33" s="59">
        <v>300</v>
      </c>
      <c r="J33" s="14" t="s">
        <v>158</v>
      </c>
      <c r="K33" s="14">
        <v>44530</v>
      </c>
      <c r="L33" s="28">
        <v>0.99</v>
      </c>
      <c r="M33" s="28">
        <v>0.54</v>
      </c>
      <c r="N33" s="14" t="s">
        <v>21</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row>
    <row r="34" spans="1:216" s="2" customFormat="1" ht="43.5" customHeight="1">
      <c r="A34" s="13" t="s">
        <v>159</v>
      </c>
      <c r="B34" s="14" t="s">
        <v>160</v>
      </c>
      <c r="C34" s="90" t="s">
        <v>161</v>
      </c>
      <c r="D34" s="52">
        <v>1001601293</v>
      </c>
      <c r="E34" s="38" t="s">
        <v>162</v>
      </c>
      <c r="F34" s="38" t="s">
        <v>163</v>
      </c>
      <c r="G34" s="59">
        <v>336</v>
      </c>
      <c r="H34" s="58">
        <f>171372834+153734794</f>
        <v>325107628</v>
      </c>
      <c r="I34" s="59">
        <v>100</v>
      </c>
      <c r="J34" s="14" t="s">
        <v>164</v>
      </c>
      <c r="K34" s="14">
        <v>44561</v>
      </c>
      <c r="L34" s="28">
        <v>0</v>
      </c>
      <c r="M34" s="28">
        <v>0</v>
      </c>
      <c r="N34" s="14" t="s">
        <v>21</v>
      </c>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row>
    <row r="35" spans="1:216" s="2" customFormat="1" ht="43.5" customHeight="1">
      <c r="A35" s="13" t="s">
        <v>165</v>
      </c>
      <c r="B35" s="14" t="s">
        <v>160</v>
      </c>
      <c r="C35" s="90" t="s">
        <v>166</v>
      </c>
      <c r="D35" s="52">
        <v>1787422993</v>
      </c>
      <c r="E35" s="38" t="s">
        <v>167</v>
      </c>
      <c r="F35" s="38" t="s">
        <v>163</v>
      </c>
      <c r="G35" s="59">
        <v>456</v>
      </c>
      <c r="H35" s="58">
        <v>1232202648</v>
      </c>
      <c r="I35" s="59">
        <v>75</v>
      </c>
      <c r="J35" s="14" t="s">
        <v>164</v>
      </c>
      <c r="K35" s="14" t="s">
        <v>168</v>
      </c>
      <c r="L35" s="28">
        <v>0</v>
      </c>
      <c r="M35" s="28">
        <v>0</v>
      </c>
      <c r="N35" s="14" t="s">
        <v>21</v>
      </c>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row>
    <row r="36" spans="1:216" s="2" customFormat="1" ht="43.5" customHeight="1">
      <c r="A36" s="13" t="s">
        <v>169</v>
      </c>
      <c r="B36" s="14" t="s">
        <v>170</v>
      </c>
      <c r="C36" s="90" t="s">
        <v>171</v>
      </c>
      <c r="D36" s="52">
        <v>181700214</v>
      </c>
      <c r="E36" s="38" t="s">
        <v>172</v>
      </c>
      <c r="F36" s="38" t="s">
        <v>163</v>
      </c>
      <c r="G36" s="59">
        <v>183</v>
      </c>
      <c r="H36" s="58">
        <v>0</v>
      </c>
      <c r="I36" s="59">
        <v>131</v>
      </c>
      <c r="J36" s="14" t="s">
        <v>164</v>
      </c>
      <c r="K36" s="14" t="s">
        <v>173</v>
      </c>
      <c r="L36" s="28">
        <v>0</v>
      </c>
      <c r="M36" s="28">
        <v>0</v>
      </c>
      <c r="N36" s="14" t="s">
        <v>21</v>
      </c>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row>
    <row r="37" spans="1:216" s="2" customFormat="1" ht="43.5" customHeight="1">
      <c r="A37" s="13" t="s">
        <v>174</v>
      </c>
      <c r="B37" s="14" t="s">
        <v>164</v>
      </c>
      <c r="C37" s="90" t="s">
        <v>175</v>
      </c>
      <c r="D37" s="52">
        <v>13000000</v>
      </c>
      <c r="E37" s="38" t="s">
        <v>176</v>
      </c>
      <c r="F37" s="38" t="s">
        <v>177</v>
      </c>
      <c r="G37" s="59">
        <v>822</v>
      </c>
      <c r="H37" s="58">
        <v>0</v>
      </c>
      <c r="I37" s="59">
        <v>130</v>
      </c>
      <c r="J37" s="14" t="s">
        <v>178</v>
      </c>
      <c r="K37" s="14">
        <v>44773</v>
      </c>
      <c r="L37" s="28">
        <v>0.67</v>
      </c>
      <c r="M37" s="28">
        <v>0.64510000000000001</v>
      </c>
      <c r="N37" s="14" t="s">
        <v>21</v>
      </c>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row>
    <row r="38" spans="1:216" s="2" customFormat="1" ht="43.5" customHeight="1">
      <c r="A38" s="13" t="s">
        <v>179</v>
      </c>
      <c r="B38" s="14" t="s">
        <v>164</v>
      </c>
      <c r="C38" s="90" t="s">
        <v>180</v>
      </c>
      <c r="D38" s="52">
        <v>1877463782</v>
      </c>
      <c r="E38" s="38" t="s">
        <v>181</v>
      </c>
      <c r="F38" s="38" t="s">
        <v>151</v>
      </c>
      <c r="G38" s="59">
        <v>716</v>
      </c>
      <c r="H38" s="58">
        <v>0</v>
      </c>
      <c r="I38" s="59">
        <v>90</v>
      </c>
      <c r="J38" s="14" t="s">
        <v>178</v>
      </c>
      <c r="K38" s="14">
        <v>44635</v>
      </c>
      <c r="L38" s="28">
        <v>0.67</v>
      </c>
      <c r="M38" s="28">
        <v>0.88</v>
      </c>
      <c r="N38" s="14" t="s">
        <v>21</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row>
    <row r="39" spans="1:216" s="2" customFormat="1" ht="43.5" customHeight="1">
      <c r="A39" s="13" t="s">
        <v>182</v>
      </c>
      <c r="B39" s="14" t="s">
        <v>164</v>
      </c>
      <c r="C39" s="90" t="s">
        <v>183</v>
      </c>
      <c r="D39" s="52">
        <v>286207965</v>
      </c>
      <c r="E39" s="38" t="s">
        <v>184</v>
      </c>
      <c r="F39" s="38" t="s">
        <v>185</v>
      </c>
      <c r="G39" s="59">
        <v>456</v>
      </c>
      <c r="H39" s="58">
        <v>102598227</v>
      </c>
      <c r="I39" s="59">
        <v>174</v>
      </c>
      <c r="J39" s="14" t="s">
        <v>178</v>
      </c>
      <c r="K39" s="14">
        <v>44590</v>
      </c>
      <c r="L39" s="28">
        <v>0</v>
      </c>
      <c r="M39" s="28">
        <v>0</v>
      </c>
      <c r="N39" s="14" t="s">
        <v>21</v>
      </c>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row>
    <row r="40" spans="1:216" s="2" customFormat="1" ht="43.5" customHeight="1">
      <c r="A40" s="13" t="s">
        <v>186</v>
      </c>
      <c r="B40" s="14" t="s">
        <v>164</v>
      </c>
      <c r="C40" s="90" t="s">
        <v>187</v>
      </c>
      <c r="D40" s="52">
        <v>218898400</v>
      </c>
      <c r="E40" s="38" t="s">
        <v>188</v>
      </c>
      <c r="F40" s="38" t="s">
        <v>185</v>
      </c>
      <c r="G40" s="59">
        <v>336</v>
      </c>
      <c r="H40" s="58">
        <v>25797144</v>
      </c>
      <c r="I40" s="59">
        <f>135+107</f>
        <v>242</v>
      </c>
      <c r="J40" s="14" t="s">
        <v>178</v>
      </c>
      <c r="K40" s="14">
        <v>44561</v>
      </c>
      <c r="L40" s="28">
        <v>0</v>
      </c>
      <c r="M40" s="28">
        <v>0</v>
      </c>
      <c r="N40" s="14" t="s">
        <v>21</v>
      </c>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row>
    <row r="41" spans="1:216" s="2" customFormat="1" ht="43.5" customHeight="1">
      <c r="A41" s="13" t="s">
        <v>189</v>
      </c>
      <c r="B41" s="14" t="s">
        <v>190</v>
      </c>
      <c r="C41" s="90" t="s">
        <v>191</v>
      </c>
      <c r="D41" s="52">
        <v>130557536</v>
      </c>
      <c r="E41" s="38" t="s">
        <v>192</v>
      </c>
      <c r="F41" s="38" t="s">
        <v>193</v>
      </c>
      <c r="G41" s="59">
        <v>182</v>
      </c>
      <c r="H41" s="58">
        <v>0</v>
      </c>
      <c r="I41" s="59">
        <v>301</v>
      </c>
      <c r="J41" s="14" t="s">
        <v>190</v>
      </c>
      <c r="K41" s="14">
        <v>44651</v>
      </c>
      <c r="L41" s="31">
        <v>0.9</v>
      </c>
      <c r="M41" s="31">
        <v>0.83399999999999996</v>
      </c>
      <c r="N41" s="14" t="s">
        <v>21</v>
      </c>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row>
    <row r="42" spans="1:216" s="2" customFormat="1" ht="43.5" customHeight="1">
      <c r="A42" s="13" t="s">
        <v>194</v>
      </c>
      <c r="B42" s="14" t="s">
        <v>195</v>
      </c>
      <c r="C42" s="90" t="s">
        <v>196</v>
      </c>
      <c r="D42" s="52">
        <v>12965683000</v>
      </c>
      <c r="E42" s="38" t="s">
        <v>197</v>
      </c>
      <c r="F42" s="38" t="s">
        <v>151</v>
      </c>
      <c r="G42" s="59">
        <v>98</v>
      </c>
      <c r="H42" s="58">
        <v>0</v>
      </c>
      <c r="I42" s="59">
        <v>240</v>
      </c>
      <c r="J42" s="14" t="s">
        <v>198</v>
      </c>
      <c r="K42" s="14">
        <v>44540</v>
      </c>
      <c r="L42" s="28">
        <v>0</v>
      </c>
      <c r="M42" s="28">
        <v>0</v>
      </c>
      <c r="N42" s="14" t="s">
        <v>21</v>
      </c>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row>
    <row r="43" spans="1:216" s="2" customFormat="1" ht="43.5" customHeight="1">
      <c r="A43" s="13" t="s">
        <v>199</v>
      </c>
      <c r="B43" s="14">
        <v>44145</v>
      </c>
      <c r="C43" s="90" t="s">
        <v>200</v>
      </c>
      <c r="D43" s="52">
        <v>1331391631</v>
      </c>
      <c r="E43" s="38" t="s">
        <v>201</v>
      </c>
      <c r="F43" s="38" t="s">
        <v>36</v>
      </c>
      <c r="G43" s="59">
        <v>596</v>
      </c>
      <c r="H43" s="58">
        <v>0</v>
      </c>
      <c r="I43" s="59">
        <v>0</v>
      </c>
      <c r="J43" s="14">
        <v>44185</v>
      </c>
      <c r="K43" s="14">
        <v>44742</v>
      </c>
      <c r="L43" s="28">
        <v>0</v>
      </c>
      <c r="M43" s="28">
        <v>0</v>
      </c>
      <c r="N43" s="14" t="s">
        <v>21</v>
      </c>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row>
    <row r="44" spans="1:216" s="2" customFormat="1" ht="43.5" customHeight="1">
      <c r="A44" s="13" t="s">
        <v>202</v>
      </c>
      <c r="B44" s="14">
        <v>44179</v>
      </c>
      <c r="C44" s="90" t="s">
        <v>203</v>
      </c>
      <c r="D44" s="52">
        <v>3002095018</v>
      </c>
      <c r="E44" s="38" t="s">
        <v>204</v>
      </c>
      <c r="F44" s="38" t="s">
        <v>205</v>
      </c>
      <c r="G44" s="59">
        <v>587</v>
      </c>
      <c r="H44" s="58"/>
      <c r="I44" s="59"/>
      <c r="J44" s="14">
        <v>44186</v>
      </c>
      <c r="K44" s="14">
        <v>44772</v>
      </c>
      <c r="L44" s="31">
        <v>0.02</v>
      </c>
      <c r="M44" s="31">
        <v>0.01</v>
      </c>
      <c r="N44" s="14" t="s">
        <v>21</v>
      </c>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row>
    <row r="45" spans="1:216" s="2" customFormat="1" ht="43.5" customHeight="1">
      <c r="A45" s="13" t="s">
        <v>206</v>
      </c>
      <c r="B45" s="14" t="s">
        <v>207</v>
      </c>
      <c r="C45" s="90" t="s">
        <v>208</v>
      </c>
      <c r="D45" s="52">
        <v>21310853120</v>
      </c>
      <c r="E45" s="38" t="s">
        <v>209</v>
      </c>
      <c r="F45" s="38" t="s">
        <v>210</v>
      </c>
      <c r="G45" s="59">
        <v>44774</v>
      </c>
      <c r="H45" s="58">
        <v>0</v>
      </c>
      <c r="I45" s="59">
        <v>0</v>
      </c>
      <c r="J45" s="14" t="s">
        <v>211</v>
      </c>
      <c r="K45" s="14" t="s">
        <v>212</v>
      </c>
      <c r="L45" s="28">
        <v>0</v>
      </c>
      <c r="M45" s="28">
        <v>0</v>
      </c>
      <c r="N45" s="14" t="s">
        <v>21</v>
      </c>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row>
    <row r="46" spans="1:216" s="2" customFormat="1" ht="43.5" customHeight="1">
      <c r="A46" s="13" t="s">
        <v>213</v>
      </c>
      <c r="B46" s="14" t="s">
        <v>214</v>
      </c>
      <c r="C46" s="90" t="s">
        <v>215</v>
      </c>
      <c r="D46" s="52">
        <v>1549950289</v>
      </c>
      <c r="E46" s="38" t="s">
        <v>216</v>
      </c>
      <c r="F46" s="38" t="s">
        <v>36</v>
      </c>
      <c r="G46" s="59">
        <v>350</v>
      </c>
      <c r="H46" s="58">
        <v>0</v>
      </c>
      <c r="I46" s="59">
        <v>0</v>
      </c>
      <c r="J46" s="14" t="s">
        <v>214</v>
      </c>
      <c r="K46" s="14" t="s">
        <v>153</v>
      </c>
      <c r="L46" s="31">
        <v>1</v>
      </c>
      <c r="M46" s="31">
        <v>1</v>
      </c>
      <c r="N46" s="14" t="s">
        <v>21</v>
      </c>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row>
    <row r="47" spans="1:216" s="2" customFormat="1" ht="43.5" customHeight="1">
      <c r="A47" s="13" t="s">
        <v>217</v>
      </c>
      <c r="B47" s="14" t="s">
        <v>214</v>
      </c>
      <c r="C47" s="90" t="s">
        <v>218</v>
      </c>
      <c r="D47" s="52">
        <v>19754808632</v>
      </c>
      <c r="E47" s="38" t="s">
        <v>219</v>
      </c>
      <c r="F47" s="38" t="s">
        <v>210</v>
      </c>
      <c r="G47" s="59">
        <v>365</v>
      </c>
      <c r="H47" s="58">
        <v>0</v>
      </c>
      <c r="I47" s="59">
        <v>180</v>
      </c>
      <c r="J47" s="14" t="s">
        <v>220</v>
      </c>
      <c r="K47" s="14">
        <v>44741</v>
      </c>
      <c r="L47" s="28">
        <v>0</v>
      </c>
      <c r="M47" s="28">
        <v>0</v>
      </c>
      <c r="N47" s="14" t="s">
        <v>21</v>
      </c>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row>
    <row r="48" spans="1:216" s="2" customFormat="1" ht="43.5" customHeight="1">
      <c r="A48" s="13" t="s">
        <v>221</v>
      </c>
      <c r="B48" s="14" t="s">
        <v>222</v>
      </c>
      <c r="C48" s="90" t="s">
        <v>223</v>
      </c>
      <c r="D48" s="52">
        <v>216177520</v>
      </c>
      <c r="E48" s="38" t="s">
        <v>224</v>
      </c>
      <c r="F48" s="38" t="s">
        <v>225</v>
      </c>
      <c r="G48" s="59">
        <v>573</v>
      </c>
      <c r="H48" s="58">
        <v>0</v>
      </c>
      <c r="I48" s="59">
        <v>0</v>
      </c>
      <c r="J48" s="14" t="s">
        <v>226</v>
      </c>
      <c r="K48" s="14" t="s">
        <v>212</v>
      </c>
      <c r="L48" s="31">
        <v>0.6</v>
      </c>
      <c r="M48" s="31">
        <v>0.57999999999999996</v>
      </c>
      <c r="N48" s="14" t="s">
        <v>21</v>
      </c>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row>
    <row r="49" spans="1:216" s="2" customFormat="1" ht="43.5" customHeight="1">
      <c r="A49" s="13" t="s">
        <v>227</v>
      </c>
      <c r="B49" s="14" t="s">
        <v>220</v>
      </c>
      <c r="C49" s="90" t="s">
        <v>228</v>
      </c>
      <c r="D49" s="52">
        <v>406000000</v>
      </c>
      <c r="E49" s="38" t="s">
        <v>229</v>
      </c>
      <c r="F49" s="38" t="s">
        <v>96</v>
      </c>
      <c r="G49" s="59">
        <v>181</v>
      </c>
      <c r="H49" s="58">
        <v>0</v>
      </c>
      <c r="I49" s="59">
        <v>0</v>
      </c>
      <c r="J49" s="14" t="s">
        <v>230</v>
      </c>
      <c r="K49" s="14" t="s">
        <v>231</v>
      </c>
      <c r="L49" s="31">
        <v>0.11764705882352941</v>
      </c>
      <c r="M49" s="28">
        <v>0</v>
      </c>
      <c r="N49" s="14" t="s">
        <v>21</v>
      </c>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row>
    <row r="50" spans="1:216" s="2" customFormat="1" ht="43.5" customHeight="1">
      <c r="A50" s="13" t="s">
        <v>232</v>
      </c>
      <c r="B50" s="14" t="s">
        <v>220</v>
      </c>
      <c r="C50" s="90" t="s">
        <v>233</v>
      </c>
      <c r="D50" s="52">
        <v>35000000</v>
      </c>
      <c r="E50" s="38" t="s">
        <v>234</v>
      </c>
      <c r="F50" s="38" t="s">
        <v>235</v>
      </c>
      <c r="G50" s="59">
        <v>181</v>
      </c>
      <c r="H50" s="58">
        <v>0</v>
      </c>
      <c r="I50" s="59">
        <v>0</v>
      </c>
      <c r="J50" s="14" t="s">
        <v>230</v>
      </c>
      <c r="K50" s="14" t="s">
        <v>231</v>
      </c>
      <c r="L50" s="31">
        <v>0.11764705882352941</v>
      </c>
      <c r="M50" s="28">
        <v>0</v>
      </c>
      <c r="N50" s="14" t="s">
        <v>21</v>
      </c>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row>
    <row r="51" spans="1:216" s="2" customFormat="1" ht="43.5" customHeight="1">
      <c r="A51" s="13" t="s">
        <v>236</v>
      </c>
      <c r="B51" s="14" t="s">
        <v>237</v>
      </c>
      <c r="C51" s="90" t="s">
        <v>238</v>
      </c>
      <c r="D51" s="52">
        <v>463639338</v>
      </c>
      <c r="E51" s="38" t="s">
        <v>239</v>
      </c>
      <c r="F51" s="38" t="s">
        <v>210</v>
      </c>
      <c r="G51" s="59">
        <v>364</v>
      </c>
      <c r="H51" s="58">
        <v>0</v>
      </c>
      <c r="I51" s="59">
        <v>0</v>
      </c>
      <c r="J51" s="14" t="s">
        <v>220</v>
      </c>
      <c r="K51" s="14" t="s">
        <v>240</v>
      </c>
      <c r="L51" s="28">
        <v>0</v>
      </c>
      <c r="M51" s="28">
        <v>0</v>
      </c>
      <c r="N51" s="14" t="s">
        <v>21</v>
      </c>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row>
    <row r="52" spans="1:216" s="2" customFormat="1" ht="43.5" customHeight="1">
      <c r="A52" s="13" t="s">
        <v>241</v>
      </c>
      <c r="B52" s="14" t="s">
        <v>237</v>
      </c>
      <c r="C52" s="90" t="s">
        <v>242</v>
      </c>
      <c r="D52" s="52">
        <v>15454050000</v>
      </c>
      <c r="E52" s="38" t="s">
        <v>243</v>
      </c>
      <c r="F52" s="38" t="s">
        <v>205</v>
      </c>
      <c r="G52" s="59">
        <v>574</v>
      </c>
      <c r="H52" s="58">
        <v>0</v>
      </c>
      <c r="I52" s="59">
        <v>0</v>
      </c>
      <c r="J52" s="14" t="s">
        <v>244</v>
      </c>
      <c r="K52" s="14" t="s">
        <v>212</v>
      </c>
      <c r="L52" s="28">
        <v>0</v>
      </c>
      <c r="M52" s="28">
        <v>0</v>
      </c>
      <c r="N52" s="14" t="s">
        <v>21</v>
      </c>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row>
    <row r="53" spans="1:216" s="2" customFormat="1" ht="43.5" customHeight="1">
      <c r="A53" s="13" t="s">
        <v>245</v>
      </c>
      <c r="B53" s="14" t="s">
        <v>246</v>
      </c>
      <c r="C53" s="90" t="s">
        <v>247</v>
      </c>
      <c r="D53" s="52">
        <v>104600000</v>
      </c>
      <c r="E53" s="38" t="s">
        <v>248</v>
      </c>
      <c r="F53" s="38" t="s">
        <v>249</v>
      </c>
      <c r="G53" s="59">
        <v>44573</v>
      </c>
      <c r="H53" s="58">
        <v>0</v>
      </c>
      <c r="I53" s="59">
        <v>0</v>
      </c>
      <c r="J53" s="14" t="s">
        <v>211</v>
      </c>
      <c r="K53" s="14" t="s">
        <v>250</v>
      </c>
      <c r="L53" s="31">
        <v>0.84</v>
      </c>
      <c r="M53" s="31">
        <v>0.88</v>
      </c>
      <c r="N53" s="14" t="s">
        <v>21</v>
      </c>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row>
    <row r="54" spans="1:216" s="2" customFormat="1" ht="43.5" customHeight="1">
      <c r="A54" s="13" t="s">
        <v>251</v>
      </c>
      <c r="B54" s="14" t="s">
        <v>246</v>
      </c>
      <c r="C54" s="90" t="s">
        <v>252</v>
      </c>
      <c r="D54" s="52">
        <v>928000000</v>
      </c>
      <c r="E54" s="38" t="s">
        <v>253</v>
      </c>
      <c r="F54" s="38" t="s">
        <v>205</v>
      </c>
      <c r="G54" s="59">
        <v>44774</v>
      </c>
      <c r="H54" s="58">
        <v>0</v>
      </c>
      <c r="I54" s="59">
        <v>0</v>
      </c>
      <c r="J54" s="14" t="s">
        <v>254</v>
      </c>
      <c r="K54" s="14" t="s">
        <v>212</v>
      </c>
      <c r="L54" s="31">
        <v>0.84</v>
      </c>
      <c r="M54" s="31">
        <v>0.88</v>
      </c>
      <c r="N54" s="14" t="s">
        <v>21</v>
      </c>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row>
    <row r="55" spans="1:216" s="2" customFormat="1" ht="43.5" customHeight="1">
      <c r="A55" s="13" t="s">
        <v>255</v>
      </c>
      <c r="B55" s="14" t="s">
        <v>246</v>
      </c>
      <c r="C55" s="90" t="s">
        <v>256</v>
      </c>
      <c r="D55" s="52">
        <v>768759846</v>
      </c>
      <c r="E55" s="38" t="s">
        <v>257</v>
      </c>
      <c r="F55" s="38" t="s">
        <v>96</v>
      </c>
      <c r="G55" s="59">
        <v>365</v>
      </c>
      <c r="H55" s="58">
        <v>0</v>
      </c>
      <c r="I55" s="59">
        <v>0</v>
      </c>
      <c r="J55" s="14" t="s">
        <v>226</v>
      </c>
      <c r="K55" s="14" t="s">
        <v>258</v>
      </c>
      <c r="L55" s="31">
        <v>0.84</v>
      </c>
      <c r="M55" s="31">
        <v>0.88</v>
      </c>
      <c r="N55" s="14" t="s">
        <v>21</v>
      </c>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row>
    <row r="56" spans="1:216" s="2" customFormat="1" ht="43.5" customHeight="1">
      <c r="A56" s="13" t="s">
        <v>259</v>
      </c>
      <c r="B56" s="14" t="s">
        <v>220</v>
      </c>
      <c r="C56" s="90" t="s">
        <v>260</v>
      </c>
      <c r="D56" s="52">
        <v>1581283377</v>
      </c>
      <c r="E56" s="38" t="s">
        <v>261</v>
      </c>
      <c r="F56" s="38" t="s">
        <v>210</v>
      </c>
      <c r="G56" s="59">
        <v>44789</v>
      </c>
      <c r="H56" s="58">
        <v>0</v>
      </c>
      <c r="I56" s="59">
        <v>0</v>
      </c>
      <c r="J56" s="14" t="s">
        <v>230</v>
      </c>
      <c r="K56" s="14" t="s">
        <v>262</v>
      </c>
      <c r="L56" s="28">
        <v>0</v>
      </c>
      <c r="M56" s="28">
        <v>0</v>
      </c>
      <c r="N56" s="14" t="s">
        <v>21</v>
      </c>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row>
    <row r="57" spans="1:216" s="2" customFormat="1" ht="43.5" customHeight="1">
      <c r="A57" s="13" t="s">
        <v>263</v>
      </c>
      <c r="B57" s="14" t="s">
        <v>220</v>
      </c>
      <c r="C57" s="90" t="s">
        <v>264</v>
      </c>
      <c r="D57" s="52">
        <v>1344474230</v>
      </c>
      <c r="E57" s="38" t="s">
        <v>265</v>
      </c>
      <c r="F57" s="38" t="s">
        <v>96</v>
      </c>
      <c r="G57" s="59">
        <v>44574</v>
      </c>
      <c r="H57" s="58">
        <v>528357782.27999997</v>
      </c>
      <c r="I57" s="59">
        <v>144</v>
      </c>
      <c r="J57" s="14" t="s">
        <v>266</v>
      </c>
      <c r="K57" s="14">
        <v>44725</v>
      </c>
      <c r="L57" s="31" t="s">
        <v>267</v>
      </c>
      <c r="M57" s="31">
        <v>0</v>
      </c>
      <c r="N57" s="14" t="s">
        <v>21</v>
      </c>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row>
    <row r="58" spans="1:216" s="2" customFormat="1" ht="43.5" customHeight="1">
      <c r="A58" s="13" t="s">
        <v>268</v>
      </c>
      <c r="B58" s="14" t="s">
        <v>220</v>
      </c>
      <c r="C58" s="90" t="s">
        <v>269</v>
      </c>
      <c r="D58" s="52">
        <v>168972000</v>
      </c>
      <c r="E58" s="38" t="s">
        <v>270</v>
      </c>
      <c r="F58" s="38" t="s">
        <v>249</v>
      </c>
      <c r="G58" s="59">
        <v>365</v>
      </c>
      <c r="H58" s="58">
        <v>66403408</v>
      </c>
      <c r="I58" s="59">
        <v>144</v>
      </c>
      <c r="J58" s="14" t="s">
        <v>230</v>
      </c>
      <c r="K58" s="14">
        <v>44725</v>
      </c>
      <c r="L58" s="31" t="s">
        <v>267</v>
      </c>
      <c r="M58" s="31">
        <v>0</v>
      </c>
      <c r="N58" s="14" t="s">
        <v>21</v>
      </c>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row>
    <row r="59" spans="1:216" s="2" customFormat="1" ht="43.5" customHeight="1">
      <c r="A59" s="13" t="s">
        <v>271</v>
      </c>
      <c r="B59" s="14" t="s">
        <v>272</v>
      </c>
      <c r="C59" s="90" t="s">
        <v>273</v>
      </c>
      <c r="D59" s="52">
        <v>61710000</v>
      </c>
      <c r="E59" s="38" t="s">
        <v>274</v>
      </c>
      <c r="F59" s="38" t="s">
        <v>275</v>
      </c>
      <c r="G59" s="59">
        <v>334</v>
      </c>
      <c r="H59" s="58">
        <v>0</v>
      </c>
      <c r="I59" s="59">
        <v>0</v>
      </c>
      <c r="J59" s="14" t="s">
        <v>272</v>
      </c>
      <c r="K59" s="14" t="s">
        <v>276</v>
      </c>
      <c r="L59" s="28">
        <v>1</v>
      </c>
      <c r="M59" s="28">
        <v>1</v>
      </c>
      <c r="N59" s="14" t="s">
        <v>21</v>
      </c>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row>
    <row r="60" spans="1:216" s="2" customFormat="1" ht="43.5" customHeight="1">
      <c r="A60" s="13" t="s">
        <v>277</v>
      </c>
      <c r="B60" s="14" t="s">
        <v>211</v>
      </c>
      <c r="C60" s="90" t="s">
        <v>278</v>
      </c>
      <c r="D60" s="52">
        <v>74113200</v>
      </c>
      <c r="E60" s="38" t="s">
        <v>279</v>
      </c>
      <c r="F60" s="38" t="s">
        <v>151</v>
      </c>
      <c r="G60" s="59">
        <v>304</v>
      </c>
      <c r="H60" s="58">
        <v>0</v>
      </c>
      <c r="I60" s="59">
        <v>0</v>
      </c>
      <c r="J60" s="14" t="s">
        <v>280</v>
      </c>
      <c r="K60" s="14" t="s">
        <v>281</v>
      </c>
      <c r="L60" s="28">
        <v>1</v>
      </c>
      <c r="M60" s="28">
        <v>1</v>
      </c>
      <c r="N60" s="14" t="s">
        <v>21</v>
      </c>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row>
    <row r="61" spans="1:216" s="2" customFormat="1" ht="43.5" customHeight="1">
      <c r="A61" s="13" t="s">
        <v>282</v>
      </c>
      <c r="B61" s="14" t="s">
        <v>211</v>
      </c>
      <c r="C61" s="90" t="s">
        <v>283</v>
      </c>
      <c r="D61" s="52">
        <v>2500000</v>
      </c>
      <c r="E61" s="38" t="s">
        <v>284</v>
      </c>
      <c r="F61" s="38" t="s">
        <v>285</v>
      </c>
      <c r="G61" s="59">
        <v>338</v>
      </c>
      <c r="H61" s="58">
        <v>0</v>
      </c>
      <c r="I61" s="59">
        <v>0</v>
      </c>
      <c r="J61" s="14" t="s">
        <v>211</v>
      </c>
      <c r="K61" s="14" t="s">
        <v>286</v>
      </c>
      <c r="L61" s="28">
        <v>0</v>
      </c>
      <c r="M61" s="28">
        <v>0</v>
      </c>
      <c r="N61" s="14" t="s">
        <v>21</v>
      </c>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row>
    <row r="62" spans="1:216" s="2" customFormat="1" ht="43.5" customHeight="1">
      <c r="A62" s="13" t="s">
        <v>287</v>
      </c>
      <c r="B62" s="14" t="s">
        <v>288</v>
      </c>
      <c r="C62" s="90" t="s">
        <v>289</v>
      </c>
      <c r="D62" s="52">
        <v>40000000</v>
      </c>
      <c r="E62" s="38" t="s">
        <v>290</v>
      </c>
      <c r="F62" s="38" t="s">
        <v>291</v>
      </c>
      <c r="G62" s="59">
        <v>150</v>
      </c>
      <c r="H62" s="58">
        <v>0</v>
      </c>
      <c r="I62" s="59">
        <v>60</v>
      </c>
      <c r="J62" s="14" t="s">
        <v>288</v>
      </c>
      <c r="K62" s="14">
        <v>44470</v>
      </c>
      <c r="L62" s="28">
        <v>0</v>
      </c>
      <c r="M62" s="28">
        <v>0</v>
      </c>
      <c r="N62" s="14" t="s">
        <v>21</v>
      </c>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row>
    <row r="63" spans="1:216" s="2" customFormat="1" ht="43.5" customHeight="1">
      <c r="A63" s="13" t="s">
        <v>292</v>
      </c>
      <c r="B63" s="14" t="s">
        <v>293</v>
      </c>
      <c r="C63" s="90" t="s">
        <v>294</v>
      </c>
      <c r="D63" s="52">
        <v>40177613</v>
      </c>
      <c r="E63" s="38" t="s">
        <v>295</v>
      </c>
      <c r="F63" s="38" t="s">
        <v>296</v>
      </c>
      <c r="G63" s="59">
        <v>214</v>
      </c>
      <c r="H63" s="58">
        <v>17218977</v>
      </c>
      <c r="I63" s="59">
        <v>90</v>
      </c>
      <c r="J63" s="14" t="s">
        <v>297</v>
      </c>
      <c r="K63" s="14">
        <v>44561</v>
      </c>
      <c r="L63" s="28">
        <v>0</v>
      </c>
      <c r="M63" s="28">
        <v>0</v>
      </c>
      <c r="N63" s="14" t="s">
        <v>21</v>
      </c>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row>
    <row r="64" spans="1:216" s="2" customFormat="1" ht="43.5" customHeight="1">
      <c r="A64" s="13" t="s">
        <v>298</v>
      </c>
      <c r="B64" s="14" t="s">
        <v>299</v>
      </c>
      <c r="C64" s="90" t="s">
        <v>300</v>
      </c>
      <c r="D64" s="52">
        <v>90000000</v>
      </c>
      <c r="E64" s="38" t="s">
        <v>301</v>
      </c>
      <c r="F64" s="38" t="s">
        <v>302</v>
      </c>
      <c r="G64" s="59">
        <v>289</v>
      </c>
      <c r="H64" s="58">
        <v>0</v>
      </c>
      <c r="I64" s="59">
        <v>0</v>
      </c>
      <c r="J64" s="14" t="s">
        <v>303</v>
      </c>
      <c r="K64" s="14" t="s">
        <v>286</v>
      </c>
      <c r="L64" s="28">
        <v>1</v>
      </c>
      <c r="M64" s="28">
        <v>1</v>
      </c>
      <c r="N64" s="14" t="s">
        <v>21</v>
      </c>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row>
    <row r="65" spans="1:216" s="2" customFormat="1" ht="43.5" customHeight="1">
      <c r="A65" s="13" t="s">
        <v>304</v>
      </c>
      <c r="B65" s="14" t="s">
        <v>305</v>
      </c>
      <c r="C65" s="90" t="s">
        <v>306</v>
      </c>
      <c r="D65" s="52">
        <v>74999358</v>
      </c>
      <c r="E65" s="38" t="s">
        <v>307</v>
      </c>
      <c r="F65" s="38" t="s">
        <v>308</v>
      </c>
      <c r="G65" s="59">
        <v>275</v>
      </c>
      <c r="H65" s="58">
        <v>0</v>
      </c>
      <c r="I65" s="59">
        <v>0</v>
      </c>
      <c r="J65" s="14" t="s">
        <v>305</v>
      </c>
      <c r="K65" s="14" t="s">
        <v>309</v>
      </c>
      <c r="L65" s="28">
        <v>0</v>
      </c>
      <c r="M65" s="28">
        <v>0</v>
      </c>
      <c r="N65" s="14" t="s">
        <v>21</v>
      </c>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row>
    <row r="66" spans="1:216" s="2" customFormat="1" ht="43.5" customHeight="1">
      <c r="A66" s="13" t="s">
        <v>310</v>
      </c>
      <c r="B66" s="14" t="s">
        <v>311</v>
      </c>
      <c r="C66" s="90" t="s">
        <v>312</v>
      </c>
      <c r="D66" s="52">
        <v>14637000</v>
      </c>
      <c r="E66" s="38" t="s">
        <v>313</v>
      </c>
      <c r="F66" s="38" t="s">
        <v>314</v>
      </c>
      <c r="G66" s="59">
        <v>298</v>
      </c>
      <c r="H66" s="58">
        <v>0</v>
      </c>
      <c r="I66" s="59">
        <v>0</v>
      </c>
      <c r="J66" s="14" t="s">
        <v>311</v>
      </c>
      <c r="K66" s="14" t="s">
        <v>286</v>
      </c>
      <c r="L66" s="28">
        <v>0.88</v>
      </c>
      <c r="M66" s="28">
        <v>0.88</v>
      </c>
      <c r="N66" s="14" t="s">
        <v>21</v>
      </c>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row>
    <row r="67" spans="1:216" s="2" customFormat="1" ht="43.5" customHeight="1">
      <c r="A67" s="13" t="s">
        <v>315</v>
      </c>
      <c r="B67" s="14" t="s">
        <v>316</v>
      </c>
      <c r="C67" s="90" t="s">
        <v>317</v>
      </c>
      <c r="D67" s="52">
        <v>74999367</v>
      </c>
      <c r="E67" s="38" t="s">
        <v>318</v>
      </c>
      <c r="F67" s="38" t="s">
        <v>319</v>
      </c>
      <c r="G67" s="59">
        <v>275</v>
      </c>
      <c r="H67" s="58">
        <v>0</v>
      </c>
      <c r="I67" s="59">
        <v>0</v>
      </c>
      <c r="J67" s="14" t="s">
        <v>320</v>
      </c>
      <c r="K67" s="14" t="s">
        <v>321</v>
      </c>
      <c r="L67" s="28">
        <v>1</v>
      </c>
      <c r="M67" s="28">
        <v>1</v>
      </c>
      <c r="N67" s="14" t="s">
        <v>21</v>
      </c>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row>
    <row r="68" spans="1:216" s="2" customFormat="1" ht="43.5" customHeight="1">
      <c r="A68" s="13" t="s">
        <v>322</v>
      </c>
      <c r="B68" s="14" t="s">
        <v>323</v>
      </c>
      <c r="C68" s="90" t="s">
        <v>324</v>
      </c>
      <c r="D68" s="52">
        <v>15300000</v>
      </c>
      <c r="E68" s="38" t="s">
        <v>325</v>
      </c>
      <c r="F68" s="38" t="s">
        <v>326</v>
      </c>
      <c r="G68" s="59">
        <v>184</v>
      </c>
      <c r="H68" s="58">
        <v>7650000</v>
      </c>
      <c r="I68" s="59">
        <v>60</v>
      </c>
      <c r="J68" s="14" t="s">
        <v>327</v>
      </c>
      <c r="K68" s="14">
        <v>44555</v>
      </c>
      <c r="L68" s="28">
        <v>1</v>
      </c>
      <c r="M68" s="28">
        <v>1</v>
      </c>
      <c r="N68" s="14" t="s">
        <v>21</v>
      </c>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row>
    <row r="69" spans="1:216" s="2" customFormat="1" ht="43.5" customHeight="1">
      <c r="A69" s="13" t="s">
        <v>328</v>
      </c>
      <c r="B69" s="14" t="s">
        <v>323</v>
      </c>
      <c r="C69" s="90" t="s">
        <v>324</v>
      </c>
      <c r="D69" s="52">
        <v>15300000</v>
      </c>
      <c r="E69" s="38" t="s">
        <v>329</v>
      </c>
      <c r="F69" s="38" t="s">
        <v>326</v>
      </c>
      <c r="G69" s="59">
        <v>184</v>
      </c>
      <c r="H69" s="58">
        <v>7650000</v>
      </c>
      <c r="I69" s="59">
        <v>60</v>
      </c>
      <c r="J69" s="14" t="s">
        <v>327</v>
      </c>
      <c r="K69" s="14">
        <v>44555</v>
      </c>
      <c r="L69" s="28">
        <v>1</v>
      </c>
      <c r="M69" s="28">
        <v>1</v>
      </c>
      <c r="N69" s="14" t="s">
        <v>21</v>
      </c>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row>
    <row r="70" spans="1:216" s="2" customFormat="1" ht="43.5" customHeight="1">
      <c r="A70" s="13" t="s">
        <v>330</v>
      </c>
      <c r="B70" s="14" t="s">
        <v>331</v>
      </c>
      <c r="C70" s="90" t="s">
        <v>332</v>
      </c>
      <c r="D70" s="52">
        <v>40598250</v>
      </c>
      <c r="E70" s="38" t="s">
        <v>333</v>
      </c>
      <c r="F70" s="38" t="s">
        <v>334</v>
      </c>
      <c r="G70" s="59">
        <v>214</v>
      </c>
      <c r="H70" s="58">
        <v>0</v>
      </c>
      <c r="I70" s="59">
        <v>0</v>
      </c>
      <c r="J70" s="14" t="s">
        <v>331</v>
      </c>
      <c r="K70" s="14" t="s">
        <v>335</v>
      </c>
      <c r="L70" s="28">
        <v>0</v>
      </c>
      <c r="M70" s="28">
        <v>0</v>
      </c>
      <c r="N70" s="14" t="s">
        <v>21</v>
      </c>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row>
    <row r="71" spans="1:216" s="2" customFormat="1" ht="43.5" customHeight="1">
      <c r="A71" s="13" t="s">
        <v>336</v>
      </c>
      <c r="B71" s="14" t="s">
        <v>337</v>
      </c>
      <c r="C71" s="90" t="s">
        <v>338</v>
      </c>
      <c r="D71" s="52">
        <v>46900000</v>
      </c>
      <c r="E71" s="38" t="s">
        <v>339</v>
      </c>
      <c r="F71" s="38" t="s">
        <v>334</v>
      </c>
      <c r="G71" s="59">
        <v>214</v>
      </c>
      <c r="H71" s="58">
        <v>0</v>
      </c>
      <c r="I71" s="59">
        <v>0</v>
      </c>
      <c r="J71" s="14" t="s">
        <v>340</v>
      </c>
      <c r="K71" s="14" t="s">
        <v>341</v>
      </c>
      <c r="L71" s="28">
        <v>0</v>
      </c>
      <c r="M71" s="28">
        <v>0</v>
      </c>
      <c r="N71" s="14" t="s">
        <v>21</v>
      </c>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row>
    <row r="72" spans="1:216" s="2" customFormat="1" ht="43.5" customHeight="1">
      <c r="A72" s="13" t="s">
        <v>342</v>
      </c>
      <c r="B72" s="14" t="s">
        <v>331</v>
      </c>
      <c r="C72" s="90" t="s">
        <v>343</v>
      </c>
      <c r="D72" s="52">
        <v>1310000000</v>
      </c>
      <c r="E72" s="38" t="s">
        <v>344</v>
      </c>
      <c r="F72" s="38" t="s">
        <v>345</v>
      </c>
      <c r="G72" s="59">
        <v>263</v>
      </c>
      <c r="H72" s="58">
        <v>0</v>
      </c>
      <c r="I72" s="59">
        <v>0</v>
      </c>
      <c r="J72" s="14" t="s">
        <v>346</v>
      </c>
      <c r="K72" s="14" t="s">
        <v>286</v>
      </c>
      <c r="L72" s="28">
        <v>0</v>
      </c>
      <c r="M72" s="28">
        <v>0</v>
      </c>
      <c r="N72" s="14" t="s">
        <v>21</v>
      </c>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row>
    <row r="73" spans="1:216" s="2" customFormat="1" ht="43.5" customHeight="1">
      <c r="A73" s="13" t="s">
        <v>347</v>
      </c>
      <c r="B73" s="14" t="s">
        <v>348</v>
      </c>
      <c r="C73" s="90" t="s">
        <v>349</v>
      </c>
      <c r="D73" s="52">
        <v>13780956877</v>
      </c>
      <c r="E73" s="38" t="s">
        <v>350</v>
      </c>
      <c r="F73" s="38" t="s">
        <v>345</v>
      </c>
      <c r="G73" s="59">
        <v>488</v>
      </c>
      <c r="H73" s="58">
        <v>0</v>
      </c>
      <c r="I73" s="59">
        <v>0</v>
      </c>
      <c r="J73" s="14" t="s">
        <v>351</v>
      </c>
      <c r="K73" s="14" t="s">
        <v>352</v>
      </c>
      <c r="L73" s="28">
        <v>0</v>
      </c>
      <c r="M73" s="28">
        <v>0</v>
      </c>
      <c r="N73" s="14" t="s">
        <v>21</v>
      </c>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row>
    <row r="74" spans="1:216" s="2" customFormat="1" ht="43.5" customHeight="1">
      <c r="A74" s="13" t="s">
        <v>353</v>
      </c>
      <c r="B74" s="14" t="s">
        <v>354</v>
      </c>
      <c r="C74" s="90" t="s">
        <v>355</v>
      </c>
      <c r="D74" s="52">
        <v>45000000</v>
      </c>
      <c r="E74" s="38" t="s">
        <v>356</v>
      </c>
      <c r="F74" s="38" t="s">
        <v>357</v>
      </c>
      <c r="G74" s="59">
        <v>153</v>
      </c>
      <c r="H74" s="58">
        <v>0</v>
      </c>
      <c r="I74" s="59">
        <v>60</v>
      </c>
      <c r="J74" s="14" t="s">
        <v>354</v>
      </c>
      <c r="K74" s="14">
        <v>44520</v>
      </c>
      <c r="L74" s="28">
        <v>1</v>
      </c>
      <c r="M74" s="28">
        <v>1</v>
      </c>
      <c r="N74" s="14" t="s">
        <v>21</v>
      </c>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row>
    <row r="75" spans="1:216" s="2" customFormat="1" ht="43.5" customHeight="1">
      <c r="A75" s="13" t="s">
        <v>358</v>
      </c>
      <c r="B75" s="14" t="s">
        <v>359</v>
      </c>
      <c r="C75" s="90" t="s">
        <v>360</v>
      </c>
      <c r="D75" s="52">
        <v>13000000</v>
      </c>
      <c r="E75" s="38" t="s">
        <v>361</v>
      </c>
      <c r="F75" s="38" t="s">
        <v>362</v>
      </c>
      <c r="G75" s="59">
        <v>250</v>
      </c>
      <c r="H75" s="58">
        <v>0</v>
      </c>
      <c r="I75" s="59">
        <v>0</v>
      </c>
      <c r="J75" s="14" t="s">
        <v>363</v>
      </c>
      <c r="K75" s="14" t="s">
        <v>286</v>
      </c>
      <c r="L75" s="28">
        <v>1</v>
      </c>
      <c r="M75" s="28">
        <v>1</v>
      </c>
      <c r="N75" s="14" t="s">
        <v>21</v>
      </c>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row>
    <row r="76" spans="1:216" s="2" customFormat="1" ht="43.5" customHeight="1">
      <c r="A76" s="13" t="s">
        <v>364</v>
      </c>
      <c r="B76" s="14" t="s">
        <v>365</v>
      </c>
      <c r="C76" s="90" t="s">
        <v>366</v>
      </c>
      <c r="D76" s="52">
        <v>153600000</v>
      </c>
      <c r="E76" s="38" t="s">
        <v>367</v>
      </c>
      <c r="F76" s="38" t="s">
        <v>368</v>
      </c>
      <c r="G76" s="59">
        <v>242</v>
      </c>
      <c r="H76" s="58">
        <v>0</v>
      </c>
      <c r="I76" s="59">
        <v>0</v>
      </c>
      <c r="J76" s="14" t="s">
        <v>369</v>
      </c>
      <c r="K76" s="14" t="s">
        <v>286</v>
      </c>
      <c r="L76" s="28">
        <v>1</v>
      </c>
      <c r="M76" s="28">
        <v>1</v>
      </c>
      <c r="N76" s="14" t="s">
        <v>21</v>
      </c>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row>
    <row r="77" spans="1:216" s="2" customFormat="1" ht="43.5" customHeight="1">
      <c r="A77" s="13" t="s">
        <v>370</v>
      </c>
      <c r="B77" s="14" t="s">
        <v>351</v>
      </c>
      <c r="C77" s="90" t="s">
        <v>371</v>
      </c>
      <c r="D77" s="52">
        <v>22000000000</v>
      </c>
      <c r="E77" s="38" t="s">
        <v>372</v>
      </c>
      <c r="F77" s="38" t="s">
        <v>96</v>
      </c>
      <c r="G77" s="59">
        <v>422</v>
      </c>
      <c r="H77" s="58">
        <v>0</v>
      </c>
      <c r="I77" s="59">
        <v>0</v>
      </c>
      <c r="J77" s="14" t="s">
        <v>373</v>
      </c>
      <c r="K77" s="14" t="s">
        <v>374</v>
      </c>
      <c r="L77" s="28">
        <v>0.38</v>
      </c>
      <c r="M77" s="28">
        <v>0.38</v>
      </c>
      <c r="N77" s="14" t="s">
        <v>21</v>
      </c>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row>
    <row r="78" spans="1:216" s="2" customFormat="1" ht="43.5" customHeight="1">
      <c r="A78" s="13" t="s">
        <v>375</v>
      </c>
      <c r="B78" s="14" t="s">
        <v>373</v>
      </c>
      <c r="C78" s="90" t="s">
        <v>376</v>
      </c>
      <c r="D78" s="52">
        <v>60000000</v>
      </c>
      <c r="E78" s="38" t="s">
        <v>377</v>
      </c>
      <c r="F78" s="38" t="s">
        <v>378</v>
      </c>
      <c r="G78" s="59">
        <v>227</v>
      </c>
      <c r="H78" s="58">
        <v>0</v>
      </c>
      <c r="I78" s="59">
        <v>0</v>
      </c>
      <c r="J78" s="14" t="s">
        <v>379</v>
      </c>
      <c r="K78" s="14" t="s">
        <v>286</v>
      </c>
      <c r="L78" s="28">
        <v>1</v>
      </c>
      <c r="M78" s="28">
        <v>1</v>
      </c>
      <c r="N78" s="14" t="s">
        <v>21</v>
      </c>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row>
    <row r="79" spans="1:216" s="2" customFormat="1" ht="43.5" customHeight="1">
      <c r="A79" s="13" t="s">
        <v>380</v>
      </c>
      <c r="B79" s="14" t="s">
        <v>379</v>
      </c>
      <c r="C79" s="90" t="s">
        <v>381</v>
      </c>
      <c r="D79" s="52">
        <v>1419000000</v>
      </c>
      <c r="E79" s="38" t="s">
        <v>382</v>
      </c>
      <c r="F79" s="38" t="s">
        <v>205</v>
      </c>
      <c r="G79" s="59">
        <v>433</v>
      </c>
      <c r="H79" s="58">
        <v>0</v>
      </c>
      <c r="I79" s="59">
        <v>90</v>
      </c>
      <c r="J79" s="14" t="s">
        <v>383</v>
      </c>
      <c r="K79" s="14" t="s">
        <v>384</v>
      </c>
      <c r="L79" s="28">
        <v>0.56999999999999995</v>
      </c>
      <c r="M79" s="28">
        <v>0.56999999999999995</v>
      </c>
      <c r="N79" s="14" t="s">
        <v>21</v>
      </c>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row>
    <row r="80" spans="1:216" s="2" customFormat="1" ht="43.5" customHeight="1">
      <c r="A80" s="13" t="s">
        <v>385</v>
      </c>
      <c r="B80" s="14" t="s">
        <v>386</v>
      </c>
      <c r="C80" s="90" t="s">
        <v>387</v>
      </c>
      <c r="D80" s="52">
        <v>1385200000</v>
      </c>
      <c r="E80" s="38" t="s">
        <v>388</v>
      </c>
      <c r="F80" s="38" t="s">
        <v>389</v>
      </c>
      <c r="G80" s="59">
        <v>488</v>
      </c>
      <c r="H80" s="58">
        <v>0</v>
      </c>
      <c r="I80" s="59">
        <v>0</v>
      </c>
      <c r="J80" s="14" t="s">
        <v>390</v>
      </c>
      <c r="K80" s="14" t="s">
        <v>391</v>
      </c>
      <c r="L80" s="28">
        <v>0</v>
      </c>
      <c r="M80" s="28">
        <v>0</v>
      </c>
      <c r="N80" s="14" t="s">
        <v>21</v>
      </c>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row>
    <row r="81" spans="1:216" s="2" customFormat="1" ht="43.5" customHeight="1">
      <c r="A81" s="13" t="s">
        <v>392</v>
      </c>
      <c r="B81" s="14" t="s">
        <v>373</v>
      </c>
      <c r="C81" s="90" t="s">
        <v>393</v>
      </c>
      <c r="D81" s="52">
        <v>226576000</v>
      </c>
      <c r="E81" s="38" t="s">
        <v>394</v>
      </c>
      <c r="F81" s="38" t="s">
        <v>205</v>
      </c>
      <c r="G81" s="59">
        <v>227</v>
      </c>
      <c r="H81" s="58">
        <v>0</v>
      </c>
      <c r="I81" s="59">
        <v>0</v>
      </c>
      <c r="J81" s="14" t="s">
        <v>379</v>
      </c>
      <c r="K81" s="14" t="s">
        <v>286</v>
      </c>
      <c r="L81" s="28">
        <v>1</v>
      </c>
      <c r="M81" s="28">
        <v>1</v>
      </c>
      <c r="N81" s="14" t="s">
        <v>21</v>
      </c>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row>
    <row r="82" spans="1:216" s="2" customFormat="1" ht="43.5" customHeight="1">
      <c r="A82" s="13" t="s">
        <v>395</v>
      </c>
      <c r="B82" s="14" t="s">
        <v>373</v>
      </c>
      <c r="C82" s="90" t="s">
        <v>396</v>
      </c>
      <c r="D82" s="52">
        <v>163134720</v>
      </c>
      <c r="E82" s="38" t="s">
        <v>397</v>
      </c>
      <c r="F82" s="38" t="s">
        <v>205</v>
      </c>
      <c r="G82" s="59">
        <v>227</v>
      </c>
      <c r="H82" s="58">
        <v>0</v>
      </c>
      <c r="I82" s="59">
        <v>0</v>
      </c>
      <c r="J82" s="14" t="s">
        <v>379</v>
      </c>
      <c r="K82" s="14" t="s">
        <v>286</v>
      </c>
      <c r="L82" s="28">
        <v>1</v>
      </c>
      <c r="M82" s="28">
        <v>1</v>
      </c>
      <c r="N82" s="14" t="s">
        <v>21</v>
      </c>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row>
    <row r="83" spans="1:216" s="2" customFormat="1" ht="43.5" customHeight="1">
      <c r="A83" s="13" t="s">
        <v>398</v>
      </c>
      <c r="B83" s="14" t="s">
        <v>373</v>
      </c>
      <c r="C83" s="90" t="s">
        <v>399</v>
      </c>
      <c r="D83" s="52">
        <v>164591280</v>
      </c>
      <c r="E83" s="38" t="s">
        <v>400</v>
      </c>
      <c r="F83" s="38" t="s">
        <v>205</v>
      </c>
      <c r="G83" s="59">
        <v>227</v>
      </c>
      <c r="H83" s="58">
        <v>0</v>
      </c>
      <c r="I83" s="59">
        <v>0</v>
      </c>
      <c r="J83" s="14" t="s">
        <v>379</v>
      </c>
      <c r="K83" s="14" t="s">
        <v>286</v>
      </c>
      <c r="L83" s="28">
        <v>1</v>
      </c>
      <c r="M83" s="28">
        <v>1</v>
      </c>
      <c r="N83" s="14" t="s">
        <v>21</v>
      </c>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row>
    <row r="84" spans="1:216" s="2" customFormat="1" ht="43.5" customHeight="1">
      <c r="A84" s="13" t="s">
        <v>401</v>
      </c>
      <c r="B84" s="14" t="s">
        <v>373</v>
      </c>
      <c r="C84" s="90" t="s">
        <v>402</v>
      </c>
      <c r="D84" s="52">
        <v>164591280</v>
      </c>
      <c r="E84" s="38" t="s">
        <v>403</v>
      </c>
      <c r="F84" s="38" t="s">
        <v>205</v>
      </c>
      <c r="G84" s="59">
        <v>227</v>
      </c>
      <c r="H84" s="58">
        <v>0</v>
      </c>
      <c r="I84" s="59">
        <v>0</v>
      </c>
      <c r="J84" s="14" t="s">
        <v>379</v>
      </c>
      <c r="K84" s="14" t="s">
        <v>286</v>
      </c>
      <c r="L84" s="28">
        <v>1</v>
      </c>
      <c r="M84" s="28">
        <v>1</v>
      </c>
      <c r="N84" s="14" t="s">
        <v>21</v>
      </c>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row>
    <row r="85" spans="1:216" s="2" customFormat="1" ht="43.5" customHeight="1">
      <c r="A85" s="13" t="s">
        <v>404</v>
      </c>
      <c r="B85" s="14" t="s">
        <v>405</v>
      </c>
      <c r="C85" s="90" t="s">
        <v>406</v>
      </c>
      <c r="D85" s="52">
        <v>162406440</v>
      </c>
      <c r="E85" s="38" t="s">
        <v>407</v>
      </c>
      <c r="F85" s="38" t="s">
        <v>205</v>
      </c>
      <c r="G85" s="59">
        <v>225</v>
      </c>
      <c r="H85" s="58">
        <v>0</v>
      </c>
      <c r="I85" s="59">
        <v>0</v>
      </c>
      <c r="J85" s="14" t="s">
        <v>408</v>
      </c>
      <c r="K85" s="14" t="s">
        <v>286</v>
      </c>
      <c r="L85" s="28">
        <v>1</v>
      </c>
      <c r="M85" s="28">
        <v>1</v>
      </c>
      <c r="N85" s="14" t="s">
        <v>21</v>
      </c>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row>
    <row r="86" spans="1:216" s="2" customFormat="1" ht="43.5" customHeight="1">
      <c r="A86" s="13" t="s">
        <v>409</v>
      </c>
      <c r="B86" s="14" t="s">
        <v>405</v>
      </c>
      <c r="C86" s="90" t="s">
        <v>410</v>
      </c>
      <c r="D86" s="52">
        <v>162406440</v>
      </c>
      <c r="E86" s="38" t="s">
        <v>411</v>
      </c>
      <c r="F86" s="38" t="s">
        <v>412</v>
      </c>
      <c r="G86" s="59">
        <v>225</v>
      </c>
      <c r="H86" s="58">
        <v>0</v>
      </c>
      <c r="I86" s="59">
        <v>0</v>
      </c>
      <c r="J86" s="14" t="s">
        <v>408</v>
      </c>
      <c r="K86" s="14" t="s">
        <v>286</v>
      </c>
      <c r="L86" s="28">
        <v>0</v>
      </c>
      <c r="M86" s="28">
        <v>0</v>
      </c>
      <c r="N86" s="14" t="s">
        <v>21</v>
      </c>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row>
    <row r="87" spans="1:216" s="2" customFormat="1" ht="43.5" customHeight="1">
      <c r="A87" s="13" t="s">
        <v>413</v>
      </c>
      <c r="B87" s="14" t="s">
        <v>405</v>
      </c>
      <c r="C87" s="90" t="s">
        <v>414</v>
      </c>
      <c r="D87" s="52">
        <v>162406440</v>
      </c>
      <c r="E87" s="38" t="s">
        <v>415</v>
      </c>
      <c r="F87" s="38" t="s">
        <v>412</v>
      </c>
      <c r="G87" s="59">
        <v>225</v>
      </c>
      <c r="H87" s="58">
        <v>0</v>
      </c>
      <c r="I87" s="59">
        <v>0</v>
      </c>
      <c r="J87" s="14" t="s">
        <v>408</v>
      </c>
      <c r="K87" s="14" t="s">
        <v>286</v>
      </c>
      <c r="L87" s="28">
        <v>0</v>
      </c>
      <c r="M87" s="28">
        <v>0</v>
      </c>
      <c r="N87" s="14" t="s">
        <v>21</v>
      </c>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row>
    <row r="88" spans="1:216" s="2" customFormat="1" ht="43.5" customHeight="1">
      <c r="A88" s="13" t="s">
        <v>416</v>
      </c>
      <c r="B88" s="14" t="s">
        <v>405</v>
      </c>
      <c r="C88" s="90" t="s">
        <v>417</v>
      </c>
      <c r="D88" s="52">
        <v>126316120</v>
      </c>
      <c r="E88" s="38" t="s">
        <v>418</v>
      </c>
      <c r="F88" s="38" t="s">
        <v>412</v>
      </c>
      <c r="G88" s="59">
        <v>225</v>
      </c>
      <c r="H88" s="58">
        <v>0</v>
      </c>
      <c r="I88" s="59">
        <v>0</v>
      </c>
      <c r="J88" s="14" t="s">
        <v>408</v>
      </c>
      <c r="K88" s="14" t="s">
        <v>286</v>
      </c>
      <c r="L88" s="28">
        <v>0</v>
      </c>
      <c r="M88" s="28">
        <v>0</v>
      </c>
      <c r="N88" s="14" t="s">
        <v>21</v>
      </c>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row>
    <row r="89" spans="1:216" s="2" customFormat="1" ht="43.5" customHeight="1">
      <c r="A89" s="13" t="s">
        <v>419</v>
      </c>
      <c r="B89" s="14" t="s">
        <v>405</v>
      </c>
      <c r="C89" s="90" t="s">
        <v>420</v>
      </c>
      <c r="D89" s="52">
        <v>162406440</v>
      </c>
      <c r="E89" s="38" t="s">
        <v>421</v>
      </c>
      <c r="F89" s="38" t="s">
        <v>412</v>
      </c>
      <c r="G89" s="59">
        <v>225</v>
      </c>
      <c r="H89" s="58">
        <v>0</v>
      </c>
      <c r="I89" s="59">
        <v>0</v>
      </c>
      <c r="J89" s="14" t="s">
        <v>408</v>
      </c>
      <c r="K89" s="14" t="s">
        <v>286</v>
      </c>
      <c r="L89" s="28">
        <v>0</v>
      </c>
      <c r="M89" s="28">
        <v>0</v>
      </c>
      <c r="N89" s="14" t="s">
        <v>21</v>
      </c>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row>
    <row r="90" spans="1:216" s="2" customFormat="1" ht="43.5" customHeight="1">
      <c r="A90" s="13" t="s">
        <v>422</v>
      </c>
      <c r="B90" s="14" t="s">
        <v>405</v>
      </c>
      <c r="C90" s="90" t="s">
        <v>423</v>
      </c>
      <c r="D90" s="52">
        <v>126316120</v>
      </c>
      <c r="E90" s="38" t="s">
        <v>424</v>
      </c>
      <c r="F90" s="38" t="s">
        <v>412</v>
      </c>
      <c r="G90" s="59">
        <v>225</v>
      </c>
      <c r="H90" s="58">
        <v>0</v>
      </c>
      <c r="I90" s="59">
        <v>0</v>
      </c>
      <c r="J90" s="14" t="s">
        <v>408</v>
      </c>
      <c r="K90" s="14" t="s">
        <v>286</v>
      </c>
      <c r="L90" s="28">
        <v>0</v>
      </c>
      <c r="M90" s="28">
        <v>0</v>
      </c>
      <c r="N90" s="14" t="s">
        <v>21</v>
      </c>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row>
    <row r="91" spans="1:216" s="2" customFormat="1" ht="43.5" customHeight="1">
      <c r="A91" s="13" t="s">
        <v>425</v>
      </c>
      <c r="B91" s="14" t="s">
        <v>405</v>
      </c>
      <c r="C91" s="90" t="s">
        <v>426</v>
      </c>
      <c r="D91" s="52">
        <v>162406440</v>
      </c>
      <c r="E91" s="38" t="s">
        <v>427</v>
      </c>
      <c r="F91" s="38" t="s">
        <v>412</v>
      </c>
      <c r="G91" s="59">
        <v>225</v>
      </c>
      <c r="H91" s="58">
        <v>0</v>
      </c>
      <c r="I91" s="59">
        <v>0</v>
      </c>
      <c r="J91" s="14" t="s">
        <v>408</v>
      </c>
      <c r="K91" s="14" t="s">
        <v>286</v>
      </c>
      <c r="L91" s="28">
        <v>0</v>
      </c>
      <c r="M91" s="28">
        <v>0</v>
      </c>
      <c r="N91" s="14" t="s">
        <v>21</v>
      </c>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row>
    <row r="92" spans="1:216" s="2" customFormat="1" ht="43.5" customHeight="1">
      <c r="A92" s="13" t="s">
        <v>428</v>
      </c>
      <c r="B92" s="14" t="s">
        <v>429</v>
      </c>
      <c r="C92" s="90" t="s">
        <v>430</v>
      </c>
      <c r="D92" s="52">
        <v>302116600</v>
      </c>
      <c r="E92" s="38" t="s">
        <v>431</v>
      </c>
      <c r="F92" s="38" t="s">
        <v>432</v>
      </c>
      <c r="G92" s="59">
        <v>209</v>
      </c>
      <c r="H92" s="58">
        <v>0</v>
      </c>
      <c r="I92" s="59">
        <v>0</v>
      </c>
      <c r="J92" s="14" t="s">
        <v>433</v>
      </c>
      <c r="K92" s="14" t="s">
        <v>240</v>
      </c>
      <c r="L92" s="28">
        <v>0</v>
      </c>
      <c r="M92" s="28">
        <v>0</v>
      </c>
      <c r="N92" s="14" t="s">
        <v>21</v>
      </c>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row>
    <row r="93" spans="1:216" s="2" customFormat="1" ht="43.5" customHeight="1">
      <c r="A93" s="13" t="s">
        <v>434</v>
      </c>
      <c r="B93" s="14" t="s">
        <v>429</v>
      </c>
      <c r="C93" s="90" t="s">
        <v>435</v>
      </c>
      <c r="D93" s="52">
        <v>20738000</v>
      </c>
      <c r="E93" s="38" t="s">
        <v>436</v>
      </c>
      <c r="F93" s="38" t="s">
        <v>437</v>
      </c>
      <c r="G93" s="59">
        <v>207</v>
      </c>
      <c r="H93" s="58">
        <v>0</v>
      </c>
      <c r="I93" s="59">
        <v>0</v>
      </c>
      <c r="J93" s="14" t="s">
        <v>438</v>
      </c>
      <c r="K93" s="14" t="s">
        <v>286</v>
      </c>
      <c r="L93" s="28">
        <v>1</v>
      </c>
      <c r="M93" s="28">
        <v>1</v>
      </c>
      <c r="N93" s="14" t="s">
        <v>21</v>
      </c>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row>
    <row r="94" spans="1:216" s="2" customFormat="1" ht="43.5" customHeight="1">
      <c r="A94" s="13" t="s">
        <v>439</v>
      </c>
      <c r="B94" s="14" t="s">
        <v>408</v>
      </c>
      <c r="C94" s="90" t="s">
        <v>440</v>
      </c>
      <c r="D94" s="52">
        <v>56592000</v>
      </c>
      <c r="E94" s="38" t="s">
        <v>441</v>
      </c>
      <c r="F94" s="38" t="s">
        <v>442</v>
      </c>
      <c r="G94" s="59">
        <v>211</v>
      </c>
      <c r="H94" s="58">
        <v>0</v>
      </c>
      <c r="I94" s="59">
        <v>0</v>
      </c>
      <c r="J94" s="14" t="s">
        <v>443</v>
      </c>
      <c r="K94" s="14" t="s">
        <v>286</v>
      </c>
      <c r="L94" s="28">
        <v>1</v>
      </c>
      <c r="M94" s="28">
        <v>1</v>
      </c>
      <c r="N94" s="14" t="s">
        <v>21</v>
      </c>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row>
    <row r="95" spans="1:216" s="2" customFormat="1" ht="43.5" customHeight="1">
      <c r="A95" s="13" t="s">
        <v>444</v>
      </c>
      <c r="B95" s="14" t="s">
        <v>445</v>
      </c>
      <c r="C95" s="90" t="s">
        <v>446</v>
      </c>
      <c r="D95" s="52">
        <v>174930000</v>
      </c>
      <c r="E95" s="38" t="s">
        <v>447</v>
      </c>
      <c r="F95" s="38" t="s">
        <v>448</v>
      </c>
      <c r="G95" s="59">
        <v>214</v>
      </c>
      <c r="H95" s="58">
        <v>0</v>
      </c>
      <c r="I95" s="59">
        <v>0</v>
      </c>
      <c r="J95" s="14" t="s">
        <v>449</v>
      </c>
      <c r="K95" s="14" t="s">
        <v>286</v>
      </c>
      <c r="L95" s="28">
        <v>1</v>
      </c>
      <c r="M95" s="28">
        <v>1</v>
      </c>
      <c r="N95" s="14" t="s">
        <v>21</v>
      </c>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row>
    <row r="96" spans="1:216" s="2" customFormat="1" ht="43.5" customHeight="1">
      <c r="A96" s="13" t="s">
        <v>450</v>
      </c>
      <c r="B96" s="14" t="s">
        <v>451</v>
      </c>
      <c r="C96" s="90" t="s">
        <v>452</v>
      </c>
      <c r="D96" s="52">
        <v>54133333</v>
      </c>
      <c r="E96" s="38" t="s">
        <v>453</v>
      </c>
      <c r="F96" s="38" t="s">
        <v>454</v>
      </c>
      <c r="G96" s="59">
        <v>205</v>
      </c>
      <c r="H96" s="58">
        <v>0</v>
      </c>
      <c r="I96" s="59">
        <v>0</v>
      </c>
      <c r="J96" s="14" t="s">
        <v>451</v>
      </c>
      <c r="K96" s="14" t="s">
        <v>286</v>
      </c>
      <c r="L96" s="28">
        <v>1</v>
      </c>
      <c r="M96" s="28">
        <v>1</v>
      </c>
      <c r="N96" s="14" t="s">
        <v>21</v>
      </c>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row>
    <row r="97" spans="1:216" s="2" customFormat="1" ht="43.5" customHeight="1">
      <c r="A97" s="13" t="s">
        <v>455</v>
      </c>
      <c r="B97" s="14" t="s">
        <v>451</v>
      </c>
      <c r="C97" s="90" t="s">
        <v>456</v>
      </c>
      <c r="D97" s="52">
        <v>45000000</v>
      </c>
      <c r="E97" s="38" t="s">
        <v>457</v>
      </c>
      <c r="F97" s="38" t="s">
        <v>319</v>
      </c>
      <c r="G97" s="59">
        <v>153</v>
      </c>
      <c r="H97" s="58">
        <v>0</v>
      </c>
      <c r="I97" s="59">
        <v>0</v>
      </c>
      <c r="J97" s="14" t="s">
        <v>451</v>
      </c>
      <c r="K97" s="14" t="s">
        <v>458</v>
      </c>
      <c r="L97" s="28">
        <v>1</v>
      </c>
      <c r="M97" s="28">
        <v>1</v>
      </c>
      <c r="N97" s="14" t="s">
        <v>21</v>
      </c>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row>
    <row r="98" spans="1:216" s="2" customFormat="1" ht="43.5" customHeight="1">
      <c r="A98" s="13" t="s">
        <v>459</v>
      </c>
      <c r="B98" s="14" t="s">
        <v>451</v>
      </c>
      <c r="C98" s="90" t="s">
        <v>460</v>
      </c>
      <c r="D98" s="52">
        <v>45000000</v>
      </c>
      <c r="E98" s="38" t="s">
        <v>461</v>
      </c>
      <c r="F98" s="38" t="s">
        <v>319</v>
      </c>
      <c r="G98" s="59">
        <v>153</v>
      </c>
      <c r="H98" s="58">
        <v>0</v>
      </c>
      <c r="I98" s="59">
        <v>0</v>
      </c>
      <c r="J98" s="14" t="s">
        <v>451</v>
      </c>
      <c r="K98" s="14" t="s">
        <v>458</v>
      </c>
      <c r="L98" s="28">
        <v>1</v>
      </c>
      <c r="M98" s="28">
        <v>1</v>
      </c>
      <c r="N98" s="14" t="s">
        <v>21</v>
      </c>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row>
    <row r="99" spans="1:216" s="2" customFormat="1" ht="43.5" customHeight="1">
      <c r="A99" s="13" t="s">
        <v>462</v>
      </c>
      <c r="B99" s="14" t="s">
        <v>463</v>
      </c>
      <c r="C99" s="90" t="s">
        <v>464</v>
      </c>
      <c r="D99" s="52">
        <v>78000000</v>
      </c>
      <c r="E99" s="38" t="s">
        <v>465</v>
      </c>
      <c r="F99" s="38" t="s">
        <v>291</v>
      </c>
      <c r="G99" s="59">
        <v>197</v>
      </c>
      <c r="H99" s="58">
        <v>0</v>
      </c>
      <c r="I99" s="59">
        <v>0</v>
      </c>
      <c r="J99" s="14" t="s">
        <v>466</v>
      </c>
      <c r="K99" s="14" t="s">
        <v>286</v>
      </c>
      <c r="L99" s="28">
        <v>1</v>
      </c>
      <c r="M99" s="28">
        <v>1</v>
      </c>
      <c r="N99" s="14" t="s">
        <v>21</v>
      </c>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row>
    <row r="100" spans="1:216" s="2" customFormat="1" ht="43.5" customHeight="1">
      <c r="A100" s="13" t="s">
        <v>467</v>
      </c>
      <c r="B100" s="14" t="s">
        <v>463</v>
      </c>
      <c r="C100" s="90" t="s">
        <v>468</v>
      </c>
      <c r="D100" s="52">
        <v>147112560</v>
      </c>
      <c r="E100" s="38" t="s">
        <v>469</v>
      </c>
      <c r="F100" s="38" t="s">
        <v>205</v>
      </c>
      <c r="G100" s="59">
        <v>197</v>
      </c>
      <c r="H100" s="58">
        <v>0</v>
      </c>
      <c r="I100" s="59">
        <v>0</v>
      </c>
      <c r="J100" s="14" t="s">
        <v>466</v>
      </c>
      <c r="K100" s="14" t="s">
        <v>286</v>
      </c>
      <c r="L100" s="28">
        <v>1</v>
      </c>
      <c r="M100" s="28">
        <v>1</v>
      </c>
      <c r="N100" s="14" t="s">
        <v>21</v>
      </c>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row>
    <row r="101" spans="1:216" s="2" customFormat="1" ht="43.5" customHeight="1">
      <c r="A101" s="13" t="s">
        <v>470</v>
      </c>
      <c r="B101" s="14" t="s">
        <v>463</v>
      </c>
      <c r="C101" s="90" t="s">
        <v>471</v>
      </c>
      <c r="D101" s="52">
        <v>197242500</v>
      </c>
      <c r="E101" s="38" t="s">
        <v>472</v>
      </c>
      <c r="F101" s="38" t="s">
        <v>412</v>
      </c>
      <c r="G101" s="59">
        <v>197</v>
      </c>
      <c r="H101" s="58">
        <v>0</v>
      </c>
      <c r="I101" s="59">
        <v>0</v>
      </c>
      <c r="J101" s="14" t="s">
        <v>466</v>
      </c>
      <c r="K101" s="14" t="s">
        <v>286</v>
      </c>
      <c r="L101" s="28">
        <v>0</v>
      </c>
      <c r="M101" s="28">
        <v>0</v>
      </c>
      <c r="N101" s="14" t="s">
        <v>21</v>
      </c>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row>
    <row r="102" spans="1:216" s="2" customFormat="1" ht="43.5" customHeight="1">
      <c r="A102" s="13" t="s">
        <v>473</v>
      </c>
      <c r="B102" s="14" t="s">
        <v>474</v>
      </c>
      <c r="C102" s="90" t="s">
        <v>475</v>
      </c>
      <c r="D102" s="52">
        <v>13623333</v>
      </c>
      <c r="E102" s="38" t="s">
        <v>476</v>
      </c>
      <c r="F102" s="38" t="s">
        <v>334</v>
      </c>
      <c r="G102" s="59">
        <v>62</v>
      </c>
      <c r="H102" s="58">
        <v>0</v>
      </c>
      <c r="I102" s="59">
        <v>0</v>
      </c>
      <c r="J102" s="14" t="s">
        <v>474</v>
      </c>
      <c r="K102" s="14" t="s">
        <v>477</v>
      </c>
      <c r="L102" s="28">
        <v>0</v>
      </c>
      <c r="M102" s="28">
        <v>0</v>
      </c>
      <c r="N102" s="14" t="s">
        <v>21</v>
      </c>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row>
    <row r="103" spans="1:216" s="2" customFormat="1" ht="43.5" customHeight="1">
      <c r="A103" s="13" t="s">
        <v>478</v>
      </c>
      <c r="B103" s="14" t="s">
        <v>474</v>
      </c>
      <c r="C103" s="90" t="s">
        <v>479</v>
      </c>
      <c r="D103" s="52">
        <v>12500000</v>
      </c>
      <c r="E103" s="38" t="s">
        <v>480</v>
      </c>
      <c r="F103" s="38" t="s">
        <v>481</v>
      </c>
      <c r="G103" s="59">
        <v>153</v>
      </c>
      <c r="H103" s="58">
        <v>0</v>
      </c>
      <c r="I103" s="59">
        <v>0</v>
      </c>
      <c r="J103" s="14" t="s">
        <v>474</v>
      </c>
      <c r="K103" s="14" t="s">
        <v>482</v>
      </c>
      <c r="L103" s="28">
        <v>1</v>
      </c>
      <c r="M103" s="28">
        <v>1</v>
      </c>
      <c r="N103" s="14" t="s">
        <v>21</v>
      </c>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row>
    <row r="104" spans="1:216" s="2" customFormat="1" ht="43.5" customHeight="1">
      <c r="A104" s="13" t="s">
        <v>483</v>
      </c>
      <c r="B104" s="14" t="s">
        <v>474</v>
      </c>
      <c r="C104" s="90" t="s">
        <v>484</v>
      </c>
      <c r="D104" s="52">
        <v>12500000</v>
      </c>
      <c r="E104" s="38" t="s">
        <v>485</v>
      </c>
      <c r="F104" s="38" t="s">
        <v>481</v>
      </c>
      <c r="G104" s="59">
        <v>153</v>
      </c>
      <c r="H104" s="58">
        <v>0</v>
      </c>
      <c r="I104" s="59">
        <v>0</v>
      </c>
      <c r="J104" s="14" t="s">
        <v>474</v>
      </c>
      <c r="K104" s="14" t="s">
        <v>482</v>
      </c>
      <c r="L104" s="28">
        <v>1</v>
      </c>
      <c r="M104" s="28">
        <v>1</v>
      </c>
      <c r="N104" s="14" t="s">
        <v>21</v>
      </c>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row>
    <row r="105" spans="1:216" s="2" customFormat="1" ht="43.5" customHeight="1">
      <c r="A105" s="13" t="s">
        <v>486</v>
      </c>
      <c r="B105" s="14" t="s">
        <v>474</v>
      </c>
      <c r="C105" s="90" t="s">
        <v>484</v>
      </c>
      <c r="D105" s="52">
        <v>12500000</v>
      </c>
      <c r="E105" s="38" t="s">
        <v>487</v>
      </c>
      <c r="F105" s="38" t="s">
        <v>481</v>
      </c>
      <c r="G105" s="59">
        <v>153</v>
      </c>
      <c r="H105" s="58">
        <v>0</v>
      </c>
      <c r="I105" s="59">
        <v>0</v>
      </c>
      <c r="J105" s="14" t="s">
        <v>474</v>
      </c>
      <c r="K105" s="14" t="s">
        <v>482</v>
      </c>
      <c r="L105" s="28">
        <v>1</v>
      </c>
      <c r="M105" s="28">
        <v>1</v>
      </c>
      <c r="N105" s="14" t="s">
        <v>21</v>
      </c>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row>
    <row r="106" spans="1:216" s="2" customFormat="1" ht="43.5" customHeight="1">
      <c r="A106" s="13" t="s">
        <v>488</v>
      </c>
      <c r="B106" s="14" t="s">
        <v>474</v>
      </c>
      <c r="C106" s="90" t="s">
        <v>484</v>
      </c>
      <c r="D106" s="52">
        <v>12500000</v>
      </c>
      <c r="E106" s="38" t="s">
        <v>489</v>
      </c>
      <c r="F106" s="38" t="s">
        <v>481</v>
      </c>
      <c r="G106" s="59">
        <v>153</v>
      </c>
      <c r="H106" s="58">
        <v>0</v>
      </c>
      <c r="I106" s="59">
        <v>0</v>
      </c>
      <c r="J106" s="14" t="s">
        <v>474</v>
      </c>
      <c r="K106" s="14" t="s">
        <v>482</v>
      </c>
      <c r="L106" s="28">
        <v>1</v>
      </c>
      <c r="M106" s="28">
        <v>1</v>
      </c>
      <c r="N106" s="14" t="s">
        <v>21</v>
      </c>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row>
    <row r="107" spans="1:216" s="2" customFormat="1" ht="43.5" customHeight="1">
      <c r="A107" s="13" t="s">
        <v>490</v>
      </c>
      <c r="B107" s="14" t="s">
        <v>474</v>
      </c>
      <c r="C107" s="90" t="s">
        <v>484</v>
      </c>
      <c r="D107" s="52">
        <v>12500000</v>
      </c>
      <c r="E107" s="38" t="s">
        <v>491</v>
      </c>
      <c r="F107" s="38" t="s">
        <v>481</v>
      </c>
      <c r="G107" s="59">
        <v>153</v>
      </c>
      <c r="H107" s="58">
        <v>0</v>
      </c>
      <c r="I107" s="59">
        <v>0</v>
      </c>
      <c r="J107" s="14" t="s">
        <v>474</v>
      </c>
      <c r="K107" s="14" t="s">
        <v>482</v>
      </c>
      <c r="L107" s="28">
        <v>1</v>
      </c>
      <c r="M107" s="28">
        <v>1</v>
      </c>
      <c r="N107" s="14" t="s">
        <v>21</v>
      </c>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row>
    <row r="108" spans="1:216" s="2" customFormat="1" ht="43.5" customHeight="1">
      <c r="A108" s="13" t="s">
        <v>492</v>
      </c>
      <c r="B108" s="14" t="s">
        <v>493</v>
      </c>
      <c r="C108" s="90" t="s">
        <v>494</v>
      </c>
      <c r="D108" s="52">
        <v>400000000</v>
      </c>
      <c r="E108" s="38" t="s">
        <v>284</v>
      </c>
      <c r="F108" s="38" t="s">
        <v>144</v>
      </c>
      <c r="G108" s="59">
        <v>150</v>
      </c>
      <c r="H108" s="58">
        <v>0</v>
      </c>
      <c r="I108" s="59">
        <v>0</v>
      </c>
      <c r="J108" s="14" t="s">
        <v>495</v>
      </c>
      <c r="K108" s="14" t="s">
        <v>496</v>
      </c>
      <c r="L108" s="28">
        <v>0.8441558441558441</v>
      </c>
      <c r="M108" s="28">
        <v>0.8441558441558441</v>
      </c>
      <c r="N108" s="14" t="s">
        <v>21</v>
      </c>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row>
    <row r="109" spans="1:216" s="2" customFormat="1" ht="43.5" customHeight="1">
      <c r="A109" s="13" t="s">
        <v>497</v>
      </c>
      <c r="B109" s="14" t="s">
        <v>498</v>
      </c>
      <c r="C109" s="90" t="s">
        <v>499</v>
      </c>
      <c r="D109" s="52">
        <v>48000000</v>
      </c>
      <c r="E109" s="38" t="s">
        <v>500</v>
      </c>
      <c r="F109" s="38" t="s">
        <v>501</v>
      </c>
      <c r="G109" s="59">
        <v>183</v>
      </c>
      <c r="H109" s="58">
        <v>0</v>
      </c>
      <c r="I109" s="59">
        <v>0</v>
      </c>
      <c r="J109" s="14" t="s">
        <v>498</v>
      </c>
      <c r="K109" s="14" t="s">
        <v>286</v>
      </c>
      <c r="L109" s="28">
        <v>0</v>
      </c>
      <c r="M109" s="28">
        <v>0</v>
      </c>
      <c r="N109" s="14" t="s">
        <v>21</v>
      </c>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row>
    <row r="110" spans="1:216" s="2" customFormat="1" ht="43.5" customHeight="1">
      <c r="A110" s="13" t="s">
        <v>502</v>
      </c>
      <c r="B110" s="14" t="s">
        <v>498</v>
      </c>
      <c r="C110" s="90" t="s">
        <v>503</v>
      </c>
      <c r="D110" s="52">
        <v>48000000</v>
      </c>
      <c r="E110" s="38" t="s">
        <v>504</v>
      </c>
      <c r="F110" s="38" t="s">
        <v>501</v>
      </c>
      <c r="G110" s="59">
        <v>183</v>
      </c>
      <c r="H110" s="58">
        <v>0</v>
      </c>
      <c r="I110" s="59">
        <v>0</v>
      </c>
      <c r="J110" s="14" t="s">
        <v>498</v>
      </c>
      <c r="K110" s="14" t="s">
        <v>286</v>
      </c>
      <c r="L110" s="28">
        <v>1</v>
      </c>
      <c r="M110" s="28">
        <v>1</v>
      </c>
      <c r="N110" s="14" t="s">
        <v>21</v>
      </c>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row>
    <row r="111" spans="1:216" s="2" customFormat="1" ht="43.5" customHeight="1">
      <c r="A111" s="13" t="s">
        <v>505</v>
      </c>
      <c r="B111" s="14" t="s">
        <v>506</v>
      </c>
      <c r="C111" s="90" t="s">
        <v>507</v>
      </c>
      <c r="D111" s="52">
        <v>90181080</v>
      </c>
      <c r="E111" s="38" t="s">
        <v>508</v>
      </c>
      <c r="F111" s="38" t="s">
        <v>509</v>
      </c>
      <c r="G111" s="59">
        <v>123</v>
      </c>
      <c r="H111" s="58">
        <v>0</v>
      </c>
      <c r="I111" s="59">
        <v>0</v>
      </c>
      <c r="J111" s="14" t="s">
        <v>506</v>
      </c>
      <c r="K111" s="14" t="s">
        <v>341</v>
      </c>
      <c r="L111" s="28">
        <v>0</v>
      </c>
      <c r="M111" s="28">
        <v>0</v>
      </c>
      <c r="N111" s="14" t="s">
        <v>21</v>
      </c>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row>
    <row r="112" spans="1:216" s="2" customFormat="1" ht="43.5" customHeight="1">
      <c r="A112" s="13" t="s">
        <v>510</v>
      </c>
      <c r="B112" s="14" t="s">
        <v>132</v>
      </c>
      <c r="C112" s="90" t="s">
        <v>511</v>
      </c>
      <c r="D112" s="52">
        <v>400000000</v>
      </c>
      <c r="E112" s="38" t="s">
        <v>512</v>
      </c>
      <c r="F112" s="38" t="s">
        <v>513</v>
      </c>
      <c r="G112" s="59">
        <v>150</v>
      </c>
      <c r="H112" s="58">
        <v>0</v>
      </c>
      <c r="I112" s="59">
        <v>0</v>
      </c>
      <c r="J112" s="14" t="s">
        <v>132</v>
      </c>
      <c r="K112" s="14" t="s">
        <v>321</v>
      </c>
      <c r="L112" s="28">
        <v>1</v>
      </c>
      <c r="M112" s="28">
        <v>1</v>
      </c>
      <c r="N112" s="14" t="s">
        <v>21</v>
      </c>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row>
    <row r="113" spans="1:216" s="2" customFormat="1" ht="43.5" customHeight="1">
      <c r="A113" s="13" t="s">
        <v>514</v>
      </c>
      <c r="B113" s="14" t="s">
        <v>515</v>
      </c>
      <c r="C113" s="90" t="s">
        <v>516</v>
      </c>
      <c r="D113" s="52">
        <v>7433685627</v>
      </c>
      <c r="E113" s="38" t="s">
        <v>517</v>
      </c>
      <c r="F113" s="38" t="s">
        <v>151</v>
      </c>
      <c r="G113" s="59">
        <v>145</v>
      </c>
      <c r="H113" s="58">
        <v>0</v>
      </c>
      <c r="I113" s="59">
        <v>16</v>
      </c>
      <c r="J113" s="14" t="s">
        <v>515</v>
      </c>
      <c r="K113" s="14">
        <v>44561</v>
      </c>
      <c r="L113" s="28">
        <v>0.77</v>
      </c>
      <c r="M113" s="28">
        <v>0.77</v>
      </c>
      <c r="N113" s="14" t="s">
        <v>21</v>
      </c>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row>
    <row r="114" spans="1:216" s="11" customFormat="1" ht="43.5" customHeight="1">
      <c r="A114" s="15" t="s">
        <v>518</v>
      </c>
      <c r="B114" s="16" t="s">
        <v>515</v>
      </c>
      <c r="C114" s="91" t="s">
        <v>519</v>
      </c>
      <c r="D114" s="53">
        <v>1658759199</v>
      </c>
      <c r="E114" s="39" t="s">
        <v>520</v>
      </c>
      <c r="F114" s="39" t="s">
        <v>205</v>
      </c>
      <c r="G114" s="61">
        <v>145</v>
      </c>
      <c r="H114" s="60">
        <v>0</v>
      </c>
      <c r="I114" s="61">
        <v>15</v>
      </c>
      <c r="J114" s="16" t="s">
        <v>515</v>
      </c>
      <c r="K114" s="16">
        <v>44588</v>
      </c>
      <c r="L114" s="32">
        <v>1</v>
      </c>
      <c r="M114" s="32">
        <v>1</v>
      </c>
      <c r="N114" s="14" t="s">
        <v>21</v>
      </c>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row>
    <row r="115" spans="1:216" s="2" customFormat="1" ht="43.5" customHeight="1">
      <c r="A115" s="13" t="s">
        <v>521</v>
      </c>
      <c r="B115" s="14" t="s">
        <v>522</v>
      </c>
      <c r="C115" s="90" t="s">
        <v>523</v>
      </c>
      <c r="D115" s="52">
        <v>86000000</v>
      </c>
      <c r="E115" s="38" t="s">
        <v>524</v>
      </c>
      <c r="F115" s="38" t="s">
        <v>151</v>
      </c>
      <c r="G115" s="59">
        <v>145</v>
      </c>
      <c r="H115" s="58">
        <v>0</v>
      </c>
      <c r="I115" s="59">
        <v>0</v>
      </c>
      <c r="J115" s="14" t="s">
        <v>522</v>
      </c>
      <c r="K115" s="14" t="s">
        <v>525</v>
      </c>
      <c r="L115" s="28">
        <v>1</v>
      </c>
      <c r="M115" s="28">
        <v>1</v>
      </c>
      <c r="N115" s="14" t="s">
        <v>21</v>
      </c>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row>
    <row r="116" spans="1:216" s="2" customFormat="1" ht="43.5" customHeight="1">
      <c r="A116" s="13" t="s">
        <v>526</v>
      </c>
      <c r="B116" s="14" t="s">
        <v>527</v>
      </c>
      <c r="C116" s="90" t="s">
        <v>528</v>
      </c>
      <c r="D116" s="52">
        <v>62832000</v>
      </c>
      <c r="E116" s="38" t="s">
        <v>239</v>
      </c>
      <c r="F116" s="38" t="s">
        <v>529</v>
      </c>
      <c r="G116" s="59">
        <v>145</v>
      </c>
      <c r="H116" s="58">
        <v>0</v>
      </c>
      <c r="I116" s="59">
        <v>0</v>
      </c>
      <c r="J116" s="14" t="s">
        <v>530</v>
      </c>
      <c r="K116" s="14">
        <v>44558</v>
      </c>
      <c r="L116" s="28">
        <v>1</v>
      </c>
      <c r="M116" s="28">
        <v>1</v>
      </c>
      <c r="N116" s="14" t="s">
        <v>21</v>
      </c>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row>
    <row r="117" spans="1:216" s="2" customFormat="1" ht="43.5" customHeight="1">
      <c r="A117" s="13" t="s">
        <v>531</v>
      </c>
      <c r="B117" s="14" t="s">
        <v>495</v>
      </c>
      <c r="C117" s="90" t="s">
        <v>532</v>
      </c>
      <c r="D117" s="52">
        <v>686033328</v>
      </c>
      <c r="E117" s="38" t="s">
        <v>533</v>
      </c>
      <c r="F117" s="38" t="s">
        <v>534</v>
      </c>
      <c r="G117" s="59">
        <v>132</v>
      </c>
      <c r="H117" s="58">
        <v>0</v>
      </c>
      <c r="I117" s="59">
        <v>0</v>
      </c>
      <c r="J117" s="14" t="s">
        <v>535</v>
      </c>
      <c r="K117" s="14" t="s">
        <v>321</v>
      </c>
      <c r="L117" s="28">
        <v>1</v>
      </c>
      <c r="M117" s="28">
        <v>1</v>
      </c>
      <c r="N117" s="14" t="s">
        <v>21</v>
      </c>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row>
    <row r="118" spans="1:216" s="2" customFormat="1" ht="43.5" customHeight="1">
      <c r="A118" s="13" t="s">
        <v>536</v>
      </c>
      <c r="B118" s="14" t="s">
        <v>495</v>
      </c>
      <c r="C118" s="90" t="s">
        <v>537</v>
      </c>
      <c r="D118" s="52">
        <v>246000000</v>
      </c>
      <c r="E118" s="38" t="s">
        <v>538</v>
      </c>
      <c r="F118" s="38" t="s">
        <v>41</v>
      </c>
      <c r="G118" s="59">
        <v>142</v>
      </c>
      <c r="H118" s="58">
        <v>0</v>
      </c>
      <c r="I118" s="59">
        <v>0</v>
      </c>
      <c r="J118" s="14" t="s">
        <v>539</v>
      </c>
      <c r="K118" s="14" t="s">
        <v>286</v>
      </c>
      <c r="L118" s="28">
        <v>0</v>
      </c>
      <c r="M118" s="28">
        <v>0</v>
      </c>
      <c r="N118" s="14" t="s">
        <v>21</v>
      </c>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row>
    <row r="119" spans="1:216" s="2" customFormat="1" ht="43.5" customHeight="1">
      <c r="A119" s="13" t="s">
        <v>540</v>
      </c>
      <c r="B119" s="14" t="s">
        <v>527</v>
      </c>
      <c r="C119" s="90" t="s">
        <v>541</v>
      </c>
      <c r="D119" s="52">
        <v>30000000</v>
      </c>
      <c r="E119" s="38" t="s">
        <v>542</v>
      </c>
      <c r="F119" s="38" t="s">
        <v>501</v>
      </c>
      <c r="G119" s="59">
        <v>149</v>
      </c>
      <c r="H119" s="58">
        <v>0</v>
      </c>
      <c r="I119" s="59">
        <v>0</v>
      </c>
      <c r="J119" s="14" t="s">
        <v>543</v>
      </c>
      <c r="K119" s="14" t="s">
        <v>286</v>
      </c>
      <c r="L119" s="28">
        <v>0</v>
      </c>
      <c r="M119" s="28">
        <v>0</v>
      </c>
      <c r="N119" s="14" t="s">
        <v>21</v>
      </c>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row>
    <row r="120" spans="1:216" s="2" customFormat="1" ht="43.5" customHeight="1">
      <c r="A120" s="13" t="s">
        <v>544</v>
      </c>
      <c r="B120" s="14" t="s">
        <v>545</v>
      </c>
      <c r="C120" s="90" t="s">
        <v>546</v>
      </c>
      <c r="D120" s="52">
        <v>727948535</v>
      </c>
      <c r="E120" s="38" t="s">
        <v>547</v>
      </c>
      <c r="F120" s="38" t="s">
        <v>389</v>
      </c>
      <c r="G120" s="59">
        <v>122</v>
      </c>
      <c r="H120" s="58">
        <v>0</v>
      </c>
      <c r="I120" s="59">
        <v>0</v>
      </c>
      <c r="J120" s="14" t="s">
        <v>548</v>
      </c>
      <c r="K120" s="14" t="s">
        <v>549</v>
      </c>
      <c r="L120" s="28">
        <v>0</v>
      </c>
      <c r="M120" s="28">
        <v>0</v>
      </c>
      <c r="N120" s="14" t="s">
        <v>21</v>
      </c>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row>
    <row r="121" spans="1:216" s="2" customFormat="1" ht="43.5" customHeight="1">
      <c r="A121" s="13" t="s">
        <v>550</v>
      </c>
      <c r="B121" s="14" t="s">
        <v>551</v>
      </c>
      <c r="C121" s="90" t="s">
        <v>552</v>
      </c>
      <c r="D121" s="52">
        <v>36000000</v>
      </c>
      <c r="E121" s="38" t="s">
        <v>553</v>
      </c>
      <c r="F121" s="38" t="s">
        <v>554</v>
      </c>
      <c r="G121" s="59">
        <v>7</v>
      </c>
      <c r="H121" s="58">
        <v>0</v>
      </c>
      <c r="I121" s="59">
        <v>0</v>
      </c>
      <c r="J121" s="14" t="s">
        <v>477</v>
      </c>
      <c r="K121" s="14" t="s">
        <v>555</v>
      </c>
      <c r="L121" s="28">
        <v>1</v>
      </c>
      <c r="M121" s="28">
        <v>1</v>
      </c>
      <c r="N121" s="14" t="s">
        <v>21</v>
      </c>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row>
    <row r="122" spans="1:216" s="2" customFormat="1" ht="43.5" customHeight="1">
      <c r="A122" s="13" t="s">
        <v>556</v>
      </c>
      <c r="B122" s="14" t="s">
        <v>557</v>
      </c>
      <c r="C122" s="90" t="s">
        <v>558</v>
      </c>
      <c r="D122" s="52">
        <v>90440000</v>
      </c>
      <c r="E122" s="38" t="s">
        <v>559</v>
      </c>
      <c r="F122" s="38" t="s">
        <v>36</v>
      </c>
      <c r="G122" s="59">
        <v>92</v>
      </c>
      <c r="H122" s="58">
        <v>0</v>
      </c>
      <c r="I122" s="59">
        <v>60</v>
      </c>
      <c r="J122" s="14" t="s">
        <v>557</v>
      </c>
      <c r="K122" s="14">
        <v>44529</v>
      </c>
      <c r="L122" s="28">
        <v>1</v>
      </c>
      <c r="M122" s="28">
        <v>1</v>
      </c>
      <c r="N122" s="14" t="s">
        <v>21</v>
      </c>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row>
    <row r="123" spans="1:216" s="2" customFormat="1" ht="43.5" customHeight="1">
      <c r="A123" s="13" t="s">
        <v>560</v>
      </c>
      <c r="B123" s="14" t="s">
        <v>477</v>
      </c>
      <c r="C123" s="90" t="s">
        <v>561</v>
      </c>
      <c r="D123" s="52">
        <v>34666667</v>
      </c>
      <c r="E123" s="38" t="s">
        <v>562</v>
      </c>
      <c r="F123" s="38" t="s">
        <v>563</v>
      </c>
      <c r="G123" s="59">
        <v>128</v>
      </c>
      <c r="H123" s="58">
        <v>0</v>
      </c>
      <c r="I123" s="59">
        <v>0</v>
      </c>
      <c r="J123" s="14" t="s">
        <v>564</v>
      </c>
      <c r="K123" s="14" t="s">
        <v>286</v>
      </c>
      <c r="L123" s="28">
        <v>0</v>
      </c>
      <c r="M123" s="28">
        <v>0</v>
      </c>
      <c r="N123" s="14" t="s">
        <v>21</v>
      </c>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row>
    <row r="124" spans="1:216" s="2" customFormat="1" ht="43.5" customHeight="1">
      <c r="A124" s="13" t="s">
        <v>565</v>
      </c>
      <c r="B124" s="14" t="s">
        <v>557</v>
      </c>
      <c r="C124" s="90" t="s">
        <v>566</v>
      </c>
      <c r="D124" s="52">
        <v>35555251</v>
      </c>
      <c r="E124" s="38" t="s">
        <v>567</v>
      </c>
      <c r="F124" s="38" t="s">
        <v>308</v>
      </c>
      <c r="G124" s="59">
        <v>123</v>
      </c>
      <c r="H124" s="58">
        <v>0</v>
      </c>
      <c r="I124" s="59">
        <v>0</v>
      </c>
      <c r="J124" s="14" t="s">
        <v>555</v>
      </c>
      <c r="K124" s="14" t="s">
        <v>286</v>
      </c>
      <c r="L124" s="28">
        <v>0</v>
      </c>
      <c r="M124" s="28">
        <v>0</v>
      </c>
      <c r="N124" s="14" t="s">
        <v>21</v>
      </c>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row>
    <row r="125" spans="1:216" s="2" customFormat="1" ht="43.5" customHeight="1">
      <c r="A125" s="13" t="s">
        <v>568</v>
      </c>
      <c r="B125" s="14">
        <v>44454</v>
      </c>
      <c r="C125" s="90" t="s">
        <v>569</v>
      </c>
      <c r="D125" s="52">
        <v>294736669.70999998</v>
      </c>
      <c r="E125" s="38" t="s">
        <v>570</v>
      </c>
      <c r="F125" s="38" t="s">
        <v>571</v>
      </c>
      <c r="G125" s="59">
        <v>336</v>
      </c>
      <c r="H125" s="58">
        <v>0</v>
      </c>
      <c r="I125" s="59">
        <v>0</v>
      </c>
      <c r="J125" s="14">
        <v>44456</v>
      </c>
      <c r="K125" s="14">
        <v>44791</v>
      </c>
      <c r="L125" s="28">
        <v>0.63900000000000001</v>
      </c>
      <c r="M125" s="28">
        <v>0.63900000000000001</v>
      </c>
      <c r="N125" s="14" t="s">
        <v>21</v>
      </c>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row>
    <row r="126" spans="1:216" s="2" customFormat="1" ht="43.5" customHeight="1">
      <c r="A126" s="13" t="s">
        <v>572</v>
      </c>
      <c r="B126" s="14">
        <v>44442</v>
      </c>
      <c r="C126" s="90" t="s">
        <v>573</v>
      </c>
      <c r="D126" s="52">
        <v>72915308</v>
      </c>
      <c r="E126" s="38" t="s">
        <v>574</v>
      </c>
      <c r="F126" s="38" t="s">
        <v>442</v>
      </c>
      <c r="G126" s="59">
        <v>109</v>
      </c>
      <c r="H126" s="58">
        <v>0</v>
      </c>
      <c r="I126" s="59">
        <v>30</v>
      </c>
      <c r="J126" s="14">
        <v>44453</v>
      </c>
      <c r="K126" s="14">
        <v>44591</v>
      </c>
      <c r="L126" s="28">
        <v>1</v>
      </c>
      <c r="M126" s="28">
        <v>1</v>
      </c>
      <c r="N126" s="14" t="s">
        <v>21</v>
      </c>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row>
    <row r="127" spans="1:216" s="2" customFormat="1" ht="43.5" customHeight="1">
      <c r="A127" s="13" t="s">
        <v>575</v>
      </c>
      <c r="B127" s="14">
        <v>44442</v>
      </c>
      <c r="C127" s="90" t="s">
        <v>576</v>
      </c>
      <c r="D127" s="52">
        <v>52669230.5</v>
      </c>
      <c r="E127" s="38" t="s">
        <v>577</v>
      </c>
      <c r="F127" s="38" t="s">
        <v>578</v>
      </c>
      <c r="G127" s="59">
        <v>77</v>
      </c>
      <c r="H127" s="58">
        <v>0</v>
      </c>
      <c r="I127" s="59">
        <v>0</v>
      </c>
      <c r="J127" s="14">
        <v>44459</v>
      </c>
      <c r="K127" s="14">
        <v>44535</v>
      </c>
      <c r="L127" s="28">
        <v>0</v>
      </c>
      <c r="M127" s="28">
        <v>0</v>
      </c>
      <c r="N127" s="14" t="s">
        <v>21</v>
      </c>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row>
    <row r="128" spans="1:216" s="2" customFormat="1" ht="43.5" customHeight="1">
      <c r="A128" s="13" t="s">
        <v>579</v>
      </c>
      <c r="B128" s="14">
        <v>44442</v>
      </c>
      <c r="C128" s="90" t="s">
        <v>580</v>
      </c>
      <c r="D128" s="52">
        <v>3942253035</v>
      </c>
      <c r="E128" s="38" t="s">
        <v>581</v>
      </c>
      <c r="F128" s="38" t="s">
        <v>582</v>
      </c>
      <c r="G128" s="59">
        <v>116</v>
      </c>
      <c r="H128" s="58">
        <v>0</v>
      </c>
      <c r="I128" s="59">
        <v>0</v>
      </c>
      <c r="J128" s="14">
        <v>44446</v>
      </c>
      <c r="K128" s="14">
        <v>44561</v>
      </c>
      <c r="L128" s="28">
        <v>0.42</v>
      </c>
      <c r="M128" s="28">
        <v>0.42</v>
      </c>
      <c r="N128" s="14" t="s">
        <v>21</v>
      </c>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row>
    <row r="129" spans="1:216" s="2" customFormat="1" ht="43.5" customHeight="1">
      <c r="A129" s="13" t="s">
        <v>583</v>
      </c>
      <c r="B129" s="14">
        <v>44446</v>
      </c>
      <c r="C129" s="90" t="s">
        <v>584</v>
      </c>
      <c r="D129" s="52">
        <v>30000000</v>
      </c>
      <c r="E129" s="38" t="s">
        <v>585</v>
      </c>
      <c r="F129" s="38" t="s">
        <v>378</v>
      </c>
      <c r="G129" s="59">
        <v>115</v>
      </c>
      <c r="H129" s="58">
        <v>0</v>
      </c>
      <c r="I129" s="59">
        <v>0</v>
      </c>
      <c r="J129" s="14">
        <v>44447</v>
      </c>
      <c r="K129" s="14">
        <v>44561</v>
      </c>
      <c r="L129" s="28">
        <v>1</v>
      </c>
      <c r="M129" s="28">
        <v>1</v>
      </c>
      <c r="N129" s="14" t="s">
        <v>21</v>
      </c>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row>
    <row r="130" spans="1:216" s="2" customFormat="1" ht="43.5" customHeight="1">
      <c r="A130" s="13" t="s">
        <v>586</v>
      </c>
      <c r="B130" s="14">
        <v>44447</v>
      </c>
      <c r="C130" s="90" t="s">
        <v>587</v>
      </c>
      <c r="D130" s="52">
        <v>500000000</v>
      </c>
      <c r="E130" s="38" t="s">
        <v>588</v>
      </c>
      <c r="F130" s="38" t="s">
        <v>589</v>
      </c>
      <c r="G130" s="59">
        <v>110</v>
      </c>
      <c r="H130" s="58">
        <v>0</v>
      </c>
      <c r="I130" s="59">
        <v>0</v>
      </c>
      <c r="J130" s="14">
        <v>44452</v>
      </c>
      <c r="K130" s="14">
        <v>44561</v>
      </c>
      <c r="L130" s="28">
        <v>1</v>
      </c>
      <c r="M130" s="28">
        <v>1</v>
      </c>
      <c r="N130" s="14" t="s">
        <v>21</v>
      </c>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row>
    <row r="131" spans="1:216" s="2" customFormat="1" ht="43.5" customHeight="1">
      <c r="A131" s="13" t="s">
        <v>590</v>
      </c>
      <c r="B131" s="14">
        <v>44463</v>
      </c>
      <c r="C131" s="90" t="s">
        <v>591</v>
      </c>
      <c r="D131" s="52">
        <v>69544000</v>
      </c>
      <c r="E131" s="38" t="s">
        <v>592</v>
      </c>
      <c r="F131" s="38" t="s">
        <v>151</v>
      </c>
      <c r="G131" s="59">
        <v>82</v>
      </c>
      <c r="H131" s="58">
        <v>0</v>
      </c>
      <c r="I131" s="59">
        <v>0</v>
      </c>
      <c r="J131" s="14">
        <v>44469</v>
      </c>
      <c r="K131" s="14">
        <v>44550</v>
      </c>
      <c r="L131" s="28">
        <v>1</v>
      </c>
      <c r="M131" s="28">
        <v>1</v>
      </c>
      <c r="N131" s="14" t="s">
        <v>21</v>
      </c>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row>
    <row r="132" spans="1:216" s="2" customFormat="1" ht="43.5" customHeight="1">
      <c r="A132" s="13" t="s">
        <v>593</v>
      </c>
      <c r="B132" s="14">
        <v>44463</v>
      </c>
      <c r="C132" s="90" t="s">
        <v>594</v>
      </c>
      <c r="D132" s="52">
        <v>21000000</v>
      </c>
      <c r="E132" s="38" t="s">
        <v>592</v>
      </c>
      <c r="F132" s="38" t="s">
        <v>151</v>
      </c>
      <c r="G132" s="59">
        <v>78</v>
      </c>
      <c r="H132" s="58">
        <v>0</v>
      </c>
      <c r="I132" s="59">
        <v>0</v>
      </c>
      <c r="J132" s="14">
        <v>44473</v>
      </c>
      <c r="K132" s="14">
        <v>44550</v>
      </c>
      <c r="L132" s="28">
        <v>1</v>
      </c>
      <c r="M132" s="28">
        <v>1</v>
      </c>
      <c r="N132" s="14" t="s">
        <v>21</v>
      </c>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row>
    <row r="133" spans="1:216" s="2" customFormat="1" ht="43.5" customHeight="1">
      <c r="A133" s="13" t="s">
        <v>595</v>
      </c>
      <c r="B133" s="14">
        <v>44454</v>
      </c>
      <c r="C133" s="90" t="s">
        <v>596</v>
      </c>
      <c r="D133" s="52">
        <v>608826109</v>
      </c>
      <c r="E133" s="38" t="s">
        <v>597</v>
      </c>
      <c r="F133" s="38" t="s">
        <v>598</v>
      </c>
      <c r="G133" s="59">
        <v>76</v>
      </c>
      <c r="H133" s="58">
        <v>0</v>
      </c>
      <c r="I133" s="59">
        <v>0</v>
      </c>
      <c r="J133" s="14">
        <v>44470</v>
      </c>
      <c r="K133" s="14">
        <v>44545</v>
      </c>
      <c r="L133" s="28">
        <v>0</v>
      </c>
      <c r="M133" s="28">
        <v>0</v>
      </c>
      <c r="N133" s="14" t="s">
        <v>21</v>
      </c>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row>
    <row r="134" spans="1:216" s="2" customFormat="1" ht="43.5" customHeight="1">
      <c r="A134" s="13" t="s">
        <v>599</v>
      </c>
      <c r="B134" s="14">
        <v>44452</v>
      </c>
      <c r="C134" s="90" t="s">
        <v>600</v>
      </c>
      <c r="D134" s="52">
        <v>1375000</v>
      </c>
      <c r="E134" s="38" t="s">
        <v>601</v>
      </c>
      <c r="F134" s="38" t="s">
        <v>36</v>
      </c>
      <c r="G134" s="59">
        <v>30</v>
      </c>
      <c r="H134" s="58">
        <v>0</v>
      </c>
      <c r="I134" s="59">
        <v>0</v>
      </c>
      <c r="J134" s="14">
        <v>44454</v>
      </c>
      <c r="K134" s="14">
        <v>44483</v>
      </c>
      <c r="L134" s="28">
        <v>1</v>
      </c>
      <c r="M134" s="28">
        <v>1</v>
      </c>
      <c r="N134" s="14" t="s">
        <v>21</v>
      </c>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row>
    <row r="135" spans="1:216" s="2" customFormat="1" ht="43.5" customHeight="1">
      <c r="A135" s="13" t="s">
        <v>602</v>
      </c>
      <c r="B135" s="14">
        <v>44454</v>
      </c>
      <c r="C135" s="90" t="s">
        <v>603</v>
      </c>
      <c r="D135" s="52">
        <v>597366292</v>
      </c>
      <c r="E135" s="38" t="s">
        <v>604</v>
      </c>
      <c r="F135" s="38" t="s">
        <v>605</v>
      </c>
      <c r="G135" s="59">
        <v>258</v>
      </c>
      <c r="H135" s="58">
        <v>0</v>
      </c>
      <c r="I135" s="59">
        <v>0</v>
      </c>
      <c r="J135" s="14">
        <v>44467</v>
      </c>
      <c r="K135" s="14">
        <v>44724</v>
      </c>
      <c r="L135" s="28">
        <v>0</v>
      </c>
      <c r="M135" s="28">
        <v>0</v>
      </c>
      <c r="N135" s="14" t="s">
        <v>21</v>
      </c>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row>
    <row r="136" spans="1:216" s="2" customFormat="1" ht="43.5" customHeight="1">
      <c r="A136" s="13" t="s">
        <v>606</v>
      </c>
      <c r="B136" s="14">
        <v>44459</v>
      </c>
      <c r="C136" s="90" t="s">
        <v>607</v>
      </c>
      <c r="D136" s="52">
        <v>12969999863</v>
      </c>
      <c r="E136" s="38" t="s">
        <v>608</v>
      </c>
      <c r="F136" s="38"/>
      <c r="G136" s="59">
        <v>304</v>
      </c>
      <c r="H136" s="58">
        <v>0</v>
      </c>
      <c r="I136" s="59">
        <v>0</v>
      </c>
      <c r="J136" s="14">
        <v>44475</v>
      </c>
      <c r="K136" s="14">
        <v>44778</v>
      </c>
      <c r="L136" s="28">
        <v>0</v>
      </c>
      <c r="M136" s="28">
        <v>0</v>
      </c>
      <c r="N136" s="14" t="s">
        <v>21</v>
      </c>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row>
    <row r="137" spans="1:216" s="2" customFormat="1" ht="43.5" customHeight="1">
      <c r="A137" s="13" t="s">
        <v>609</v>
      </c>
      <c r="B137" s="14">
        <v>44459</v>
      </c>
      <c r="C137" s="90" t="s">
        <v>610</v>
      </c>
      <c r="D137" s="52">
        <v>730000000</v>
      </c>
      <c r="E137" s="38" t="s">
        <v>512</v>
      </c>
      <c r="F137" s="38" t="s">
        <v>534</v>
      </c>
      <c r="G137" s="59">
        <v>83</v>
      </c>
      <c r="H137" s="58">
        <v>0</v>
      </c>
      <c r="I137" s="59">
        <v>0</v>
      </c>
      <c r="J137" s="14">
        <v>44463</v>
      </c>
      <c r="K137" s="14">
        <v>44545</v>
      </c>
      <c r="L137" s="28">
        <v>1</v>
      </c>
      <c r="M137" s="28">
        <v>1</v>
      </c>
      <c r="N137" s="14" t="s">
        <v>21</v>
      </c>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row>
    <row r="138" spans="1:216" s="2" customFormat="1" ht="43.5" customHeight="1">
      <c r="A138" s="13" t="s">
        <v>611</v>
      </c>
      <c r="B138" s="14">
        <v>44459</v>
      </c>
      <c r="C138" s="90" t="s">
        <v>612</v>
      </c>
      <c r="D138" s="52">
        <v>31500000</v>
      </c>
      <c r="E138" s="38" t="s">
        <v>613</v>
      </c>
      <c r="F138" s="38" t="s">
        <v>614</v>
      </c>
      <c r="G138" s="59">
        <v>103</v>
      </c>
      <c r="H138" s="58">
        <v>0</v>
      </c>
      <c r="I138" s="59">
        <v>0</v>
      </c>
      <c r="J138" s="14">
        <v>44459</v>
      </c>
      <c r="K138" s="14">
        <v>44561</v>
      </c>
      <c r="L138" s="28">
        <v>1</v>
      </c>
      <c r="M138" s="28">
        <v>1</v>
      </c>
      <c r="N138" s="14" t="s">
        <v>21</v>
      </c>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row>
    <row r="139" spans="1:216" s="2" customFormat="1" ht="43.5" customHeight="1">
      <c r="A139" s="13" t="s">
        <v>615</v>
      </c>
      <c r="B139" s="14">
        <v>44462</v>
      </c>
      <c r="C139" s="90" t="s">
        <v>616</v>
      </c>
      <c r="D139" s="52">
        <v>388000000</v>
      </c>
      <c r="E139" s="38" t="s">
        <v>617</v>
      </c>
      <c r="F139" s="38" t="s">
        <v>41</v>
      </c>
      <c r="G139" s="59">
        <v>91</v>
      </c>
      <c r="H139" s="58">
        <v>0</v>
      </c>
      <c r="I139" s="59">
        <v>0</v>
      </c>
      <c r="J139" s="14">
        <v>44470</v>
      </c>
      <c r="K139" s="14">
        <v>44560</v>
      </c>
      <c r="L139" s="28">
        <v>1</v>
      </c>
      <c r="M139" s="28">
        <v>1</v>
      </c>
      <c r="N139" s="14" t="s">
        <v>21</v>
      </c>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row>
    <row r="140" spans="1:216" s="2" customFormat="1" ht="43.5" customHeight="1">
      <c r="A140" s="13" t="s">
        <v>618</v>
      </c>
      <c r="B140" s="14">
        <v>44459</v>
      </c>
      <c r="C140" s="90" t="s">
        <v>619</v>
      </c>
      <c r="D140" s="52">
        <v>224499450</v>
      </c>
      <c r="E140" s="38" t="s">
        <v>620</v>
      </c>
      <c r="F140" s="38" t="s">
        <v>513</v>
      </c>
      <c r="G140" s="59">
        <v>91</v>
      </c>
      <c r="H140" s="58">
        <v>0</v>
      </c>
      <c r="I140" s="59">
        <v>0</v>
      </c>
      <c r="J140" s="14">
        <v>44470</v>
      </c>
      <c r="K140" s="14">
        <v>44560</v>
      </c>
      <c r="L140" s="28">
        <v>0.9</v>
      </c>
      <c r="M140" s="28">
        <v>0.9</v>
      </c>
      <c r="N140" s="14" t="s">
        <v>21</v>
      </c>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row>
    <row r="141" spans="1:216" s="2" customFormat="1" ht="43.5" customHeight="1">
      <c r="A141" s="13" t="s">
        <v>621</v>
      </c>
      <c r="B141" s="14">
        <v>44459</v>
      </c>
      <c r="C141" s="90" t="s">
        <v>622</v>
      </c>
      <c r="D141" s="52">
        <v>587000000</v>
      </c>
      <c r="E141" s="38" t="s">
        <v>623</v>
      </c>
      <c r="F141" s="38" t="s">
        <v>589</v>
      </c>
      <c r="G141" s="59">
        <v>83</v>
      </c>
      <c r="H141" s="58">
        <v>0</v>
      </c>
      <c r="I141" s="59">
        <v>0</v>
      </c>
      <c r="J141" s="14">
        <v>44463</v>
      </c>
      <c r="K141" s="14">
        <v>44545</v>
      </c>
      <c r="L141" s="28">
        <v>1</v>
      </c>
      <c r="M141" s="28">
        <v>1</v>
      </c>
      <c r="N141" s="14" t="s">
        <v>21</v>
      </c>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row>
    <row r="142" spans="1:216" s="2" customFormat="1" ht="43.5" customHeight="1">
      <c r="A142" s="13" t="s">
        <v>624</v>
      </c>
      <c r="B142" s="14">
        <v>44470</v>
      </c>
      <c r="C142" s="90" t="s">
        <v>625</v>
      </c>
      <c r="D142" s="54">
        <v>8326400000</v>
      </c>
      <c r="E142" s="38" t="s">
        <v>626</v>
      </c>
      <c r="F142" s="38" t="s">
        <v>151</v>
      </c>
      <c r="G142" s="59">
        <v>92</v>
      </c>
      <c r="H142" s="58">
        <v>0</v>
      </c>
      <c r="I142" s="59">
        <v>0</v>
      </c>
      <c r="J142" s="14">
        <v>44470</v>
      </c>
      <c r="K142" s="14">
        <v>44561</v>
      </c>
      <c r="L142" s="28">
        <v>1</v>
      </c>
      <c r="M142" s="28">
        <v>1</v>
      </c>
      <c r="N142" s="14" t="s">
        <v>21</v>
      </c>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row>
    <row r="143" spans="1:216" s="2" customFormat="1" ht="43.5" customHeight="1">
      <c r="A143" s="13" t="s">
        <v>627</v>
      </c>
      <c r="B143" s="14">
        <v>44468</v>
      </c>
      <c r="C143" s="90" t="s">
        <v>628</v>
      </c>
      <c r="D143" s="52">
        <v>10000000</v>
      </c>
      <c r="E143" s="38" t="s">
        <v>629</v>
      </c>
      <c r="F143" s="38" t="s">
        <v>177</v>
      </c>
      <c r="G143" s="59">
        <v>31</v>
      </c>
      <c r="H143" s="58">
        <v>0</v>
      </c>
      <c r="I143" s="59">
        <v>0</v>
      </c>
      <c r="J143" s="14">
        <v>44474</v>
      </c>
      <c r="K143" s="14">
        <v>44504</v>
      </c>
      <c r="L143" s="28">
        <v>0</v>
      </c>
      <c r="M143" s="28">
        <v>0</v>
      </c>
      <c r="N143" s="14" t="s">
        <v>21</v>
      </c>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row>
    <row r="144" spans="1:216" s="2" customFormat="1" ht="43.5" customHeight="1">
      <c r="A144" s="13" t="s">
        <v>630</v>
      </c>
      <c r="B144" s="14">
        <v>44468</v>
      </c>
      <c r="C144" s="90" t="s">
        <v>631</v>
      </c>
      <c r="D144" s="52">
        <v>57009121</v>
      </c>
      <c r="E144" s="38" t="s">
        <v>632</v>
      </c>
      <c r="F144" s="38" t="s">
        <v>633</v>
      </c>
      <c r="G144" s="59">
        <v>61</v>
      </c>
      <c r="H144" s="58">
        <v>0</v>
      </c>
      <c r="I144" s="59">
        <v>0</v>
      </c>
      <c r="J144" s="14">
        <v>44498</v>
      </c>
      <c r="K144" s="14">
        <v>44558</v>
      </c>
      <c r="L144" s="28">
        <v>1</v>
      </c>
      <c r="M144" s="28">
        <v>1</v>
      </c>
      <c r="N144" s="14" t="s">
        <v>21</v>
      </c>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row>
    <row r="145" spans="1:216" s="2" customFormat="1" ht="43.5" customHeight="1">
      <c r="A145" s="13" t="s">
        <v>634</v>
      </c>
      <c r="B145" s="14">
        <v>44475</v>
      </c>
      <c r="C145" s="90" t="s">
        <v>635</v>
      </c>
      <c r="D145" s="52">
        <v>649180700</v>
      </c>
      <c r="E145" s="38" t="s">
        <v>636</v>
      </c>
      <c r="F145" s="38" t="s">
        <v>210</v>
      </c>
      <c r="G145" s="59">
        <v>304</v>
      </c>
      <c r="H145" s="58">
        <v>0</v>
      </c>
      <c r="I145" s="59">
        <v>0</v>
      </c>
      <c r="J145" s="14">
        <v>44476</v>
      </c>
      <c r="K145" s="14">
        <v>44779</v>
      </c>
      <c r="L145" s="28">
        <v>0</v>
      </c>
      <c r="M145" s="28">
        <v>0</v>
      </c>
      <c r="N145" s="14" t="s">
        <v>21</v>
      </c>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row>
    <row r="146" spans="1:216" s="2" customFormat="1" ht="43.5" customHeight="1">
      <c r="A146" s="13" t="s">
        <v>637</v>
      </c>
      <c r="B146" s="14">
        <v>44477</v>
      </c>
      <c r="C146" s="90" t="s">
        <v>638</v>
      </c>
      <c r="D146" s="52">
        <v>11566800</v>
      </c>
      <c r="E146" s="38" t="s">
        <v>639</v>
      </c>
      <c r="F146" s="38" t="s">
        <v>36</v>
      </c>
      <c r="G146" s="59">
        <v>52</v>
      </c>
      <c r="H146" s="58">
        <v>0</v>
      </c>
      <c r="I146" s="59">
        <v>0</v>
      </c>
      <c r="J146" s="14">
        <v>44494</v>
      </c>
      <c r="K146" s="14">
        <v>44545</v>
      </c>
      <c r="L146" s="33">
        <v>1</v>
      </c>
      <c r="M146" s="33">
        <v>1</v>
      </c>
      <c r="N146" s="14" t="s">
        <v>21</v>
      </c>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row>
    <row r="147" spans="1:216" s="2" customFormat="1" ht="43.5" customHeight="1">
      <c r="A147" s="13" t="s">
        <v>640</v>
      </c>
      <c r="B147" s="14">
        <v>44480</v>
      </c>
      <c r="C147" s="90" t="s">
        <v>641</v>
      </c>
      <c r="D147" s="52">
        <v>247266911</v>
      </c>
      <c r="E147" s="38" t="s">
        <v>642</v>
      </c>
      <c r="F147" s="38" t="s">
        <v>643</v>
      </c>
      <c r="G147" s="59">
        <v>78</v>
      </c>
      <c r="H147" s="58">
        <v>0</v>
      </c>
      <c r="I147" s="59">
        <v>30</v>
      </c>
      <c r="J147" s="14">
        <v>44484</v>
      </c>
      <c r="K147" s="14">
        <v>44592</v>
      </c>
      <c r="L147" s="33">
        <v>0.7</v>
      </c>
      <c r="M147" s="33">
        <v>0</v>
      </c>
      <c r="N147" s="14" t="s">
        <v>21</v>
      </c>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row>
    <row r="148" spans="1:216" s="2" customFormat="1" ht="43.5" customHeight="1">
      <c r="A148" s="13" t="s">
        <v>644</v>
      </c>
      <c r="B148" s="14">
        <v>44483</v>
      </c>
      <c r="C148" s="90" t="s">
        <v>645</v>
      </c>
      <c r="D148" s="52">
        <v>69600000</v>
      </c>
      <c r="E148" s="38" t="s">
        <v>646</v>
      </c>
      <c r="F148" s="38" t="s">
        <v>151</v>
      </c>
      <c r="G148" s="59">
        <v>61</v>
      </c>
      <c r="H148" s="58">
        <v>0</v>
      </c>
      <c r="I148" s="59">
        <v>0</v>
      </c>
      <c r="J148" s="14">
        <v>44490</v>
      </c>
      <c r="K148" s="14">
        <v>44550</v>
      </c>
      <c r="L148" s="34">
        <v>1</v>
      </c>
      <c r="M148" s="34">
        <v>0</v>
      </c>
      <c r="N148" s="14" t="s">
        <v>21</v>
      </c>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row>
    <row r="149" spans="1:216" s="2" customFormat="1" ht="43.5" customHeight="1">
      <c r="A149" s="13" t="s">
        <v>647</v>
      </c>
      <c r="B149" s="14">
        <v>44490</v>
      </c>
      <c r="C149" s="90" t="s">
        <v>648</v>
      </c>
      <c r="D149" s="52">
        <v>366043000</v>
      </c>
      <c r="E149" s="38" t="s">
        <v>649</v>
      </c>
      <c r="F149" s="38" t="s">
        <v>650</v>
      </c>
      <c r="G149" s="59">
        <v>72</v>
      </c>
      <c r="H149" s="58">
        <v>0</v>
      </c>
      <c r="I149" s="59">
        <v>0</v>
      </c>
      <c r="J149" s="14">
        <v>44494</v>
      </c>
      <c r="K149" s="14">
        <v>44561</v>
      </c>
      <c r="L149" s="33">
        <v>0.32</v>
      </c>
      <c r="M149" s="33">
        <v>0.57999999999999996</v>
      </c>
      <c r="N149" s="14" t="s">
        <v>21</v>
      </c>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row>
    <row r="150" spans="1:216" s="2" customFormat="1" ht="43.5" customHeight="1">
      <c r="A150" s="13" t="s">
        <v>651</v>
      </c>
      <c r="B150" s="14">
        <v>44490</v>
      </c>
      <c r="C150" s="90" t="s">
        <v>652</v>
      </c>
      <c r="D150" s="52">
        <v>5819100</v>
      </c>
      <c r="E150" s="38" t="s">
        <v>653</v>
      </c>
      <c r="F150" s="38" t="s">
        <v>36</v>
      </c>
      <c r="G150" s="59">
        <v>31</v>
      </c>
      <c r="H150" s="58">
        <v>0</v>
      </c>
      <c r="I150" s="59">
        <v>0</v>
      </c>
      <c r="J150" s="14">
        <v>44497</v>
      </c>
      <c r="K150" s="14">
        <v>44527</v>
      </c>
      <c r="L150" s="33">
        <v>1</v>
      </c>
      <c r="M150" s="33">
        <v>1</v>
      </c>
      <c r="N150" s="14" t="s">
        <v>21</v>
      </c>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row>
    <row r="151" spans="1:216" s="2" customFormat="1" ht="43.5" customHeight="1">
      <c r="A151" s="13" t="s">
        <v>654</v>
      </c>
      <c r="B151" s="14">
        <v>44494</v>
      </c>
      <c r="C151" s="90" t="s">
        <v>655</v>
      </c>
      <c r="D151" s="52">
        <v>342155810</v>
      </c>
      <c r="E151" s="38" t="s">
        <v>656</v>
      </c>
      <c r="F151" s="38" t="s">
        <v>36</v>
      </c>
      <c r="G151" s="59">
        <v>57</v>
      </c>
      <c r="H151" s="58">
        <v>0</v>
      </c>
      <c r="I151" s="59">
        <v>219</v>
      </c>
      <c r="J151" s="14">
        <v>44494</v>
      </c>
      <c r="K151" s="14">
        <v>44751</v>
      </c>
      <c r="L151" s="33">
        <v>0.08</v>
      </c>
      <c r="M151" s="33">
        <v>0</v>
      </c>
      <c r="N151" s="14" t="s">
        <v>21</v>
      </c>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row>
    <row r="152" spans="1:216" s="2" customFormat="1" ht="43.5" customHeight="1">
      <c r="A152" s="13" t="s">
        <v>657</v>
      </c>
      <c r="B152" s="14">
        <v>44490</v>
      </c>
      <c r="C152" s="90" t="s">
        <v>658</v>
      </c>
      <c r="D152" s="52">
        <v>60955370</v>
      </c>
      <c r="E152" s="38" t="s">
        <v>659</v>
      </c>
      <c r="F152" s="38" t="s">
        <v>643</v>
      </c>
      <c r="G152" s="59">
        <v>71</v>
      </c>
      <c r="H152" s="58">
        <v>0</v>
      </c>
      <c r="I152" s="59">
        <v>0</v>
      </c>
      <c r="J152" s="14">
        <v>44494</v>
      </c>
      <c r="K152" s="14">
        <v>44561</v>
      </c>
      <c r="L152" s="33">
        <v>1</v>
      </c>
      <c r="M152" s="33">
        <v>0</v>
      </c>
      <c r="N152" s="14" t="s">
        <v>21</v>
      </c>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row>
    <row r="153" spans="1:216" s="2" customFormat="1" ht="43.5" customHeight="1">
      <c r="A153" s="13" t="s">
        <v>660</v>
      </c>
      <c r="B153" s="14">
        <v>44491</v>
      </c>
      <c r="C153" s="90" t="s">
        <v>661</v>
      </c>
      <c r="D153" s="52">
        <v>2866710</v>
      </c>
      <c r="E153" s="38" t="s">
        <v>662</v>
      </c>
      <c r="F153" s="38" t="s">
        <v>36</v>
      </c>
      <c r="G153" s="59">
        <v>31</v>
      </c>
      <c r="H153" s="58">
        <v>0</v>
      </c>
      <c r="I153" s="59">
        <v>0</v>
      </c>
      <c r="J153" s="14">
        <v>44503</v>
      </c>
      <c r="K153" s="14">
        <v>44532</v>
      </c>
      <c r="L153" s="33">
        <v>1</v>
      </c>
      <c r="M153" s="33">
        <v>1</v>
      </c>
      <c r="N153" s="14" t="s">
        <v>21</v>
      </c>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row>
    <row r="154" spans="1:216" s="2" customFormat="1" ht="43.5" customHeight="1">
      <c r="A154" s="13" t="s">
        <v>663</v>
      </c>
      <c r="B154" s="14">
        <v>44495</v>
      </c>
      <c r="C154" s="90" t="s">
        <v>664</v>
      </c>
      <c r="D154" s="52">
        <v>13500000</v>
      </c>
      <c r="E154" s="38" t="s">
        <v>665</v>
      </c>
      <c r="F154" s="38" t="s">
        <v>151</v>
      </c>
      <c r="G154" s="59">
        <v>21</v>
      </c>
      <c r="H154" s="58">
        <v>0</v>
      </c>
      <c r="I154" s="59">
        <v>0</v>
      </c>
      <c r="J154" s="14">
        <v>44495</v>
      </c>
      <c r="K154" s="14">
        <v>44515</v>
      </c>
      <c r="L154" s="34">
        <v>1</v>
      </c>
      <c r="M154" s="34">
        <v>0</v>
      </c>
      <c r="N154" s="14" t="s">
        <v>21</v>
      </c>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row>
    <row r="155" spans="1:216" s="2" customFormat="1" ht="43.5" customHeight="1">
      <c r="A155" s="13" t="s">
        <v>666</v>
      </c>
      <c r="B155" s="14">
        <v>44495</v>
      </c>
      <c r="C155" s="90" t="s">
        <v>667</v>
      </c>
      <c r="D155" s="52">
        <v>608296800</v>
      </c>
      <c r="E155" s="38" t="s">
        <v>668</v>
      </c>
      <c r="F155" s="38" t="s">
        <v>669</v>
      </c>
      <c r="G155" s="59">
        <v>273</v>
      </c>
      <c r="H155" s="58">
        <v>0</v>
      </c>
      <c r="I155" s="59">
        <v>0</v>
      </c>
      <c r="J155" s="14">
        <v>44503</v>
      </c>
      <c r="K155" s="14">
        <v>44773</v>
      </c>
      <c r="L155" s="29">
        <v>0.37</v>
      </c>
      <c r="M155" s="29">
        <v>0.23300000000000001</v>
      </c>
      <c r="N155" s="14" t="s">
        <v>21</v>
      </c>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row>
    <row r="156" spans="1:216" s="2" customFormat="1" ht="43.5" customHeight="1">
      <c r="A156" s="13" t="s">
        <v>670</v>
      </c>
      <c r="B156" s="14">
        <v>44497</v>
      </c>
      <c r="C156" s="90" t="s">
        <v>671</v>
      </c>
      <c r="D156" s="52">
        <v>27900000</v>
      </c>
      <c r="E156" s="38" t="s">
        <v>672</v>
      </c>
      <c r="F156" s="38" t="s">
        <v>151</v>
      </c>
      <c r="G156" s="59">
        <v>53</v>
      </c>
      <c r="H156" s="58">
        <v>0</v>
      </c>
      <c r="I156" s="59">
        <v>0</v>
      </c>
      <c r="J156" s="14">
        <v>44503</v>
      </c>
      <c r="K156" s="14">
        <v>44550</v>
      </c>
      <c r="L156" s="34">
        <v>1</v>
      </c>
      <c r="M156" s="34">
        <v>0</v>
      </c>
      <c r="N156" s="14" t="s">
        <v>21</v>
      </c>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row>
    <row r="157" spans="1:216" s="2" customFormat="1" ht="43.5" customHeight="1">
      <c r="A157" s="13" t="s">
        <v>673</v>
      </c>
      <c r="B157" s="14">
        <v>44496</v>
      </c>
      <c r="C157" s="90" t="s">
        <v>674</v>
      </c>
      <c r="D157" s="52">
        <v>1800000000</v>
      </c>
      <c r="E157" s="38" t="s">
        <v>675</v>
      </c>
      <c r="F157" s="38" t="s">
        <v>205</v>
      </c>
      <c r="G157" s="59">
        <v>277</v>
      </c>
      <c r="H157" s="58">
        <v>0</v>
      </c>
      <c r="I157" s="59">
        <v>0</v>
      </c>
      <c r="J157" s="14">
        <v>44504</v>
      </c>
      <c r="K157" s="14">
        <v>44773</v>
      </c>
      <c r="L157" s="28">
        <v>0.44</v>
      </c>
      <c r="M157" s="35">
        <v>0.53</v>
      </c>
      <c r="N157" s="14" t="s">
        <v>21</v>
      </c>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row>
    <row r="158" spans="1:216" s="2" customFormat="1" ht="43.5" customHeight="1">
      <c r="A158" s="13" t="s">
        <v>676</v>
      </c>
      <c r="B158" s="14">
        <v>44498</v>
      </c>
      <c r="C158" s="90" t="s">
        <v>677</v>
      </c>
      <c r="D158" s="52">
        <v>4950400</v>
      </c>
      <c r="E158" s="38" t="s">
        <v>678</v>
      </c>
      <c r="F158" s="38" t="s">
        <v>36</v>
      </c>
      <c r="G158" s="59">
        <v>31</v>
      </c>
      <c r="H158" s="58">
        <v>0</v>
      </c>
      <c r="I158" s="59">
        <v>0</v>
      </c>
      <c r="J158" s="14">
        <v>44498</v>
      </c>
      <c r="K158" s="14">
        <v>44528</v>
      </c>
      <c r="L158" s="33">
        <v>1</v>
      </c>
      <c r="M158" s="33">
        <v>0</v>
      </c>
      <c r="N158" s="14" t="s">
        <v>21</v>
      </c>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row>
    <row r="159" spans="1:216" s="2" customFormat="1" ht="43.5" customHeight="1">
      <c r="A159" s="13" t="s">
        <v>679</v>
      </c>
      <c r="B159" s="14">
        <v>44502</v>
      </c>
      <c r="C159" s="90" t="s">
        <v>680</v>
      </c>
      <c r="D159" s="52">
        <v>33526500</v>
      </c>
      <c r="E159" s="38" t="s">
        <v>681</v>
      </c>
      <c r="F159" s="38" t="s">
        <v>633</v>
      </c>
      <c r="G159" s="59">
        <v>57</v>
      </c>
      <c r="H159" s="58">
        <v>0</v>
      </c>
      <c r="I159" s="59">
        <v>0</v>
      </c>
      <c r="J159" s="14">
        <v>44502</v>
      </c>
      <c r="K159" s="14">
        <v>44558</v>
      </c>
      <c r="L159" s="28">
        <v>1</v>
      </c>
      <c r="M159" s="28">
        <v>1</v>
      </c>
      <c r="N159" s="14" t="s">
        <v>21</v>
      </c>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row>
    <row r="160" spans="1:216" s="2" customFormat="1" ht="43.5" customHeight="1">
      <c r="A160" s="13" t="s">
        <v>682</v>
      </c>
      <c r="B160" s="14">
        <v>44508</v>
      </c>
      <c r="C160" s="90" t="s">
        <v>683</v>
      </c>
      <c r="D160" s="52">
        <v>69600000</v>
      </c>
      <c r="E160" s="38" t="s">
        <v>684</v>
      </c>
      <c r="F160" s="38" t="s">
        <v>151</v>
      </c>
      <c r="G160" s="59">
        <v>43</v>
      </c>
      <c r="H160" s="58">
        <v>0</v>
      </c>
      <c r="I160" s="59">
        <v>0</v>
      </c>
      <c r="J160" s="14">
        <v>44508</v>
      </c>
      <c r="K160" s="14">
        <v>44550</v>
      </c>
      <c r="L160" s="28">
        <v>1</v>
      </c>
      <c r="M160" s="28">
        <v>1</v>
      </c>
      <c r="N160" s="14" t="s">
        <v>21</v>
      </c>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row>
    <row r="161" spans="1:216" s="2" customFormat="1" ht="43.5" customHeight="1">
      <c r="A161" s="13" t="s">
        <v>685</v>
      </c>
      <c r="B161" s="14">
        <v>44509</v>
      </c>
      <c r="C161" s="90" t="s">
        <v>686</v>
      </c>
      <c r="D161" s="52">
        <v>9823063766</v>
      </c>
      <c r="E161" s="38" t="s">
        <v>687</v>
      </c>
      <c r="F161" s="38"/>
      <c r="G161" s="59">
        <v>270</v>
      </c>
      <c r="H161" s="58">
        <v>0</v>
      </c>
      <c r="I161" s="59">
        <v>0</v>
      </c>
      <c r="J161" s="14">
        <v>44510</v>
      </c>
      <c r="K161" s="14">
        <v>44779</v>
      </c>
      <c r="L161" s="28">
        <v>0</v>
      </c>
      <c r="M161" s="28">
        <v>0</v>
      </c>
      <c r="N161" s="14" t="s">
        <v>21</v>
      </c>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row>
    <row r="162" spans="1:216" s="2" customFormat="1" ht="43.5" customHeight="1">
      <c r="A162" s="13" t="s">
        <v>688</v>
      </c>
      <c r="B162" s="14">
        <v>44508</v>
      </c>
      <c r="C162" s="90" t="s">
        <v>689</v>
      </c>
      <c r="D162" s="52">
        <v>8000000</v>
      </c>
      <c r="E162" s="38" t="s">
        <v>690</v>
      </c>
      <c r="F162" s="38" t="s">
        <v>691</v>
      </c>
      <c r="G162" s="59">
        <v>54</v>
      </c>
      <c r="H162" s="58">
        <v>0</v>
      </c>
      <c r="I162" s="59">
        <v>0</v>
      </c>
      <c r="J162" s="14">
        <v>44508</v>
      </c>
      <c r="K162" s="14">
        <v>44561</v>
      </c>
      <c r="L162" s="28">
        <v>1</v>
      </c>
      <c r="M162" s="28">
        <v>1</v>
      </c>
      <c r="N162" s="14" t="s">
        <v>21</v>
      </c>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row>
    <row r="163" spans="1:216" s="2" customFormat="1" ht="43.5" customHeight="1">
      <c r="A163" s="13" t="s">
        <v>692</v>
      </c>
      <c r="B163" s="14">
        <v>44508</v>
      </c>
      <c r="C163" s="90" t="s">
        <v>693</v>
      </c>
      <c r="D163" s="52">
        <v>14000000</v>
      </c>
      <c r="E163" s="38" t="s">
        <v>694</v>
      </c>
      <c r="F163" s="38" t="s">
        <v>691</v>
      </c>
      <c r="G163" s="59">
        <v>54</v>
      </c>
      <c r="H163" s="58">
        <v>0</v>
      </c>
      <c r="I163" s="59">
        <v>0</v>
      </c>
      <c r="J163" s="14">
        <v>44508</v>
      </c>
      <c r="K163" s="14">
        <v>44561</v>
      </c>
      <c r="L163" s="28">
        <v>1</v>
      </c>
      <c r="M163" s="28">
        <v>1</v>
      </c>
      <c r="N163" s="14" t="s">
        <v>21</v>
      </c>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row>
    <row r="164" spans="1:216" s="2" customFormat="1" ht="43.5" customHeight="1">
      <c r="A164" s="13" t="s">
        <v>695</v>
      </c>
      <c r="B164" s="14">
        <v>44508</v>
      </c>
      <c r="C164" s="90" t="s">
        <v>693</v>
      </c>
      <c r="D164" s="52">
        <v>14000000</v>
      </c>
      <c r="E164" s="38" t="s">
        <v>696</v>
      </c>
      <c r="F164" s="38" t="s">
        <v>691</v>
      </c>
      <c r="G164" s="59">
        <v>54</v>
      </c>
      <c r="H164" s="58">
        <v>0</v>
      </c>
      <c r="I164" s="59">
        <v>0</v>
      </c>
      <c r="J164" s="14">
        <v>44508</v>
      </c>
      <c r="K164" s="14">
        <v>44561</v>
      </c>
      <c r="L164" s="28">
        <v>1</v>
      </c>
      <c r="M164" s="28">
        <v>1</v>
      </c>
      <c r="N164" s="14" t="s">
        <v>21</v>
      </c>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row>
    <row r="165" spans="1:216" s="2" customFormat="1" ht="43.5" customHeight="1">
      <c r="A165" s="13" t="s">
        <v>697</v>
      </c>
      <c r="B165" s="14">
        <v>44505</v>
      </c>
      <c r="C165" s="90" t="s">
        <v>698</v>
      </c>
      <c r="D165" s="52">
        <v>125475000</v>
      </c>
      <c r="E165" s="38" t="s">
        <v>582</v>
      </c>
      <c r="F165" s="38" t="s">
        <v>643</v>
      </c>
      <c r="G165" s="59">
        <v>54</v>
      </c>
      <c r="H165" s="58">
        <v>0</v>
      </c>
      <c r="I165" s="59">
        <v>30</v>
      </c>
      <c r="J165" s="14">
        <v>44508</v>
      </c>
      <c r="K165" s="14">
        <v>44592</v>
      </c>
      <c r="L165" s="28">
        <v>0.85</v>
      </c>
      <c r="M165" s="28">
        <v>0.85</v>
      </c>
      <c r="N165" s="14" t="s">
        <v>21</v>
      </c>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row>
    <row r="166" spans="1:216" s="2" customFormat="1" ht="43.5" customHeight="1">
      <c r="A166" s="13" t="s">
        <v>699</v>
      </c>
      <c r="B166" s="14">
        <v>44509</v>
      </c>
      <c r="C166" s="90" t="s">
        <v>700</v>
      </c>
      <c r="D166" s="52">
        <v>40000000</v>
      </c>
      <c r="E166" s="38" t="s">
        <v>701</v>
      </c>
      <c r="F166" s="38" t="s">
        <v>702</v>
      </c>
      <c r="G166" s="59">
        <v>53</v>
      </c>
      <c r="H166" s="58">
        <v>0</v>
      </c>
      <c r="I166" s="59">
        <v>0</v>
      </c>
      <c r="J166" s="14">
        <v>44509</v>
      </c>
      <c r="K166" s="14">
        <v>44547</v>
      </c>
      <c r="L166" s="28">
        <v>0</v>
      </c>
      <c r="M166" s="28">
        <v>0</v>
      </c>
      <c r="N166" s="14" t="s">
        <v>21</v>
      </c>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row>
    <row r="167" spans="1:216" s="2" customFormat="1" ht="43.5" customHeight="1">
      <c r="A167" s="13" t="s">
        <v>703</v>
      </c>
      <c r="B167" s="14">
        <v>44509</v>
      </c>
      <c r="C167" s="90" t="s">
        <v>704</v>
      </c>
      <c r="D167" s="52">
        <v>69600000</v>
      </c>
      <c r="E167" s="38" t="s">
        <v>705</v>
      </c>
      <c r="F167" s="38" t="s">
        <v>151</v>
      </c>
      <c r="G167" s="59">
        <v>41</v>
      </c>
      <c r="H167" s="58">
        <v>0</v>
      </c>
      <c r="I167" s="59">
        <v>0</v>
      </c>
      <c r="J167" s="14">
        <v>44510</v>
      </c>
      <c r="K167" s="14">
        <v>44550</v>
      </c>
      <c r="L167" s="28">
        <v>1</v>
      </c>
      <c r="M167" s="28">
        <v>1</v>
      </c>
      <c r="N167" s="14" t="s">
        <v>21</v>
      </c>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row>
    <row r="168" spans="1:216" s="2" customFormat="1" ht="43.5" customHeight="1">
      <c r="A168" s="13" t="s">
        <v>706</v>
      </c>
      <c r="B168" s="14">
        <v>44509</v>
      </c>
      <c r="C168" s="90" t="s">
        <v>707</v>
      </c>
      <c r="D168" s="52">
        <v>4800000</v>
      </c>
      <c r="E168" s="38" t="s">
        <v>708</v>
      </c>
      <c r="F168" s="38" t="s">
        <v>36</v>
      </c>
      <c r="G168" s="59">
        <v>47</v>
      </c>
      <c r="H168" s="58">
        <v>0</v>
      </c>
      <c r="I168" s="59">
        <v>0</v>
      </c>
      <c r="J168" s="14">
        <v>44509</v>
      </c>
      <c r="K168" s="14">
        <v>44555</v>
      </c>
      <c r="L168" s="28">
        <v>1</v>
      </c>
      <c r="M168" s="28">
        <v>1</v>
      </c>
      <c r="N168" s="14" t="s">
        <v>21</v>
      </c>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row>
    <row r="169" spans="1:216" s="2" customFormat="1" ht="43.5" customHeight="1">
      <c r="A169" s="13" t="s">
        <v>709</v>
      </c>
      <c r="B169" s="14">
        <v>44510</v>
      </c>
      <c r="C169" s="90" t="s">
        <v>710</v>
      </c>
      <c r="D169" s="52">
        <v>69600000</v>
      </c>
      <c r="E169" s="38" t="s">
        <v>711</v>
      </c>
      <c r="F169" s="38" t="s">
        <v>151</v>
      </c>
      <c r="G169" s="59">
        <v>41</v>
      </c>
      <c r="H169" s="58">
        <v>0</v>
      </c>
      <c r="I169" s="59">
        <v>0</v>
      </c>
      <c r="J169" s="14">
        <v>44510</v>
      </c>
      <c r="K169" s="14">
        <v>44550</v>
      </c>
      <c r="L169" s="28">
        <v>1</v>
      </c>
      <c r="M169" s="28">
        <v>1</v>
      </c>
      <c r="N169" s="14" t="s">
        <v>21</v>
      </c>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row>
    <row r="170" spans="1:216" s="2" customFormat="1" ht="43.5" customHeight="1">
      <c r="A170" s="13" t="s">
        <v>712</v>
      </c>
      <c r="B170" s="14">
        <v>44512</v>
      </c>
      <c r="C170" s="90" t="s">
        <v>713</v>
      </c>
      <c r="D170" s="52">
        <v>25958053</v>
      </c>
      <c r="E170" s="38" t="s">
        <v>714</v>
      </c>
      <c r="F170" s="38" t="s">
        <v>715</v>
      </c>
      <c r="G170" s="59">
        <v>50</v>
      </c>
      <c r="H170" s="58">
        <v>12979026</v>
      </c>
      <c r="I170" s="59">
        <v>0</v>
      </c>
      <c r="J170" s="14">
        <v>44512</v>
      </c>
      <c r="K170" s="14">
        <v>44561</v>
      </c>
      <c r="L170" s="28">
        <v>1</v>
      </c>
      <c r="M170" s="28">
        <v>1</v>
      </c>
      <c r="N170" s="14" t="s">
        <v>21</v>
      </c>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row>
    <row r="171" spans="1:216" s="2" customFormat="1" ht="43.5" customHeight="1">
      <c r="A171" s="13" t="s">
        <v>716</v>
      </c>
      <c r="B171" s="14">
        <v>44522</v>
      </c>
      <c r="C171" s="90" t="s">
        <v>717</v>
      </c>
      <c r="D171" s="52">
        <v>257159000</v>
      </c>
      <c r="E171" s="38" t="s">
        <v>718</v>
      </c>
      <c r="F171" s="38" t="s">
        <v>719</v>
      </c>
      <c r="G171" s="59">
        <v>39</v>
      </c>
      <c r="H171" s="58">
        <v>0</v>
      </c>
      <c r="I171" s="59">
        <v>0</v>
      </c>
      <c r="J171" s="14">
        <v>44522</v>
      </c>
      <c r="K171" s="14">
        <v>44560</v>
      </c>
      <c r="L171" s="28">
        <v>1</v>
      </c>
      <c r="M171" s="28">
        <v>1</v>
      </c>
      <c r="N171" s="14" t="s">
        <v>21</v>
      </c>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row>
    <row r="172" spans="1:216" s="2" customFormat="1" ht="43.5" customHeight="1">
      <c r="A172" s="13" t="s">
        <v>720</v>
      </c>
      <c r="B172" s="14">
        <v>44519</v>
      </c>
      <c r="C172" s="90" t="s">
        <v>721</v>
      </c>
      <c r="D172" s="52">
        <v>1669000000</v>
      </c>
      <c r="E172" s="38" t="s">
        <v>722</v>
      </c>
      <c r="F172" s="38" t="s">
        <v>205</v>
      </c>
      <c r="G172" s="59">
        <v>255</v>
      </c>
      <c r="H172" s="58">
        <v>0</v>
      </c>
      <c r="I172" s="59">
        <v>0</v>
      </c>
      <c r="J172" s="14">
        <v>44519</v>
      </c>
      <c r="K172" s="14">
        <v>44773</v>
      </c>
      <c r="L172" s="28">
        <v>0.2</v>
      </c>
      <c r="M172" s="28">
        <v>0.2</v>
      </c>
      <c r="N172" s="14" t="s">
        <v>21</v>
      </c>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row>
    <row r="173" spans="1:216" s="2" customFormat="1" ht="43.5" customHeight="1">
      <c r="A173" s="13" t="s">
        <v>723</v>
      </c>
      <c r="B173" s="14">
        <v>44522</v>
      </c>
      <c r="C173" s="90" t="s">
        <v>724</v>
      </c>
      <c r="D173" s="52">
        <v>6775503060</v>
      </c>
      <c r="E173" s="38" t="s">
        <v>725</v>
      </c>
      <c r="F173" s="38" t="s">
        <v>205</v>
      </c>
      <c r="G173" s="59">
        <v>252</v>
      </c>
      <c r="H173" s="58">
        <v>0</v>
      </c>
      <c r="I173" s="59">
        <v>0</v>
      </c>
      <c r="J173" s="14">
        <v>44522</v>
      </c>
      <c r="K173" s="14">
        <v>44773</v>
      </c>
      <c r="L173" s="28">
        <v>0.41</v>
      </c>
      <c r="M173" s="28">
        <v>0.41</v>
      </c>
      <c r="N173" s="14" t="s">
        <v>21</v>
      </c>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row>
    <row r="174" spans="1:216" s="2" customFormat="1" ht="43.5" customHeight="1">
      <c r="A174" s="13" t="s">
        <v>726</v>
      </c>
      <c r="B174" s="14">
        <v>44522</v>
      </c>
      <c r="C174" s="90" t="s">
        <v>727</v>
      </c>
      <c r="D174" s="52">
        <v>69600000</v>
      </c>
      <c r="E174" s="38" t="s">
        <v>728</v>
      </c>
      <c r="F174" s="38" t="s">
        <v>151</v>
      </c>
      <c r="G174" s="59">
        <v>40</v>
      </c>
      <c r="H174" s="58">
        <v>0</v>
      </c>
      <c r="I174" s="59">
        <v>0</v>
      </c>
      <c r="J174" s="14">
        <v>44522</v>
      </c>
      <c r="K174" s="14">
        <v>44561</v>
      </c>
      <c r="L174" s="28">
        <v>1</v>
      </c>
      <c r="M174" s="28">
        <v>1</v>
      </c>
      <c r="N174" s="14" t="s">
        <v>21</v>
      </c>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row>
    <row r="175" spans="1:216" s="2" customFormat="1" ht="43.5" customHeight="1">
      <c r="A175" s="13" t="s">
        <v>729</v>
      </c>
      <c r="B175" s="14">
        <v>44522</v>
      </c>
      <c r="C175" s="90" t="s">
        <v>730</v>
      </c>
      <c r="D175" s="52">
        <v>234981353</v>
      </c>
      <c r="E175" s="38" t="s">
        <v>731</v>
      </c>
      <c r="F175" s="38" t="s">
        <v>669</v>
      </c>
      <c r="G175" s="59">
        <v>252</v>
      </c>
      <c r="H175" s="58">
        <v>0</v>
      </c>
      <c r="I175" s="59">
        <v>0</v>
      </c>
      <c r="J175" s="14">
        <v>44522</v>
      </c>
      <c r="K175" s="14">
        <v>44773</v>
      </c>
      <c r="L175" s="28">
        <v>0.375</v>
      </c>
      <c r="M175" s="28">
        <v>0.375</v>
      </c>
      <c r="N175" s="14" t="s">
        <v>21</v>
      </c>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row>
    <row r="176" spans="1:216" s="2" customFormat="1" ht="43.5" customHeight="1">
      <c r="A176" s="13" t="s">
        <v>732</v>
      </c>
      <c r="B176" s="14">
        <v>44522</v>
      </c>
      <c r="C176" s="90" t="s">
        <v>733</v>
      </c>
      <c r="D176" s="52">
        <v>1920000000</v>
      </c>
      <c r="E176" s="38" t="s">
        <v>734</v>
      </c>
      <c r="F176" s="38" t="s">
        <v>205</v>
      </c>
      <c r="G176" s="59">
        <v>251</v>
      </c>
      <c r="H176" s="58">
        <v>0</v>
      </c>
      <c r="I176" s="59">
        <v>0</v>
      </c>
      <c r="J176" s="14">
        <v>44523</v>
      </c>
      <c r="K176" s="14">
        <v>44773</v>
      </c>
      <c r="L176" s="28">
        <v>0.28999999999999998</v>
      </c>
      <c r="M176" s="28">
        <v>0.28999999999999998</v>
      </c>
      <c r="N176" s="14" t="s">
        <v>21</v>
      </c>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row>
    <row r="177" spans="1:216" s="2" customFormat="1" ht="43.5" customHeight="1">
      <c r="A177" s="13" t="s">
        <v>735</v>
      </c>
      <c r="B177" s="14">
        <v>44529</v>
      </c>
      <c r="C177" s="90" t="s">
        <v>736</v>
      </c>
      <c r="D177" s="52">
        <v>1095585621.7</v>
      </c>
      <c r="E177" s="38" t="s">
        <v>737</v>
      </c>
      <c r="F177" s="38" t="s">
        <v>185</v>
      </c>
      <c r="G177" s="59">
        <v>243</v>
      </c>
      <c r="H177" s="58">
        <v>0</v>
      </c>
      <c r="I177" s="59">
        <v>0</v>
      </c>
      <c r="J177" s="14">
        <v>44531</v>
      </c>
      <c r="K177" s="14">
        <v>44773</v>
      </c>
      <c r="L177" s="28">
        <v>0.38</v>
      </c>
      <c r="M177" s="28">
        <v>0.38</v>
      </c>
      <c r="N177" s="14" t="s">
        <v>21</v>
      </c>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row>
    <row r="178" spans="1:216" s="2" customFormat="1" ht="43.5" customHeight="1">
      <c r="A178" s="13" t="s">
        <v>202</v>
      </c>
      <c r="B178" s="14">
        <v>44525</v>
      </c>
      <c r="C178" s="90" t="s">
        <v>738</v>
      </c>
      <c r="D178" s="52">
        <v>45673866</v>
      </c>
      <c r="E178" s="38" t="s">
        <v>739</v>
      </c>
      <c r="F178" s="38" t="s">
        <v>36</v>
      </c>
      <c r="G178" s="59">
        <v>30</v>
      </c>
      <c r="H178" s="58">
        <v>0</v>
      </c>
      <c r="I178" s="59">
        <v>0</v>
      </c>
      <c r="J178" s="14">
        <v>44525</v>
      </c>
      <c r="K178" s="14">
        <v>44554</v>
      </c>
      <c r="L178" s="28">
        <v>1</v>
      </c>
      <c r="M178" s="28">
        <v>1</v>
      </c>
      <c r="N178" s="14" t="s">
        <v>21</v>
      </c>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row>
    <row r="179" spans="1:216" s="2" customFormat="1" ht="43.5" customHeight="1">
      <c r="A179" s="13" t="s">
        <v>740</v>
      </c>
      <c r="B179" s="14">
        <v>44526</v>
      </c>
      <c r="C179" s="90" t="s">
        <v>741</v>
      </c>
      <c r="D179" s="52">
        <v>127260000</v>
      </c>
      <c r="E179" s="38" t="s">
        <v>742</v>
      </c>
      <c r="F179" s="38" t="s">
        <v>650</v>
      </c>
      <c r="G179" s="59">
        <v>182</v>
      </c>
      <c r="H179" s="58">
        <v>0</v>
      </c>
      <c r="I179" s="59">
        <v>0</v>
      </c>
      <c r="J179" s="14">
        <v>44529</v>
      </c>
      <c r="K179" s="14">
        <v>44712</v>
      </c>
      <c r="L179" s="28">
        <v>0.1</v>
      </c>
      <c r="M179" s="28">
        <v>0.1</v>
      </c>
      <c r="N179" s="14" t="s">
        <v>21</v>
      </c>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row>
    <row r="180" spans="1:216" s="2" customFormat="1" ht="43.5" customHeight="1">
      <c r="A180" s="13" t="s">
        <v>743</v>
      </c>
      <c r="B180" s="14">
        <v>44529</v>
      </c>
      <c r="C180" s="90" t="s">
        <v>744</v>
      </c>
      <c r="D180" s="52">
        <v>361760000</v>
      </c>
      <c r="E180" s="38" t="s">
        <v>745</v>
      </c>
      <c r="F180" s="38" t="s">
        <v>746</v>
      </c>
      <c r="G180" s="59">
        <v>242</v>
      </c>
      <c r="H180" s="58">
        <v>0</v>
      </c>
      <c r="I180" s="59">
        <v>0</v>
      </c>
      <c r="J180" s="14">
        <v>44530</v>
      </c>
      <c r="K180" s="14">
        <v>44771</v>
      </c>
      <c r="L180" s="28">
        <v>0.38</v>
      </c>
      <c r="M180" s="28">
        <v>0.38</v>
      </c>
      <c r="N180" s="14" t="s">
        <v>21</v>
      </c>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row>
    <row r="181" spans="1:216" s="2" customFormat="1" ht="43.5" customHeight="1">
      <c r="A181" s="13" t="s">
        <v>747</v>
      </c>
      <c r="B181" s="14">
        <v>44529</v>
      </c>
      <c r="C181" s="90" t="s">
        <v>748</v>
      </c>
      <c r="D181" s="52">
        <v>2597720442.0799999</v>
      </c>
      <c r="E181" s="38" t="s">
        <v>749</v>
      </c>
      <c r="F181" s="38" t="s">
        <v>750</v>
      </c>
      <c r="G181" s="59">
        <v>33</v>
      </c>
      <c r="H181" s="58">
        <v>0</v>
      </c>
      <c r="I181" s="59">
        <v>59</v>
      </c>
      <c r="J181" s="14">
        <v>44529</v>
      </c>
      <c r="K181" s="14">
        <v>44620</v>
      </c>
      <c r="L181" s="28">
        <v>0</v>
      </c>
      <c r="M181" s="28">
        <v>0</v>
      </c>
      <c r="N181" s="14" t="s">
        <v>21</v>
      </c>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row>
    <row r="182" spans="1:216" s="2" customFormat="1" ht="43.5" customHeight="1">
      <c r="A182" s="13" t="s">
        <v>751</v>
      </c>
      <c r="B182" s="14">
        <v>44530</v>
      </c>
      <c r="C182" s="90" t="s">
        <v>752</v>
      </c>
      <c r="D182" s="52">
        <v>51436960</v>
      </c>
      <c r="E182" s="38" t="s">
        <v>753</v>
      </c>
      <c r="F182" s="38" t="s">
        <v>754</v>
      </c>
      <c r="G182" s="59">
        <v>31</v>
      </c>
      <c r="H182" s="58">
        <v>0</v>
      </c>
      <c r="I182" s="59">
        <v>0</v>
      </c>
      <c r="J182" s="14">
        <v>44530</v>
      </c>
      <c r="K182" s="14">
        <v>44560</v>
      </c>
      <c r="L182" s="28">
        <v>0</v>
      </c>
      <c r="M182" s="28">
        <v>0</v>
      </c>
      <c r="N182" s="14" t="s">
        <v>21</v>
      </c>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row>
    <row r="183" spans="1:216" s="2" customFormat="1" ht="43.5" customHeight="1">
      <c r="A183" s="13" t="s">
        <v>755</v>
      </c>
      <c r="B183" s="14">
        <v>44539</v>
      </c>
      <c r="C183" s="90" t="s">
        <v>756</v>
      </c>
      <c r="D183" s="52">
        <v>1246990084</v>
      </c>
      <c r="E183" s="38" t="s">
        <v>757</v>
      </c>
      <c r="F183" s="38"/>
      <c r="G183" s="59">
        <v>172</v>
      </c>
      <c r="H183" s="58">
        <v>0</v>
      </c>
      <c r="I183" s="59">
        <v>0</v>
      </c>
      <c r="J183" s="14">
        <v>44540</v>
      </c>
      <c r="K183" s="14">
        <v>44711</v>
      </c>
      <c r="L183" s="28">
        <v>0</v>
      </c>
      <c r="M183" s="28">
        <v>0</v>
      </c>
      <c r="N183" s="14" t="s">
        <v>21</v>
      </c>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row>
    <row r="184" spans="1:216" s="2" customFormat="1" ht="43.5" customHeight="1">
      <c r="A184" s="13" t="s">
        <v>758</v>
      </c>
      <c r="B184" s="14">
        <v>44532</v>
      </c>
      <c r="C184" s="90" t="s">
        <v>759</v>
      </c>
      <c r="D184" s="52">
        <v>46344619</v>
      </c>
      <c r="E184" s="38" t="s">
        <v>760</v>
      </c>
      <c r="F184" s="38" t="s">
        <v>36</v>
      </c>
      <c r="G184" s="59">
        <v>30</v>
      </c>
      <c r="H184" s="58">
        <v>0</v>
      </c>
      <c r="I184" s="59">
        <v>31</v>
      </c>
      <c r="J184" s="14">
        <v>44532</v>
      </c>
      <c r="K184" s="14">
        <v>44592</v>
      </c>
      <c r="L184" s="28">
        <v>1</v>
      </c>
      <c r="M184" s="28">
        <v>1</v>
      </c>
      <c r="N184" s="14" t="s">
        <v>21</v>
      </c>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row>
    <row r="185" spans="1:216" s="2" customFormat="1" ht="43.5" customHeight="1">
      <c r="A185" s="13" t="s">
        <v>761</v>
      </c>
      <c r="B185" s="14">
        <v>44533</v>
      </c>
      <c r="C185" s="90" t="s">
        <v>762</v>
      </c>
      <c r="D185" s="52">
        <v>61956205</v>
      </c>
      <c r="E185" s="38" t="s">
        <v>763</v>
      </c>
      <c r="F185" s="38" t="s">
        <v>643</v>
      </c>
      <c r="G185" s="59">
        <v>228</v>
      </c>
      <c r="H185" s="58">
        <v>0</v>
      </c>
      <c r="I185" s="59">
        <v>0</v>
      </c>
      <c r="J185" s="14">
        <v>44546</v>
      </c>
      <c r="K185" s="14">
        <v>44773</v>
      </c>
      <c r="L185" s="28">
        <v>0.2</v>
      </c>
      <c r="M185" s="28">
        <v>0.2</v>
      </c>
      <c r="N185" s="14" t="s">
        <v>21</v>
      </c>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row>
    <row r="186" spans="1:216" s="2" customFormat="1" ht="43.5" customHeight="1">
      <c r="A186" s="13" t="s">
        <v>764</v>
      </c>
      <c r="B186" s="14">
        <v>44543</v>
      </c>
      <c r="C186" s="90" t="s">
        <v>765</v>
      </c>
      <c r="D186" s="52">
        <v>28026337</v>
      </c>
      <c r="E186" s="38" t="s">
        <v>766</v>
      </c>
      <c r="F186" s="38" t="s">
        <v>767</v>
      </c>
      <c r="G186" s="59">
        <v>18</v>
      </c>
      <c r="H186" s="58">
        <v>0</v>
      </c>
      <c r="I186" s="59">
        <v>31</v>
      </c>
      <c r="J186" s="14">
        <v>44544</v>
      </c>
      <c r="K186" s="14">
        <v>44696</v>
      </c>
      <c r="L186" s="35">
        <v>0.5</v>
      </c>
      <c r="M186" s="35">
        <v>0</v>
      </c>
      <c r="N186" s="14" t="s">
        <v>21</v>
      </c>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row>
    <row r="187" spans="1:216" s="2" customFormat="1" ht="43.5" customHeight="1">
      <c r="A187" s="13" t="s">
        <v>768</v>
      </c>
      <c r="B187" s="14">
        <v>44540</v>
      </c>
      <c r="C187" s="90" t="s">
        <v>769</v>
      </c>
      <c r="D187" s="52">
        <v>37784880</v>
      </c>
      <c r="E187" s="38" t="s">
        <v>770</v>
      </c>
      <c r="F187" s="38" t="s">
        <v>771</v>
      </c>
      <c r="G187" s="59">
        <v>168</v>
      </c>
      <c r="H187" s="58">
        <v>0</v>
      </c>
      <c r="I187" s="59">
        <v>0</v>
      </c>
      <c r="J187" s="14">
        <v>44545</v>
      </c>
      <c r="K187" s="14">
        <v>44712</v>
      </c>
      <c r="L187" s="35">
        <v>0</v>
      </c>
      <c r="M187" s="35">
        <v>0</v>
      </c>
      <c r="N187" s="14" t="s">
        <v>21</v>
      </c>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row>
    <row r="188" spans="1:216" s="2" customFormat="1" ht="43.5" customHeight="1">
      <c r="A188" s="13" t="s">
        <v>772</v>
      </c>
      <c r="B188" s="14">
        <v>44540</v>
      </c>
      <c r="C188" s="90" t="s">
        <v>773</v>
      </c>
      <c r="D188" s="52">
        <v>3183250</v>
      </c>
      <c r="E188" s="38" t="s">
        <v>774</v>
      </c>
      <c r="F188" s="38" t="s">
        <v>775</v>
      </c>
      <c r="G188" s="59">
        <v>4</v>
      </c>
      <c r="H188" s="58">
        <v>0</v>
      </c>
      <c r="I188" s="59">
        <v>0</v>
      </c>
      <c r="J188" s="14">
        <v>44558</v>
      </c>
      <c r="K188" s="14">
        <v>44561</v>
      </c>
      <c r="L188" s="35">
        <v>0</v>
      </c>
      <c r="M188" s="35">
        <v>0</v>
      </c>
      <c r="N188" s="14" t="s">
        <v>21</v>
      </c>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row>
    <row r="189" spans="1:216" s="2" customFormat="1" ht="43.5" customHeight="1">
      <c r="A189" s="13" t="s">
        <v>776</v>
      </c>
      <c r="B189" s="14">
        <v>44543</v>
      </c>
      <c r="C189" s="90" t="s">
        <v>777</v>
      </c>
      <c r="D189" s="52">
        <v>11190000</v>
      </c>
      <c r="E189" s="38" t="s">
        <v>778</v>
      </c>
      <c r="F189" s="38" t="s">
        <v>779</v>
      </c>
      <c r="G189" s="59">
        <v>16</v>
      </c>
      <c r="H189" s="58">
        <v>0</v>
      </c>
      <c r="I189" s="59">
        <v>0</v>
      </c>
      <c r="J189" s="14">
        <v>44546</v>
      </c>
      <c r="K189" s="14">
        <v>44561</v>
      </c>
      <c r="L189" s="35">
        <v>0</v>
      </c>
      <c r="M189" s="35">
        <v>0</v>
      </c>
      <c r="N189" s="14" t="s">
        <v>21</v>
      </c>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row>
    <row r="190" spans="1:216" s="2" customFormat="1" ht="43.5" customHeight="1">
      <c r="A190" s="13" t="s">
        <v>780</v>
      </c>
      <c r="B190" s="14">
        <v>44543</v>
      </c>
      <c r="C190" s="90" t="s">
        <v>781</v>
      </c>
      <c r="D190" s="52">
        <v>11400000</v>
      </c>
      <c r="E190" s="38" t="s">
        <v>782</v>
      </c>
      <c r="F190" s="38" t="s">
        <v>412</v>
      </c>
      <c r="G190" s="59">
        <v>18</v>
      </c>
      <c r="H190" s="58">
        <v>0</v>
      </c>
      <c r="I190" s="59">
        <v>0</v>
      </c>
      <c r="J190" s="14">
        <v>44544</v>
      </c>
      <c r="K190" s="14">
        <v>44561</v>
      </c>
      <c r="L190" s="35">
        <v>0</v>
      </c>
      <c r="M190" s="35">
        <v>0</v>
      </c>
      <c r="N190" s="14" t="s">
        <v>21</v>
      </c>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row>
    <row r="191" spans="1:216" s="2" customFormat="1" ht="43.5" customHeight="1">
      <c r="A191" s="13" t="s">
        <v>783</v>
      </c>
      <c r="B191" s="14">
        <v>44544</v>
      </c>
      <c r="C191" s="90" t="s">
        <v>784</v>
      </c>
      <c r="D191" s="52">
        <v>11400000</v>
      </c>
      <c r="E191" s="38" t="s">
        <v>785</v>
      </c>
      <c r="F191" s="38" t="s">
        <v>412</v>
      </c>
      <c r="G191" s="59">
        <v>17</v>
      </c>
      <c r="H191" s="58">
        <v>0</v>
      </c>
      <c r="I191" s="59">
        <v>0</v>
      </c>
      <c r="J191" s="14">
        <v>44545</v>
      </c>
      <c r="K191" s="14">
        <v>44561</v>
      </c>
      <c r="L191" s="35">
        <v>0</v>
      </c>
      <c r="M191" s="35">
        <v>0</v>
      </c>
      <c r="N191" s="14" t="s">
        <v>21</v>
      </c>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row>
    <row r="192" spans="1:216" s="2" customFormat="1" ht="43.5" customHeight="1">
      <c r="A192" s="13" t="s">
        <v>786</v>
      </c>
      <c r="B192" s="14">
        <v>44543</v>
      </c>
      <c r="C192" s="90" t="s">
        <v>787</v>
      </c>
      <c r="D192" s="52">
        <v>11400000</v>
      </c>
      <c r="E192" s="38" t="s">
        <v>788</v>
      </c>
      <c r="F192" s="38" t="s">
        <v>412</v>
      </c>
      <c r="G192" s="59">
        <v>17</v>
      </c>
      <c r="H192" s="58">
        <v>0</v>
      </c>
      <c r="I192" s="59">
        <v>0</v>
      </c>
      <c r="J192" s="14">
        <v>44545</v>
      </c>
      <c r="K192" s="14">
        <v>44561</v>
      </c>
      <c r="L192" s="35">
        <v>0</v>
      </c>
      <c r="M192" s="35">
        <v>0</v>
      </c>
      <c r="N192" s="14" t="s">
        <v>21</v>
      </c>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row>
    <row r="193" spans="1:213" s="2" customFormat="1" ht="43.5" customHeight="1">
      <c r="A193" s="13" t="s">
        <v>789</v>
      </c>
      <c r="B193" s="14">
        <v>44544</v>
      </c>
      <c r="C193" s="90" t="s">
        <v>790</v>
      </c>
      <c r="D193" s="52">
        <v>11400000</v>
      </c>
      <c r="E193" s="38" t="s">
        <v>791</v>
      </c>
      <c r="F193" s="38" t="s">
        <v>412</v>
      </c>
      <c r="G193" s="59">
        <v>17</v>
      </c>
      <c r="H193" s="58">
        <v>0</v>
      </c>
      <c r="I193" s="59">
        <v>0</v>
      </c>
      <c r="J193" s="14">
        <v>44545</v>
      </c>
      <c r="K193" s="14">
        <v>44561</v>
      </c>
      <c r="L193" s="35">
        <v>0</v>
      </c>
      <c r="M193" s="35">
        <v>0</v>
      </c>
      <c r="N193" s="14" t="s">
        <v>21</v>
      </c>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row>
    <row r="194" spans="1:213" s="2" customFormat="1" ht="43.5" customHeight="1">
      <c r="A194" s="13" t="s">
        <v>792</v>
      </c>
      <c r="B194" s="14">
        <v>44546</v>
      </c>
      <c r="C194" s="90" t="s">
        <v>793</v>
      </c>
      <c r="D194" s="52">
        <v>284253241</v>
      </c>
      <c r="E194" s="38" t="s">
        <v>794</v>
      </c>
      <c r="F194" s="38" t="s">
        <v>210</v>
      </c>
      <c r="G194" s="59">
        <v>215</v>
      </c>
      <c r="H194" s="58">
        <v>0</v>
      </c>
      <c r="I194" s="59">
        <v>0</v>
      </c>
      <c r="J194" s="14">
        <v>44559</v>
      </c>
      <c r="K194" s="14">
        <v>44773</v>
      </c>
      <c r="L194" s="35">
        <v>0</v>
      </c>
      <c r="M194" s="35">
        <v>0</v>
      </c>
      <c r="N194" s="14" t="s">
        <v>21</v>
      </c>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row>
    <row r="195" spans="1:213" s="2" customFormat="1" ht="43.5" customHeight="1">
      <c r="A195" s="13" t="s">
        <v>795</v>
      </c>
      <c r="B195" s="14">
        <v>44546</v>
      </c>
      <c r="C195" s="90" t="s">
        <v>796</v>
      </c>
      <c r="D195" s="52">
        <v>738681172</v>
      </c>
      <c r="E195" s="38" t="s">
        <v>797</v>
      </c>
      <c r="F195" s="38" t="s">
        <v>798</v>
      </c>
      <c r="G195" s="59">
        <v>182</v>
      </c>
      <c r="H195" s="58">
        <v>0</v>
      </c>
      <c r="I195" s="59">
        <v>0</v>
      </c>
      <c r="J195" s="14">
        <v>44551</v>
      </c>
      <c r="K195" s="14">
        <v>44732</v>
      </c>
      <c r="L195" s="35">
        <v>0</v>
      </c>
      <c r="M195" s="35">
        <v>0</v>
      </c>
      <c r="N195" s="14" t="s">
        <v>21</v>
      </c>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row>
    <row r="196" spans="1:213" s="2" customFormat="1" ht="43.5" customHeight="1">
      <c r="A196" s="13" t="s">
        <v>799</v>
      </c>
      <c r="B196" s="14">
        <v>44547</v>
      </c>
      <c r="C196" s="90" t="s">
        <v>800</v>
      </c>
      <c r="D196" s="52">
        <v>90852600</v>
      </c>
      <c r="E196" s="38" t="s">
        <v>801</v>
      </c>
      <c r="F196" s="38" t="s">
        <v>802</v>
      </c>
      <c r="G196" s="59">
        <v>9</v>
      </c>
      <c r="H196" s="58">
        <v>0</v>
      </c>
      <c r="I196" s="59">
        <v>0</v>
      </c>
      <c r="J196" s="14">
        <v>44553</v>
      </c>
      <c r="K196" s="14">
        <v>44561</v>
      </c>
      <c r="L196" s="28">
        <v>0.9</v>
      </c>
      <c r="M196" s="28">
        <v>0.9</v>
      </c>
      <c r="N196" s="14" t="s">
        <v>21</v>
      </c>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row>
    <row r="197" spans="1:213" s="2" customFormat="1" ht="43.5" customHeight="1">
      <c r="A197" s="13" t="s">
        <v>803</v>
      </c>
      <c r="B197" s="14">
        <v>44550</v>
      </c>
      <c r="C197" s="90" t="s">
        <v>804</v>
      </c>
      <c r="D197" s="52">
        <v>15000000</v>
      </c>
      <c r="E197" s="38" t="s">
        <v>805</v>
      </c>
      <c r="F197" s="38" t="s">
        <v>806</v>
      </c>
      <c r="G197" s="59">
        <v>-287</v>
      </c>
      <c r="H197" s="58">
        <v>0</v>
      </c>
      <c r="I197" s="59">
        <v>0</v>
      </c>
      <c r="J197" s="14">
        <v>44550</v>
      </c>
      <c r="K197" s="14">
        <v>44262</v>
      </c>
      <c r="L197" s="35">
        <v>0</v>
      </c>
      <c r="M197" s="35">
        <v>0</v>
      </c>
      <c r="N197" s="14" t="s">
        <v>21</v>
      </c>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row>
    <row r="198" spans="1:213" s="2" customFormat="1" ht="43.5" customHeight="1">
      <c r="A198" s="13" t="s">
        <v>807</v>
      </c>
      <c r="B198" s="14">
        <v>44546</v>
      </c>
      <c r="C198" s="90" t="s">
        <v>808</v>
      </c>
      <c r="D198" s="52">
        <v>1421252700</v>
      </c>
      <c r="E198" s="38" t="s">
        <v>620</v>
      </c>
      <c r="F198" s="38" t="s">
        <v>809</v>
      </c>
      <c r="G198" s="59">
        <v>228</v>
      </c>
      <c r="H198" s="58">
        <v>0</v>
      </c>
      <c r="I198" s="59">
        <v>0</v>
      </c>
      <c r="J198" s="14">
        <v>44546</v>
      </c>
      <c r="K198" s="14">
        <v>44773</v>
      </c>
      <c r="L198" s="28">
        <v>1</v>
      </c>
      <c r="M198" s="28">
        <v>1</v>
      </c>
      <c r="N198" s="14" t="s">
        <v>21</v>
      </c>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row>
    <row r="199" spans="1:213" s="2" customFormat="1" ht="43.5" customHeight="1">
      <c r="A199" s="13" t="s">
        <v>810</v>
      </c>
      <c r="B199" s="14">
        <v>44557</v>
      </c>
      <c r="C199" s="90" t="s">
        <v>811</v>
      </c>
      <c r="D199" s="52">
        <v>258159524</v>
      </c>
      <c r="E199" s="38" t="s">
        <v>812</v>
      </c>
      <c r="F199" s="38" t="s">
        <v>813</v>
      </c>
      <c r="G199" s="59">
        <v>215</v>
      </c>
      <c r="H199" s="58">
        <v>0</v>
      </c>
      <c r="I199" s="59">
        <v>0</v>
      </c>
      <c r="J199" s="14">
        <v>44559</v>
      </c>
      <c r="K199" s="14">
        <v>44773</v>
      </c>
      <c r="L199" s="35">
        <v>0</v>
      </c>
      <c r="M199" s="35">
        <v>0</v>
      </c>
      <c r="N199" s="14" t="s">
        <v>21</v>
      </c>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row>
    <row r="200" spans="1:213" s="2" customFormat="1" ht="43.5" customHeight="1">
      <c r="A200" s="13" t="s">
        <v>814</v>
      </c>
      <c r="B200" s="14">
        <v>44558</v>
      </c>
      <c r="C200" s="90" t="s">
        <v>528</v>
      </c>
      <c r="D200" s="52">
        <v>90478080</v>
      </c>
      <c r="E200" s="38" t="s">
        <v>794</v>
      </c>
      <c r="F200" s="38" t="s">
        <v>815</v>
      </c>
      <c r="G200" s="59">
        <v>208</v>
      </c>
      <c r="H200" s="58">
        <v>0</v>
      </c>
      <c r="I200" s="59">
        <v>0</v>
      </c>
      <c r="J200" s="14">
        <v>44559</v>
      </c>
      <c r="K200" s="14">
        <v>44766</v>
      </c>
      <c r="L200" s="28">
        <v>1</v>
      </c>
      <c r="M200" s="28">
        <v>1</v>
      </c>
      <c r="N200" s="14" t="s">
        <v>21</v>
      </c>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row>
    <row r="201" spans="1:213" s="2" customFormat="1" ht="43.5" customHeight="1">
      <c r="A201" s="13" t="s">
        <v>816</v>
      </c>
      <c r="B201" s="14">
        <v>44557</v>
      </c>
      <c r="C201" s="90" t="s">
        <v>817</v>
      </c>
      <c r="D201" s="52">
        <v>392664493</v>
      </c>
      <c r="E201" s="38" t="s">
        <v>818</v>
      </c>
      <c r="F201" s="38" t="s">
        <v>819</v>
      </c>
      <c r="G201" s="59">
        <v>3</v>
      </c>
      <c r="H201" s="58">
        <v>0</v>
      </c>
      <c r="I201" s="59">
        <v>31</v>
      </c>
      <c r="J201" s="14">
        <v>44559</v>
      </c>
      <c r="K201" s="14">
        <v>44592</v>
      </c>
      <c r="L201" s="28">
        <v>0.9</v>
      </c>
      <c r="M201" s="28">
        <v>0.9</v>
      </c>
      <c r="N201" s="14" t="s">
        <v>21</v>
      </c>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row>
    <row r="202" spans="1:213" s="2" customFormat="1" ht="43.5" customHeight="1">
      <c r="A202" s="13" t="s">
        <v>820</v>
      </c>
      <c r="B202" s="14">
        <v>44554</v>
      </c>
      <c r="C202" s="90" t="s">
        <v>821</v>
      </c>
      <c r="D202" s="52">
        <v>246000000</v>
      </c>
      <c r="E202" s="38" t="s">
        <v>822</v>
      </c>
      <c r="F202" s="38" t="s">
        <v>823</v>
      </c>
      <c r="G202" s="59">
        <v>90</v>
      </c>
      <c r="H202" s="58">
        <v>0</v>
      </c>
      <c r="I202" s="59">
        <v>0</v>
      </c>
      <c r="J202" s="14">
        <v>44559</v>
      </c>
      <c r="K202" s="14">
        <v>44648</v>
      </c>
      <c r="L202" s="28">
        <v>1</v>
      </c>
      <c r="M202" s="28">
        <v>1</v>
      </c>
      <c r="N202" s="14" t="s">
        <v>21</v>
      </c>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row>
    <row r="203" spans="1:213" s="2" customFormat="1" ht="43.5" customHeight="1">
      <c r="A203" s="13" t="s">
        <v>824</v>
      </c>
      <c r="B203" s="14">
        <v>44558</v>
      </c>
      <c r="C203" s="90" t="s">
        <v>825</v>
      </c>
      <c r="D203" s="52">
        <v>1792000000</v>
      </c>
      <c r="E203" s="38" t="s">
        <v>826</v>
      </c>
      <c r="F203" s="38" t="s">
        <v>827</v>
      </c>
      <c r="G203" s="59">
        <v>216</v>
      </c>
      <c r="H203" s="58">
        <v>0</v>
      </c>
      <c r="I203" s="59">
        <v>0</v>
      </c>
      <c r="J203" s="14">
        <v>44558</v>
      </c>
      <c r="K203" s="14">
        <v>44773</v>
      </c>
      <c r="L203" s="28">
        <v>0.17</v>
      </c>
      <c r="M203" s="28">
        <v>0.17</v>
      </c>
      <c r="N203" s="14" t="s">
        <v>21</v>
      </c>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row>
    <row r="204" spans="1:213" s="2" customFormat="1" ht="43.5" customHeight="1">
      <c r="A204" s="13" t="s">
        <v>828</v>
      </c>
      <c r="B204" s="14">
        <v>44559</v>
      </c>
      <c r="C204" s="90" t="s">
        <v>829</v>
      </c>
      <c r="D204" s="52">
        <v>325089011</v>
      </c>
      <c r="E204" s="38" t="s">
        <v>830</v>
      </c>
      <c r="F204" s="38"/>
      <c r="G204" s="59">
        <v>76</v>
      </c>
      <c r="H204" s="58">
        <v>0</v>
      </c>
      <c r="I204" s="59">
        <v>0</v>
      </c>
      <c r="J204" s="14">
        <v>44560</v>
      </c>
      <c r="K204" s="14">
        <v>44635</v>
      </c>
      <c r="L204" s="35">
        <v>0</v>
      </c>
      <c r="M204" s="35">
        <v>0</v>
      </c>
      <c r="N204" s="14" t="s">
        <v>21</v>
      </c>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row>
    <row r="205" spans="1:213" s="2" customFormat="1" ht="43.5" customHeight="1">
      <c r="A205" s="13" t="s">
        <v>831</v>
      </c>
      <c r="B205" s="14">
        <v>44558</v>
      </c>
      <c r="C205" s="92" t="s">
        <v>832</v>
      </c>
      <c r="D205" s="52">
        <v>531999000</v>
      </c>
      <c r="E205" s="38" t="s">
        <v>833</v>
      </c>
      <c r="F205" s="38" t="s">
        <v>834</v>
      </c>
      <c r="G205" s="59">
        <v>212</v>
      </c>
      <c r="H205" s="58">
        <v>0</v>
      </c>
      <c r="I205" s="59">
        <v>0</v>
      </c>
      <c r="J205" s="14">
        <v>44560</v>
      </c>
      <c r="K205" s="14">
        <v>44771</v>
      </c>
      <c r="L205" s="35">
        <v>0</v>
      </c>
      <c r="M205" s="35">
        <v>0</v>
      </c>
      <c r="N205" s="14" t="s">
        <v>21</v>
      </c>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row>
    <row r="206" spans="1:213" s="2" customFormat="1" ht="43.5" customHeight="1">
      <c r="A206" s="13" t="s">
        <v>835</v>
      </c>
      <c r="B206" s="14">
        <v>44558</v>
      </c>
      <c r="C206" s="90" t="s">
        <v>836</v>
      </c>
      <c r="D206" s="52">
        <v>7857000000</v>
      </c>
      <c r="E206" s="38" t="s">
        <v>837</v>
      </c>
      <c r="F206" s="38" t="s">
        <v>205</v>
      </c>
      <c r="G206" s="59">
        <v>215</v>
      </c>
      <c r="H206" s="58">
        <v>0</v>
      </c>
      <c r="I206" s="59">
        <v>0</v>
      </c>
      <c r="J206" s="14">
        <v>44559</v>
      </c>
      <c r="K206" s="14">
        <v>44773</v>
      </c>
      <c r="L206" s="28">
        <v>0.02</v>
      </c>
      <c r="M206" s="28">
        <v>0.02</v>
      </c>
      <c r="N206" s="14" t="s">
        <v>21</v>
      </c>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row>
    <row r="207" spans="1:213" s="2" customFormat="1" ht="43.5" customHeight="1">
      <c r="A207" s="13" t="s">
        <v>838</v>
      </c>
      <c r="B207" s="14">
        <v>44559</v>
      </c>
      <c r="C207" s="90" t="s">
        <v>839</v>
      </c>
      <c r="D207" s="52">
        <v>1028500000</v>
      </c>
      <c r="E207" s="38" t="s">
        <v>74</v>
      </c>
      <c r="F207" s="38" t="s">
        <v>840</v>
      </c>
      <c r="G207" s="59">
        <v>304</v>
      </c>
      <c r="H207" s="58">
        <v>0</v>
      </c>
      <c r="I207" s="59">
        <v>0</v>
      </c>
      <c r="J207" s="14">
        <v>44559</v>
      </c>
      <c r="K207" s="14">
        <v>44862</v>
      </c>
      <c r="L207" s="28">
        <v>0.02</v>
      </c>
      <c r="M207" s="28">
        <v>0.02</v>
      </c>
      <c r="N207" s="14" t="s">
        <v>21</v>
      </c>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row>
    <row r="208" spans="1:213" s="2" customFormat="1" ht="43.5" customHeight="1">
      <c r="A208" s="13" t="s">
        <v>841</v>
      </c>
      <c r="B208" s="14">
        <v>44559</v>
      </c>
      <c r="C208" s="90" t="s">
        <v>842</v>
      </c>
      <c r="D208" s="52">
        <v>695309067</v>
      </c>
      <c r="E208" s="38" t="s">
        <v>843</v>
      </c>
      <c r="F208" s="38" t="s">
        <v>823</v>
      </c>
      <c r="G208" s="59">
        <v>214</v>
      </c>
      <c r="H208" s="58">
        <v>0</v>
      </c>
      <c r="I208" s="59">
        <v>0</v>
      </c>
      <c r="J208" s="14">
        <v>44559</v>
      </c>
      <c r="K208" s="14">
        <v>44772</v>
      </c>
      <c r="L208" s="28">
        <v>1</v>
      </c>
      <c r="M208" s="28">
        <v>1</v>
      </c>
      <c r="N208" s="14" t="s">
        <v>21</v>
      </c>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row>
    <row r="209" spans="1:216" s="2" customFormat="1" ht="43.5" customHeight="1">
      <c r="A209" s="13" t="s">
        <v>844</v>
      </c>
      <c r="B209" s="14">
        <v>44559</v>
      </c>
      <c r="C209" s="90" t="s">
        <v>845</v>
      </c>
      <c r="D209" s="52">
        <v>273927780.10000002</v>
      </c>
      <c r="E209" s="38" t="s">
        <v>846</v>
      </c>
      <c r="F209" s="38" t="s">
        <v>802</v>
      </c>
      <c r="G209" s="59">
        <v>3</v>
      </c>
      <c r="H209" s="58">
        <v>0</v>
      </c>
      <c r="I209" s="59">
        <v>0</v>
      </c>
      <c r="J209" s="14">
        <v>44559</v>
      </c>
      <c r="K209" s="14">
        <v>44561</v>
      </c>
      <c r="L209" s="28">
        <v>1</v>
      </c>
      <c r="M209" s="28">
        <v>1</v>
      </c>
      <c r="N209" s="14" t="s">
        <v>21</v>
      </c>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row>
    <row r="210" spans="1:216" s="2" customFormat="1" ht="43.5" customHeight="1">
      <c r="A210" s="13" t="s">
        <v>847</v>
      </c>
      <c r="B210" s="14">
        <v>44565</v>
      </c>
      <c r="C210" s="90" t="s">
        <v>848</v>
      </c>
      <c r="D210" s="52">
        <v>95591945</v>
      </c>
      <c r="E210" s="38" t="s">
        <v>508</v>
      </c>
      <c r="F210" s="38" t="s">
        <v>702</v>
      </c>
      <c r="G210" s="59">
        <v>120</v>
      </c>
      <c r="H210" s="58">
        <v>0</v>
      </c>
      <c r="I210" s="59">
        <v>0</v>
      </c>
      <c r="J210" s="14">
        <v>44565</v>
      </c>
      <c r="K210" s="14">
        <v>44684</v>
      </c>
      <c r="L210" s="35">
        <v>0</v>
      </c>
      <c r="M210" s="35">
        <v>0</v>
      </c>
      <c r="N210" s="14" t="s">
        <v>21</v>
      </c>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row>
    <row r="211" spans="1:216" s="2" customFormat="1" ht="43.5" customHeight="1">
      <c r="A211" s="13" t="s">
        <v>849</v>
      </c>
      <c r="B211" s="14">
        <v>44566</v>
      </c>
      <c r="C211" s="90" t="s">
        <v>850</v>
      </c>
      <c r="D211" s="52">
        <v>93280000</v>
      </c>
      <c r="E211" s="38" t="s">
        <v>562</v>
      </c>
      <c r="F211" s="38" t="s">
        <v>702</v>
      </c>
      <c r="G211" s="59">
        <v>334</v>
      </c>
      <c r="H211" s="58">
        <v>0</v>
      </c>
      <c r="I211" s="59">
        <v>0</v>
      </c>
      <c r="J211" s="14">
        <v>44566</v>
      </c>
      <c r="K211" s="14">
        <v>44899</v>
      </c>
      <c r="L211" s="35">
        <v>0</v>
      </c>
      <c r="M211" s="35">
        <v>0</v>
      </c>
      <c r="N211" s="14" t="s">
        <v>21</v>
      </c>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row>
    <row r="212" spans="1:216" s="2" customFormat="1" ht="43.5" customHeight="1">
      <c r="A212" s="13" t="s">
        <v>851</v>
      </c>
      <c r="B212" s="14">
        <v>44579</v>
      </c>
      <c r="C212" s="90" t="s">
        <v>852</v>
      </c>
      <c r="D212" s="52">
        <v>97165838</v>
      </c>
      <c r="E212" s="38" t="s">
        <v>853</v>
      </c>
      <c r="F212" s="38" t="s">
        <v>308</v>
      </c>
      <c r="G212" s="59">
        <v>334</v>
      </c>
      <c r="H212" s="58">
        <v>0</v>
      </c>
      <c r="I212" s="59">
        <v>0</v>
      </c>
      <c r="J212" s="14">
        <v>44579</v>
      </c>
      <c r="K212" s="14">
        <v>44912</v>
      </c>
      <c r="L212" s="35">
        <v>0</v>
      </c>
      <c r="M212" s="35">
        <v>0</v>
      </c>
      <c r="N212" s="14" t="s">
        <v>21</v>
      </c>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row>
    <row r="213" spans="1:216" s="2" customFormat="1" ht="43.5" customHeight="1">
      <c r="A213" s="13" t="s">
        <v>854</v>
      </c>
      <c r="B213" s="14">
        <v>44580</v>
      </c>
      <c r="C213" s="90" t="s">
        <v>855</v>
      </c>
      <c r="D213" s="52">
        <v>96817501</v>
      </c>
      <c r="E213" s="38" t="s">
        <v>307</v>
      </c>
      <c r="F213" s="38" t="s">
        <v>308</v>
      </c>
      <c r="G213" s="59">
        <v>334</v>
      </c>
      <c r="H213" s="58">
        <v>0</v>
      </c>
      <c r="I213" s="59">
        <v>0</v>
      </c>
      <c r="J213" s="14">
        <v>44580</v>
      </c>
      <c r="K213" s="14">
        <v>44913</v>
      </c>
      <c r="L213" s="35">
        <v>0</v>
      </c>
      <c r="M213" s="35">
        <v>0</v>
      </c>
      <c r="N213" s="14" t="s">
        <v>21</v>
      </c>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row>
    <row r="214" spans="1:216" s="2" customFormat="1" ht="43.5" customHeight="1">
      <c r="A214" s="13" t="s">
        <v>856</v>
      </c>
      <c r="B214" s="14">
        <v>44580</v>
      </c>
      <c r="C214" s="90" t="s">
        <v>857</v>
      </c>
      <c r="D214" s="52">
        <v>366442781</v>
      </c>
      <c r="E214" s="38" t="s">
        <v>858</v>
      </c>
      <c r="F214" s="38" t="s">
        <v>205</v>
      </c>
      <c r="G214" s="59">
        <v>346</v>
      </c>
      <c r="H214" s="58">
        <v>0</v>
      </c>
      <c r="I214" s="59">
        <v>0</v>
      </c>
      <c r="J214" s="14">
        <v>44580</v>
      </c>
      <c r="K214" s="14">
        <v>44925</v>
      </c>
      <c r="L214" s="28">
        <v>0.11</v>
      </c>
      <c r="M214" s="28">
        <v>0.11</v>
      </c>
      <c r="N214" s="14" t="s">
        <v>21</v>
      </c>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row>
    <row r="215" spans="1:216" s="2" customFormat="1" ht="43.5" customHeight="1">
      <c r="A215" s="13" t="s">
        <v>859</v>
      </c>
      <c r="B215" s="14">
        <v>44580</v>
      </c>
      <c r="C215" s="90" t="s">
        <v>860</v>
      </c>
      <c r="D215" s="52">
        <v>97170400</v>
      </c>
      <c r="E215" s="38" t="s">
        <v>453</v>
      </c>
      <c r="F215" s="38" t="s">
        <v>861</v>
      </c>
      <c r="G215" s="59">
        <v>345</v>
      </c>
      <c r="H215" s="58">
        <v>0</v>
      </c>
      <c r="I215" s="59">
        <v>0</v>
      </c>
      <c r="J215" s="14">
        <v>44581</v>
      </c>
      <c r="K215" s="14">
        <v>44925</v>
      </c>
      <c r="L215" s="28">
        <v>0.9</v>
      </c>
      <c r="M215" s="28">
        <v>0.9</v>
      </c>
      <c r="N215" s="14" t="s">
        <v>21</v>
      </c>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row>
    <row r="216" spans="1:216" s="2" customFormat="1" ht="43.5" customHeight="1">
      <c r="A216" s="13" t="s">
        <v>862</v>
      </c>
      <c r="B216" s="14">
        <v>44580</v>
      </c>
      <c r="C216" s="90" t="s">
        <v>863</v>
      </c>
      <c r="D216" s="52">
        <v>65178102</v>
      </c>
      <c r="E216" s="38" t="s">
        <v>274</v>
      </c>
      <c r="F216" s="38" t="s">
        <v>864</v>
      </c>
      <c r="G216" s="59">
        <v>345</v>
      </c>
      <c r="H216" s="58">
        <v>0</v>
      </c>
      <c r="I216" s="59">
        <v>0</v>
      </c>
      <c r="J216" s="14">
        <v>44581</v>
      </c>
      <c r="K216" s="14">
        <v>44925</v>
      </c>
      <c r="L216" s="28">
        <v>0.1242</v>
      </c>
      <c r="M216" s="28">
        <v>0.1242</v>
      </c>
      <c r="N216" s="14" t="s">
        <v>21</v>
      </c>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row>
    <row r="217" spans="1:216" s="2" customFormat="1" ht="43.5" customHeight="1">
      <c r="A217" s="13" t="s">
        <v>865</v>
      </c>
      <c r="B217" s="14">
        <v>44581</v>
      </c>
      <c r="C217" s="90" t="s">
        <v>866</v>
      </c>
      <c r="D217" s="52">
        <v>91425000</v>
      </c>
      <c r="E217" s="38" t="s">
        <v>867</v>
      </c>
      <c r="F217" s="38" t="s">
        <v>378</v>
      </c>
      <c r="G217" s="59">
        <v>346</v>
      </c>
      <c r="H217" s="58">
        <v>0</v>
      </c>
      <c r="I217" s="59">
        <v>0</v>
      </c>
      <c r="J217" s="14">
        <v>44581</v>
      </c>
      <c r="K217" s="14">
        <v>44926</v>
      </c>
      <c r="L217" s="35">
        <v>0</v>
      </c>
      <c r="M217" s="35">
        <v>0</v>
      </c>
      <c r="N217" s="14" t="s">
        <v>21</v>
      </c>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row>
    <row r="218" spans="1:216" s="2" customFormat="1" ht="43.5" customHeight="1">
      <c r="A218" s="13" t="s">
        <v>868</v>
      </c>
      <c r="B218" s="14">
        <v>44581</v>
      </c>
      <c r="C218" s="90" t="s">
        <v>869</v>
      </c>
      <c r="D218" s="52">
        <v>263069592</v>
      </c>
      <c r="E218" s="38" t="s">
        <v>870</v>
      </c>
      <c r="F218" s="38" t="s">
        <v>205</v>
      </c>
      <c r="G218" s="59">
        <v>346</v>
      </c>
      <c r="H218" s="58">
        <v>0</v>
      </c>
      <c r="I218" s="59">
        <v>0</v>
      </c>
      <c r="J218" s="14">
        <v>44581</v>
      </c>
      <c r="K218" s="14">
        <v>44926</v>
      </c>
      <c r="L218" s="28">
        <v>0.11</v>
      </c>
      <c r="M218" s="28">
        <v>0.11</v>
      </c>
      <c r="N218" s="14" t="s">
        <v>21</v>
      </c>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row>
    <row r="219" spans="1:216" s="2" customFormat="1" ht="43.5" customHeight="1">
      <c r="A219" s="13" t="s">
        <v>871</v>
      </c>
      <c r="B219" s="14">
        <v>44581</v>
      </c>
      <c r="C219" s="90" t="s">
        <v>872</v>
      </c>
      <c r="D219" s="52">
        <v>263069592</v>
      </c>
      <c r="E219" s="38" t="s">
        <v>873</v>
      </c>
      <c r="F219" s="38" t="s">
        <v>205</v>
      </c>
      <c r="G219" s="59">
        <v>344</v>
      </c>
      <c r="H219" s="58">
        <v>0</v>
      </c>
      <c r="I219" s="59">
        <v>0</v>
      </c>
      <c r="J219" s="14">
        <v>44582</v>
      </c>
      <c r="K219" s="14">
        <v>44925</v>
      </c>
      <c r="L219" s="28">
        <v>0.11</v>
      </c>
      <c r="M219" s="28">
        <v>0.11</v>
      </c>
      <c r="N219" s="14" t="s">
        <v>21</v>
      </c>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row>
    <row r="220" spans="1:216" s="2" customFormat="1" ht="43.5" customHeight="1">
      <c r="A220" s="13" t="s">
        <v>874</v>
      </c>
      <c r="B220" s="14">
        <v>44582</v>
      </c>
      <c r="C220" s="90" t="s">
        <v>406</v>
      </c>
      <c r="D220" s="52">
        <v>263069592</v>
      </c>
      <c r="E220" s="38" t="s">
        <v>407</v>
      </c>
      <c r="F220" s="38" t="s">
        <v>205</v>
      </c>
      <c r="G220" s="59">
        <v>344</v>
      </c>
      <c r="H220" s="58">
        <v>0</v>
      </c>
      <c r="I220" s="59">
        <v>0</v>
      </c>
      <c r="J220" s="14">
        <v>44582</v>
      </c>
      <c r="K220" s="14">
        <v>44925</v>
      </c>
      <c r="L220" s="28">
        <v>0.11</v>
      </c>
      <c r="M220" s="28">
        <v>0.11</v>
      </c>
      <c r="N220" s="14" t="s">
        <v>21</v>
      </c>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row>
    <row r="221" spans="1:216" s="2" customFormat="1" ht="43.5" customHeight="1">
      <c r="A221" s="13" t="s">
        <v>875</v>
      </c>
      <c r="B221" s="14">
        <v>44581</v>
      </c>
      <c r="C221" s="90" t="s">
        <v>876</v>
      </c>
      <c r="D221" s="52">
        <v>263069592</v>
      </c>
      <c r="E221" s="38" t="s">
        <v>877</v>
      </c>
      <c r="F221" s="38" t="s">
        <v>205</v>
      </c>
      <c r="G221" s="59">
        <v>345</v>
      </c>
      <c r="H221" s="58">
        <v>0</v>
      </c>
      <c r="I221" s="59">
        <v>0</v>
      </c>
      <c r="J221" s="14">
        <v>44581</v>
      </c>
      <c r="K221" s="14">
        <v>44925</v>
      </c>
      <c r="L221" s="28">
        <v>0.11</v>
      </c>
      <c r="M221" s="28">
        <v>0.11</v>
      </c>
      <c r="N221" s="14" t="s">
        <v>21</v>
      </c>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row>
    <row r="222" spans="1:216" s="2" customFormat="1" ht="43.5" customHeight="1">
      <c r="A222" s="13" t="s">
        <v>878</v>
      </c>
      <c r="B222" s="14">
        <v>44582</v>
      </c>
      <c r="C222" s="90" t="s">
        <v>879</v>
      </c>
      <c r="D222" s="52">
        <v>91697508</v>
      </c>
      <c r="E222" s="38" t="s">
        <v>880</v>
      </c>
      <c r="F222" s="38" t="s">
        <v>702</v>
      </c>
      <c r="G222" s="59">
        <v>181</v>
      </c>
      <c r="H222" s="58">
        <v>0</v>
      </c>
      <c r="I222" s="59">
        <v>0</v>
      </c>
      <c r="J222" s="14">
        <v>44582</v>
      </c>
      <c r="K222" s="14">
        <v>44762</v>
      </c>
      <c r="L222" s="35">
        <v>0</v>
      </c>
      <c r="M222" s="35">
        <v>0</v>
      </c>
      <c r="N222" s="14" t="s">
        <v>21</v>
      </c>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row>
    <row r="223" spans="1:216" s="2" customFormat="1" ht="43.5" customHeight="1">
      <c r="A223" s="13" t="s">
        <v>881</v>
      </c>
      <c r="B223" s="14">
        <v>44582</v>
      </c>
      <c r="C223" s="90" t="s">
        <v>882</v>
      </c>
      <c r="D223" s="52">
        <v>253839080</v>
      </c>
      <c r="E223" s="38" t="s">
        <v>411</v>
      </c>
      <c r="F223" s="38" t="s">
        <v>412</v>
      </c>
      <c r="G223" s="59">
        <v>334</v>
      </c>
      <c r="H223" s="58">
        <v>0</v>
      </c>
      <c r="I223" s="59">
        <v>0</v>
      </c>
      <c r="J223" s="14">
        <v>44582</v>
      </c>
      <c r="K223" s="14">
        <v>44915</v>
      </c>
      <c r="L223" s="35">
        <v>0</v>
      </c>
      <c r="M223" s="35">
        <v>0</v>
      </c>
      <c r="N223" s="14" t="s">
        <v>21</v>
      </c>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row>
    <row r="224" spans="1:216" s="2" customFormat="1" ht="43.5" customHeight="1">
      <c r="A224" s="13" t="s">
        <v>883</v>
      </c>
      <c r="B224" s="14">
        <v>44582</v>
      </c>
      <c r="C224" s="90" t="s">
        <v>884</v>
      </c>
      <c r="D224" s="52">
        <v>96888747</v>
      </c>
      <c r="E224" s="38" t="s">
        <v>885</v>
      </c>
      <c r="F224" s="38" t="s">
        <v>886</v>
      </c>
      <c r="G224" s="59">
        <v>342</v>
      </c>
      <c r="H224" s="58">
        <v>0</v>
      </c>
      <c r="I224" s="59">
        <v>0</v>
      </c>
      <c r="J224" s="14">
        <v>44585</v>
      </c>
      <c r="K224" s="14">
        <v>44926</v>
      </c>
      <c r="L224" s="28">
        <v>0.09</v>
      </c>
      <c r="M224" s="28">
        <v>0.09</v>
      </c>
      <c r="N224" s="14" t="s">
        <v>21</v>
      </c>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row>
    <row r="225" spans="1:216" s="2" customFormat="1" ht="43.5" customHeight="1">
      <c r="A225" s="13" t="s">
        <v>887</v>
      </c>
      <c r="B225" s="14">
        <v>44582</v>
      </c>
      <c r="C225" s="90" t="s">
        <v>888</v>
      </c>
      <c r="D225" s="52">
        <v>263069592</v>
      </c>
      <c r="E225" s="38" t="s">
        <v>469</v>
      </c>
      <c r="F225" s="38" t="s">
        <v>205</v>
      </c>
      <c r="G225" s="59">
        <v>344</v>
      </c>
      <c r="H225" s="58">
        <v>0</v>
      </c>
      <c r="I225" s="59">
        <v>0</v>
      </c>
      <c r="J225" s="14">
        <v>44582</v>
      </c>
      <c r="K225" s="14">
        <v>44925</v>
      </c>
      <c r="L225" s="28">
        <v>0.11</v>
      </c>
      <c r="M225" s="28">
        <v>0.11</v>
      </c>
      <c r="N225" s="14" t="s">
        <v>21</v>
      </c>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row>
    <row r="226" spans="1:216" s="2" customFormat="1" ht="43.5" customHeight="1">
      <c r="A226" s="13" t="s">
        <v>889</v>
      </c>
      <c r="B226" s="14">
        <v>44582</v>
      </c>
      <c r="C226" s="90" t="s">
        <v>890</v>
      </c>
      <c r="D226" s="52">
        <v>352554279</v>
      </c>
      <c r="E226" s="38" t="s">
        <v>472</v>
      </c>
      <c r="F226" s="38" t="s">
        <v>412</v>
      </c>
      <c r="G226" s="59">
        <v>334</v>
      </c>
      <c r="H226" s="58">
        <v>0</v>
      </c>
      <c r="I226" s="59">
        <v>0</v>
      </c>
      <c r="J226" s="14">
        <v>44582</v>
      </c>
      <c r="K226" s="14">
        <v>44915</v>
      </c>
      <c r="L226" s="35">
        <v>0</v>
      </c>
      <c r="M226" s="35">
        <v>0</v>
      </c>
      <c r="N226" s="14" t="s">
        <v>21</v>
      </c>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row>
    <row r="227" spans="1:216" s="2" customFormat="1" ht="43.5" customHeight="1">
      <c r="A227" s="13" t="s">
        <v>891</v>
      </c>
      <c r="B227" s="14">
        <v>44582</v>
      </c>
      <c r="C227" s="90" t="s">
        <v>892</v>
      </c>
      <c r="D227" s="52">
        <v>197430398</v>
      </c>
      <c r="E227" s="38" t="s">
        <v>424</v>
      </c>
      <c r="F227" s="38" t="s">
        <v>412</v>
      </c>
      <c r="G227" s="59">
        <v>334</v>
      </c>
      <c r="H227" s="58">
        <v>0</v>
      </c>
      <c r="I227" s="59">
        <v>0</v>
      </c>
      <c r="J227" s="14">
        <v>44585</v>
      </c>
      <c r="K227" s="14">
        <v>44918</v>
      </c>
      <c r="L227" s="35">
        <v>0</v>
      </c>
      <c r="M227" s="35">
        <v>0</v>
      </c>
      <c r="N227" s="14" t="s">
        <v>21</v>
      </c>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row>
    <row r="228" spans="1:216" s="2" customFormat="1" ht="43.5" customHeight="1">
      <c r="A228" s="13" t="s">
        <v>893</v>
      </c>
      <c r="B228" s="14">
        <v>44582</v>
      </c>
      <c r="C228" s="90" t="s">
        <v>417</v>
      </c>
      <c r="D228" s="52">
        <v>197430398</v>
      </c>
      <c r="E228" s="38" t="s">
        <v>894</v>
      </c>
      <c r="F228" s="38" t="s">
        <v>412</v>
      </c>
      <c r="G228" s="59">
        <v>334</v>
      </c>
      <c r="H228" s="58">
        <v>0</v>
      </c>
      <c r="I228" s="59">
        <v>0</v>
      </c>
      <c r="J228" s="14">
        <v>44585</v>
      </c>
      <c r="K228" s="14">
        <v>44918</v>
      </c>
      <c r="L228" s="35">
        <v>0</v>
      </c>
      <c r="M228" s="35">
        <v>0</v>
      </c>
      <c r="N228" s="14" t="s">
        <v>21</v>
      </c>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row>
    <row r="229" spans="1:216" s="2" customFormat="1" ht="43.5" customHeight="1">
      <c r="A229" s="13" t="s">
        <v>895</v>
      </c>
      <c r="B229" s="14">
        <v>44586</v>
      </c>
      <c r="C229" s="90" t="s">
        <v>896</v>
      </c>
      <c r="D229" s="52">
        <v>140000000</v>
      </c>
      <c r="E229" s="38" t="s">
        <v>897</v>
      </c>
      <c r="F229" s="38" t="s">
        <v>412</v>
      </c>
      <c r="G229" s="59">
        <v>118</v>
      </c>
      <c r="H229" s="58">
        <v>0</v>
      </c>
      <c r="I229" s="59">
        <v>0</v>
      </c>
      <c r="J229" s="14">
        <v>44587</v>
      </c>
      <c r="K229" s="14">
        <v>44704</v>
      </c>
      <c r="L229" s="35">
        <v>0</v>
      </c>
      <c r="M229" s="35">
        <v>0</v>
      </c>
      <c r="N229" s="14" t="s">
        <v>21</v>
      </c>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row>
    <row r="230" spans="1:216" s="2" customFormat="1" ht="43.5" customHeight="1">
      <c r="A230" s="13" t="s">
        <v>898</v>
      </c>
      <c r="B230" s="14">
        <v>44585</v>
      </c>
      <c r="C230" s="90" t="s">
        <v>899</v>
      </c>
      <c r="D230" s="52">
        <v>220000000</v>
      </c>
      <c r="E230" s="38" t="s">
        <v>782</v>
      </c>
      <c r="F230" s="38" t="s">
        <v>412</v>
      </c>
      <c r="G230" s="59">
        <v>334</v>
      </c>
      <c r="H230" s="58">
        <v>0</v>
      </c>
      <c r="I230" s="59">
        <v>0</v>
      </c>
      <c r="J230" s="14">
        <v>44585</v>
      </c>
      <c r="K230" s="14">
        <v>44918</v>
      </c>
      <c r="L230" s="35">
        <v>0</v>
      </c>
      <c r="M230" s="35">
        <v>0</v>
      </c>
      <c r="N230" s="14" t="s">
        <v>21</v>
      </c>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row>
    <row r="231" spans="1:216" s="2" customFormat="1" ht="43.5" customHeight="1">
      <c r="A231" s="13" t="s">
        <v>900</v>
      </c>
      <c r="B231" s="14">
        <v>44585</v>
      </c>
      <c r="C231" s="90" t="s">
        <v>901</v>
      </c>
      <c r="D231" s="52">
        <v>220000000</v>
      </c>
      <c r="E231" s="38" t="s">
        <v>788</v>
      </c>
      <c r="F231" s="38" t="s">
        <v>412</v>
      </c>
      <c r="G231" s="59">
        <v>334</v>
      </c>
      <c r="H231" s="58">
        <v>0</v>
      </c>
      <c r="I231" s="59">
        <v>0</v>
      </c>
      <c r="J231" s="14">
        <v>44586</v>
      </c>
      <c r="K231" s="14">
        <v>44919</v>
      </c>
      <c r="L231" s="35">
        <v>0</v>
      </c>
      <c r="M231" s="35">
        <v>0</v>
      </c>
      <c r="N231" s="14" t="s">
        <v>21</v>
      </c>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row>
    <row r="232" spans="1:216" s="2" customFormat="1" ht="43.5" customHeight="1">
      <c r="A232" s="13" t="s">
        <v>902</v>
      </c>
      <c r="B232" s="14">
        <v>44587</v>
      </c>
      <c r="C232" s="90" t="s">
        <v>903</v>
      </c>
      <c r="D232" s="52">
        <v>158366628</v>
      </c>
      <c r="E232" s="38" t="s">
        <v>447</v>
      </c>
      <c r="F232" s="38" t="s">
        <v>904</v>
      </c>
      <c r="G232" s="59">
        <v>181</v>
      </c>
      <c r="H232" s="58">
        <v>0</v>
      </c>
      <c r="I232" s="59">
        <v>0</v>
      </c>
      <c r="J232" s="14">
        <v>44587</v>
      </c>
      <c r="K232" s="14">
        <v>44767</v>
      </c>
      <c r="L232" s="35">
        <v>0</v>
      </c>
      <c r="M232" s="35">
        <v>0</v>
      </c>
      <c r="N232" s="14" t="s">
        <v>21</v>
      </c>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row>
    <row r="233" spans="1:216" s="2" customFormat="1" ht="43.5" customHeight="1">
      <c r="A233" s="13" t="s">
        <v>905</v>
      </c>
      <c r="B233" s="14">
        <v>44587</v>
      </c>
      <c r="C233" s="90" t="s">
        <v>906</v>
      </c>
      <c r="D233" s="52">
        <v>220000000</v>
      </c>
      <c r="E233" s="38" t="s">
        <v>907</v>
      </c>
      <c r="F233" s="38" t="s">
        <v>412</v>
      </c>
      <c r="G233" s="59">
        <v>334</v>
      </c>
      <c r="H233" s="58">
        <v>0</v>
      </c>
      <c r="I233" s="59">
        <v>0</v>
      </c>
      <c r="J233" s="14">
        <v>44587</v>
      </c>
      <c r="K233" s="14">
        <v>44920</v>
      </c>
      <c r="L233" s="35">
        <v>0</v>
      </c>
      <c r="M233" s="35">
        <v>0</v>
      </c>
      <c r="N233" s="14" t="s">
        <v>21</v>
      </c>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row>
    <row r="234" spans="1:216" s="2" customFormat="1" ht="43.5" customHeight="1">
      <c r="A234" s="13" t="s">
        <v>908</v>
      </c>
      <c r="B234" s="14">
        <v>44585</v>
      </c>
      <c r="C234" s="90" t="s">
        <v>909</v>
      </c>
      <c r="D234" s="52">
        <v>99282800</v>
      </c>
      <c r="E234" s="38" t="s">
        <v>910</v>
      </c>
      <c r="F234" s="38" t="s">
        <v>911</v>
      </c>
      <c r="G234" s="59">
        <v>220</v>
      </c>
      <c r="H234" s="58">
        <v>0</v>
      </c>
      <c r="I234" s="59">
        <v>0</v>
      </c>
      <c r="J234" s="14">
        <v>44585</v>
      </c>
      <c r="K234" s="14">
        <v>44804</v>
      </c>
      <c r="L234" s="28">
        <v>0.17</v>
      </c>
      <c r="M234" s="28">
        <v>0.17</v>
      </c>
      <c r="N234" s="14" t="s">
        <v>21</v>
      </c>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row>
    <row r="235" spans="1:216" s="2" customFormat="1" ht="43.5" customHeight="1">
      <c r="A235" s="13" t="s">
        <v>912</v>
      </c>
      <c r="B235" s="14">
        <v>44585</v>
      </c>
      <c r="C235" s="90" t="s">
        <v>913</v>
      </c>
      <c r="D235" s="52">
        <v>220000000</v>
      </c>
      <c r="E235" s="38" t="s">
        <v>914</v>
      </c>
      <c r="F235" s="38" t="s">
        <v>412</v>
      </c>
      <c r="G235" s="59">
        <v>334</v>
      </c>
      <c r="H235" s="58">
        <v>0</v>
      </c>
      <c r="I235" s="59">
        <v>0</v>
      </c>
      <c r="J235" s="14">
        <v>44586</v>
      </c>
      <c r="K235" s="14">
        <v>44919</v>
      </c>
      <c r="L235" s="35">
        <v>0</v>
      </c>
      <c r="M235" s="35">
        <v>0</v>
      </c>
      <c r="N235" s="14" t="s">
        <v>21</v>
      </c>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row>
    <row r="236" spans="1:216" s="2" customFormat="1" ht="43.5" customHeight="1">
      <c r="A236" s="13" t="s">
        <v>915</v>
      </c>
      <c r="B236" s="14">
        <v>44586</v>
      </c>
      <c r="C236" s="90" t="s">
        <v>916</v>
      </c>
      <c r="D236" s="52">
        <v>72000000</v>
      </c>
      <c r="E236" s="38" t="s">
        <v>457</v>
      </c>
      <c r="F236" s="38" t="s">
        <v>917</v>
      </c>
      <c r="G236" s="59">
        <v>243</v>
      </c>
      <c r="H236" s="58">
        <v>0</v>
      </c>
      <c r="I236" s="59">
        <v>0</v>
      </c>
      <c r="J236" s="14">
        <v>44586</v>
      </c>
      <c r="K236" s="14">
        <v>44828</v>
      </c>
      <c r="L236" s="28">
        <v>0.125</v>
      </c>
      <c r="M236" s="28">
        <v>0.125</v>
      </c>
      <c r="N236" s="14" t="s">
        <v>21</v>
      </c>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row>
    <row r="237" spans="1:216" s="2" customFormat="1" ht="43.5" customHeight="1">
      <c r="A237" s="13" t="s">
        <v>918</v>
      </c>
      <c r="B237" s="14">
        <v>44585</v>
      </c>
      <c r="C237" s="90" t="s">
        <v>919</v>
      </c>
      <c r="D237" s="52">
        <v>72000000</v>
      </c>
      <c r="E237" s="38" t="s">
        <v>920</v>
      </c>
      <c r="F237" s="38" t="s">
        <v>917</v>
      </c>
      <c r="G237" s="59">
        <v>244</v>
      </c>
      <c r="H237" s="58">
        <v>0</v>
      </c>
      <c r="I237" s="59">
        <v>0</v>
      </c>
      <c r="J237" s="14">
        <v>44585</v>
      </c>
      <c r="K237" s="14">
        <v>44828</v>
      </c>
      <c r="L237" s="28">
        <v>0.125</v>
      </c>
      <c r="M237" s="28">
        <v>0.125</v>
      </c>
      <c r="N237" s="14" t="s">
        <v>21</v>
      </c>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row>
    <row r="238" spans="1:216" s="2" customFormat="1" ht="43.5" customHeight="1">
      <c r="A238" s="13" t="s">
        <v>921</v>
      </c>
      <c r="B238" s="14">
        <v>44585</v>
      </c>
      <c r="C238" s="90" t="s">
        <v>922</v>
      </c>
      <c r="D238" s="52">
        <v>79668144</v>
      </c>
      <c r="E238" s="38" t="s">
        <v>923</v>
      </c>
      <c r="F238" s="38" t="s">
        <v>605</v>
      </c>
      <c r="G238" s="59">
        <v>341</v>
      </c>
      <c r="H238" s="58">
        <v>0</v>
      </c>
      <c r="I238" s="59">
        <v>0</v>
      </c>
      <c r="J238" s="14">
        <v>44585</v>
      </c>
      <c r="K238" s="14">
        <v>44925</v>
      </c>
      <c r="L238" s="35">
        <v>0</v>
      </c>
      <c r="M238" s="35">
        <v>0</v>
      </c>
      <c r="N238" s="14" t="s">
        <v>21</v>
      </c>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row>
    <row r="239" spans="1:216" s="2" customFormat="1" ht="43.5" customHeight="1">
      <c r="A239" s="13" t="s">
        <v>924</v>
      </c>
      <c r="B239" s="14">
        <v>44587</v>
      </c>
      <c r="C239" s="90" t="s">
        <v>925</v>
      </c>
      <c r="D239" s="52">
        <v>86106196</v>
      </c>
      <c r="E239" s="38" t="s">
        <v>926</v>
      </c>
      <c r="F239" s="38" t="s">
        <v>927</v>
      </c>
      <c r="G239" s="59">
        <v>334</v>
      </c>
      <c r="H239" s="58">
        <v>0</v>
      </c>
      <c r="I239" s="59">
        <v>0</v>
      </c>
      <c r="J239" s="14">
        <v>44586</v>
      </c>
      <c r="K239" s="14">
        <v>44919</v>
      </c>
      <c r="L239" s="28">
        <v>0.09</v>
      </c>
      <c r="M239" s="28">
        <v>0.09</v>
      </c>
      <c r="N239" s="14" t="s">
        <v>21</v>
      </c>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row>
    <row r="240" spans="1:216" s="2" customFormat="1" ht="43.5" customHeight="1">
      <c r="A240" s="13" t="s">
        <v>928</v>
      </c>
      <c r="B240" s="14">
        <v>44586</v>
      </c>
      <c r="C240" s="90" t="s">
        <v>929</v>
      </c>
      <c r="D240" s="52">
        <v>55000000</v>
      </c>
      <c r="E240" s="38" t="s">
        <v>930</v>
      </c>
      <c r="F240" s="38" t="s">
        <v>931</v>
      </c>
      <c r="G240" s="59">
        <v>334</v>
      </c>
      <c r="H240" s="58">
        <v>0</v>
      </c>
      <c r="I240" s="59">
        <v>0</v>
      </c>
      <c r="J240" s="14">
        <v>44586</v>
      </c>
      <c r="K240" s="14">
        <v>44919</v>
      </c>
      <c r="L240" s="28">
        <v>0.09</v>
      </c>
      <c r="M240" s="28">
        <v>0.09</v>
      </c>
      <c r="N240" s="14" t="s">
        <v>21</v>
      </c>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row>
    <row r="241" spans="1:216" s="2" customFormat="1" ht="43.5" customHeight="1">
      <c r="A241" s="13" t="s">
        <v>932</v>
      </c>
      <c r="B241" s="14">
        <v>44585</v>
      </c>
      <c r="C241" s="90" t="s">
        <v>933</v>
      </c>
      <c r="D241" s="52">
        <v>80015866</v>
      </c>
      <c r="E241" s="38" t="s">
        <v>934</v>
      </c>
      <c r="F241" s="38" t="s">
        <v>20</v>
      </c>
      <c r="G241" s="59">
        <v>340</v>
      </c>
      <c r="H241" s="58">
        <v>0</v>
      </c>
      <c r="I241" s="59">
        <v>0</v>
      </c>
      <c r="J241" s="14">
        <v>44586</v>
      </c>
      <c r="K241" s="14">
        <v>44925</v>
      </c>
      <c r="L241" s="35">
        <v>0</v>
      </c>
      <c r="M241" s="35">
        <v>0</v>
      </c>
      <c r="N241" s="14" t="s">
        <v>21</v>
      </c>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row>
    <row r="242" spans="1:216" s="2" customFormat="1" ht="43.5" customHeight="1">
      <c r="A242" s="13" t="s">
        <v>935</v>
      </c>
      <c r="B242" s="14">
        <v>44586</v>
      </c>
      <c r="C242" s="90" t="s">
        <v>936</v>
      </c>
      <c r="D242" s="52">
        <v>60500000</v>
      </c>
      <c r="E242" s="38" t="s">
        <v>937</v>
      </c>
      <c r="F242" s="38" t="s">
        <v>938</v>
      </c>
      <c r="G242" s="59">
        <v>334</v>
      </c>
      <c r="H242" s="58">
        <v>0</v>
      </c>
      <c r="I242" s="59">
        <v>0</v>
      </c>
      <c r="J242" s="14">
        <v>44587</v>
      </c>
      <c r="K242" s="14">
        <v>44920</v>
      </c>
      <c r="L242" s="35">
        <v>0</v>
      </c>
      <c r="M242" s="35">
        <v>0</v>
      </c>
      <c r="N242" s="14" t="s">
        <v>21</v>
      </c>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row>
    <row r="243" spans="1:216" s="2" customFormat="1" ht="43.5" customHeight="1">
      <c r="A243" s="13" t="s">
        <v>939</v>
      </c>
      <c r="B243" s="14">
        <v>44587</v>
      </c>
      <c r="C243" s="90" t="s">
        <v>940</v>
      </c>
      <c r="D243" s="52">
        <v>81327400</v>
      </c>
      <c r="E243" s="38" t="s">
        <v>941</v>
      </c>
      <c r="F243" s="38" t="s">
        <v>931</v>
      </c>
      <c r="G243" s="59">
        <v>334</v>
      </c>
      <c r="H243" s="58">
        <v>0</v>
      </c>
      <c r="I243" s="59">
        <v>0</v>
      </c>
      <c r="J243" s="14">
        <v>44587</v>
      </c>
      <c r="K243" s="14">
        <v>44920</v>
      </c>
      <c r="L243" s="28">
        <v>0.09</v>
      </c>
      <c r="M243" s="28">
        <v>0.09</v>
      </c>
      <c r="N243" s="14" t="s">
        <v>21</v>
      </c>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row>
    <row r="244" spans="1:216" s="2" customFormat="1" ht="43.5" customHeight="1">
      <c r="A244" s="13" t="s">
        <v>942</v>
      </c>
      <c r="B244" s="14">
        <v>44586</v>
      </c>
      <c r="C244" s="90" t="s">
        <v>943</v>
      </c>
      <c r="D244" s="52">
        <v>81327400</v>
      </c>
      <c r="E244" s="38" t="s">
        <v>944</v>
      </c>
      <c r="F244" s="38" t="s">
        <v>931</v>
      </c>
      <c r="G244" s="59">
        <v>334</v>
      </c>
      <c r="H244" s="58">
        <v>0</v>
      </c>
      <c r="I244" s="59">
        <v>0</v>
      </c>
      <c r="J244" s="14">
        <v>44587</v>
      </c>
      <c r="K244" s="14">
        <v>44920</v>
      </c>
      <c r="L244" s="28">
        <v>0.09</v>
      </c>
      <c r="M244" s="28">
        <v>0.09</v>
      </c>
      <c r="N244" s="14" t="s">
        <v>21</v>
      </c>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row>
    <row r="245" spans="1:216" s="2" customFormat="1" ht="43.5" customHeight="1">
      <c r="A245" s="13" t="s">
        <v>945</v>
      </c>
      <c r="B245" s="14">
        <v>44586</v>
      </c>
      <c r="C245" s="90" t="s">
        <v>946</v>
      </c>
      <c r="D245" s="52">
        <v>30000000</v>
      </c>
      <c r="E245" s="38" t="s">
        <v>947</v>
      </c>
      <c r="F245" s="38" t="s">
        <v>931</v>
      </c>
      <c r="G245" s="59">
        <v>181</v>
      </c>
      <c r="H245" s="58">
        <v>0</v>
      </c>
      <c r="I245" s="59">
        <v>0</v>
      </c>
      <c r="J245" s="14">
        <v>44587</v>
      </c>
      <c r="K245" s="14">
        <v>44767</v>
      </c>
      <c r="L245" s="28">
        <v>0.16</v>
      </c>
      <c r="M245" s="28">
        <v>0.16</v>
      </c>
      <c r="N245" s="14" t="s">
        <v>21</v>
      </c>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row>
    <row r="246" spans="1:216" s="2" customFormat="1" ht="43.5" customHeight="1">
      <c r="A246" s="13" t="s">
        <v>948</v>
      </c>
      <c r="B246" s="14">
        <v>44587</v>
      </c>
      <c r="C246" s="90" t="s">
        <v>949</v>
      </c>
      <c r="D246" s="52">
        <v>46472800</v>
      </c>
      <c r="E246" s="38" t="s">
        <v>950</v>
      </c>
      <c r="F246" s="38" t="s">
        <v>931</v>
      </c>
      <c r="G246" s="59">
        <v>334</v>
      </c>
      <c r="H246" s="58">
        <v>0</v>
      </c>
      <c r="I246" s="59">
        <v>0</v>
      </c>
      <c r="J246" s="14">
        <v>44587</v>
      </c>
      <c r="K246" s="14">
        <v>44920</v>
      </c>
      <c r="L246" s="28">
        <v>0.09</v>
      </c>
      <c r="M246" s="28">
        <v>0.09</v>
      </c>
      <c r="N246" s="14" t="s">
        <v>21</v>
      </c>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row>
    <row r="247" spans="1:216" s="2" customFormat="1" ht="43.5" customHeight="1">
      <c r="A247" s="13" t="s">
        <v>951</v>
      </c>
      <c r="B247" s="14">
        <v>44587</v>
      </c>
      <c r="C247" s="90" t="s">
        <v>952</v>
      </c>
      <c r="D247" s="52">
        <v>44000000</v>
      </c>
      <c r="E247" s="38" t="s">
        <v>953</v>
      </c>
      <c r="F247" s="38" t="s">
        <v>163</v>
      </c>
      <c r="G247" s="59">
        <v>334</v>
      </c>
      <c r="H247" s="58">
        <v>0</v>
      </c>
      <c r="I247" s="59">
        <v>0</v>
      </c>
      <c r="J247" s="14">
        <v>44587</v>
      </c>
      <c r="K247" s="14">
        <v>44920</v>
      </c>
      <c r="L247" s="35">
        <v>0</v>
      </c>
      <c r="M247" s="35">
        <v>0</v>
      </c>
      <c r="N247" s="14" t="s">
        <v>21</v>
      </c>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row>
    <row r="248" spans="1:216" s="2" customFormat="1" ht="43.5" customHeight="1">
      <c r="A248" s="13" t="s">
        <v>954</v>
      </c>
      <c r="B248" s="14">
        <v>44587</v>
      </c>
      <c r="C248" s="90" t="s">
        <v>946</v>
      </c>
      <c r="D248" s="52">
        <v>30000000</v>
      </c>
      <c r="E248" s="38" t="s">
        <v>955</v>
      </c>
      <c r="F248" s="38" t="s">
        <v>931</v>
      </c>
      <c r="G248" s="59">
        <v>181</v>
      </c>
      <c r="H248" s="58">
        <v>0</v>
      </c>
      <c r="I248" s="59">
        <v>0</v>
      </c>
      <c r="J248" s="14">
        <v>44587</v>
      </c>
      <c r="K248" s="14">
        <v>44767</v>
      </c>
      <c r="L248" s="28">
        <v>0.16</v>
      </c>
      <c r="M248" s="28">
        <v>0.16</v>
      </c>
      <c r="N248" s="14" t="s">
        <v>21</v>
      </c>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row>
    <row r="249" spans="1:216" s="2" customFormat="1" ht="43.5" customHeight="1">
      <c r="A249" s="13" t="s">
        <v>956</v>
      </c>
      <c r="B249" s="14">
        <v>44586</v>
      </c>
      <c r="C249" s="90" t="s">
        <v>957</v>
      </c>
      <c r="D249" s="52">
        <v>68301100</v>
      </c>
      <c r="E249" s="38" t="s">
        <v>295</v>
      </c>
      <c r="F249" s="38" t="s">
        <v>958</v>
      </c>
      <c r="G249" s="59">
        <v>337</v>
      </c>
      <c r="H249" s="58">
        <v>0</v>
      </c>
      <c r="I249" s="59">
        <v>0</v>
      </c>
      <c r="J249" s="14">
        <v>44589</v>
      </c>
      <c r="K249" s="14">
        <v>44925</v>
      </c>
      <c r="L249" s="35">
        <v>0</v>
      </c>
      <c r="M249" s="35">
        <v>0</v>
      </c>
      <c r="N249" s="14" t="s">
        <v>21</v>
      </c>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row>
    <row r="250" spans="1:216" s="2" customFormat="1" ht="43.5" customHeight="1">
      <c r="A250" s="13" t="s">
        <v>959</v>
      </c>
      <c r="B250" s="14">
        <v>44587</v>
      </c>
      <c r="C250" s="90" t="s">
        <v>960</v>
      </c>
      <c r="D250" s="52">
        <v>46472800</v>
      </c>
      <c r="E250" s="38" t="s">
        <v>961</v>
      </c>
      <c r="F250" s="38" t="s">
        <v>931</v>
      </c>
      <c r="G250" s="59">
        <v>334</v>
      </c>
      <c r="H250" s="58">
        <v>0</v>
      </c>
      <c r="I250" s="59">
        <v>0</v>
      </c>
      <c r="J250" s="14">
        <v>44587</v>
      </c>
      <c r="K250" s="14">
        <v>44920</v>
      </c>
      <c r="L250" s="28">
        <v>0.09</v>
      </c>
      <c r="M250" s="28">
        <v>0.09</v>
      </c>
      <c r="N250" s="14" t="s">
        <v>21</v>
      </c>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row>
    <row r="251" spans="1:216" s="2" customFormat="1" ht="43.5" customHeight="1">
      <c r="A251" s="13" t="s">
        <v>962</v>
      </c>
      <c r="B251" s="14">
        <v>44587</v>
      </c>
      <c r="C251" s="90" t="s">
        <v>946</v>
      </c>
      <c r="D251" s="52">
        <v>30000000</v>
      </c>
      <c r="E251" s="38" t="s">
        <v>963</v>
      </c>
      <c r="F251" s="38" t="s">
        <v>931</v>
      </c>
      <c r="G251" s="59">
        <v>181</v>
      </c>
      <c r="H251" s="58">
        <v>0</v>
      </c>
      <c r="I251" s="59">
        <v>0</v>
      </c>
      <c r="J251" s="14">
        <v>44587</v>
      </c>
      <c r="K251" s="14">
        <v>44767</v>
      </c>
      <c r="L251" s="28">
        <v>0.16</v>
      </c>
      <c r="M251" s="28">
        <v>0.16</v>
      </c>
      <c r="N251" s="14" t="s">
        <v>21</v>
      </c>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row>
    <row r="252" spans="1:216" s="2" customFormat="1" ht="43.5" customHeight="1">
      <c r="A252" s="13" t="s">
        <v>964</v>
      </c>
      <c r="B252" s="14">
        <v>44586</v>
      </c>
      <c r="C252" s="90" t="s">
        <v>946</v>
      </c>
      <c r="D252" s="52">
        <v>30000000</v>
      </c>
      <c r="E252" s="38" t="s">
        <v>965</v>
      </c>
      <c r="F252" s="38" t="s">
        <v>931</v>
      </c>
      <c r="G252" s="59">
        <v>181</v>
      </c>
      <c r="H252" s="58">
        <v>0</v>
      </c>
      <c r="I252" s="59">
        <v>0</v>
      </c>
      <c r="J252" s="14">
        <v>44589</v>
      </c>
      <c r="K252" s="14">
        <v>44769</v>
      </c>
      <c r="L252" s="28">
        <v>0.16</v>
      </c>
      <c r="M252" s="28">
        <v>0.16</v>
      </c>
      <c r="N252" s="14" t="s">
        <v>21</v>
      </c>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row>
    <row r="253" spans="1:216" s="2" customFormat="1" ht="43.5" customHeight="1">
      <c r="A253" s="13" t="s">
        <v>966</v>
      </c>
      <c r="B253" s="14">
        <v>44586</v>
      </c>
      <c r="C253" s="90" t="s">
        <v>967</v>
      </c>
      <c r="D253" s="52">
        <v>71187880</v>
      </c>
      <c r="E253" s="38" t="s">
        <v>542</v>
      </c>
      <c r="F253" s="38" t="s">
        <v>886</v>
      </c>
      <c r="G253" s="59">
        <v>339</v>
      </c>
      <c r="H253" s="58">
        <v>0</v>
      </c>
      <c r="I253" s="59">
        <v>0</v>
      </c>
      <c r="J253" s="14">
        <v>44587</v>
      </c>
      <c r="K253" s="14">
        <v>44925</v>
      </c>
      <c r="L253" s="28">
        <v>0.09</v>
      </c>
      <c r="M253" s="28">
        <v>0.09</v>
      </c>
      <c r="N253" s="14" t="s">
        <v>21</v>
      </c>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row>
    <row r="254" spans="1:216" s="2" customFormat="1" ht="43.5" customHeight="1">
      <c r="A254" s="13" t="s">
        <v>968</v>
      </c>
      <c r="B254" s="14">
        <v>44586</v>
      </c>
      <c r="C254" s="90" t="s">
        <v>969</v>
      </c>
      <c r="D254" s="52">
        <v>95198827</v>
      </c>
      <c r="E254" s="38" t="s">
        <v>970</v>
      </c>
      <c r="F254" s="38" t="s">
        <v>861</v>
      </c>
      <c r="G254" s="59">
        <v>339</v>
      </c>
      <c r="H254" s="58">
        <v>0</v>
      </c>
      <c r="I254" s="59">
        <v>0</v>
      </c>
      <c r="J254" s="14">
        <v>44587</v>
      </c>
      <c r="K254" s="14">
        <v>44925</v>
      </c>
      <c r="L254" s="28">
        <v>9</v>
      </c>
      <c r="M254" s="28">
        <v>9</v>
      </c>
      <c r="N254" s="14" t="s">
        <v>21</v>
      </c>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row>
    <row r="255" spans="1:216" s="2" customFormat="1" ht="43.5" customHeight="1">
      <c r="A255" s="13" t="s">
        <v>971</v>
      </c>
      <c r="B255" s="14">
        <v>44587</v>
      </c>
      <c r="C255" s="90" t="s">
        <v>946</v>
      </c>
      <c r="D255" s="52">
        <v>30000000</v>
      </c>
      <c r="E255" s="38" t="s">
        <v>972</v>
      </c>
      <c r="F255" s="38" t="s">
        <v>931</v>
      </c>
      <c r="G255" s="59">
        <v>181</v>
      </c>
      <c r="H255" s="58">
        <v>0</v>
      </c>
      <c r="I255" s="59">
        <v>0</v>
      </c>
      <c r="J255" s="14">
        <v>44588</v>
      </c>
      <c r="K255" s="14">
        <v>44768</v>
      </c>
      <c r="L255" s="28">
        <v>0.16</v>
      </c>
      <c r="M255" s="28">
        <v>0.16</v>
      </c>
      <c r="N255" s="14" t="s">
        <v>21</v>
      </c>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row>
    <row r="256" spans="1:216" s="2" customFormat="1" ht="43.5" customHeight="1">
      <c r="A256" s="13" t="s">
        <v>973</v>
      </c>
      <c r="B256" s="14">
        <v>44587</v>
      </c>
      <c r="C256" s="90" t="s">
        <v>974</v>
      </c>
      <c r="D256" s="52">
        <v>60500000</v>
      </c>
      <c r="E256" s="38" t="s">
        <v>975</v>
      </c>
      <c r="F256" s="38" t="s">
        <v>163</v>
      </c>
      <c r="G256" s="59">
        <v>334</v>
      </c>
      <c r="H256" s="58">
        <v>0</v>
      </c>
      <c r="I256" s="59">
        <v>0</v>
      </c>
      <c r="J256" s="14">
        <v>44587</v>
      </c>
      <c r="K256" s="14">
        <v>44920</v>
      </c>
      <c r="L256" s="35">
        <v>0</v>
      </c>
      <c r="M256" s="35">
        <v>0</v>
      </c>
      <c r="N256" s="14" t="s">
        <v>21</v>
      </c>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row>
    <row r="257" spans="1:216" s="2" customFormat="1" ht="43.5" customHeight="1">
      <c r="A257" s="13" t="s">
        <v>976</v>
      </c>
      <c r="B257" s="14">
        <v>44587</v>
      </c>
      <c r="C257" s="90" t="s">
        <v>977</v>
      </c>
      <c r="D257" s="52">
        <v>59713333</v>
      </c>
      <c r="E257" s="38" t="s">
        <v>978</v>
      </c>
      <c r="F257" s="38" t="s">
        <v>750</v>
      </c>
      <c r="G257" s="59">
        <v>338</v>
      </c>
      <c r="H257" s="58">
        <v>0</v>
      </c>
      <c r="I257" s="59">
        <v>0</v>
      </c>
      <c r="J257" s="14">
        <v>44588</v>
      </c>
      <c r="K257" s="14">
        <v>44925</v>
      </c>
      <c r="L257" s="35">
        <v>0</v>
      </c>
      <c r="M257" s="35">
        <v>0</v>
      </c>
      <c r="N257" s="14" t="s">
        <v>21</v>
      </c>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row>
    <row r="258" spans="1:216" s="2" customFormat="1" ht="43.5" customHeight="1">
      <c r="A258" s="13" t="s">
        <v>979</v>
      </c>
      <c r="B258" s="14">
        <v>44587</v>
      </c>
      <c r="C258" s="90" t="s">
        <v>980</v>
      </c>
      <c r="D258" s="52">
        <v>9713333</v>
      </c>
      <c r="E258" s="38" t="s">
        <v>981</v>
      </c>
      <c r="F258" s="38" t="s">
        <v>958</v>
      </c>
      <c r="G258" s="59">
        <v>338</v>
      </c>
      <c r="H258" s="58">
        <v>0</v>
      </c>
      <c r="I258" s="59">
        <v>0</v>
      </c>
      <c r="J258" s="14">
        <v>44588</v>
      </c>
      <c r="K258" s="14">
        <v>44925</v>
      </c>
      <c r="L258" s="35">
        <v>0</v>
      </c>
      <c r="M258" s="35">
        <v>0</v>
      </c>
      <c r="N258" s="14" t="s">
        <v>21</v>
      </c>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row>
    <row r="259" spans="1:216" s="2" customFormat="1" ht="43.5" customHeight="1">
      <c r="A259" s="13" t="s">
        <v>982</v>
      </c>
      <c r="B259" s="14">
        <v>44587</v>
      </c>
      <c r="C259" s="90" t="s">
        <v>983</v>
      </c>
      <c r="D259" s="52">
        <v>96817501</v>
      </c>
      <c r="E259" s="38" t="s">
        <v>318</v>
      </c>
      <c r="F259" s="38" t="s">
        <v>917</v>
      </c>
      <c r="G259" s="59">
        <v>334</v>
      </c>
      <c r="H259" s="58">
        <v>0</v>
      </c>
      <c r="I259" s="59">
        <v>0</v>
      </c>
      <c r="J259" s="14">
        <v>44587</v>
      </c>
      <c r="K259" s="14">
        <v>44920</v>
      </c>
      <c r="L259" s="28">
        <v>0.1</v>
      </c>
      <c r="M259" s="28">
        <v>0.1</v>
      </c>
      <c r="N259" s="14" t="s">
        <v>21</v>
      </c>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row>
    <row r="260" spans="1:216" s="2" customFormat="1" ht="43.5" customHeight="1">
      <c r="A260" s="13" t="s">
        <v>984</v>
      </c>
      <c r="B260" s="14">
        <v>44587</v>
      </c>
      <c r="C260" s="90" t="s">
        <v>985</v>
      </c>
      <c r="D260" s="52">
        <v>30000000</v>
      </c>
      <c r="E260" s="38" t="s">
        <v>986</v>
      </c>
      <c r="F260" s="38" t="s">
        <v>931</v>
      </c>
      <c r="G260" s="59">
        <v>334</v>
      </c>
      <c r="H260" s="58">
        <v>0</v>
      </c>
      <c r="I260" s="59">
        <v>0</v>
      </c>
      <c r="J260" s="14">
        <v>44587</v>
      </c>
      <c r="K260" s="14">
        <v>44920</v>
      </c>
      <c r="L260" s="28">
        <v>0.09</v>
      </c>
      <c r="M260" s="28">
        <v>0.09</v>
      </c>
      <c r="N260" s="14" t="s">
        <v>21</v>
      </c>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row>
    <row r="261" spans="1:216" s="2" customFormat="1" ht="43.5" customHeight="1">
      <c r="A261" s="13" t="s">
        <v>987</v>
      </c>
      <c r="B261" s="14">
        <v>44587</v>
      </c>
      <c r="C261" s="90" t="s">
        <v>988</v>
      </c>
      <c r="D261" s="52">
        <v>197430398</v>
      </c>
      <c r="E261" s="38" t="s">
        <v>989</v>
      </c>
      <c r="F261" s="38" t="s">
        <v>412</v>
      </c>
      <c r="G261" s="59">
        <v>334</v>
      </c>
      <c r="H261" s="58">
        <v>0</v>
      </c>
      <c r="I261" s="59">
        <v>0</v>
      </c>
      <c r="J261" s="14">
        <v>44588</v>
      </c>
      <c r="K261" s="14">
        <v>44921</v>
      </c>
      <c r="L261" s="35">
        <v>0</v>
      </c>
      <c r="M261" s="35">
        <v>0</v>
      </c>
      <c r="N261" s="14" t="s">
        <v>21</v>
      </c>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row>
    <row r="262" spans="1:216" s="2" customFormat="1" ht="43.5" customHeight="1">
      <c r="A262" s="13" t="s">
        <v>990</v>
      </c>
      <c r="B262" s="14">
        <v>44587</v>
      </c>
      <c r="C262" s="90" t="s">
        <v>946</v>
      </c>
      <c r="D262" s="52">
        <v>30000000</v>
      </c>
      <c r="E262" s="38" t="s">
        <v>991</v>
      </c>
      <c r="F262" s="38" t="s">
        <v>931</v>
      </c>
      <c r="G262" s="59">
        <v>181</v>
      </c>
      <c r="H262" s="58">
        <v>0</v>
      </c>
      <c r="I262" s="59">
        <v>0</v>
      </c>
      <c r="J262" s="14">
        <v>44588</v>
      </c>
      <c r="K262" s="14">
        <v>44768</v>
      </c>
      <c r="L262" s="28">
        <v>0.16</v>
      </c>
      <c r="M262" s="28">
        <v>0.16</v>
      </c>
      <c r="N262" s="14" t="s">
        <v>21</v>
      </c>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row>
    <row r="263" spans="1:216" s="2" customFormat="1" ht="43.5" customHeight="1">
      <c r="A263" s="13" t="s">
        <v>992</v>
      </c>
      <c r="B263" s="14">
        <v>44588</v>
      </c>
      <c r="C263" s="90" t="s">
        <v>946</v>
      </c>
      <c r="D263" s="52">
        <v>30000000</v>
      </c>
      <c r="E263" s="38" t="s">
        <v>993</v>
      </c>
      <c r="F263" s="38" t="s">
        <v>931</v>
      </c>
      <c r="G263" s="59">
        <v>181</v>
      </c>
      <c r="H263" s="58">
        <v>0</v>
      </c>
      <c r="I263" s="59">
        <v>0</v>
      </c>
      <c r="J263" s="14">
        <v>44588</v>
      </c>
      <c r="K263" s="14">
        <v>44768</v>
      </c>
      <c r="L263" s="28">
        <v>0.16</v>
      </c>
      <c r="M263" s="28">
        <v>0.16</v>
      </c>
      <c r="N263" s="14" t="s">
        <v>21</v>
      </c>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row>
    <row r="264" spans="1:216" s="2" customFormat="1" ht="43.5" customHeight="1">
      <c r="A264" s="13" t="s">
        <v>994</v>
      </c>
      <c r="B264" s="14">
        <v>44589</v>
      </c>
      <c r="C264" s="90" t="s">
        <v>995</v>
      </c>
      <c r="D264" s="52">
        <v>818472134</v>
      </c>
      <c r="E264" s="38" t="s">
        <v>996</v>
      </c>
      <c r="F264" s="38" t="s">
        <v>997</v>
      </c>
      <c r="G264" s="59">
        <v>334</v>
      </c>
      <c r="H264" s="58">
        <v>0</v>
      </c>
      <c r="I264" s="59">
        <v>0</v>
      </c>
      <c r="J264" s="14">
        <v>44589</v>
      </c>
      <c r="K264" s="14">
        <v>44922</v>
      </c>
      <c r="L264" s="35">
        <v>0</v>
      </c>
      <c r="M264" s="35">
        <v>0</v>
      </c>
      <c r="N264" s="14" t="s">
        <v>21</v>
      </c>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row>
    <row r="265" spans="1:216" s="2" customFormat="1" ht="43.5" customHeight="1">
      <c r="A265" s="13" t="s">
        <v>998</v>
      </c>
      <c r="B265" s="14">
        <v>44589</v>
      </c>
      <c r="C265" s="90" t="s">
        <v>999</v>
      </c>
      <c r="D265" s="52">
        <v>57034800</v>
      </c>
      <c r="E265" s="38" t="s">
        <v>1000</v>
      </c>
      <c r="F265" s="38" t="s">
        <v>1001</v>
      </c>
      <c r="G265" s="59">
        <v>181</v>
      </c>
      <c r="H265" s="58">
        <v>0</v>
      </c>
      <c r="I265" s="59">
        <v>0</v>
      </c>
      <c r="J265" s="14">
        <v>44589</v>
      </c>
      <c r="K265" s="14">
        <v>44769</v>
      </c>
      <c r="L265" s="28">
        <v>0.1666</v>
      </c>
      <c r="M265" s="28">
        <v>0.1666</v>
      </c>
      <c r="N265" s="14" t="s">
        <v>21</v>
      </c>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row>
    <row r="266" spans="1:216" s="2" customFormat="1" ht="43.5" customHeight="1">
      <c r="A266" s="13" t="s">
        <v>1002</v>
      </c>
      <c r="B266" s="14">
        <v>44588</v>
      </c>
      <c r="C266" s="90" t="s">
        <v>1003</v>
      </c>
      <c r="D266" s="52">
        <v>15843000</v>
      </c>
      <c r="E266" s="38" t="s">
        <v>1004</v>
      </c>
      <c r="F266" s="38" t="s">
        <v>1001</v>
      </c>
      <c r="G266" s="59">
        <v>181</v>
      </c>
      <c r="H266" s="58">
        <v>0</v>
      </c>
      <c r="I266" s="59">
        <v>0</v>
      </c>
      <c r="J266" s="14">
        <v>37283</v>
      </c>
      <c r="K266" s="14">
        <v>44768</v>
      </c>
      <c r="L266" s="28">
        <v>0.1666</v>
      </c>
      <c r="M266" s="28">
        <v>0.1666</v>
      </c>
      <c r="N266" s="14" t="s">
        <v>21</v>
      </c>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row>
    <row r="267" spans="1:216" s="2" customFormat="1" ht="43.5" customHeight="1">
      <c r="A267" s="13" t="s">
        <v>1005</v>
      </c>
      <c r="B267" s="14">
        <v>44588</v>
      </c>
      <c r="C267" s="90" t="s">
        <v>1006</v>
      </c>
      <c r="D267" s="52">
        <v>57034800</v>
      </c>
      <c r="E267" s="38" t="s">
        <v>1007</v>
      </c>
      <c r="F267" s="38" t="s">
        <v>1001</v>
      </c>
      <c r="G267" s="59">
        <v>181</v>
      </c>
      <c r="H267" s="58">
        <v>0</v>
      </c>
      <c r="I267" s="59">
        <v>0</v>
      </c>
      <c r="J267" s="14">
        <v>44589</v>
      </c>
      <c r="K267" s="14">
        <v>44769</v>
      </c>
      <c r="L267" s="28">
        <v>0.1666</v>
      </c>
      <c r="M267" s="28">
        <v>0.1666</v>
      </c>
      <c r="N267" s="14" t="s">
        <v>21</v>
      </c>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row>
    <row r="268" spans="1:216" s="2" customFormat="1" ht="43.5" customHeight="1">
      <c r="A268" s="13" t="s">
        <v>1008</v>
      </c>
      <c r="B268" s="14">
        <v>44588</v>
      </c>
      <c r="C268" s="90" t="s">
        <v>1009</v>
      </c>
      <c r="D268" s="52">
        <v>15843000</v>
      </c>
      <c r="E268" s="38" t="s">
        <v>1010</v>
      </c>
      <c r="F268" s="38" t="s">
        <v>1001</v>
      </c>
      <c r="G268" s="59">
        <v>181</v>
      </c>
      <c r="H268" s="58">
        <v>0</v>
      </c>
      <c r="I268" s="59">
        <v>0</v>
      </c>
      <c r="J268" s="14">
        <v>44589</v>
      </c>
      <c r="K268" s="14">
        <v>44769</v>
      </c>
      <c r="L268" s="28">
        <v>0.1666</v>
      </c>
      <c r="M268" s="28">
        <v>0.1666</v>
      </c>
      <c r="N268" s="14" t="s">
        <v>21</v>
      </c>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row>
    <row r="269" spans="1:216" s="2" customFormat="1" ht="43.5" customHeight="1">
      <c r="A269" s="13" t="s">
        <v>1011</v>
      </c>
      <c r="B269" s="14">
        <v>44588</v>
      </c>
      <c r="C269" s="90" t="s">
        <v>1012</v>
      </c>
      <c r="D269" s="52">
        <v>2096232600</v>
      </c>
      <c r="E269" s="38" t="s">
        <v>1013</v>
      </c>
      <c r="F269" s="38" t="s">
        <v>185</v>
      </c>
      <c r="G269" s="59">
        <v>485</v>
      </c>
      <c r="H269" s="58">
        <v>0</v>
      </c>
      <c r="I269" s="59">
        <v>0</v>
      </c>
      <c r="J269" s="14">
        <v>44593</v>
      </c>
      <c r="K269" s="14">
        <v>45077</v>
      </c>
      <c r="L269" s="35">
        <v>0</v>
      </c>
      <c r="M269" s="35">
        <v>0</v>
      </c>
      <c r="N269" s="14" t="s">
        <v>21</v>
      </c>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row>
    <row r="270" spans="1:216" s="2" customFormat="1" ht="43.5" customHeight="1">
      <c r="A270" s="13" t="s">
        <v>1014</v>
      </c>
      <c r="B270" s="14">
        <v>44588</v>
      </c>
      <c r="C270" s="90" t="s">
        <v>1015</v>
      </c>
      <c r="D270" s="52">
        <v>99000000</v>
      </c>
      <c r="E270" s="38" t="s">
        <v>1016</v>
      </c>
      <c r="F270" s="38" t="s">
        <v>1017</v>
      </c>
      <c r="G270" s="59">
        <v>334</v>
      </c>
      <c r="H270" s="58">
        <v>0</v>
      </c>
      <c r="I270" s="59">
        <v>0</v>
      </c>
      <c r="J270" s="14">
        <v>44588</v>
      </c>
      <c r="K270" s="14">
        <v>44921</v>
      </c>
      <c r="L270" s="28">
        <v>0.12</v>
      </c>
      <c r="M270" s="28">
        <v>0.12</v>
      </c>
      <c r="N270" s="14" t="s">
        <v>21</v>
      </c>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row>
    <row r="271" spans="1:216" s="2" customFormat="1" ht="43.5" customHeight="1">
      <c r="A271" s="13" t="s">
        <v>1018</v>
      </c>
      <c r="B271" s="14">
        <v>44588</v>
      </c>
      <c r="C271" s="90" t="s">
        <v>1019</v>
      </c>
      <c r="D271" s="52">
        <v>55000000</v>
      </c>
      <c r="E271" s="38" t="s">
        <v>1020</v>
      </c>
      <c r="F271" s="38" t="s">
        <v>1021</v>
      </c>
      <c r="G271" s="59">
        <v>334</v>
      </c>
      <c r="H271" s="58">
        <v>0</v>
      </c>
      <c r="I271" s="59">
        <v>0</v>
      </c>
      <c r="J271" s="14">
        <v>44589</v>
      </c>
      <c r="K271" s="14">
        <v>44922</v>
      </c>
      <c r="L271" s="35">
        <v>0</v>
      </c>
      <c r="M271" s="35">
        <v>0</v>
      </c>
      <c r="N271" s="14" t="s">
        <v>21</v>
      </c>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row>
    <row r="272" spans="1:216" s="2" customFormat="1" ht="43.5" customHeight="1">
      <c r="A272" s="13" t="s">
        <v>1022</v>
      </c>
      <c r="B272" s="14">
        <v>44589</v>
      </c>
      <c r="C272" s="90" t="s">
        <v>1023</v>
      </c>
      <c r="D272" s="52">
        <v>4165096</v>
      </c>
      <c r="E272" s="38" t="s">
        <v>1024</v>
      </c>
      <c r="F272" s="38" t="s">
        <v>235</v>
      </c>
      <c r="G272" s="59">
        <v>10</v>
      </c>
      <c r="H272" s="58">
        <v>0</v>
      </c>
      <c r="I272" s="59">
        <v>0</v>
      </c>
      <c r="J272" s="14">
        <v>44590</v>
      </c>
      <c r="K272" s="14">
        <v>44599</v>
      </c>
      <c r="L272" s="35">
        <v>0</v>
      </c>
      <c r="M272" s="35">
        <v>0</v>
      </c>
      <c r="N272" s="14" t="s">
        <v>21</v>
      </c>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row>
    <row r="273" spans="1:238" s="2" customFormat="1" ht="43.5" customHeight="1">
      <c r="A273" s="13" t="s">
        <v>1025</v>
      </c>
      <c r="B273" s="14">
        <v>44589</v>
      </c>
      <c r="C273" s="90" t="s">
        <v>1009</v>
      </c>
      <c r="D273" s="52">
        <v>15843000</v>
      </c>
      <c r="E273" s="38" t="s">
        <v>1026</v>
      </c>
      <c r="F273" s="38" t="s">
        <v>1001</v>
      </c>
      <c r="G273" s="59">
        <v>181</v>
      </c>
      <c r="H273" s="58">
        <v>0</v>
      </c>
      <c r="I273" s="59">
        <v>0</v>
      </c>
      <c r="J273" s="14">
        <v>44589</v>
      </c>
      <c r="K273" s="14">
        <v>44769</v>
      </c>
      <c r="L273" s="28">
        <v>0.1666</v>
      </c>
      <c r="M273" s="28">
        <v>0.1666</v>
      </c>
      <c r="N273" s="14" t="s">
        <v>21</v>
      </c>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row>
    <row r="274" spans="1:238" s="2" customFormat="1" ht="43.5" customHeight="1">
      <c r="A274" s="13" t="s">
        <v>1027</v>
      </c>
      <c r="B274" s="14">
        <v>44589</v>
      </c>
      <c r="C274" s="90" t="s">
        <v>1028</v>
      </c>
      <c r="D274" s="52">
        <v>3500000</v>
      </c>
      <c r="E274" s="38" t="s">
        <v>284</v>
      </c>
      <c r="F274" s="38" t="s">
        <v>1029</v>
      </c>
      <c r="G274" s="59">
        <v>337</v>
      </c>
      <c r="H274" s="58">
        <v>0</v>
      </c>
      <c r="I274" s="59">
        <v>0</v>
      </c>
      <c r="J274" s="14">
        <v>44590</v>
      </c>
      <c r="K274" s="14">
        <v>44926</v>
      </c>
      <c r="L274" s="28">
        <v>9.0909090909090912E-2</v>
      </c>
      <c r="M274" s="28">
        <v>9.0909090909090912E-2</v>
      </c>
      <c r="N274" s="14" t="s">
        <v>21</v>
      </c>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row>
    <row r="275" spans="1:238" s="2" customFormat="1" ht="43.5" customHeight="1">
      <c r="A275" s="13" t="s">
        <v>1030</v>
      </c>
      <c r="B275" s="14">
        <v>44589</v>
      </c>
      <c r="C275" s="90" t="s">
        <v>1031</v>
      </c>
      <c r="D275" s="52">
        <v>81327400</v>
      </c>
      <c r="E275" s="38" t="s">
        <v>1032</v>
      </c>
      <c r="F275" s="38" t="s">
        <v>931</v>
      </c>
      <c r="G275" s="59">
        <v>334</v>
      </c>
      <c r="H275" s="58">
        <v>0</v>
      </c>
      <c r="I275" s="59">
        <v>0</v>
      </c>
      <c r="J275" s="14">
        <v>44589</v>
      </c>
      <c r="K275" s="14">
        <v>44922</v>
      </c>
      <c r="L275" s="28">
        <v>0.09</v>
      </c>
      <c r="M275" s="28">
        <v>0.09</v>
      </c>
      <c r="N275" s="14" t="s">
        <v>21</v>
      </c>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row>
    <row r="276" spans="1:238" s="2" customFormat="1" ht="43.5" customHeight="1">
      <c r="A276" s="13" t="s">
        <v>1033</v>
      </c>
      <c r="B276" s="14">
        <v>44589</v>
      </c>
      <c r="C276" s="90" t="s">
        <v>1034</v>
      </c>
      <c r="D276" s="52">
        <v>19059040</v>
      </c>
      <c r="E276" s="38" t="s">
        <v>1035</v>
      </c>
      <c r="F276" s="38" t="s">
        <v>235</v>
      </c>
      <c r="G276" s="59">
        <v>28</v>
      </c>
      <c r="H276" s="58">
        <v>0</v>
      </c>
      <c r="I276" s="59">
        <v>0</v>
      </c>
      <c r="J276" s="14">
        <v>44596</v>
      </c>
      <c r="K276" s="14">
        <v>44623</v>
      </c>
      <c r="L276" s="35">
        <v>0</v>
      </c>
      <c r="M276" s="35">
        <v>0</v>
      </c>
      <c r="N276" s="14" t="s">
        <v>21</v>
      </c>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row>
    <row r="277" spans="1:238" s="2" customFormat="1" ht="43.5" customHeight="1">
      <c r="A277" s="13" t="s">
        <v>1036</v>
      </c>
      <c r="B277" s="14">
        <v>44589</v>
      </c>
      <c r="C277" s="90" t="s">
        <v>1037</v>
      </c>
      <c r="D277" s="52">
        <v>21357240</v>
      </c>
      <c r="E277" s="38" t="s">
        <v>436</v>
      </c>
      <c r="F277" s="38" t="s">
        <v>437</v>
      </c>
      <c r="G277" s="59">
        <v>326</v>
      </c>
      <c r="H277" s="58">
        <v>0</v>
      </c>
      <c r="I277" s="59">
        <v>0</v>
      </c>
      <c r="J277" s="14">
        <v>44600</v>
      </c>
      <c r="K277" s="14">
        <v>44925</v>
      </c>
      <c r="L277" s="35">
        <v>0</v>
      </c>
      <c r="M277" s="35">
        <v>0</v>
      </c>
      <c r="N277" s="14" t="s">
        <v>21</v>
      </c>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row>
    <row r="278" spans="1:238" s="2" customFormat="1" ht="43.5" customHeight="1">
      <c r="A278" s="13" t="s">
        <v>1038</v>
      </c>
      <c r="B278" s="14">
        <v>44588</v>
      </c>
      <c r="C278" s="90" t="s">
        <v>1039</v>
      </c>
      <c r="D278" s="52">
        <v>55000000</v>
      </c>
      <c r="E278" s="38" t="s">
        <v>1040</v>
      </c>
      <c r="F278" s="38" t="s">
        <v>1041</v>
      </c>
      <c r="G278" s="59">
        <v>334</v>
      </c>
      <c r="H278" s="58">
        <v>0</v>
      </c>
      <c r="I278" s="59">
        <v>0</v>
      </c>
      <c r="J278" s="14">
        <v>44589</v>
      </c>
      <c r="K278" s="14">
        <v>44922</v>
      </c>
      <c r="L278" s="28">
        <v>0.09</v>
      </c>
      <c r="M278" s="28">
        <v>0.09</v>
      </c>
      <c r="N278" s="14" t="s">
        <v>21</v>
      </c>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row>
    <row r="279" spans="1:238" s="2" customFormat="1" ht="43.5" customHeight="1">
      <c r="A279" s="13" t="s">
        <v>1042</v>
      </c>
      <c r="B279" s="14">
        <v>44589</v>
      </c>
      <c r="C279" s="90" t="s">
        <v>1043</v>
      </c>
      <c r="D279" s="52">
        <v>1500000000</v>
      </c>
      <c r="E279" s="38" t="s">
        <v>1044</v>
      </c>
      <c r="F279" s="38" t="s">
        <v>1045</v>
      </c>
      <c r="G279" s="59">
        <v>336</v>
      </c>
      <c r="H279" s="58">
        <v>0</v>
      </c>
      <c r="I279" s="59">
        <v>0</v>
      </c>
      <c r="J279" s="14">
        <v>44590</v>
      </c>
      <c r="K279" s="14">
        <v>44925</v>
      </c>
      <c r="L279" s="28">
        <v>9.0909090909090912E-2</v>
      </c>
      <c r="M279" s="28">
        <v>9.0909090909090912E-2</v>
      </c>
      <c r="N279" s="14" t="s">
        <v>21</v>
      </c>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row>
    <row r="280" spans="1:238" s="2" customFormat="1" ht="43.5" customHeight="1">
      <c r="A280" s="13" t="s">
        <v>1046</v>
      </c>
      <c r="B280" s="14">
        <v>44589</v>
      </c>
      <c r="C280" s="90" t="s">
        <v>1047</v>
      </c>
      <c r="D280" s="52">
        <v>1689476962</v>
      </c>
      <c r="E280" s="38" t="s">
        <v>1048</v>
      </c>
      <c r="F280" s="38" t="s">
        <v>205</v>
      </c>
      <c r="G280" s="59">
        <v>181</v>
      </c>
      <c r="H280" s="58">
        <v>0</v>
      </c>
      <c r="I280" s="59">
        <v>0</v>
      </c>
      <c r="J280" s="14">
        <v>44593</v>
      </c>
      <c r="K280" s="14">
        <v>44773</v>
      </c>
      <c r="L280" s="28">
        <v>0.1</v>
      </c>
      <c r="M280" s="28">
        <v>0.1</v>
      </c>
      <c r="N280" s="14" t="s">
        <v>21</v>
      </c>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row>
    <row r="281" spans="1:238" s="88" customFormat="1" ht="43.5" customHeight="1">
      <c r="A281" s="78" t="s">
        <v>1049</v>
      </c>
      <c r="B281" s="79">
        <v>43462</v>
      </c>
      <c r="C281" s="93" t="s">
        <v>1050</v>
      </c>
      <c r="D281" s="81">
        <v>21392731695.02</v>
      </c>
      <c r="E281" s="82" t="s">
        <v>1051</v>
      </c>
      <c r="F281" s="83"/>
      <c r="G281" s="85">
        <v>75</v>
      </c>
      <c r="H281" s="84">
        <v>-6899318929.0200005</v>
      </c>
      <c r="I281" s="85">
        <v>0</v>
      </c>
      <c r="J281" s="79">
        <v>43462</v>
      </c>
      <c r="K281" s="79">
        <v>44196</v>
      </c>
      <c r="L281" s="86">
        <v>1</v>
      </c>
      <c r="M281" s="86">
        <v>1</v>
      </c>
      <c r="N281" s="79">
        <v>44607</v>
      </c>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c r="CY281" s="87"/>
      <c r="CZ281" s="87"/>
      <c r="DA281" s="87"/>
      <c r="DB281" s="87"/>
      <c r="DC281" s="87"/>
      <c r="DD281" s="87"/>
      <c r="DE281" s="87"/>
      <c r="DF281" s="87"/>
      <c r="DG281" s="87"/>
      <c r="DH281" s="87"/>
      <c r="DI281" s="87"/>
      <c r="DJ281" s="87"/>
      <c r="DK281" s="87"/>
      <c r="DL281" s="87"/>
      <c r="DM281" s="87"/>
      <c r="DN281" s="87"/>
      <c r="DO281" s="87"/>
      <c r="DP281" s="87"/>
      <c r="DQ281" s="87"/>
      <c r="DR281" s="87"/>
      <c r="DS281" s="87"/>
      <c r="DT281" s="87"/>
      <c r="DU281" s="87"/>
      <c r="DV281" s="87"/>
      <c r="DW281" s="87"/>
      <c r="DX281" s="87"/>
      <c r="DY281" s="87"/>
      <c r="DZ281" s="87"/>
      <c r="EA281" s="87"/>
      <c r="EB281" s="87"/>
      <c r="EC281" s="87"/>
      <c r="ED281" s="87"/>
      <c r="EE281" s="87"/>
      <c r="EF281" s="87"/>
      <c r="EG281" s="87"/>
      <c r="EH281" s="87"/>
      <c r="EI281" s="87"/>
      <c r="EJ281" s="87"/>
      <c r="EK281" s="87"/>
      <c r="EL281" s="87"/>
      <c r="EM281" s="87"/>
      <c r="EN281" s="87"/>
      <c r="EO281" s="87"/>
      <c r="EP281" s="87"/>
      <c r="EQ281" s="87"/>
      <c r="ER281" s="87"/>
      <c r="ES281" s="87"/>
      <c r="ET281" s="87"/>
      <c r="EU281" s="87"/>
      <c r="EV281" s="87"/>
      <c r="EW281" s="87"/>
      <c r="EX281" s="87"/>
      <c r="EY281" s="87"/>
      <c r="EZ281" s="87"/>
      <c r="FA281" s="87"/>
      <c r="FB281" s="87"/>
      <c r="FC281" s="87"/>
      <c r="FD281" s="87"/>
      <c r="FE281" s="87"/>
      <c r="FF281" s="87"/>
      <c r="FG281" s="87"/>
      <c r="FH281" s="87"/>
      <c r="FI281" s="87"/>
      <c r="FJ281" s="87"/>
      <c r="FK281" s="87"/>
      <c r="FL281" s="87"/>
      <c r="FM281" s="87"/>
      <c r="FN281" s="87"/>
      <c r="FO281" s="87"/>
      <c r="FP281" s="87"/>
      <c r="FQ281" s="87"/>
      <c r="FR281" s="87"/>
      <c r="FS281" s="87"/>
      <c r="FT281" s="87"/>
      <c r="FU281" s="87"/>
      <c r="FV281" s="87"/>
      <c r="FW281" s="87"/>
      <c r="FX281" s="87"/>
      <c r="FY281" s="87"/>
      <c r="FZ281" s="87"/>
      <c r="GA281" s="87"/>
      <c r="GB281" s="87"/>
      <c r="GC281" s="87"/>
      <c r="GD281" s="87"/>
      <c r="GE281" s="87"/>
      <c r="GF281" s="87"/>
      <c r="GG281" s="87"/>
      <c r="GH281" s="87"/>
      <c r="GI281" s="87"/>
      <c r="GJ281" s="87"/>
      <c r="GK281" s="87"/>
      <c r="GL281" s="87"/>
      <c r="GM281" s="87"/>
      <c r="GN281" s="87"/>
      <c r="GO281" s="87"/>
      <c r="GP281" s="87"/>
      <c r="GQ281" s="87"/>
      <c r="GR281" s="87"/>
      <c r="GS281" s="87"/>
      <c r="GT281" s="87"/>
      <c r="GU281" s="87"/>
      <c r="GV281" s="87"/>
      <c r="GW281" s="87"/>
      <c r="GX281" s="87"/>
      <c r="GY281" s="87"/>
      <c r="GZ281" s="87"/>
      <c r="HA281" s="87"/>
      <c r="HB281" s="87"/>
      <c r="HC281" s="87"/>
      <c r="HD281" s="87"/>
      <c r="HE281" s="87"/>
      <c r="HF281" s="87"/>
      <c r="HG281" s="87"/>
      <c r="HH281" s="87"/>
    </row>
    <row r="282" spans="1:238" s="88" customFormat="1" ht="43.5" customHeight="1">
      <c r="A282" s="78" t="s">
        <v>1052</v>
      </c>
      <c r="B282" s="79">
        <v>43069</v>
      </c>
      <c r="C282" s="94" t="s">
        <v>1053</v>
      </c>
      <c r="D282" s="81">
        <v>1267083788</v>
      </c>
      <c r="E282" s="83" t="s">
        <v>201</v>
      </c>
      <c r="F282" s="83" t="s">
        <v>41</v>
      </c>
      <c r="G282" s="85">
        <v>8</v>
      </c>
      <c r="H282" s="84">
        <v>630000000</v>
      </c>
      <c r="I282" s="85">
        <v>28.19</v>
      </c>
      <c r="J282" s="79">
        <v>43070</v>
      </c>
      <c r="K282" s="79">
        <v>44184</v>
      </c>
      <c r="L282" s="86">
        <v>1</v>
      </c>
      <c r="M282" s="86">
        <v>1</v>
      </c>
      <c r="N282" s="79">
        <v>44595</v>
      </c>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c r="CY282" s="87"/>
      <c r="CZ282" s="87"/>
      <c r="DA282" s="87"/>
      <c r="DB282" s="87"/>
      <c r="DC282" s="87"/>
      <c r="DD282" s="87"/>
      <c r="DE282" s="87"/>
      <c r="DF282" s="87"/>
      <c r="DG282" s="87"/>
      <c r="DH282" s="87"/>
      <c r="DI282" s="87"/>
      <c r="DJ282" s="87"/>
      <c r="DK282" s="87"/>
      <c r="DL282" s="87"/>
      <c r="DM282" s="87"/>
      <c r="DN282" s="87"/>
      <c r="DO282" s="87"/>
      <c r="DP282" s="87"/>
      <c r="DQ282" s="87"/>
      <c r="DR282" s="87"/>
      <c r="DS282" s="87"/>
      <c r="DT282" s="87"/>
      <c r="DU282" s="87"/>
      <c r="DV282" s="87"/>
      <c r="DW282" s="87"/>
      <c r="DX282" s="87"/>
      <c r="DY282" s="87"/>
      <c r="DZ282" s="87"/>
      <c r="EA282" s="87"/>
      <c r="EB282" s="87"/>
      <c r="EC282" s="87"/>
      <c r="ED282" s="87"/>
      <c r="EE282" s="87"/>
      <c r="EF282" s="87"/>
      <c r="EG282" s="87"/>
      <c r="EH282" s="87"/>
      <c r="EI282" s="87"/>
      <c r="EJ282" s="87"/>
      <c r="EK282" s="87"/>
      <c r="EL282" s="87"/>
      <c r="EM282" s="87"/>
      <c r="EN282" s="87"/>
      <c r="EO282" s="87"/>
      <c r="EP282" s="87"/>
      <c r="EQ282" s="87"/>
      <c r="ER282" s="87"/>
      <c r="ES282" s="87"/>
      <c r="ET282" s="87"/>
      <c r="EU282" s="87"/>
      <c r="EV282" s="87"/>
      <c r="EW282" s="87"/>
      <c r="EX282" s="87"/>
      <c r="EY282" s="87"/>
      <c r="EZ282" s="87"/>
      <c r="FA282" s="87"/>
      <c r="FB282" s="87"/>
      <c r="FC282" s="87"/>
      <c r="FD282" s="87"/>
      <c r="FE282" s="87"/>
      <c r="FF282" s="87"/>
      <c r="FG282" s="87"/>
      <c r="FH282" s="87"/>
      <c r="FI282" s="87"/>
      <c r="FJ282" s="87"/>
      <c r="FK282" s="87"/>
      <c r="FL282" s="87"/>
      <c r="FM282" s="87"/>
      <c r="FN282" s="87"/>
      <c r="FO282" s="87"/>
      <c r="FP282" s="87"/>
      <c r="FQ282" s="87"/>
      <c r="FR282" s="87"/>
      <c r="FS282" s="87"/>
      <c r="FT282" s="87"/>
      <c r="FU282" s="87"/>
      <c r="FV282" s="87"/>
      <c r="FW282" s="87"/>
      <c r="FX282" s="87"/>
      <c r="FY282" s="87"/>
      <c r="FZ282" s="87"/>
      <c r="GA282" s="87"/>
      <c r="GB282" s="87"/>
      <c r="GC282" s="87"/>
      <c r="GD282" s="87"/>
      <c r="GE282" s="87"/>
      <c r="GF282" s="87"/>
      <c r="GG282" s="87"/>
      <c r="GH282" s="87"/>
      <c r="GI282" s="87"/>
      <c r="GJ282" s="87"/>
      <c r="GK282" s="87"/>
      <c r="GL282" s="87"/>
      <c r="GM282" s="87"/>
      <c r="GN282" s="87"/>
      <c r="GO282" s="87"/>
      <c r="GP282" s="87"/>
      <c r="GQ282" s="87"/>
      <c r="GR282" s="87"/>
      <c r="GS282" s="87"/>
      <c r="GT282" s="87"/>
      <c r="GU282" s="87"/>
      <c r="GV282" s="87"/>
      <c r="GW282" s="87"/>
      <c r="GX282" s="87"/>
      <c r="GY282" s="87"/>
      <c r="GZ282" s="87"/>
      <c r="HA282" s="87"/>
      <c r="HB282" s="87"/>
      <c r="HC282" s="87"/>
      <c r="HD282" s="87"/>
      <c r="HE282" s="87"/>
      <c r="HF282" s="87"/>
      <c r="HG282" s="87"/>
      <c r="HH282" s="87"/>
    </row>
    <row r="283" spans="1:238" s="88" customFormat="1" ht="43.5" customHeight="1">
      <c r="A283" s="78" t="s">
        <v>1054</v>
      </c>
      <c r="B283" s="79">
        <v>44182</v>
      </c>
      <c r="C283" s="93" t="s">
        <v>1055</v>
      </c>
      <c r="D283" s="81">
        <v>40852913</v>
      </c>
      <c r="E283" s="80" t="s">
        <v>1056</v>
      </c>
      <c r="F283" s="83" t="s">
        <v>1057</v>
      </c>
      <c r="G283" s="85">
        <v>7.15</v>
      </c>
      <c r="H283" s="84">
        <v>8196593</v>
      </c>
      <c r="I283" s="85">
        <v>1.1499999999999999</v>
      </c>
      <c r="J283" s="79">
        <v>44182</v>
      </c>
      <c r="K283" s="79">
        <v>44454</v>
      </c>
      <c r="L283" s="86">
        <v>1</v>
      </c>
      <c r="M283" s="86">
        <v>1</v>
      </c>
      <c r="N283" s="79">
        <v>44596</v>
      </c>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c r="CY283" s="87"/>
      <c r="CZ283" s="87"/>
      <c r="DA283" s="87"/>
      <c r="DB283" s="87"/>
      <c r="DC283" s="87"/>
      <c r="DD283" s="87"/>
      <c r="DE283" s="87"/>
      <c r="DF283" s="87"/>
      <c r="DG283" s="87"/>
      <c r="DH283" s="87"/>
      <c r="DI283" s="87"/>
      <c r="DJ283" s="87"/>
      <c r="DK283" s="87"/>
      <c r="DL283" s="87"/>
      <c r="DM283" s="87"/>
      <c r="DN283" s="87"/>
      <c r="DO283" s="87"/>
      <c r="DP283" s="87"/>
      <c r="DQ283" s="87"/>
      <c r="DR283" s="87"/>
      <c r="DS283" s="87"/>
      <c r="DT283" s="87"/>
      <c r="DU283" s="87"/>
      <c r="DV283" s="87"/>
      <c r="DW283" s="87"/>
      <c r="DX283" s="87"/>
      <c r="DY283" s="87"/>
      <c r="DZ283" s="87"/>
      <c r="EA283" s="87"/>
      <c r="EB283" s="87"/>
      <c r="EC283" s="87"/>
      <c r="ED283" s="87"/>
      <c r="EE283" s="87"/>
      <c r="EF283" s="87"/>
      <c r="EG283" s="87"/>
      <c r="EH283" s="87"/>
      <c r="EI283" s="87"/>
      <c r="EJ283" s="87"/>
      <c r="EK283" s="87"/>
      <c r="EL283" s="87"/>
      <c r="EM283" s="87"/>
      <c r="EN283" s="87"/>
      <c r="EO283" s="87"/>
      <c r="EP283" s="87"/>
      <c r="EQ283" s="87"/>
      <c r="ER283" s="87"/>
      <c r="ES283" s="87"/>
      <c r="ET283" s="87"/>
      <c r="EU283" s="87"/>
      <c r="EV283" s="87"/>
      <c r="EW283" s="87"/>
      <c r="EX283" s="87"/>
      <c r="EY283" s="87"/>
      <c r="EZ283" s="87"/>
      <c r="FA283" s="87"/>
      <c r="FB283" s="87"/>
      <c r="FC283" s="87"/>
      <c r="FD283" s="87"/>
      <c r="FE283" s="87"/>
      <c r="FF283" s="87"/>
      <c r="FG283" s="87"/>
      <c r="FH283" s="87"/>
      <c r="FI283" s="87"/>
      <c r="FJ283" s="87"/>
      <c r="FK283" s="87"/>
      <c r="FL283" s="87"/>
      <c r="FM283" s="87"/>
      <c r="FN283" s="87"/>
      <c r="FO283" s="87"/>
      <c r="FP283" s="87"/>
      <c r="FQ283" s="87"/>
      <c r="FR283" s="87"/>
      <c r="FS283" s="87"/>
      <c r="FT283" s="87"/>
      <c r="FU283" s="87"/>
      <c r="FV283" s="87"/>
      <c r="FW283" s="87"/>
      <c r="FX283" s="87"/>
      <c r="FY283" s="87"/>
      <c r="FZ283" s="87"/>
      <c r="GA283" s="87"/>
      <c r="GB283" s="87"/>
      <c r="GC283" s="87"/>
      <c r="GD283" s="87"/>
      <c r="GE283" s="87"/>
      <c r="GF283" s="87"/>
      <c r="GG283" s="87"/>
      <c r="GH283" s="87"/>
      <c r="GI283" s="87"/>
      <c r="GJ283" s="87"/>
      <c r="GK283" s="87"/>
      <c r="GL283" s="87"/>
      <c r="GM283" s="87"/>
      <c r="GN283" s="87"/>
      <c r="GO283" s="87"/>
      <c r="GP283" s="87"/>
      <c r="GQ283" s="87"/>
      <c r="GR283" s="87"/>
      <c r="GS283" s="87"/>
      <c r="GT283" s="87"/>
      <c r="GU283" s="87"/>
      <c r="GV283" s="87"/>
      <c r="GW283" s="87"/>
      <c r="GX283" s="87"/>
      <c r="GY283" s="87"/>
      <c r="GZ283" s="87"/>
      <c r="HA283" s="87"/>
      <c r="HB283" s="87"/>
      <c r="HC283" s="87"/>
      <c r="HD283" s="87"/>
      <c r="HE283" s="87"/>
      <c r="HF283" s="87"/>
      <c r="HG283" s="87"/>
      <c r="HH283" s="87"/>
    </row>
    <row r="284" spans="1:238" s="7" customFormat="1" ht="43.5" customHeight="1">
      <c r="A284" s="9" t="s">
        <v>96</v>
      </c>
      <c r="B284" s="10" t="s">
        <v>96</v>
      </c>
      <c r="C284" s="95" t="s">
        <v>96</v>
      </c>
      <c r="D284" s="55" t="s">
        <v>96</v>
      </c>
      <c r="E284" s="40" t="s">
        <v>96</v>
      </c>
      <c r="F284" s="40" t="s">
        <v>96</v>
      </c>
      <c r="G284" s="36" t="s">
        <v>96</v>
      </c>
      <c r="H284" s="62" t="s">
        <v>96</v>
      </c>
      <c r="I284" s="36" t="s">
        <v>96</v>
      </c>
      <c r="J284" s="10" t="s">
        <v>96</v>
      </c>
      <c r="K284" s="10" t="s">
        <v>96</v>
      </c>
      <c r="L284" s="36" t="s">
        <v>96</v>
      </c>
      <c r="M284" s="36" t="s">
        <v>96</v>
      </c>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row>
    <row r="285" spans="1:238" ht="43.5" customHeight="1">
      <c r="A285" s="2" t="s">
        <v>96</v>
      </c>
      <c r="B285" s="1" t="s">
        <v>96</v>
      </c>
      <c r="C285" s="96" t="s">
        <v>96</v>
      </c>
      <c r="E285" s="37" t="s">
        <v>96</v>
      </c>
      <c r="F285" s="37" t="s">
        <v>96</v>
      </c>
      <c r="G285" s="5" t="s">
        <v>96</v>
      </c>
      <c r="H285" s="24"/>
      <c r="I285" s="5" t="s">
        <v>96</v>
      </c>
      <c r="J285" s="1" t="s">
        <v>96</v>
      </c>
      <c r="K285" s="1" t="s">
        <v>96</v>
      </c>
      <c r="L285" s="26" t="s">
        <v>96</v>
      </c>
      <c r="M285" s="26" t="s">
        <v>96</v>
      </c>
      <c r="N285" s="10" t="s">
        <v>96</v>
      </c>
      <c r="O285" s="3"/>
      <c r="P285" s="3"/>
      <c r="Q285" s="3"/>
      <c r="R285" s="3"/>
      <c r="S285" s="3"/>
      <c r="T285" s="3"/>
      <c r="U285" s="3"/>
      <c r="V285" s="3"/>
      <c r="W285" s="3"/>
      <c r="X285" s="3"/>
      <c r="Y285" s="3"/>
      <c r="Z285" s="3"/>
      <c r="AA285" s="3"/>
      <c r="AB285" s="3"/>
      <c r="AC285" s="3"/>
      <c r="AD285" s="3"/>
      <c r="AE285" s="3"/>
      <c r="AF285" s="3"/>
      <c r="AG285" s="3"/>
      <c r="AH285" s="3"/>
      <c r="AI285" s="3"/>
      <c r="AJ285" s="3"/>
      <c r="HI285" s="1"/>
      <c r="HJ285" s="1"/>
      <c r="HK285" s="1"/>
      <c r="HL285" s="1"/>
      <c r="HM285" s="1"/>
      <c r="HN285" s="1"/>
      <c r="HO285" s="1"/>
      <c r="HP285" s="1"/>
      <c r="HQ285" s="1"/>
      <c r="HR285" s="1"/>
      <c r="HS285" s="1"/>
      <c r="HT285" s="1"/>
      <c r="HU285" s="1"/>
      <c r="HV285" s="1"/>
      <c r="HW285" s="1"/>
      <c r="HX285" s="1"/>
      <c r="HY285" s="1"/>
      <c r="HZ285" s="1"/>
      <c r="IA285" s="1"/>
      <c r="IB285" s="1"/>
      <c r="IC285" s="1"/>
      <c r="ID285" s="1"/>
    </row>
    <row r="286" spans="1:238" ht="43.5" customHeight="1">
      <c r="F286" s="37"/>
      <c r="H286" s="24"/>
      <c r="L286" s="26"/>
      <c r="M286" s="26"/>
      <c r="N286" s="1" t="s">
        <v>96</v>
      </c>
      <c r="O286" s="3"/>
      <c r="P286" s="3"/>
      <c r="Q286" s="3"/>
      <c r="R286" s="3"/>
      <c r="S286" s="3"/>
      <c r="T286" s="3"/>
      <c r="U286" s="3"/>
      <c r="V286" s="3"/>
      <c r="W286" s="3"/>
      <c r="X286" s="3"/>
      <c r="Y286" s="3"/>
      <c r="Z286" s="3"/>
      <c r="AA286" s="3"/>
      <c r="AB286" s="3"/>
      <c r="AC286" s="3"/>
      <c r="AD286" s="3"/>
      <c r="AE286" s="3"/>
      <c r="AF286" s="3"/>
      <c r="AG286" s="3"/>
      <c r="AH286" s="3"/>
      <c r="AI286" s="3"/>
      <c r="AJ286" s="3"/>
      <c r="HI286" s="1"/>
      <c r="HJ286" s="1"/>
      <c r="HK286" s="1"/>
      <c r="HL286" s="1"/>
      <c r="HM286" s="1"/>
      <c r="HN286" s="1"/>
      <c r="HO286" s="1"/>
      <c r="HP286" s="1"/>
      <c r="HQ286" s="1"/>
      <c r="HR286" s="1"/>
      <c r="HS286" s="1"/>
      <c r="HT286" s="1"/>
      <c r="HU286" s="1"/>
      <c r="HV286" s="1"/>
      <c r="HW286" s="1"/>
      <c r="HX286" s="1"/>
      <c r="HY286" s="1"/>
      <c r="HZ286" s="1"/>
      <c r="IA286" s="1"/>
      <c r="IB286" s="1"/>
      <c r="IC286" s="1"/>
      <c r="ID286" s="1"/>
    </row>
    <row r="287" spans="1:238" ht="43.5" customHeight="1">
      <c r="F287" s="37"/>
      <c r="H287" s="24"/>
      <c r="L287" s="26"/>
      <c r="M287" s="26"/>
      <c r="O287" s="3"/>
      <c r="P287" s="3"/>
      <c r="Q287" s="3"/>
      <c r="R287" s="3"/>
      <c r="S287" s="3"/>
      <c r="T287" s="3"/>
      <c r="U287" s="3"/>
      <c r="V287" s="3"/>
      <c r="W287" s="3"/>
      <c r="X287" s="3"/>
      <c r="Y287" s="3"/>
      <c r="Z287" s="3"/>
      <c r="AA287" s="3"/>
      <c r="AB287" s="3"/>
      <c r="AC287" s="3"/>
      <c r="AD287" s="3"/>
      <c r="AE287" s="3"/>
      <c r="AF287" s="3"/>
      <c r="AG287" s="3"/>
      <c r="AH287" s="3"/>
      <c r="AI287" s="3"/>
      <c r="AJ287" s="3"/>
      <c r="HI287" s="1"/>
      <c r="HJ287" s="1"/>
      <c r="HK287" s="1"/>
      <c r="HL287" s="1"/>
      <c r="HM287" s="1"/>
      <c r="HN287" s="1"/>
      <c r="HO287" s="1"/>
      <c r="HP287" s="1"/>
      <c r="HQ287" s="1"/>
      <c r="HR287" s="1"/>
      <c r="HS287" s="1"/>
      <c r="HT287" s="1"/>
      <c r="HU287" s="1"/>
      <c r="HV287" s="1"/>
      <c r="HW287" s="1"/>
      <c r="HX287" s="1"/>
      <c r="HY287" s="1"/>
      <c r="HZ287" s="1"/>
      <c r="IA287" s="1"/>
      <c r="IB287" s="1"/>
      <c r="IC287" s="1"/>
      <c r="ID287" s="1"/>
    </row>
    <row r="288" spans="1:238" ht="43.5" customHeight="1">
      <c r="F288" s="37"/>
      <c r="H288" s="24"/>
      <c r="L288" s="26"/>
      <c r="M288" s="26"/>
      <c r="O288" s="3"/>
      <c r="P288" s="3"/>
      <c r="Q288" s="3"/>
      <c r="R288" s="3"/>
      <c r="S288" s="3"/>
      <c r="T288" s="3"/>
      <c r="U288" s="3"/>
      <c r="V288" s="3"/>
      <c r="W288" s="3"/>
      <c r="X288" s="3"/>
      <c r="Y288" s="3"/>
      <c r="Z288" s="3"/>
      <c r="AA288" s="3"/>
      <c r="AB288" s="3"/>
      <c r="AC288" s="3"/>
      <c r="AD288" s="3"/>
      <c r="AE288" s="3"/>
      <c r="AF288" s="3"/>
      <c r="AG288" s="3"/>
      <c r="AH288" s="3"/>
      <c r="AI288" s="3"/>
      <c r="AJ288" s="3"/>
      <c r="HI288" s="1"/>
      <c r="HJ288" s="1"/>
      <c r="HK288" s="1"/>
      <c r="HL288" s="1"/>
      <c r="HM288" s="1"/>
      <c r="HN288" s="1"/>
      <c r="HO288" s="1"/>
      <c r="HP288" s="1"/>
      <c r="HQ288" s="1"/>
      <c r="HR288" s="1"/>
      <c r="HS288" s="1"/>
      <c r="HT288" s="1"/>
      <c r="HU288" s="1"/>
      <c r="HV288" s="1"/>
      <c r="HW288" s="1"/>
      <c r="HX288" s="1"/>
      <c r="HY288" s="1"/>
      <c r="HZ288" s="1"/>
      <c r="IA288" s="1"/>
      <c r="IB288" s="1"/>
      <c r="IC288" s="1"/>
      <c r="ID288" s="1"/>
    </row>
    <row r="289" spans="6:238" ht="43.5" customHeight="1">
      <c r="F289" s="37"/>
      <c r="H289" s="24"/>
      <c r="L289" s="26"/>
      <c r="M289" s="26"/>
      <c r="O289" s="3"/>
      <c r="P289" s="3"/>
      <c r="Q289" s="3"/>
      <c r="R289" s="3"/>
      <c r="S289" s="3"/>
      <c r="T289" s="3"/>
      <c r="U289" s="3"/>
      <c r="V289" s="3"/>
      <c r="W289" s="3"/>
      <c r="X289" s="3"/>
      <c r="Y289" s="3"/>
      <c r="Z289" s="3"/>
      <c r="AA289" s="3"/>
      <c r="AB289" s="3"/>
      <c r="AC289" s="3"/>
      <c r="AD289" s="3"/>
      <c r="AE289" s="3"/>
      <c r="AF289" s="3"/>
      <c r="AG289" s="3"/>
      <c r="AH289" s="3"/>
      <c r="AI289" s="3"/>
      <c r="AJ289" s="3"/>
      <c r="HI289" s="1"/>
      <c r="HJ289" s="1"/>
      <c r="HK289" s="1"/>
      <c r="HL289" s="1"/>
      <c r="HM289" s="1"/>
      <c r="HN289" s="1"/>
      <c r="HO289" s="1"/>
      <c r="HP289" s="1"/>
      <c r="HQ289" s="1"/>
      <c r="HR289" s="1"/>
      <c r="HS289" s="1"/>
      <c r="HT289" s="1"/>
      <c r="HU289" s="1"/>
      <c r="HV289" s="1"/>
      <c r="HW289" s="1"/>
      <c r="HX289" s="1"/>
      <c r="HY289" s="1"/>
      <c r="HZ289" s="1"/>
      <c r="IA289" s="1"/>
      <c r="IB289" s="1"/>
      <c r="IC289" s="1"/>
      <c r="ID289" s="1"/>
    </row>
    <row r="290" spans="6:238" ht="43.5" customHeight="1">
      <c r="F290" s="37"/>
      <c r="H290" s="24"/>
      <c r="L290" s="26"/>
      <c r="M290" s="26"/>
      <c r="O290" s="3"/>
      <c r="P290" s="3"/>
      <c r="Q290" s="3"/>
      <c r="R290" s="3"/>
      <c r="S290" s="3"/>
      <c r="T290" s="3"/>
      <c r="U290" s="3"/>
      <c r="V290" s="3"/>
      <c r="W290" s="3"/>
      <c r="X290" s="3"/>
      <c r="Y290" s="3"/>
      <c r="Z290" s="3"/>
      <c r="AA290" s="3"/>
      <c r="AB290" s="3"/>
      <c r="AC290" s="3"/>
      <c r="AD290" s="3"/>
      <c r="AE290" s="3"/>
      <c r="AF290" s="3"/>
      <c r="AG290" s="3"/>
      <c r="AH290" s="3"/>
      <c r="AI290" s="3"/>
      <c r="AJ290" s="3"/>
      <c r="HI290" s="1"/>
      <c r="HJ290" s="1"/>
      <c r="HK290" s="1"/>
      <c r="HL290" s="1"/>
      <c r="HM290" s="1"/>
      <c r="HN290" s="1"/>
      <c r="HO290" s="1"/>
      <c r="HP290" s="1"/>
      <c r="HQ290" s="1"/>
      <c r="HR290" s="1"/>
      <c r="HS290" s="1"/>
      <c r="HT290" s="1"/>
      <c r="HU290" s="1"/>
      <c r="HV290" s="1"/>
      <c r="HW290" s="1"/>
      <c r="HX290" s="1"/>
      <c r="HY290" s="1"/>
      <c r="HZ290" s="1"/>
      <c r="IA290" s="1"/>
      <c r="IB290" s="1"/>
      <c r="IC290" s="1"/>
      <c r="ID290" s="1"/>
    </row>
    <row r="291" spans="6:238" ht="43.5" customHeight="1">
      <c r="F291" s="37"/>
      <c r="H291" s="24"/>
      <c r="L291" s="26"/>
      <c r="M291" s="26"/>
      <c r="O291" s="3"/>
      <c r="P291" s="3"/>
      <c r="Q291" s="3"/>
      <c r="R291" s="3"/>
      <c r="S291" s="3"/>
      <c r="T291" s="3"/>
      <c r="U291" s="3"/>
      <c r="V291" s="3"/>
      <c r="W291" s="3"/>
      <c r="X291" s="3"/>
      <c r="Y291" s="3"/>
      <c r="Z291" s="3"/>
      <c r="AA291" s="3"/>
      <c r="AB291" s="3"/>
      <c r="AC291" s="3"/>
      <c r="AD291" s="3"/>
      <c r="AE291" s="3"/>
      <c r="AF291" s="3"/>
      <c r="AG291" s="3"/>
      <c r="AH291" s="3"/>
      <c r="AI291" s="3"/>
      <c r="AJ291" s="3"/>
      <c r="HI291" s="1"/>
      <c r="HJ291" s="1"/>
      <c r="HK291" s="1"/>
      <c r="HL291" s="1"/>
      <c r="HM291" s="1"/>
      <c r="HN291" s="1"/>
      <c r="HO291" s="1"/>
      <c r="HP291" s="1"/>
      <c r="HQ291" s="1"/>
      <c r="HR291" s="1"/>
      <c r="HS291" s="1"/>
      <c r="HT291" s="1"/>
      <c r="HU291" s="1"/>
      <c r="HV291" s="1"/>
      <c r="HW291" s="1"/>
      <c r="HX291" s="1"/>
      <c r="HY291" s="1"/>
      <c r="HZ291" s="1"/>
      <c r="IA291" s="1"/>
      <c r="IB291" s="1"/>
      <c r="IC291" s="1"/>
      <c r="ID291" s="1"/>
    </row>
    <row r="292" spans="6:238" ht="43.5" customHeight="1">
      <c r="F292" s="37"/>
      <c r="H292" s="24"/>
      <c r="L292" s="26"/>
      <c r="M292" s="26"/>
      <c r="O292" s="3"/>
      <c r="P292" s="3"/>
      <c r="Q292" s="3"/>
      <c r="R292" s="3"/>
      <c r="S292" s="3"/>
      <c r="T292" s="3"/>
      <c r="U292" s="3"/>
      <c r="V292" s="3"/>
      <c r="W292" s="3"/>
      <c r="X292" s="3"/>
      <c r="Y292" s="3"/>
      <c r="Z292" s="3"/>
      <c r="AA292" s="3"/>
      <c r="AB292" s="3"/>
      <c r="AC292" s="3"/>
      <c r="AD292" s="3"/>
      <c r="AE292" s="3"/>
      <c r="AF292" s="3"/>
      <c r="AG292" s="3"/>
      <c r="AH292" s="3"/>
      <c r="AI292" s="3"/>
      <c r="AJ292" s="3"/>
      <c r="HI292" s="1"/>
      <c r="HJ292" s="1"/>
      <c r="HK292" s="1"/>
      <c r="HL292" s="1"/>
      <c r="HM292" s="1"/>
      <c r="HN292" s="1"/>
      <c r="HO292" s="1"/>
      <c r="HP292" s="1"/>
      <c r="HQ292" s="1"/>
      <c r="HR292" s="1"/>
      <c r="HS292" s="1"/>
      <c r="HT292" s="1"/>
      <c r="HU292" s="1"/>
      <c r="HV292" s="1"/>
      <c r="HW292" s="1"/>
      <c r="HX292" s="1"/>
      <c r="HY292" s="1"/>
      <c r="HZ292" s="1"/>
      <c r="IA292" s="1"/>
      <c r="IB292" s="1"/>
      <c r="IC292" s="1"/>
      <c r="ID292" s="1"/>
    </row>
    <row r="293" spans="6:238" ht="43.5" customHeight="1">
      <c r="F293" s="37"/>
      <c r="H293" s="24"/>
      <c r="L293" s="26"/>
      <c r="M293" s="26"/>
      <c r="O293" s="3"/>
      <c r="P293" s="3"/>
      <c r="Q293" s="3"/>
      <c r="R293" s="3"/>
      <c r="S293" s="3"/>
      <c r="T293" s="3"/>
      <c r="U293" s="3"/>
      <c r="V293" s="3"/>
      <c r="W293" s="3"/>
      <c r="X293" s="3"/>
      <c r="Y293" s="3"/>
      <c r="Z293" s="3"/>
      <c r="AA293" s="3"/>
      <c r="AB293" s="3"/>
      <c r="AC293" s="3"/>
      <c r="AD293" s="3"/>
      <c r="AE293" s="3"/>
      <c r="AF293" s="3"/>
      <c r="AG293" s="3"/>
      <c r="AH293" s="3"/>
      <c r="AI293" s="3"/>
      <c r="AJ293" s="3"/>
      <c r="HI293" s="1"/>
      <c r="HJ293" s="1"/>
      <c r="HK293" s="1"/>
      <c r="HL293" s="1"/>
      <c r="HM293" s="1"/>
      <c r="HN293" s="1"/>
      <c r="HO293" s="1"/>
      <c r="HP293" s="1"/>
      <c r="HQ293" s="1"/>
      <c r="HR293" s="1"/>
      <c r="HS293" s="1"/>
      <c r="HT293" s="1"/>
      <c r="HU293" s="1"/>
      <c r="HV293" s="1"/>
      <c r="HW293" s="1"/>
      <c r="HX293" s="1"/>
      <c r="HY293" s="1"/>
      <c r="HZ293" s="1"/>
      <c r="IA293" s="1"/>
      <c r="IB293" s="1"/>
      <c r="IC293" s="1"/>
      <c r="ID293" s="1"/>
    </row>
    <row r="294" spans="6:238" ht="43.5" customHeight="1">
      <c r="F294" s="37"/>
      <c r="H294" s="24"/>
      <c r="L294" s="26"/>
      <c r="M294" s="26"/>
      <c r="O294" s="3"/>
      <c r="P294" s="3"/>
      <c r="Q294" s="3"/>
      <c r="R294" s="3"/>
      <c r="S294" s="3"/>
      <c r="T294" s="3"/>
      <c r="U294" s="3"/>
      <c r="V294" s="3"/>
      <c r="W294" s="3"/>
      <c r="X294" s="3"/>
      <c r="Y294" s="3"/>
      <c r="Z294" s="3"/>
      <c r="AA294" s="3"/>
      <c r="AB294" s="3"/>
      <c r="AC294" s="3"/>
      <c r="AD294" s="3"/>
      <c r="AE294" s="3"/>
      <c r="AF294" s="3"/>
      <c r="AG294" s="3"/>
      <c r="AH294" s="3"/>
      <c r="AI294" s="3"/>
      <c r="AJ294" s="3"/>
      <c r="HI294" s="1"/>
      <c r="HJ294" s="1"/>
      <c r="HK294" s="1"/>
      <c r="HL294" s="1"/>
      <c r="HM294" s="1"/>
      <c r="HN294" s="1"/>
      <c r="HO294" s="1"/>
      <c r="HP294" s="1"/>
      <c r="HQ294" s="1"/>
      <c r="HR294" s="1"/>
      <c r="HS294" s="1"/>
      <c r="HT294" s="1"/>
      <c r="HU294" s="1"/>
      <c r="HV294" s="1"/>
      <c r="HW294" s="1"/>
      <c r="HX294" s="1"/>
      <c r="HY294" s="1"/>
      <c r="HZ294" s="1"/>
      <c r="IA294" s="1"/>
      <c r="IB294" s="1"/>
      <c r="IC294" s="1"/>
      <c r="ID294" s="1"/>
    </row>
    <row r="295" spans="6:238" ht="43.5" customHeight="1">
      <c r="F295" s="37"/>
      <c r="H295" s="24"/>
      <c r="L295" s="26"/>
      <c r="M295" s="26"/>
      <c r="O295" s="3"/>
      <c r="P295" s="3"/>
      <c r="Q295" s="3"/>
      <c r="R295" s="3"/>
      <c r="S295" s="3"/>
      <c r="T295" s="3"/>
      <c r="U295" s="3"/>
      <c r="V295" s="3"/>
      <c r="W295" s="3"/>
      <c r="X295" s="3"/>
      <c r="Y295" s="3"/>
      <c r="Z295" s="3"/>
      <c r="AA295" s="3"/>
      <c r="AB295" s="3"/>
      <c r="AC295" s="3"/>
      <c r="AD295" s="3"/>
      <c r="AE295" s="3"/>
      <c r="AF295" s="3"/>
      <c r="AG295" s="3"/>
      <c r="AH295" s="3"/>
      <c r="AI295" s="3"/>
      <c r="AJ295" s="3"/>
      <c r="HI295" s="1"/>
      <c r="HJ295" s="1"/>
      <c r="HK295" s="1"/>
      <c r="HL295" s="1"/>
      <c r="HM295" s="1"/>
      <c r="HN295" s="1"/>
      <c r="HO295" s="1"/>
      <c r="HP295" s="1"/>
      <c r="HQ295" s="1"/>
      <c r="HR295" s="1"/>
      <c r="HS295" s="1"/>
      <c r="HT295" s="1"/>
      <c r="HU295" s="1"/>
      <c r="HV295" s="1"/>
      <c r="HW295" s="1"/>
      <c r="HX295" s="1"/>
      <c r="HY295" s="1"/>
      <c r="HZ295" s="1"/>
      <c r="IA295" s="1"/>
      <c r="IB295" s="1"/>
      <c r="IC295" s="1"/>
      <c r="ID295" s="1"/>
    </row>
    <row r="296" spans="6:238" ht="43.5" customHeight="1">
      <c r="F296" s="37"/>
      <c r="H296" s="24"/>
      <c r="L296" s="26"/>
      <c r="M296" s="26"/>
      <c r="O296" s="3"/>
      <c r="P296" s="3"/>
      <c r="Q296" s="3"/>
      <c r="R296" s="3"/>
      <c r="S296" s="3"/>
      <c r="T296" s="3"/>
      <c r="U296" s="3"/>
      <c r="V296" s="3"/>
      <c r="W296" s="3"/>
      <c r="X296" s="3"/>
      <c r="Y296" s="3"/>
      <c r="Z296" s="3"/>
      <c r="AA296" s="3"/>
      <c r="AB296" s="3"/>
      <c r="AC296" s="3"/>
      <c r="AD296" s="3"/>
      <c r="AE296" s="3"/>
      <c r="AF296" s="3"/>
      <c r="AG296" s="3"/>
      <c r="AH296" s="3"/>
      <c r="AI296" s="3"/>
      <c r="AJ296" s="3"/>
      <c r="HI296" s="1"/>
      <c r="HJ296" s="1"/>
      <c r="HK296" s="1"/>
      <c r="HL296" s="1"/>
      <c r="HM296" s="1"/>
      <c r="HN296" s="1"/>
      <c r="HO296" s="1"/>
      <c r="HP296" s="1"/>
      <c r="HQ296" s="1"/>
      <c r="HR296" s="1"/>
      <c r="HS296" s="1"/>
      <c r="HT296" s="1"/>
      <c r="HU296" s="1"/>
      <c r="HV296" s="1"/>
      <c r="HW296" s="1"/>
      <c r="HX296" s="1"/>
      <c r="HY296" s="1"/>
      <c r="HZ296" s="1"/>
      <c r="IA296" s="1"/>
      <c r="IB296" s="1"/>
      <c r="IC296" s="1"/>
      <c r="ID296" s="1"/>
    </row>
    <row r="297" spans="6:238" ht="43.5" customHeight="1">
      <c r="F297" s="37"/>
      <c r="H297" s="24"/>
      <c r="L297" s="26"/>
      <c r="M297" s="26"/>
      <c r="O297" s="3"/>
      <c r="P297" s="3"/>
      <c r="Q297" s="3"/>
      <c r="R297" s="3"/>
      <c r="S297" s="3"/>
      <c r="T297" s="3"/>
      <c r="U297" s="3"/>
      <c r="V297" s="3"/>
      <c r="W297" s="3"/>
      <c r="X297" s="3"/>
      <c r="Y297" s="3"/>
      <c r="Z297" s="3"/>
      <c r="AA297" s="3"/>
      <c r="AB297" s="3"/>
      <c r="AC297" s="3"/>
      <c r="AD297" s="3"/>
      <c r="AE297" s="3"/>
      <c r="AF297" s="3"/>
      <c r="AG297" s="3"/>
      <c r="AH297" s="3"/>
      <c r="AI297" s="3"/>
      <c r="AJ297" s="3"/>
      <c r="HI297" s="1"/>
      <c r="HJ297" s="1"/>
      <c r="HK297" s="1"/>
      <c r="HL297" s="1"/>
      <c r="HM297" s="1"/>
      <c r="HN297" s="1"/>
      <c r="HO297" s="1"/>
      <c r="HP297" s="1"/>
      <c r="HQ297" s="1"/>
      <c r="HR297" s="1"/>
      <c r="HS297" s="1"/>
      <c r="HT297" s="1"/>
      <c r="HU297" s="1"/>
      <c r="HV297" s="1"/>
      <c r="HW297" s="1"/>
      <c r="HX297" s="1"/>
      <c r="HY297" s="1"/>
      <c r="HZ297" s="1"/>
      <c r="IA297" s="1"/>
      <c r="IB297" s="1"/>
      <c r="IC297" s="1"/>
      <c r="ID297" s="1"/>
    </row>
    <row r="298" spans="6:238" ht="43.5" customHeight="1">
      <c r="F298" s="37"/>
      <c r="H298" s="24"/>
      <c r="L298" s="26"/>
      <c r="M298" s="26"/>
      <c r="O298" s="3"/>
      <c r="P298" s="3"/>
      <c r="Q298" s="3"/>
      <c r="R298" s="3"/>
      <c r="S298" s="3"/>
      <c r="T298" s="3"/>
      <c r="U298" s="3"/>
      <c r="V298" s="3"/>
      <c r="W298" s="3"/>
      <c r="X298" s="3"/>
      <c r="Y298" s="3"/>
      <c r="Z298" s="3"/>
      <c r="AA298" s="3"/>
      <c r="AB298" s="3"/>
      <c r="AC298" s="3"/>
      <c r="AD298" s="3"/>
      <c r="AE298" s="3"/>
      <c r="AF298" s="3"/>
      <c r="AG298" s="3"/>
      <c r="AH298" s="3"/>
      <c r="AI298" s="3"/>
      <c r="AJ298" s="3"/>
      <c r="HI298" s="1"/>
      <c r="HJ298" s="1"/>
      <c r="HK298" s="1"/>
      <c r="HL298" s="1"/>
      <c r="HM298" s="1"/>
      <c r="HN298" s="1"/>
      <c r="HO298" s="1"/>
      <c r="HP298" s="1"/>
      <c r="HQ298" s="1"/>
      <c r="HR298" s="1"/>
      <c r="HS298" s="1"/>
      <c r="HT298" s="1"/>
      <c r="HU298" s="1"/>
      <c r="HV298" s="1"/>
      <c r="HW298" s="1"/>
      <c r="HX298" s="1"/>
      <c r="HY298" s="1"/>
      <c r="HZ298" s="1"/>
      <c r="IA298" s="1"/>
      <c r="IB298" s="1"/>
      <c r="IC298" s="1"/>
      <c r="ID298" s="1"/>
    </row>
    <row r="299" spans="6:238" ht="43.5" customHeight="1">
      <c r="F299" s="37"/>
      <c r="H299" s="24"/>
      <c r="L299" s="26"/>
      <c r="M299" s="26"/>
      <c r="O299" s="3"/>
      <c r="P299" s="3"/>
      <c r="Q299" s="3"/>
      <c r="R299" s="3"/>
      <c r="S299" s="3"/>
      <c r="T299" s="3"/>
      <c r="U299" s="3"/>
      <c r="V299" s="3"/>
      <c r="W299" s="3"/>
      <c r="X299" s="3"/>
      <c r="Y299" s="3"/>
      <c r="Z299" s="3"/>
      <c r="AA299" s="3"/>
      <c r="AB299" s="3"/>
      <c r="AC299" s="3"/>
      <c r="AD299" s="3"/>
      <c r="AE299" s="3"/>
      <c r="AF299" s="3"/>
      <c r="AG299" s="3"/>
      <c r="AH299" s="3"/>
      <c r="AI299" s="3"/>
      <c r="AJ299" s="3"/>
      <c r="HI299" s="1"/>
      <c r="HJ299" s="1"/>
      <c r="HK299" s="1"/>
      <c r="HL299" s="1"/>
      <c r="HM299" s="1"/>
      <c r="HN299" s="1"/>
      <c r="HO299" s="1"/>
      <c r="HP299" s="1"/>
      <c r="HQ299" s="1"/>
      <c r="HR299" s="1"/>
      <c r="HS299" s="1"/>
      <c r="HT299" s="1"/>
      <c r="HU299" s="1"/>
      <c r="HV299" s="1"/>
      <c r="HW299" s="1"/>
      <c r="HX299" s="1"/>
      <c r="HY299" s="1"/>
      <c r="HZ299" s="1"/>
      <c r="IA299" s="1"/>
      <c r="IB299" s="1"/>
      <c r="IC299" s="1"/>
      <c r="ID299" s="1"/>
    </row>
    <row r="300" spans="6:238" ht="43.5" customHeight="1">
      <c r="F300" s="37"/>
      <c r="H300" s="24"/>
      <c r="L300" s="26"/>
      <c r="M300" s="26"/>
      <c r="O300" s="3"/>
      <c r="P300" s="3"/>
      <c r="Q300" s="3"/>
      <c r="R300" s="3"/>
      <c r="S300" s="3"/>
      <c r="T300" s="3"/>
      <c r="U300" s="3"/>
      <c r="V300" s="3"/>
      <c r="W300" s="3"/>
      <c r="X300" s="3"/>
      <c r="Y300" s="3"/>
      <c r="Z300" s="3"/>
      <c r="AA300" s="3"/>
      <c r="AB300" s="3"/>
      <c r="AC300" s="3"/>
      <c r="AD300" s="3"/>
      <c r="AE300" s="3"/>
      <c r="AF300" s="3"/>
      <c r="AG300" s="3"/>
      <c r="AH300" s="3"/>
      <c r="AI300" s="3"/>
      <c r="AJ300" s="3"/>
      <c r="HI300" s="1"/>
      <c r="HJ300" s="1"/>
      <c r="HK300" s="1"/>
      <c r="HL300" s="1"/>
      <c r="HM300" s="1"/>
      <c r="HN300" s="1"/>
      <c r="HO300" s="1"/>
      <c r="HP300" s="1"/>
      <c r="HQ300" s="1"/>
      <c r="HR300" s="1"/>
      <c r="HS300" s="1"/>
      <c r="HT300" s="1"/>
      <c r="HU300" s="1"/>
      <c r="HV300" s="1"/>
      <c r="HW300" s="1"/>
      <c r="HX300" s="1"/>
      <c r="HY300" s="1"/>
      <c r="HZ300" s="1"/>
      <c r="IA300" s="1"/>
      <c r="IB300" s="1"/>
      <c r="IC300" s="1"/>
      <c r="ID300" s="1"/>
    </row>
    <row r="301" spans="6:238" ht="43.5" customHeight="1">
      <c r="F301" s="37"/>
      <c r="H301" s="24"/>
      <c r="L301" s="26"/>
      <c r="M301" s="26"/>
      <c r="O301" s="3"/>
      <c r="P301" s="3"/>
      <c r="Q301" s="3"/>
      <c r="R301" s="3"/>
      <c r="S301" s="3"/>
      <c r="T301" s="3"/>
      <c r="U301" s="3"/>
      <c r="V301" s="3"/>
      <c r="W301" s="3"/>
      <c r="X301" s="3"/>
      <c r="Y301" s="3"/>
      <c r="Z301" s="3"/>
      <c r="AA301" s="3"/>
      <c r="AB301" s="3"/>
      <c r="AC301" s="3"/>
      <c r="AD301" s="3"/>
      <c r="AE301" s="3"/>
      <c r="AF301" s="3"/>
      <c r="AG301" s="3"/>
      <c r="AH301" s="3"/>
      <c r="AI301" s="3"/>
      <c r="AJ301" s="3"/>
      <c r="HI301" s="1"/>
      <c r="HJ301" s="1"/>
      <c r="HK301" s="1"/>
      <c r="HL301" s="1"/>
      <c r="HM301" s="1"/>
      <c r="HN301" s="1"/>
      <c r="HO301" s="1"/>
      <c r="HP301" s="1"/>
      <c r="HQ301" s="1"/>
      <c r="HR301" s="1"/>
      <c r="HS301" s="1"/>
      <c r="HT301" s="1"/>
      <c r="HU301" s="1"/>
      <c r="HV301" s="1"/>
      <c r="HW301" s="1"/>
      <c r="HX301" s="1"/>
      <c r="HY301" s="1"/>
      <c r="HZ301" s="1"/>
      <c r="IA301" s="1"/>
      <c r="IB301" s="1"/>
      <c r="IC301" s="1"/>
      <c r="ID301" s="1"/>
    </row>
    <row r="302" spans="6:238" ht="43.5" customHeight="1">
      <c r="F302" s="37"/>
      <c r="H302" s="24"/>
      <c r="L302" s="26"/>
      <c r="M302" s="26"/>
      <c r="O302" s="3"/>
      <c r="P302" s="3"/>
      <c r="Q302" s="3"/>
      <c r="R302" s="3"/>
      <c r="S302" s="3"/>
      <c r="T302" s="3"/>
      <c r="U302" s="3"/>
      <c r="V302" s="3"/>
      <c r="W302" s="3"/>
      <c r="X302" s="3"/>
      <c r="Y302" s="3"/>
      <c r="Z302" s="3"/>
      <c r="AA302" s="3"/>
      <c r="AB302" s="3"/>
      <c r="AC302" s="3"/>
      <c r="AD302" s="3"/>
      <c r="AE302" s="3"/>
      <c r="AF302" s="3"/>
      <c r="AG302" s="3"/>
      <c r="AH302" s="3"/>
      <c r="AI302" s="3"/>
      <c r="AJ302" s="3"/>
      <c r="HI302" s="1"/>
      <c r="HJ302" s="1"/>
      <c r="HK302" s="1"/>
      <c r="HL302" s="1"/>
      <c r="HM302" s="1"/>
      <c r="HN302" s="1"/>
      <c r="HO302" s="1"/>
      <c r="HP302" s="1"/>
      <c r="HQ302" s="1"/>
      <c r="HR302" s="1"/>
      <c r="HS302" s="1"/>
      <c r="HT302" s="1"/>
      <c r="HU302" s="1"/>
      <c r="HV302" s="1"/>
      <c r="HW302" s="1"/>
      <c r="HX302" s="1"/>
      <c r="HY302" s="1"/>
      <c r="HZ302" s="1"/>
      <c r="IA302" s="1"/>
      <c r="IB302" s="1"/>
      <c r="IC302" s="1"/>
      <c r="ID302" s="1"/>
    </row>
    <row r="303" spans="6:238" ht="43.5" customHeight="1">
      <c r="F303" s="37"/>
      <c r="H303" s="24"/>
      <c r="L303" s="26"/>
      <c r="M303" s="26"/>
      <c r="O303" s="3"/>
      <c r="P303" s="3"/>
      <c r="Q303" s="3"/>
      <c r="R303" s="3"/>
      <c r="S303" s="3"/>
      <c r="T303" s="3"/>
      <c r="U303" s="3"/>
      <c r="V303" s="3"/>
      <c r="W303" s="3"/>
      <c r="X303" s="3"/>
      <c r="Y303" s="3"/>
      <c r="Z303" s="3"/>
      <c r="AA303" s="3"/>
      <c r="AB303" s="3"/>
      <c r="AC303" s="3"/>
      <c r="AD303" s="3"/>
      <c r="AE303" s="3"/>
      <c r="AF303" s="3"/>
      <c r="AG303" s="3"/>
      <c r="AH303" s="3"/>
      <c r="AI303" s="3"/>
      <c r="AJ303" s="3"/>
      <c r="HI303" s="1"/>
      <c r="HJ303" s="1"/>
      <c r="HK303" s="1"/>
      <c r="HL303" s="1"/>
      <c r="HM303" s="1"/>
      <c r="HN303" s="1"/>
      <c r="HO303" s="1"/>
      <c r="HP303" s="1"/>
      <c r="HQ303" s="1"/>
      <c r="HR303" s="1"/>
      <c r="HS303" s="1"/>
      <c r="HT303" s="1"/>
      <c r="HU303" s="1"/>
      <c r="HV303" s="1"/>
      <c r="HW303" s="1"/>
      <c r="HX303" s="1"/>
      <c r="HY303" s="1"/>
      <c r="HZ303" s="1"/>
      <c r="IA303" s="1"/>
      <c r="IB303" s="1"/>
      <c r="IC303" s="1"/>
      <c r="ID303" s="1"/>
    </row>
    <row r="304" spans="6:238" ht="43.5" customHeight="1">
      <c r="F304" s="37"/>
      <c r="H304" s="24"/>
      <c r="L304" s="26"/>
      <c r="M304" s="26"/>
      <c r="O304" s="3"/>
      <c r="P304" s="3"/>
      <c r="Q304" s="3"/>
      <c r="R304" s="3"/>
      <c r="S304" s="3"/>
      <c r="T304" s="3"/>
      <c r="U304" s="3"/>
      <c r="V304" s="3"/>
      <c r="W304" s="3"/>
      <c r="X304" s="3"/>
      <c r="Y304" s="3"/>
      <c r="Z304" s="3"/>
      <c r="AA304" s="3"/>
      <c r="AB304" s="3"/>
      <c r="AC304" s="3"/>
      <c r="AD304" s="3"/>
      <c r="AE304" s="3"/>
      <c r="AF304" s="3"/>
      <c r="AG304" s="3"/>
      <c r="AH304" s="3"/>
      <c r="AI304" s="3"/>
      <c r="AJ304" s="3"/>
      <c r="HI304" s="1"/>
      <c r="HJ304" s="1"/>
      <c r="HK304" s="1"/>
      <c r="HL304" s="1"/>
      <c r="HM304" s="1"/>
      <c r="HN304" s="1"/>
      <c r="HO304" s="1"/>
      <c r="HP304" s="1"/>
      <c r="HQ304" s="1"/>
      <c r="HR304" s="1"/>
      <c r="HS304" s="1"/>
      <c r="HT304" s="1"/>
      <c r="HU304" s="1"/>
      <c r="HV304" s="1"/>
      <c r="HW304" s="1"/>
      <c r="HX304" s="1"/>
      <c r="HY304" s="1"/>
      <c r="HZ304" s="1"/>
      <c r="IA304" s="1"/>
      <c r="IB304" s="1"/>
      <c r="IC304" s="1"/>
      <c r="ID304" s="1"/>
    </row>
    <row r="305" spans="6:238" ht="43.5" customHeight="1">
      <c r="F305" s="37"/>
      <c r="H305" s="24"/>
      <c r="L305" s="26"/>
      <c r="M305" s="26"/>
      <c r="O305" s="3"/>
      <c r="P305" s="3"/>
      <c r="Q305" s="3"/>
      <c r="R305" s="3"/>
      <c r="S305" s="3"/>
      <c r="T305" s="3"/>
      <c r="U305" s="3"/>
      <c r="V305" s="3"/>
      <c r="W305" s="3"/>
      <c r="X305" s="3"/>
      <c r="Y305" s="3"/>
      <c r="Z305" s="3"/>
      <c r="AA305" s="3"/>
      <c r="AB305" s="3"/>
      <c r="AC305" s="3"/>
      <c r="AD305" s="3"/>
      <c r="AE305" s="3"/>
      <c r="AF305" s="3"/>
      <c r="AG305" s="3"/>
      <c r="AH305" s="3"/>
      <c r="AI305" s="3"/>
      <c r="AJ305" s="3"/>
      <c r="HI305" s="1"/>
      <c r="HJ305" s="1"/>
      <c r="HK305" s="1"/>
      <c r="HL305" s="1"/>
      <c r="HM305" s="1"/>
      <c r="HN305" s="1"/>
      <c r="HO305" s="1"/>
      <c r="HP305" s="1"/>
      <c r="HQ305" s="1"/>
      <c r="HR305" s="1"/>
      <c r="HS305" s="1"/>
      <c r="HT305" s="1"/>
      <c r="HU305" s="1"/>
      <c r="HV305" s="1"/>
      <c r="HW305" s="1"/>
      <c r="HX305" s="1"/>
      <c r="HY305" s="1"/>
      <c r="HZ305" s="1"/>
      <c r="IA305" s="1"/>
      <c r="IB305" s="1"/>
      <c r="IC305" s="1"/>
      <c r="ID305" s="1"/>
    </row>
    <row r="306" spans="6:238" ht="43.5" customHeight="1">
      <c r="O306" s="37"/>
      <c r="Q306" s="25"/>
      <c r="U306" s="27"/>
      <c r="V306" s="27"/>
      <c r="X306" s="3"/>
      <c r="Y306" s="3"/>
      <c r="Z306" s="3"/>
      <c r="AA306" s="3"/>
      <c r="AB306" s="3"/>
      <c r="AC306" s="3"/>
      <c r="AD306" s="3"/>
      <c r="AE306" s="3"/>
      <c r="AF306" s="3"/>
      <c r="AG306" s="3"/>
      <c r="AH306" s="3"/>
      <c r="AI306" s="3"/>
      <c r="AJ306" s="3"/>
      <c r="HR306" s="1"/>
      <c r="HS306" s="1"/>
      <c r="HT306" s="1"/>
      <c r="HU306" s="1"/>
      <c r="HV306" s="1"/>
      <c r="HW306" s="1"/>
      <c r="HX306" s="1"/>
      <c r="HY306" s="1"/>
      <c r="HZ306" s="1"/>
      <c r="IA306" s="1"/>
      <c r="IB306" s="1"/>
      <c r="IC306" s="1"/>
      <c r="ID306" s="1"/>
    </row>
    <row r="307" spans="6:238" ht="43.5" customHeight="1">
      <c r="O307" s="37"/>
      <c r="Q307" s="25"/>
      <c r="U307" s="27"/>
      <c r="V307" s="27"/>
      <c r="X307" s="3"/>
      <c r="Y307" s="3"/>
      <c r="Z307" s="3"/>
      <c r="AA307" s="3"/>
      <c r="AB307" s="3"/>
      <c r="AC307" s="3"/>
      <c r="AD307" s="3"/>
      <c r="AE307" s="3"/>
      <c r="AF307" s="3"/>
      <c r="AG307" s="3"/>
      <c r="AH307" s="3"/>
      <c r="AI307" s="3"/>
      <c r="AJ307" s="3"/>
      <c r="HR307" s="1"/>
      <c r="HS307" s="1"/>
      <c r="HT307" s="1"/>
      <c r="HU307" s="1"/>
      <c r="HV307" s="1"/>
      <c r="HW307" s="1"/>
      <c r="HX307" s="1"/>
      <c r="HY307" s="1"/>
      <c r="HZ307" s="1"/>
      <c r="IA307" s="1"/>
      <c r="IB307" s="1"/>
      <c r="IC307" s="1"/>
      <c r="ID307" s="1"/>
    </row>
    <row r="308" spans="6:238" ht="43.5" customHeight="1">
      <c r="R308" s="37"/>
      <c r="T308" s="25"/>
      <c r="X308" s="27"/>
      <c r="Y308" s="27"/>
      <c r="AA308" s="3"/>
      <c r="AB308" s="3"/>
      <c r="AC308" s="3"/>
      <c r="AD308" s="3"/>
      <c r="AE308" s="3"/>
      <c r="AF308" s="3"/>
      <c r="AG308" s="3"/>
      <c r="AH308" s="3"/>
      <c r="AI308" s="3"/>
      <c r="AJ308" s="3"/>
      <c r="HU308" s="1"/>
      <c r="HV308" s="1"/>
      <c r="HW308" s="1"/>
      <c r="HX308" s="1"/>
      <c r="HY308" s="1"/>
      <c r="HZ308" s="1"/>
      <c r="IA308" s="1"/>
      <c r="IB308" s="1"/>
      <c r="IC308" s="1"/>
      <c r="ID308" s="1"/>
    </row>
    <row r="309" spans="6:238" ht="43.5" customHeight="1">
      <c r="R309" s="37"/>
      <c r="T309" s="25"/>
      <c r="X309" s="27"/>
      <c r="Y309" s="27"/>
      <c r="AA309" s="3"/>
      <c r="AB309" s="3"/>
      <c r="AC309" s="3"/>
      <c r="AD309" s="3"/>
      <c r="AE309" s="3"/>
      <c r="AF309" s="3"/>
      <c r="AG309" s="3"/>
      <c r="AH309" s="3"/>
      <c r="AI309" s="3"/>
      <c r="AJ309" s="3"/>
      <c r="HU309" s="1"/>
      <c r="HV309" s="1"/>
      <c r="HW309" s="1"/>
      <c r="HX309" s="1"/>
      <c r="HY309" s="1"/>
      <c r="HZ309" s="1"/>
      <c r="IA309" s="1"/>
      <c r="IB309" s="1"/>
      <c r="IC309" s="1"/>
      <c r="ID309" s="1"/>
    </row>
    <row r="310" spans="6:238" ht="43.5" customHeight="1">
      <c r="R310" s="37"/>
      <c r="T310" s="25"/>
      <c r="X310" s="27"/>
      <c r="Y310" s="27"/>
      <c r="AA310" s="3"/>
      <c r="AB310" s="3"/>
      <c r="AC310" s="3"/>
      <c r="AD310" s="3"/>
      <c r="AE310" s="3"/>
      <c r="AF310" s="3"/>
      <c r="AG310" s="3"/>
      <c r="AH310" s="3"/>
      <c r="AI310" s="3"/>
      <c r="AJ310" s="3"/>
      <c r="HU310" s="1"/>
      <c r="HV310" s="1"/>
      <c r="HW310" s="1"/>
      <c r="HX310" s="1"/>
      <c r="HY310" s="1"/>
      <c r="HZ310" s="1"/>
      <c r="IA310" s="1"/>
      <c r="IB310" s="1"/>
      <c r="IC310" s="1"/>
      <c r="ID310" s="1"/>
    </row>
    <row r="311" spans="6:238" ht="43.5" customHeight="1">
      <c r="R311" s="37"/>
      <c r="T311" s="25"/>
      <c r="X311" s="27"/>
      <c r="Y311" s="27"/>
      <c r="AA311" s="3"/>
      <c r="AB311" s="3"/>
      <c r="AC311" s="3"/>
      <c r="AD311" s="3"/>
      <c r="AE311" s="3"/>
      <c r="AF311" s="3"/>
      <c r="AG311" s="3"/>
      <c r="AH311" s="3"/>
      <c r="AI311" s="3"/>
      <c r="AJ311" s="3"/>
      <c r="HU311" s="1"/>
      <c r="HV311" s="1"/>
      <c r="HW311" s="1"/>
      <c r="HX311" s="1"/>
      <c r="HY311" s="1"/>
      <c r="HZ311" s="1"/>
      <c r="IA311" s="1"/>
      <c r="IB311" s="1"/>
      <c r="IC311" s="1"/>
      <c r="ID311" s="1"/>
    </row>
    <row r="312" spans="6:238" ht="43.5" customHeight="1">
      <c r="R312" s="37"/>
      <c r="T312" s="25"/>
      <c r="X312" s="27"/>
      <c r="Y312" s="27"/>
      <c r="AA312" s="3"/>
      <c r="AB312" s="3"/>
      <c r="AC312" s="3"/>
      <c r="AD312" s="3"/>
      <c r="AE312" s="3"/>
      <c r="AF312" s="3"/>
      <c r="AG312" s="3"/>
      <c r="AH312" s="3"/>
      <c r="AI312" s="3"/>
      <c r="AJ312" s="3"/>
      <c r="HU312" s="1"/>
      <c r="HV312" s="1"/>
      <c r="HW312" s="1"/>
      <c r="HX312" s="1"/>
      <c r="HY312" s="1"/>
      <c r="HZ312" s="1"/>
      <c r="IA312" s="1"/>
      <c r="IB312" s="1"/>
      <c r="IC312" s="1"/>
      <c r="ID312" s="1"/>
    </row>
    <row r="313" spans="6:238" ht="43.5" customHeight="1">
      <c r="R313" s="37"/>
      <c r="T313" s="25"/>
      <c r="X313" s="27"/>
      <c r="Y313" s="27"/>
      <c r="AA313" s="3"/>
      <c r="AB313" s="3"/>
      <c r="AC313" s="3"/>
      <c r="AD313" s="3"/>
      <c r="AE313" s="3"/>
      <c r="AF313" s="3"/>
      <c r="AG313" s="3"/>
      <c r="AH313" s="3"/>
      <c r="AI313" s="3"/>
      <c r="AJ313" s="3"/>
      <c r="HU313" s="1"/>
      <c r="HV313" s="1"/>
      <c r="HW313" s="1"/>
      <c r="HX313" s="1"/>
      <c r="HY313" s="1"/>
      <c r="HZ313" s="1"/>
      <c r="IA313" s="1"/>
      <c r="IB313" s="1"/>
      <c r="IC313" s="1"/>
      <c r="ID313" s="1"/>
    </row>
    <row r="314" spans="6:238" ht="43.5" customHeight="1">
      <c r="R314" s="37"/>
      <c r="T314" s="25"/>
      <c r="X314" s="27"/>
      <c r="Y314" s="27"/>
      <c r="AA314" s="3"/>
      <c r="AB314" s="3"/>
      <c r="AC314" s="3"/>
      <c r="AD314" s="3"/>
      <c r="AE314" s="3"/>
      <c r="AF314" s="3"/>
      <c r="AG314" s="3"/>
      <c r="AH314" s="3"/>
      <c r="AI314" s="3"/>
      <c r="AJ314" s="3"/>
      <c r="HU314" s="1"/>
      <c r="HV314" s="1"/>
      <c r="HW314" s="1"/>
      <c r="HX314" s="1"/>
      <c r="HY314" s="1"/>
      <c r="HZ314" s="1"/>
      <c r="IA314" s="1"/>
      <c r="IB314" s="1"/>
      <c r="IC314" s="1"/>
      <c r="ID314" s="1"/>
    </row>
    <row r="315" spans="6:238" ht="43.5" customHeight="1">
      <c r="R315" s="37"/>
      <c r="T315" s="25"/>
      <c r="X315" s="27"/>
      <c r="Y315" s="27"/>
      <c r="AA315" s="3"/>
      <c r="AB315" s="3"/>
      <c r="AC315" s="3"/>
      <c r="AD315" s="3"/>
      <c r="AE315" s="3"/>
      <c r="AF315" s="3"/>
      <c r="AG315" s="3"/>
      <c r="AH315" s="3"/>
      <c r="AI315" s="3"/>
      <c r="AJ315" s="3"/>
      <c r="HU315" s="1"/>
      <c r="HV315" s="1"/>
      <c r="HW315" s="1"/>
      <c r="HX315" s="1"/>
      <c r="HY315" s="1"/>
      <c r="HZ315" s="1"/>
      <c r="IA315" s="1"/>
      <c r="IB315" s="1"/>
      <c r="IC315" s="1"/>
      <c r="ID315" s="1"/>
    </row>
    <row r="316" spans="6:238" ht="43.5" customHeight="1">
      <c r="R316" s="37"/>
      <c r="T316" s="25"/>
      <c r="X316" s="27"/>
      <c r="Y316" s="27"/>
      <c r="AA316" s="3"/>
      <c r="AB316" s="3"/>
      <c r="AC316" s="3"/>
      <c r="AD316" s="3"/>
      <c r="AE316" s="3"/>
      <c r="AF316" s="3"/>
      <c r="AG316" s="3"/>
      <c r="AH316" s="3"/>
      <c r="AI316" s="3"/>
      <c r="AJ316" s="3"/>
      <c r="HU316" s="1"/>
      <c r="HV316" s="1"/>
      <c r="HW316" s="1"/>
      <c r="HX316" s="1"/>
      <c r="HY316" s="1"/>
      <c r="HZ316" s="1"/>
      <c r="IA316" s="1"/>
      <c r="IB316" s="1"/>
      <c r="IC316" s="1"/>
      <c r="ID316" s="1"/>
    </row>
    <row r="317" spans="6:238" ht="43.5" customHeight="1">
      <c r="R317" s="37"/>
      <c r="T317" s="25"/>
      <c r="X317" s="27"/>
      <c r="Y317" s="27"/>
      <c r="AA317" s="3"/>
      <c r="AB317" s="3"/>
      <c r="AC317" s="3"/>
      <c r="AD317" s="3"/>
      <c r="AE317" s="3"/>
      <c r="AF317" s="3"/>
      <c r="AG317" s="3"/>
      <c r="AH317" s="3"/>
      <c r="AI317" s="3"/>
      <c r="AJ317" s="3"/>
      <c r="HU317" s="1"/>
      <c r="HV317" s="1"/>
      <c r="HW317" s="1"/>
      <c r="HX317" s="1"/>
      <c r="HY317" s="1"/>
      <c r="HZ317" s="1"/>
      <c r="IA317" s="1"/>
      <c r="IB317" s="1"/>
      <c r="IC317" s="1"/>
      <c r="ID317" s="1"/>
    </row>
    <row r="318" spans="6:238" ht="43.5" customHeight="1">
      <c r="R318" s="37"/>
      <c r="T318" s="25"/>
      <c r="X318" s="27"/>
      <c r="Y318" s="27"/>
      <c r="AA318" s="3"/>
      <c r="AB318" s="3"/>
      <c r="AC318" s="3"/>
      <c r="AD318" s="3"/>
      <c r="AE318" s="3"/>
      <c r="AF318" s="3"/>
      <c r="AG318" s="3"/>
      <c r="AH318" s="3"/>
      <c r="AI318" s="3"/>
      <c r="AJ318" s="3"/>
      <c r="HU318" s="1"/>
      <c r="HV318" s="1"/>
      <c r="HW318" s="1"/>
      <c r="HX318" s="1"/>
      <c r="HY318" s="1"/>
      <c r="HZ318" s="1"/>
      <c r="IA318" s="1"/>
      <c r="IB318" s="1"/>
      <c r="IC318" s="1"/>
      <c r="ID318" s="1"/>
    </row>
    <row r="319" spans="6:238" ht="43.5" customHeight="1">
      <c r="R319" s="37"/>
      <c r="T319" s="25"/>
      <c r="X319" s="27"/>
      <c r="Y319" s="27"/>
      <c r="AA319" s="3"/>
      <c r="AB319" s="3"/>
      <c r="AC319" s="3"/>
      <c r="AD319" s="3"/>
      <c r="AE319" s="3"/>
      <c r="AF319" s="3"/>
      <c r="AG319" s="3"/>
      <c r="AH319" s="3"/>
      <c r="AI319" s="3"/>
      <c r="AJ319" s="3"/>
      <c r="HU319" s="1"/>
      <c r="HV319" s="1"/>
      <c r="HW319" s="1"/>
      <c r="HX319" s="1"/>
      <c r="HY319" s="1"/>
      <c r="HZ319" s="1"/>
      <c r="IA319" s="1"/>
      <c r="IB319" s="1"/>
      <c r="IC319" s="1"/>
      <c r="ID319" s="1"/>
    </row>
    <row r="320" spans="6:238" ht="43.5" customHeight="1">
      <c r="R320" s="37"/>
      <c r="T320" s="25"/>
      <c r="X320" s="27"/>
      <c r="Y320" s="27"/>
      <c r="AA320" s="3"/>
      <c r="AB320" s="3"/>
      <c r="AC320" s="3"/>
      <c r="AD320" s="3"/>
      <c r="AE320" s="3"/>
      <c r="AF320" s="3"/>
      <c r="AG320" s="3"/>
      <c r="AH320" s="3"/>
      <c r="AI320" s="3"/>
      <c r="AJ320" s="3"/>
      <c r="HU320" s="1"/>
      <c r="HV320" s="1"/>
      <c r="HW320" s="1"/>
      <c r="HX320" s="1"/>
      <c r="HY320" s="1"/>
      <c r="HZ320" s="1"/>
      <c r="IA320" s="1"/>
      <c r="IB320" s="1"/>
      <c r="IC320" s="1"/>
      <c r="ID320" s="1"/>
    </row>
    <row r="321" spans="18:238" ht="43.5" customHeight="1">
      <c r="R321" s="37"/>
      <c r="T321" s="25"/>
      <c r="X321" s="27"/>
      <c r="Y321" s="27"/>
      <c r="AA321" s="3"/>
      <c r="AB321" s="3"/>
      <c r="AC321" s="3"/>
      <c r="AD321" s="3"/>
      <c r="AE321" s="3"/>
      <c r="AF321" s="3"/>
      <c r="AG321" s="3"/>
      <c r="AH321" s="3"/>
      <c r="AI321" s="3"/>
      <c r="AJ321" s="3"/>
      <c r="HU321" s="1"/>
      <c r="HV321" s="1"/>
      <c r="HW321" s="1"/>
      <c r="HX321" s="1"/>
      <c r="HY321" s="1"/>
      <c r="HZ321" s="1"/>
      <c r="IA321" s="1"/>
      <c r="IB321" s="1"/>
      <c r="IC321" s="1"/>
      <c r="ID321" s="1"/>
    </row>
    <row r="322" spans="18:238" ht="43.5" customHeight="1">
      <c r="R322" s="37"/>
      <c r="T322" s="25"/>
      <c r="X322" s="27"/>
      <c r="Y322" s="27"/>
      <c r="AA322" s="3"/>
      <c r="AB322" s="3"/>
      <c r="AC322" s="3"/>
      <c r="AD322" s="3"/>
      <c r="AE322" s="3"/>
      <c r="AF322" s="3"/>
      <c r="AG322" s="3"/>
      <c r="AH322" s="3"/>
      <c r="AI322" s="3"/>
      <c r="AJ322" s="3"/>
      <c r="HU322" s="1"/>
      <c r="HV322" s="1"/>
      <c r="HW322" s="1"/>
      <c r="HX322" s="1"/>
      <c r="HY322" s="1"/>
      <c r="HZ322" s="1"/>
      <c r="IA322" s="1"/>
      <c r="IB322" s="1"/>
      <c r="IC322" s="1"/>
      <c r="ID322" s="1"/>
    </row>
    <row r="323" spans="18:238" ht="43.5" customHeight="1">
      <c r="R323" s="37"/>
      <c r="T323" s="25"/>
      <c r="X323" s="27"/>
      <c r="Y323" s="27"/>
      <c r="AA323" s="3"/>
      <c r="AB323" s="3"/>
      <c r="AC323" s="3"/>
      <c r="AD323" s="3"/>
      <c r="AE323" s="3"/>
      <c r="AF323" s="3"/>
      <c r="AG323" s="3"/>
      <c r="AH323" s="3"/>
      <c r="AI323" s="3"/>
      <c r="AJ323" s="3"/>
      <c r="HU323" s="1"/>
      <c r="HV323" s="1"/>
      <c r="HW323" s="1"/>
      <c r="HX323" s="1"/>
      <c r="HY323" s="1"/>
      <c r="HZ323" s="1"/>
      <c r="IA323" s="1"/>
      <c r="IB323" s="1"/>
      <c r="IC323" s="1"/>
      <c r="ID323" s="1"/>
    </row>
    <row r="324" spans="18:238" ht="43.5" customHeight="1">
      <c r="R324" s="37"/>
      <c r="T324" s="25"/>
      <c r="X324" s="27"/>
      <c r="Y324" s="27"/>
      <c r="AA324" s="3"/>
      <c r="AB324" s="3"/>
      <c r="AC324" s="3"/>
      <c r="AD324" s="3"/>
      <c r="AE324" s="3"/>
      <c r="AF324" s="3"/>
      <c r="AG324" s="3"/>
      <c r="AH324" s="3"/>
      <c r="AI324" s="3"/>
      <c r="AJ324" s="3"/>
      <c r="HU324" s="1"/>
      <c r="HV324" s="1"/>
      <c r="HW324" s="1"/>
      <c r="HX324" s="1"/>
      <c r="HY324" s="1"/>
      <c r="HZ324" s="1"/>
      <c r="IA324" s="1"/>
      <c r="IB324" s="1"/>
      <c r="IC324" s="1"/>
      <c r="ID324" s="1"/>
    </row>
    <row r="325" spans="18:238" ht="43.5" customHeight="1">
      <c r="R325" s="37"/>
      <c r="T325" s="25"/>
      <c r="X325" s="27"/>
      <c r="Y325" s="27"/>
      <c r="AA325" s="3"/>
      <c r="AB325" s="3"/>
      <c r="AC325" s="3"/>
      <c r="AD325" s="3"/>
      <c r="AE325" s="3"/>
      <c r="AF325" s="3"/>
      <c r="AG325" s="3"/>
      <c r="AH325" s="3"/>
      <c r="AI325" s="3"/>
      <c r="AJ325" s="3"/>
      <c r="HU325" s="1"/>
      <c r="HV325" s="1"/>
      <c r="HW325" s="1"/>
      <c r="HX325" s="1"/>
      <c r="HY325" s="1"/>
      <c r="HZ325" s="1"/>
      <c r="IA325" s="1"/>
      <c r="IB325" s="1"/>
      <c r="IC325" s="1"/>
      <c r="ID325" s="1"/>
    </row>
    <row r="326" spans="18:238" ht="43.5" customHeight="1">
      <c r="R326" s="37"/>
      <c r="T326" s="25"/>
      <c r="X326" s="27"/>
      <c r="Y326" s="27"/>
      <c r="AA326" s="3"/>
      <c r="AB326" s="3"/>
      <c r="AC326" s="3"/>
      <c r="AD326" s="3"/>
      <c r="AE326" s="3"/>
      <c r="AF326" s="3"/>
      <c r="AG326" s="3"/>
      <c r="AH326" s="3"/>
      <c r="AI326" s="3"/>
      <c r="AJ326" s="3"/>
      <c r="HU326" s="1"/>
      <c r="HV326" s="1"/>
      <c r="HW326" s="1"/>
      <c r="HX326" s="1"/>
      <c r="HY326" s="1"/>
      <c r="HZ326" s="1"/>
      <c r="IA326" s="1"/>
      <c r="IB326" s="1"/>
      <c r="IC326" s="1"/>
      <c r="ID326" s="1"/>
    </row>
    <row r="327" spans="18:238" ht="43.5" customHeight="1">
      <c r="R327" s="37"/>
      <c r="T327" s="25"/>
      <c r="X327" s="27"/>
      <c r="Y327" s="27"/>
      <c r="AA327" s="3"/>
      <c r="AB327" s="3"/>
      <c r="AC327" s="3"/>
      <c r="AD327" s="3"/>
      <c r="AE327" s="3"/>
      <c r="AF327" s="3"/>
      <c r="AG327" s="3"/>
      <c r="AH327" s="3"/>
      <c r="AI327" s="3"/>
      <c r="AJ327" s="3"/>
      <c r="HU327" s="1"/>
      <c r="HV327" s="1"/>
      <c r="HW327" s="1"/>
      <c r="HX327" s="1"/>
      <c r="HY327" s="1"/>
      <c r="HZ327" s="1"/>
      <c r="IA327" s="1"/>
      <c r="IB327" s="1"/>
      <c r="IC327" s="1"/>
      <c r="ID327" s="1"/>
    </row>
    <row r="328" spans="18:238" ht="43.5" customHeight="1">
      <c r="R328" s="37"/>
      <c r="T328" s="25"/>
      <c r="X328" s="27"/>
      <c r="Y328" s="27"/>
      <c r="AA328" s="3"/>
      <c r="AB328" s="3"/>
      <c r="AC328" s="3"/>
      <c r="AD328" s="3"/>
      <c r="AE328" s="3"/>
      <c r="AF328" s="3"/>
      <c r="AG328" s="3"/>
      <c r="AH328" s="3"/>
      <c r="AI328" s="3"/>
      <c r="AJ328" s="3"/>
      <c r="HU328" s="1"/>
      <c r="HV328" s="1"/>
      <c r="HW328" s="1"/>
      <c r="HX328" s="1"/>
      <c r="HY328" s="1"/>
      <c r="HZ328" s="1"/>
      <c r="IA328" s="1"/>
      <c r="IB328" s="1"/>
      <c r="IC328" s="1"/>
      <c r="ID328" s="1"/>
    </row>
    <row r="329" spans="18:238" ht="43.5" customHeight="1">
      <c r="R329" s="37"/>
      <c r="T329" s="25"/>
      <c r="X329" s="27"/>
      <c r="Y329" s="27"/>
      <c r="AA329" s="3"/>
      <c r="AB329" s="3"/>
      <c r="AC329" s="3"/>
      <c r="AD329" s="3"/>
      <c r="AE329" s="3"/>
      <c r="AF329" s="3"/>
      <c r="AG329" s="3"/>
      <c r="AH329" s="3"/>
      <c r="AI329" s="3"/>
      <c r="AJ329" s="3"/>
      <c r="HU329" s="1"/>
      <c r="HV329" s="1"/>
      <c r="HW329" s="1"/>
      <c r="HX329" s="1"/>
      <c r="HY329" s="1"/>
      <c r="HZ329" s="1"/>
      <c r="IA329" s="1"/>
      <c r="IB329" s="1"/>
      <c r="IC329" s="1"/>
      <c r="ID329" s="1"/>
    </row>
    <row r="330" spans="18:238" ht="43.5" customHeight="1">
      <c r="R330" s="37"/>
      <c r="T330" s="25"/>
      <c r="X330" s="27"/>
      <c r="Y330" s="27"/>
      <c r="AA330" s="3"/>
      <c r="AB330" s="3"/>
      <c r="AC330" s="3"/>
      <c r="AD330" s="3"/>
      <c r="AE330" s="3"/>
      <c r="AF330" s="3"/>
      <c r="AG330" s="3"/>
      <c r="AH330" s="3"/>
      <c r="AI330" s="3"/>
      <c r="AJ330" s="3"/>
      <c r="HU330" s="1"/>
      <c r="HV330" s="1"/>
      <c r="HW330" s="1"/>
      <c r="HX330" s="1"/>
      <c r="HY330" s="1"/>
      <c r="HZ330" s="1"/>
      <c r="IA330" s="1"/>
      <c r="IB330" s="1"/>
      <c r="IC330" s="1"/>
      <c r="ID330" s="1"/>
    </row>
    <row r="331" spans="18:238" ht="43.5" customHeight="1">
      <c r="R331" s="37"/>
      <c r="T331" s="25"/>
      <c r="X331" s="27"/>
      <c r="Y331" s="27"/>
      <c r="AA331" s="3"/>
      <c r="AB331" s="3"/>
      <c r="AC331" s="3"/>
      <c r="AD331" s="3"/>
      <c r="AE331" s="3"/>
      <c r="AF331" s="3"/>
      <c r="AG331" s="3"/>
      <c r="AH331" s="3"/>
      <c r="AI331" s="3"/>
      <c r="AJ331" s="3"/>
      <c r="HU331" s="1"/>
      <c r="HV331" s="1"/>
      <c r="HW331" s="1"/>
      <c r="HX331" s="1"/>
      <c r="HY331" s="1"/>
      <c r="HZ331" s="1"/>
      <c r="IA331" s="1"/>
      <c r="IB331" s="1"/>
      <c r="IC331" s="1"/>
      <c r="ID331" s="1"/>
    </row>
    <row r="332" spans="18:238" ht="43.5" customHeight="1">
      <c r="R332" s="37"/>
      <c r="T332" s="25"/>
      <c r="X332" s="27"/>
      <c r="Y332" s="27"/>
      <c r="AA332" s="3"/>
      <c r="AB332" s="3"/>
      <c r="AC332" s="3"/>
      <c r="AD332" s="3"/>
      <c r="AE332" s="3"/>
      <c r="AF332" s="3"/>
      <c r="AG332" s="3"/>
      <c r="AH332" s="3"/>
      <c r="AI332" s="3"/>
      <c r="AJ332" s="3"/>
      <c r="HU332" s="1"/>
      <c r="HV332" s="1"/>
      <c r="HW332" s="1"/>
      <c r="HX332" s="1"/>
      <c r="HY332" s="1"/>
      <c r="HZ332" s="1"/>
      <c r="IA332" s="1"/>
      <c r="IB332" s="1"/>
      <c r="IC332" s="1"/>
      <c r="ID332" s="1"/>
    </row>
    <row r="333" spans="18:238" ht="43.5" customHeight="1">
      <c r="R333" s="37"/>
      <c r="T333" s="25"/>
      <c r="X333" s="27"/>
      <c r="Y333" s="27"/>
      <c r="AA333" s="3"/>
      <c r="AB333" s="3"/>
      <c r="AC333" s="3"/>
      <c r="AD333" s="3"/>
      <c r="AE333" s="3"/>
      <c r="AF333" s="3"/>
      <c r="AG333" s="3"/>
      <c r="AH333" s="3"/>
      <c r="AI333" s="3"/>
      <c r="AJ333" s="3"/>
      <c r="HU333" s="1"/>
      <c r="HV333" s="1"/>
      <c r="HW333" s="1"/>
      <c r="HX333" s="1"/>
      <c r="HY333" s="1"/>
      <c r="HZ333" s="1"/>
      <c r="IA333" s="1"/>
      <c r="IB333" s="1"/>
      <c r="IC333" s="1"/>
      <c r="ID333" s="1"/>
    </row>
    <row r="334" spans="18:238" ht="43.5" customHeight="1">
      <c r="R334" s="37"/>
      <c r="T334" s="25"/>
      <c r="X334" s="27"/>
      <c r="Y334" s="27"/>
      <c r="AA334" s="3"/>
      <c r="AB334" s="3"/>
      <c r="AC334" s="3"/>
      <c r="AD334" s="3"/>
      <c r="AE334" s="3"/>
      <c r="AF334" s="3"/>
      <c r="AG334" s="3"/>
      <c r="AH334" s="3"/>
      <c r="AI334" s="3"/>
      <c r="AJ334" s="3"/>
      <c r="HU334" s="1"/>
      <c r="HV334" s="1"/>
      <c r="HW334" s="1"/>
      <c r="HX334" s="1"/>
      <c r="HY334" s="1"/>
      <c r="HZ334" s="1"/>
      <c r="IA334" s="1"/>
      <c r="IB334" s="1"/>
      <c r="IC334" s="1"/>
      <c r="ID334" s="1"/>
    </row>
    <row r="335" spans="18:238" ht="43.5" customHeight="1">
      <c r="R335" s="37"/>
      <c r="T335" s="25"/>
      <c r="X335" s="27"/>
      <c r="Y335" s="27"/>
      <c r="AA335" s="3"/>
      <c r="AB335" s="3"/>
      <c r="AC335" s="3"/>
      <c r="AD335" s="3"/>
      <c r="AE335" s="3"/>
      <c r="AF335" s="3"/>
      <c r="AG335" s="3"/>
      <c r="AH335" s="3"/>
      <c r="AI335" s="3"/>
      <c r="AJ335" s="3"/>
      <c r="HU335" s="1"/>
      <c r="HV335" s="1"/>
      <c r="HW335" s="1"/>
      <c r="HX335" s="1"/>
      <c r="HY335" s="1"/>
      <c r="HZ335" s="1"/>
      <c r="IA335" s="1"/>
      <c r="IB335" s="1"/>
      <c r="IC335" s="1"/>
      <c r="ID335" s="1"/>
    </row>
    <row r="336" spans="18:238" ht="43.5" customHeight="1">
      <c r="R336" s="37"/>
      <c r="T336" s="25"/>
      <c r="X336" s="27"/>
      <c r="Y336" s="27"/>
      <c r="AA336" s="3"/>
      <c r="AB336" s="3"/>
      <c r="AC336" s="3"/>
      <c r="AD336" s="3"/>
      <c r="AE336" s="3"/>
      <c r="AF336" s="3"/>
      <c r="AG336" s="3"/>
      <c r="AH336" s="3"/>
      <c r="AI336" s="3"/>
      <c r="AJ336" s="3"/>
      <c r="HU336" s="1"/>
      <c r="HV336" s="1"/>
      <c r="HW336" s="1"/>
      <c r="HX336" s="1"/>
      <c r="HY336" s="1"/>
      <c r="HZ336" s="1"/>
      <c r="IA336" s="1"/>
      <c r="IB336" s="1"/>
      <c r="IC336" s="1"/>
      <c r="ID336" s="1"/>
    </row>
    <row r="337" spans="18:238" ht="43.5" customHeight="1">
      <c r="R337" s="37"/>
      <c r="T337" s="25"/>
      <c r="X337" s="27"/>
      <c r="Y337" s="27"/>
      <c r="AA337" s="3"/>
      <c r="AB337" s="3"/>
      <c r="AC337" s="3"/>
      <c r="AD337" s="3"/>
      <c r="AE337" s="3"/>
      <c r="AF337" s="3"/>
      <c r="AG337" s="3"/>
      <c r="AH337" s="3"/>
      <c r="AI337" s="3"/>
      <c r="AJ337" s="3"/>
      <c r="HU337" s="1"/>
      <c r="HV337" s="1"/>
      <c r="HW337" s="1"/>
      <c r="HX337" s="1"/>
      <c r="HY337" s="1"/>
      <c r="HZ337" s="1"/>
      <c r="IA337" s="1"/>
      <c r="IB337" s="1"/>
      <c r="IC337" s="1"/>
      <c r="ID337" s="1"/>
    </row>
    <row r="338" spans="18:238" ht="43.5" customHeight="1">
      <c r="R338" s="37"/>
      <c r="T338" s="25"/>
      <c r="X338" s="27"/>
      <c r="Y338" s="27"/>
      <c r="AA338" s="3"/>
      <c r="AB338" s="3"/>
      <c r="AC338" s="3"/>
      <c r="AD338" s="3"/>
      <c r="AE338" s="3"/>
      <c r="AF338" s="3"/>
      <c r="AG338" s="3"/>
      <c r="AH338" s="3"/>
      <c r="AI338" s="3"/>
      <c r="AJ338" s="3"/>
      <c r="HU338" s="1"/>
      <c r="HV338" s="1"/>
      <c r="HW338" s="1"/>
      <c r="HX338" s="1"/>
      <c r="HY338" s="1"/>
      <c r="HZ338" s="1"/>
      <c r="IA338" s="1"/>
      <c r="IB338" s="1"/>
      <c r="IC338" s="1"/>
      <c r="ID338" s="1"/>
    </row>
    <row r="339" spans="18:238" ht="43.5" customHeight="1">
      <c r="R339" s="37"/>
      <c r="T339" s="25"/>
      <c r="X339" s="27"/>
      <c r="Y339" s="27"/>
      <c r="AA339" s="3"/>
      <c r="AB339" s="3"/>
      <c r="AC339" s="3"/>
      <c r="AD339" s="3"/>
      <c r="AE339" s="3"/>
      <c r="AF339" s="3"/>
      <c r="AG339" s="3"/>
      <c r="AH339" s="3"/>
      <c r="AI339" s="3"/>
      <c r="AJ339" s="3"/>
      <c r="HU339" s="1"/>
      <c r="HV339" s="1"/>
      <c r="HW339" s="1"/>
      <c r="HX339" s="1"/>
      <c r="HY339" s="1"/>
      <c r="HZ339" s="1"/>
      <c r="IA339" s="1"/>
      <c r="IB339" s="1"/>
      <c r="IC339" s="1"/>
      <c r="ID339" s="1"/>
    </row>
    <row r="340" spans="18:238" ht="43.5" customHeight="1">
      <c r="R340" s="37"/>
      <c r="T340" s="25"/>
      <c r="X340" s="27"/>
      <c r="Y340" s="27"/>
      <c r="AA340" s="3"/>
      <c r="AB340" s="3"/>
      <c r="AC340" s="3"/>
      <c r="AD340" s="3"/>
      <c r="AE340" s="3"/>
      <c r="AF340" s="3"/>
      <c r="AG340" s="3"/>
      <c r="AH340" s="3"/>
      <c r="AI340" s="3"/>
      <c r="AJ340" s="3"/>
      <c r="HU340" s="1"/>
      <c r="HV340" s="1"/>
      <c r="HW340" s="1"/>
      <c r="HX340" s="1"/>
      <c r="HY340" s="1"/>
      <c r="HZ340" s="1"/>
      <c r="IA340" s="1"/>
      <c r="IB340" s="1"/>
      <c r="IC340" s="1"/>
      <c r="ID340" s="1"/>
    </row>
    <row r="341" spans="18:238" ht="43.5" customHeight="1">
      <c r="R341" s="37"/>
      <c r="T341" s="25"/>
      <c r="X341" s="27"/>
      <c r="Y341" s="27"/>
      <c r="AA341" s="3"/>
      <c r="AB341" s="3"/>
      <c r="AC341" s="3"/>
      <c r="AD341" s="3"/>
      <c r="AE341" s="3"/>
      <c r="AF341" s="3"/>
      <c r="AG341" s="3"/>
      <c r="AH341" s="3"/>
      <c r="AI341" s="3"/>
      <c r="AJ341" s="3"/>
      <c r="HU341" s="1"/>
      <c r="HV341" s="1"/>
      <c r="HW341" s="1"/>
      <c r="HX341" s="1"/>
      <c r="HY341" s="1"/>
      <c r="HZ341" s="1"/>
      <c r="IA341" s="1"/>
      <c r="IB341" s="1"/>
      <c r="IC341" s="1"/>
      <c r="ID341" s="1"/>
    </row>
    <row r="342" spans="18:238" ht="43.5" customHeight="1">
      <c r="R342" s="37"/>
      <c r="T342" s="25"/>
      <c r="X342" s="27"/>
      <c r="Y342" s="27"/>
      <c r="AA342" s="3"/>
      <c r="AB342" s="3"/>
      <c r="AC342" s="3"/>
      <c r="AD342" s="3"/>
      <c r="AE342" s="3"/>
      <c r="AF342" s="3"/>
      <c r="AG342" s="3"/>
      <c r="AH342" s="3"/>
      <c r="AI342" s="3"/>
      <c r="AJ342" s="3"/>
      <c r="HU342" s="1"/>
      <c r="HV342" s="1"/>
      <c r="HW342" s="1"/>
      <c r="HX342" s="1"/>
      <c r="HY342" s="1"/>
      <c r="HZ342" s="1"/>
      <c r="IA342" s="1"/>
      <c r="IB342" s="1"/>
      <c r="IC342" s="1"/>
      <c r="ID342" s="1"/>
    </row>
    <row r="343" spans="18:238" ht="43.5" customHeight="1">
      <c r="R343" s="37"/>
      <c r="T343" s="25"/>
      <c r="X343" s="27"/>
      <c r="Y343" s="27"/>
      <c r="AA343" s="3"/>
      <c r="AB343" s="3"/>
      <c r="AC343" s="3"/>
      <c r="AD343" s="3"/>
      <c r="AE343" s="3"/>
      <c r="AF343" s="3"/>
      <c r="AG343" s="3"/>
      <c r="AH343" s="3"/>
      <c r="AI343" s="3"/>
      <c r="AJ343" s="3"/>
      <c r="HU343" s="1"/>
      <c r="HV343" s="1"/>
      <c r="HW343" s="1"/>
      <c r="HX343" s="1"/>
      <c r="HY343" s="1"/>
      <c r="HZ343" s="1"/>
      <c r="IA343" s="1"/>
      <c r="IB343" s="1"/>
      <c r="IC343" s="1"/>
      <c r="ID343" s="1"/>
    </row>
    <row r="344" spans="18:238" ht="43.5" customHeight="1">
      <c r="R344" s="37"/>
      <c r="T344" s="25"/>
      <c r="X344" s="27"/>
      <c r="Y344" s="27"/>
      <c r="AA344" s="3"/>
      <c r="AB344" s="3"/>
      <c r="AC344" s="3"/>
      <c r="AD344" s="3"/>
      <c r="AE344" s="3"/>
      <c r="AF344" s="3"/>
      <c r="AG344" s="3"/>
      <c r="AH344" s="3"/>
      <c r="AI344" s="3"/>
      <c r="AJ344" s="3"/>
      <c r="HU344" s="1"/>
      <c r="HV344" s="1"/>
      <c r="HW344" s="1"/>
      <c r="HX344" s="1"/>
      <c r="HY344" s="1"/>
      <c r="HZ344" s="1"/>
      <c r="IA344" s="1"/>
      <c r="IB344" s="1"/>
      <c r="IC344" s="1"/>
      <c r="ID344" s="1"/>
    </row>
    <row r="345" spans="18:238" ht="43.5" customHeight="1">
      <c r="R345" s="37"/>
      <c r="T345" s="25"/>
      <c r="X345" s="27"/>
      <c r="Y345" s="27"/>
      <c r="AA345" s="3"/>
      <c r="AB345" s="3"/>
      <c r="AC345" s="3"/>
      <c r="AD345" s="3"/>
      <c r="AE345" s="3"/>
      <c r="AF345" s="3"/>
      <c r="AG345" s="3"/>
      <c r="AH345" s="3"/>
      <c r="AI345" s="3"/>
      <c r="AJ345" s="3"/>
      <c r="HU345" s="1"/>
      <c r="HV345" s="1"/>
      <c r="HW345" s="1"/>
      <c r="HX345" s="1"/>
      <c r="HY345" s="1"/>
      <c r="HZ345" s="1"/>
      <c r="IA345" s="1"/>
      <c r="IB345" s="1"/>
      <c r="IC345" s="1"/>
      <c r="ID345" s="1"/>
    </row>
    <row r="346" spans="18:238" ht="43.5" customHeight="1">
      <c r="R346" s="37"/>
      <c r="T346" s="25"/>
      <c r="X346" s="27"/>
      <c r="Y346" s="27"/>
      <c r="AA346" s="3"/>
      <c r="AB346" s="3"/>
      <c r="AC346" s="3"/>
      <c r="AD346" s="3"/>
      <c r="AE346" s="3"/>
      <c r="AF346" s="3"/>
      <c r="AG346" s="3"/>
      <c r="AH346" s="3"/>
      <c r="AI346" s="3"/>
      <c r="AJ346" s="3"/>
      <c r="HU346" s="1"/>
      <c r="HV346" s="1"/>
      <c r="HW346" s="1"/>
      <c r="HX346" s="1"/>
      <c r="HY346" s="1"/>
      <c r="HZ346" s="1"/>
      <c r="IA346" s="1"/>
      <c r="IB346" s="1"/>
      <c r="IC346" s="1"/>
      <c r="ID346" s="1"/>
    </row>
    <row r="347" spans="18:238" ht="43.5" customHeight="1">
      <c r="R347" s="37"/>
      <c r="T347" s="25"/>
      <c r="X347" s="27"/>
      <c r="Y347" s="27"/>
      <c r="AA347" s="3"/>
      <c r="AB347" s="3"/>
      <c r="AC347" s="3"/>
      <c r="AD347" s="3"/>
      <c r="AE347" s="3"/>
      <c r="AF347" s="3"/>
      <c r="AG347" s="3"/>
      <c r="AH347" s="3"/>
      <c r="AI347" s="3"/>
      <c r="AJ347" s="3"/>
      <c r="HU347" s="1"/>
      <c r="HV347" s="1"/>
      <c r="HW347" s="1"/>
      <c r="HX347" s="1"/>
      <c r="HY347" s="1"/>
      <c r="HZ347" s="1"/>
      <c r="IA347" s="1"/>
      <c r="IB347" s="1"/>
      <c r="IC347" s="1"/>
      <c r="ID347" s="1"/>
    </row>
    <row r="348" spans="18:238" ht="43.5" customHeight="1">
      <c r="R348" s="37"/>
      <c r="T348" s="25"/>
      <c r="X348" s="27"/>
      <c r="Y348" s="27"/>
      <c r="AA348" s="3"/>
      <c r="AB348" s="3"/>
      <c r="AC348" s="3"/>
      <c r="AD348" s="3"/>
      <c r="AE348" s="3"/>
      <c r="AF348" s="3"/>
      <c r="AG348" s="3"/>
      <c r="AH348" s="3"/>
      <c r="AI348" s="3"/>
      <c r="AJ348" s="3"/>
      <c r="HU348" s="1"/>
      <c r="HV348" s="1"/>
      <c r="HW348" s="1"/>
      <c r="HX348" s="1"/>
      <c r="HY348" s="1"/>
      <c r="HZ348" s="1"/>
      <c r="IA348" s="1"/>
      <c r="IB348" s="1"/>
      <c r="IC348" s="1"/>
      <c r="ID348" s="1"/>
    </row>
    <row r="349" spans="18:238" ht="43.5" customHeight="1">
      <c r="R349" s="37"/>
      <c r="T349" s="25"/>
      <c r="X349" s="27"/>
      <c r="Y349" s="27"/>
      <c r="AA349" s="3"/>
      <c r="AB349" s="3"/>
      <c r="AC349" s="3"/>
      <c r="AD349" s="3"/>
      <c r="AE349" s="3"/>
      <c r="AF349" s="3"/>
      <c r="AG349" s="3"/>
      <c r="AH349" s="3"/>
      <c r="AI349" s="3"/>
      <c r="AJ349" s="3"/>
      <c r="HU349" s="1"/>
      <c r="HV349" s="1"/>
      <c r="HW349" s="1"/>
      <c r="HX349" s="1"/>
      <c r="HY349" s="1"/>
      <c r="HZ349" s="1"/>
      <c r="IA349" s="1"/>
      <c r="IB349" s="1"/>
      <c r="IC349" s="1"/>
      <c r="ID349" s="1"/>
    </row>
    <row r="350" spans="18:238" ht="43.5" customHeight="1">
      <c r="R350" s="37"/>
      <c r="T350" s="25"/>
      <c r="X350" s="27"/>
      <c r="Y350" s="27"/>
      <c r="AA350" s="3"/>
      <c r="AB350" s="3"/>
      <c r="AC350" s="3"/>
      <c r="AD350" s="3"/>
      <c r="AE350" s="3"/>
      <c r="AF350" s="3"/>
      <c r="AG350" s="3"/>
      <c r="AH350" s="3"/>
      <c r="AI350" s="3"/>
      <c r="AJ350" s="3"/>
      <c r="HU350" s="1"/>
      <c r="HV350" s="1"/>
      <c r="HW350" s="1"/>
      <c r="HX350" s="1"/>
      <c r="HY350" s="1"/>
      <c r="HZ350" s="1"/>
      <c r="IA350" s="1"/>
      <c r="IB350" s="1"/>
      <c r="IC350" s="1"/>
      <c r="ID350" s="1"/>
    </row>
    <row r="351" spans="18:238" ht="43.5" customHeight="1">
      <c r="R351" s="37"/>
      <c r="T351" s="25"/>
      <c r="X351" s="27"/>
      <c r="Y351" s="27"/>
      <c r="AA351" s="3"/>
      <c r="AB351" s="3"/>
      <c r="AC351" s="3"/>
      <c r="AD351" s="3"/>
      <c r="AE351" s="3"/>
      <c r="AF351" s="3"/>
      <c r="AG351" s="3"/>
      <c r="AH351" s="3"/>
      <c r="AI351" s="3"/>
      <c r="AJ351" s="3"/>
      <c r="HU351" s="1"/>
      <c r="HV351" s="1"/>
      <c r="HW351" s="1"/>
      <c r="HX351" s="1"/>
      <c r="HY351" s="1"/>
      <c r="HZ351" s="1"/>
      <c r="IA351" s="1"/>
      <c r="IB351" s="1"/>
      <c r="IC351" s="1"/>
      <c r="ID351" s="1"/>
    </row>
    <row r="352" spans="18:238" ht="43.5" customHeight="1">
      <c r="R352" s="37"/>
      <c r="T352" s="25"/>
      <c r="X352" s="27"/>
      <c r="Y352" s="27"/>
      <c r="AA352" s="3"/>
      <c r="AB352" s="3"/>
      <c r="AC352" s="3"/>
      <c r="AD352" s="3"/>
      <c r="AE352" s="3"/>
      <c r="AF352" s="3"/>
      <c r="AG352" s="3"/>
      <c r="AH352" s="3"/>
      <c r="AI352" s="3"/>
      <c r="AJ352" s="3"/>
      <c r="HU352" s="1"/>
      <c r="HV352" s="1"/>
      <c r="HW352" s="1"/>
      <c r="HX352" s="1"/>
      <c r="HY352" s="1"/>
      <c r="HZ352" s="1"/>
      <c r="IA352" s="1"/>
      <c r="IB352" s="1"/>
      <c r="IC352" s="1"/>
      <c r="ID352" s="1"/>
    </row>
    <row r="353" spans="18:238" ht="43.5" customHeight="1">
      <c r="R353" s="37"/>
      <c r="T353" s="25"/>
      <c r="X353" s="27"/>
      <c r="Y353" s="27"/>
      <c r="AA353" s="3"/>
      <c r="AB353" s="3"/>
      <c r="AC353" s="3"/>
      <c r="AD353" s="3"/>
      <c r="AE353" s="3"/>
      <c r="AF353" s="3"/>
      <c r="AG353" s="3"/>
      <c r="AH353" s="3"/>
      <c r="AI353" s="3"/>
      <c r="AJ353" s="3"/>
      <c r="HU353" s="1"/>
      <c r="HV353" s="1"/>
      <c r="HW353" s="1"/>
      <c r="HX353" s="1"/>
      <c r="HY353" s="1"/>
      <c r="HZ353" s="1"/>
      <c r="IA353" s="1"/>
      <c r="IB353" s="1"/>
      <c r="IC353" s="1"/>
      <c r="ID353" s="1"/>
    </row>
    <row r="354" spans="18:238" ht="43.5" customHeight="1">
      <c r="R354" s="37"/>
      <c r="T354" s="25"/>
      <c r="X354" s="27"/>
      <c r="Y354" s="27"/>
      <c r="AA354" s="3"/>
      <c r="AB354" s="3"/>
      <c r="AC354" s="3"/>
      <c r="AD354" s="3"/>
      <c r="AE354" s="3"/>
      <c r="AF354" s="3"/>
      <c r="AG354" s="3"/>
      <c r="AH354" s="3"/>
      <c r="AI354" s="3"/>
      <c r="AJ354" s="3"/>
      <c r="HU354" s="1"/>
      <c r="HV354" s="1"/>
      <c r="HW354" s="1"/>
      <c r="HX354" s="1"/>
      <c r="HY354" s="1"/>
      <c r="HZ354" s="1"/>
      <c r="IA354" s="1"/>
      <c r="IB354" s="1"/>
      <c r="IC354" s="1"/>
      <c r="ID354" s="1"/>
    </row>
    <row r="355" spans="18:238" ht="43.5" customHeight="1">
      <c r="R355" s="37"/>
      <c r="T355" s="25"/>
      <c r="X355" s="27"/>
      <c r="Y355" s="27"/>
      <c r="AA355" s="3"/>
      <c r="AB355" s="3"/>
      <c r="AC355" s="3"/>
      <c r="AD355" s="3"/>
      <c r="AE355" s="3"/>
      <c r="AF355" s="3"/>
      <c r="AG355" s="3"/>
      <c r="AH355" s="3"/>
      <c r="AI355" s="3"/>
      <c r="AJ355" s="3"/>
      <c r="HU355" s="1"/>
      <c r="HV355" s="1"/>
      <c r="HW355" s="1"/>
      <c r="HX355" s="1"/>
      <c r="HY355" s="1"/>
      <c r="HZ355" s="1"/>
      <c r="IA355" s="1"/>
      <c r="IB355" s="1"/>
      <c r="IC355" s="1"/>
      <c r="ID355" s="1"/>
    </row>
    <row r="356" spans="18:238" ht="43.5" customHeight="1">
      <c r="R356" s="37"/>
      <c r="T356" s="25"/>
      <c r="X356" s="27"/>
      <c r="Y356" s="27"/>
      <c r="AA356" s="3"/>
      <c r="AB356" s="3"/>
      <c r="AC356" s="3"/>
      <c r="AD356" s="3"/>
      <c r="AE356" s="3"/>
      <c r="AF356" s="3"/>
      <c r="AG356" s="3"/>
      <c r="AH356" s="3"/>
      <c r="AI356" s="3"/>
      <c r="AJ356" s="3"/>
      <c r="HU356" s="1"/>
      <c r="HV356" s="1"/>
      <c r="HW356" s="1"/>
      <c r="HX356" s="1"/>
      <c r="HY356" s="1"/>
      <c r="HZ356" s="1"/>
      <c r="IA356" s="1"/>
      <c r="IB356" s="1"/>
      <c r="IC356" s="1"/>
      <c r="ID356" s="1"/>
    </row>
    <row r="357" spans="18:238" ht="43.5" customHeight="1">
      <c r="R357" s="37"/>
      <c r="T357" s="25"/>
      <c r="X357" s="27"/>
      <c r="Y357" s="27"/>
      <c r="AA357" s="3"/>
      <c r="AB357" s="3"/>
      <c r="AC357" s="3"/>
      <c r="AD357" s="3"/>
      <c r="AE357" s="3"/>
      <c r="AF357" s="3"/>
      <c r="AG357" s="3"/>
      <c r="AH357" s="3"/>
      <c r="AI357" s="3"/>
      <c r="AJ357" s="3"/>
      <c r="HU357" s="1"/>
      <c r="HV357" s="1"/>
      <c r="HW357" s="1"/>
      <c r="HX357" s="1"/>
      <c r="HY357" s="1"/>
      <c r="HZ357" s="1"/>
      <c r="IA357" s="1"/>
      <c r="IB357" s="1"/>
      <c r="IC357" s="1"/>
      <c r="ID357" s="1"/>
    </row>
    <row r="358" spans="18:238" ht="43.5" customHeight="1">
      <c r="R358" s="37"/>
      <c r="T358" s="25"/>
      <c r="X358" s="27"/>
      <c r="Y358" s="27"/>
      <c r="AA358" s="3"/>
      <c r="AB358" s="3"/>
      <c r="AC358" s="3"/>
      <c r="AD358" s="3"/>
      <c r="AE358" s="3"/>
      <c r="AF358" s="3"/>
      <c r="AG358" s="3"/>
      <c r="AH358" s="3"/>
      <c r="AI358" s="3"/>
      <c r="AJ358" s="3"/>
      <c r="HU358" s="1"/>
      <c r="HV358" s="1"/>
      <c r="HW358" s="1"/>
      <c r="HX358" s="1"/>
      <c r="HY358" s="1"/>
      <c r="HZ358" s="1"/>
      <c r="IA358" s="1"/>
      <c r="IB358" s="1"/>
      <c r="IC358" s="1"/>
      <c r="ID358" s="1"/>
    </row>
    <row r="359" spans="18:238" ht="43.5" customHeight="1">
      <c r="R359" s="37"/>
      <c r="T359" s="25"/>
      <c r="X359" s="27"/>
      <c r="Y359" s="27"/>
      <c r="AA359" s="3"/>
      <c r="AB359" s="3"/>
      <c r="AC359" s="3"/>
      <c r="AD359" s="3"/>
      <c r="AE359" s="3"/>
      <c r="AF359" s="3"/>
      <c r="AG359" s="3"/>
      <c r="AH359" s="3"/>
      <c r="AI359" s="3"/>
      <c r="AJ359" s="3"/>
      <c r="HU359" s="1"/>
      <c r="HV359" s="1"/>
      <c r="HW359" s="1"/>
      <c r="HX359" s="1"/>
      <c r="HY359" s="1"/>
      <c r="HZ359" s="1"/>
      <c r="IA359" s="1"/>
      <c r="IB359" s="1"/>
      <c r="IC359" s="1"/>
      <c r="ID359" s="1"/>
    </row>
    <row r="360" spans="18:238" ht="43.5" customHeight="1">
      <c r="R360" s="37"/>
      <c r="T360" s="25"/>
      <c r="X360" s="27"/>
      <c r="Y360" s="27"/>
      <c r="AA360" s="3"/>
      <c r="AB360" s="3"/>
      <c r="AC360" s="3"/>
      <c r="AD360" s="3"/>
      <c r="AE360" s="3"/>
      <c r="AF360" s="3"/>
      <c r="AG360" s="3"/>
      <c r="AH360" s="3"/>
      <c r="AI360" s="3"/>
      <c r="AJ360" s="3"/>
      <c r="HU360" s="1"/>
      <c r="HV360" s="1"/>
      <c r="HW360" s="1"/>
      <c r="HX360" s="1"/>
      <c r="HY360" s="1"/>
      <c r="HZ360" s="1"/>
      <c r="IA360" s="1"/>
      <c r="IB360" s="1"/>
      <c r="IC360" s="1"/>
      <c r="ID360" s="1"/>
    </row>
    <row r="361" spans="18:238" ht="43.5" customHeight="1">
      <c r="R361" s="37"/>
      <c r="T361" s="25"/>
      <c r="X361" s="27"/>
      <c r="Y361" s="27"/>
      <c r="AA361" s="3"/>
      <c r="AB361" s="3"/>
      <c r="AC361" s="3"/>
      <c r="AD361" s="3"/>
      <c r="AE361" s="3"/>
      <c r="AF361" s="3"/>
      <c r="AG361" s="3"/>
      <c r="AH361" s="3"/>
      <c r="AI361" s="3"/>
      <c r="AJ361" s="3"/>
      <c r="HU361" s="1"/>
      <c r="HV361" s="1"/>
      <c r="HW361" s="1"/>
      <c r="HX361" s="1"/>
      <c r="HY361" s="1"/>
      <c r="HZ361" s="1"/>
      <c r="IA361" s="1"/>
      <c r="IB361" s="1"/>
      <c r="IC361" s="1"/>
      <c r="ID361" s="1"/>
    </row>
    <row r="362" spans="18:238" ht="43.5" customHeight="1">
      <c r="R362" s="37"/>
      <c r="T362" s="25"/>
      <c r="X362" s="27"/>
      <c r="Y362" s="27"/>
      <c r="AA362" s="3"/>
      <c r="AB362" s="3"/>
      <c r="AC362" s="3"/>
      <c r="AD362" s="3"/>
      <c r="AE362" s="3"/>
      <c r="AF362" s="3"/>
      <c r="AG362" s="3"/>
      <c r="AH362" s="3"/>
      <c r="AI362" s="3"/>
      <c r="AJ362" s="3"/>
      <c r="HU362" s="1"/>
      <c r="HV362" s="1"/>
      <c r="HW362" s="1"/>
      <c r="HX362" s="1"/>
      <c r="HY362" s="1"/>
      <c r="HZ362" s="1"/>
      <c r="IA362" s="1"/>
      <c r="IB362" s="1"/>
      <c r="IC362" s="1"/>
      <c r="ID362" s="1"/>
    </row>
    <row r="363" spans="18:238" ht="43.5" customHeight="1">
      <c r="R363" s="37"/>
      <c r="T363" s="25"/>
      <c r="X363" s="27"/>
      <c r="Y363" s="27"/>
      <c r="AA363" s="3"/>
      <c r="AB363" s="3"/>
      <c r="AC363" s="3"/>
      <c r="AD363" s="3"/>
      <c r="AE363" s="3"/>
      <c r="AF363" s="3"/>
      <c r="AG363" s="3"/>
      <c r="AH363" s="3"/>
      <c r="AI363" s="3"/>
      <c r="AJ363" s="3"/>
      <c r="HU363" s="1"/>
      <c r="HV363" s="1"/>
      <c r="HW363" s="1"/>
      <c r="HX363" s="1"/>
      <c r="HY363" s="1"/>
      <c r="HZ363" s="1"/>
      <c r="IA363" s="1"/>
      <c r="IB363" s="1"/>
      <c r="IC363" s="1"/>
      <c r="ID363" s="1"/>
    </row>
    <row r="364" spans="18:238" ht="43.5" customHeight="1">
      <c r="R364" s="37"/>
      <c r="T364" s="25"/>
      <c r="X364" s="27"/>
      <c r="Y364" s="27"/>
      <c r="AA364" s="3"/>
      <c r="AB364" s="3"/>
      <c r="AC364" s="3"/>
      <c r="AD364" s="3"/>
      <c r="AE364" s="3"/>
      <c r="AF364" s="3"/>
      <c r="AG364" s="3"/>
      <c r="AH364" s="3"/>
      <c r="AI364" s="3"/>
      <c r="AJ364" s="3"/>
      <c r="HU364" s="1"/>
      <c r="HV364" s="1"/>
      <c r="HW364" s="1"/>
      <c r="HX364" s="1"/>
      <c r="HY364" s="1"/>
      <c r="HZ364" s="1"/>
      <c r="IA364" s="1"/>
      <c r="IB364" s="1"/>
      <c r="IC364" s="1"/>
      <c r="ID364" s="1"/>
    </row>
    <row r="365" spans="18:238" ht="43.5" customHeight="1">
      <c r="R365" s="37"/>
      <c r="T365" s="25"/>
      <c r="X365" s="27"/>
      <c r="Y365" s="27"/>
      <c r="AA365" s="3"/>
      <c r="AB365" s="3"/>
      <c r="AC365" s="3"/>
      <c r="AD365" s="3"/>
      <c r="AE365" s="3"/>
      <c r="AF365" s="3"/>
      <c r="AG365" s="3"/>
      <c r="AH365" s="3"/>
      <c r="AI365" s="3"/>
      <c r="AJ365" s="3"/>
      <c r="HU365" s="1"/>
      <c r="HV365" s="1"/>
      <c r="HW365" s="1"/>
      <c r="HX365" s="1"/>
      <c r="HY365" s="1"/>
      <c r="HZ365" s="1"/>
      <c r="IA365" s="1"/>
      <c r="IB365" s="1"/>
      <c r="IC365" s="1"/>
      <c r="ID365" s="1"/>
    </row>
    <row r="366" spans="18:238" ht="43.5" customHeight="1">
      <c r="R366" s="37"/>
      <c r="T366" s="25"/>
      <c r="X366" s="27"/>
      <c r="Y366" s="27"/>
      <c r="AA366" s="3"/>
      <c r="AB366" s="3"/>
      <c r="AC366" s="3"/>
      <c r="AD366" s="3"/>
      <c r="AE366" s="3"/>
      <c r="AF366" s="3"/>
      <c r="AG366" s="3"/>
      <c r="AH366" s="3"/>
      <c r="AI366" s="3"/>
      <c r="AJ366" s="3"/>
      <c r="HU366" s="1"/>
      <c r="HV366" s="1"/>
      <c r="HW366" s="1"/>
      <c r="HX366" s="1"/>
      <c r="HY366" s="1"/>
      <c r="HZ366" s="1"/>
      <c r="IA366" s="1"/>
      <c r="IB366" s="1"/>
      <c r="IC366" s="1"/>
      <c r="ID366" s="1"/>
    </row>
    <row r="367" spans="18:238" ht="43.5" customHeight="1">
      <c r="R367" s="37"/>
      <c r="T367" s="25"/>
      <c r="X367" s="27"/>
      <c r="Y367" s="27"/>
      <c r="AA367" s="3"/>
      <c r="AB367" s="3"/>
      <c r="AC367" s="3"/>
      <c r="AD367" s="3"/>
      <c r="AE367" s="3"/>
      <c r="AF367" s="3"/>
      <c r="AG367" s="3"/>
      <c r="AH367" s="3"/>
      <c r="AI367" s="3"/>
      <c r="AJ367" s="3"/>
      <c r="HU367" s="1"/>
      <c r="HV367" s="1"/>
      <c r="HW367" s="1"/>
      <c r="HX367" s="1"/>
      <c r="HY367" s="1"/>
      <c r="HZ367" s="1"/>
      <c r="IA367" s="1"/>
      <c r="IB367" s="1"/>
      <c r="IC367" s="1"/>
      <c r="ID367" s="1"/>
    </row>
    <row r="368" spans="18:238" ht="43.5" customHeight="1">
      <c r="R368" s="37"/>
      <c r="T368" s="25"/>
      <c r="X368" s="27"/>
      <c r="Y368" s="27"/>
      <c r="AA368" s="3"/>
      <c r="AB368" s="3"/>
      <c r="AC368" s="3"/>
      <c r="AD368" s="3"/>
      <c r="AE368" s="3"/>
      <c r="AF368" s="3"/>
      <c r="AG368" s="3"/>
      <c r="AH368" s="3"/>
      <c r="AI368" s="3"/>
      <c r="AJ368" s="3"/>
      <c r="HU368" s="1"/>
      <c r="HV368" s="1"/>
      <c r="HW368" s="1"/>
      <c r="HX368" s="1"/>
      <c r="HY368" s="1"/>
      <c r="HZ368" s="1"/>
      <c r="IA368" s="1"/>
      <c r="IB368" s="1"/>
      <c r="IC368" s="1"/>
      <c r="ID368" s="1"/>
    </row>
    <row r="369" spans="18:238" ht="43.5" customHeight="1">
      <c r="R369" s="37"/>
      <c r="T369" s="25"/>
      <c r="X369" s="27"/>
      <c r="Y369" s="27"/>
      <c r="AA369" s="3"/>
      <c r="AB369" s="3"/>
      <c r="AC369" s="3"/>
      <c r="AD369" s="3"/>
      <c r="AE369" s="3"/>
      <c r="AF369" s="3"/>
      <c r="AG369" s="3"/>
      <c r="AH369" s="3"/>
      <c r="AI369" s="3"/>
      <c r="AJ369" s="3"/>
      <c r="HU369" s="1"/>
      <c r="HV369" s="1"/>
      <c r="HW369" s="1"/>
      <c r="HX369" s="1"/>
      <c r="HY369" s="1"/>
      <c r="HZ369" s="1"/>
      <c r="IA369" s="1"/>
      <c r="IB369" s="1"/>
      <c r="IC369" s="1"/>
      <c r="ID369" s="1"/>
    </row>
    <row r="370" spans="18:238" ht="43.5" customHeight="1">
      <c r="R370" s="37"/>
      <c r="T370" s="25"/>
      <c r="X370" s="27"/>
      <c r="Y370" s="27"/>
      <c r="AA370" s="3"/>
      <c r="AB370" s="3"/>
      <c r="AC370" s="3"/>
      <c r="AD370" s="3"/>
      <c r="AE370" s="3"/>
      <c r="AF370" s="3"/>
      <c r="AG370" s="3"/>
      <c r="AH370" s="3"/>
      <c r="AI370" s="3"/>
      <c r="AJ370" s="3"/>
      <c r="HU370" s="1"/>
      <c r="HV370" s="1"/>
      <c r="HW370" s="1"/>
      <c r="HX370" s="1"/>
      <c r="HY370" s="1"/>
      <c r="HZ370" s="1"/>
      <c r="IA370" s="1"/>
      <c r="IB370" s="1"/>
      <c r="IC370" s="1"/>
      <c r="ID370" s="1"/>
    </row>
    <row r="371" spans="18:238" ht="43.5" customHeight="1">
      <c r="R371" s="37"/>
      <c r="T371" s="25"/>
      <c r="X371" s="27"/>
      <c r="Y371" s="27"/>
      <c r="AA371" s="3"/>
      <c r="AB371" s="3"/>
      <c r="AC371" s="3"/>
      <c r="AD371" s="3"/>
      <c r="AE371" s="3"/>
      <c r="AF371" s="3"/>
      <c r="AG371" s="3"/>
      <c r="AH371" s="3"/>
      <c r="AI371" s="3"/>
      <c r="AJ371" s="3"/>
      <c r="HU371" s="1"/>
      <c r="HV371" s="1"/>
      <c r="HW371" s="1"/>
      <c r="HX371" s="1"/>
      <c r="HY371" s="1"/>
      <c r="HZ371" s="1"/>
      <c r="IA371" s="1"/>
      <c r="IB371" s="1"/>
      <c r="IC371" s="1"/>
      <c r="ID371" s="1"/>
    </row>
    <row r="372" spans="18:238" ht="43.5" customHeight="1">
      <c r="R372" s="37"/>
      <c r="T372" s="25"/>
      <c r="X372" s="27"/>
      <c r="Y372" s="27"/>
      <c r="AA372" s="3"/>
      <c r="AB372" s="3"/>
      <c r="AC372" s="3"/>
      <c r="AD372" s="3"/>
      <c r="AE372" s="3"/>
      <c r="AF372" s="3"/>
      <c r="AG372" s="3"/>
      <c r="AH372" s="3"/>
      <c r="AI372" s="3"/>
      <c r="AJ372" s="3"/>
      <c r="HU372" s="1"/>
      <c r="HV372" s="1"/>
      <c r="HW372" s="1"/>
      <c r="HX372" s="1"/>
      <c r="HY372" s="1"/>
      <c r="HZ372" s="1"/>
      <c r="IA372" s="1"/>
      <c r="IB372" s="1"/>
      <c r="IC372" s="1"/>
      <c r="ID372" s="1"/>
    </row>
    <row r="373" spans="18:238" ht="43.5" customHeight="1">
      <c r="R373" s="37"/>
      <c r="T373" s="25"/>
      <c r="X373" s="27"/>
      <c r="Y373" s="27"/>
      <c r="AA373" s="3"/>
      <c r="AB373" s="3"/>
      <c r="AC373" s="3"/>
      <c r="AD373" s="3"/>
      <c r="AE373" s="3"/>
      <c r="AF373" s="3"/>
      <c r="AG373" s="3"/>
      <c r="AH373" s="3"/>
      <c r="AI373" s="3"/>
      <c r="AJ373" s="3"/>
      <c r="HU373" s="1"/>
      <c r="HV373" s="1"/>
      <c r="HW373" s="1"/>
      <c r="HX373" s="1"/>
      <c r="HY373" s="1"/>
      <c r="HZ373" s="1"/>
      <c r="IA373" s="1"/>
      <c r="IB373" s="1"/>
      <c r="IC373" s="1"/>
      <c r="ID373" s="1"/>
    </row>
    <row r="374" spans="18:238" ht="43.5" customHeight="1">
      <c r="R374" s="37"/>
      <c r="T374" s="25"/>
      <c r="X374" s="27"/>
      <c r="Y374" s="27"/>
      <c r="AA374" s="3"/>
      <c r="AB374" s="3"/>
      <c r="AC374" s="3"/>
      <c r="AD374" s="3"/>
      <c r="AE374" s="3"/>
      <c r="AF374" s="3"/>
      <c r="AG374" s="3"/>
      <c r="AH374" s="3"/>
      <c r="AI374" s="3"/>
      <c r="AJ374" s="3"/>
      <c r="HU374" s="1"/>
      <c r="HV374" s="1"/>
      <c r="HW374" s="1"/>
      <c r="HX374" s="1"/>
      <c r="HY374" s="1"/>
      <c r="HZ374" s="1"/>
      <c r="IA374" s="1"/>
      <c r="IB374" s="1"/>
      <c r="IC374" s="1"/>
      <c r="ID374" s="1"/>
    </row>
    <row r="375" spans="18:238" ht="43.5" customHeight="1">
      <c r="R375" s="37"/>
      <c r="T375" s="25"/>
      <c r="X375" s="27"/>
      <c r="Y375" s="27"/>
      <c r="AA375" s="3"/>
      <c r="AB375" s="3"/>
      <c r="AC375" s="3"/>
      <c r="AD375" s="3"/>
      <c r="AE375" s="3"/>
      <c r="AF375" s="3"/>
      <c r="AG375" s="3"/>
      <c r="AH375" s="3"/>
      <c r="AI375" s="3"/>
      <c r="AJ375" s="3"/>
      <c r="HU375" s="1"/>
      <c r="HV375" s="1"/>
      <c r="HW375" s="1"/>
      <c r="HX375" s="1"/>
      <c r="HY375" s="1"/>
      <c r="HZ375" s="1"/>
      <c r="IA375" s="1"/>
      <c r="IB375" s="1"/>
      <c r="IC375" s="1"/>
      <c r="ID375" s="1"/>
    </row>
    <row r="376" spans="18:238" ht="43.5" customHeight="1">
      <c r="R376" s="37"/>
      <c r="T376" s="25"/>
      <c r="X376" s="27"/>
      <c r="Y376" s="27"/>
      <c r="AA376" s="3"/>
      <c r="AB376" s="3"/>
      <c r="AC376" s="3"/>
      <c r="AD376" s="3"/>
      <c r="AE376" s="3"/>
      <c r="AF376" s="3"/>
      <c r="AG376" s="3"/>
      <c r="AH376" s="3"/>
      <c r="AI376" s="3"/>
      <c r="AJ376" s="3"/>
      <c r="HU376" s="1"/>
      <c r="HV376" s="1"/>
      <c r="HW376" s="1"/>
      <c r="HX376" s="1"/>
      <c r="HY376" s="1"/>
      <c r="HZ376" s="1"/>
      <c r="IA376" s="1"/>
      <c r="IB376" s="1"/>
      <c r="IC376" s="1"/>
      <c r="ID376" s="1"/>
    </row>
    <row r="377" spans="18:238" ht="43.5" customHeight="1">
      <c r="R377" s="37"/>
      <c r="T377" s="25"/>
      <c r="X377" s="27"/>
      <c r="Y377" s="27"/>
      <c r="AA377" s="3"/>
      <c r="AB377" s="3"/>
      <c r="AC377" s="3"/>
      <c r="AD377" s="3"/>
      <c r="AE377" s="3"/>
      <c r="AF377" s="3"/>
      <c r="AG377" s="3"/>
      <c r="AH377" s="3"/>
      <c r="AI377" s="3"/>
      <c r="AJ377" s="3"/>
      <c r="HU377" s="1"/>
      <c r="HV377" s="1"/>
      <c r="HW377" s="1"/>
      <c r="HX377" s="1"/>
      <c r="HY377" s="1"/>
      <c r="HZ377" s="1"/>
      <c r="IA377" s="1"/>
      <c r="IB377" s="1"/>
      <c r="IC377" s="1"/>
      <c r="ID377" s="1"/>
    </row>
    <row r="378" spans="18:238" ht="43.5" customHeight="1">
      <c r="R378" s="37"/>
      <c r="T378" s="25"/>
      <c r="X378" s="27"/>
      <c r="Y378" s="27"/>
      <c r="AA378" s="3"/>
      <c r="AB378" s="3"/>
      <c r="AC378" s="3"/>
      <c r="AD378" s="3"/>
      <c r="AE378" s="3"/>
      <c r="AF378" s="3"/>
      <c r="AG378" s="3"/>
      <c r="AH378" s="3"/>
      <c r="AI378" s="3"/>
      <c r="AJ378" s="3"/>
      <c r="HU378" s="1"/>
      <c r="HV378" s="1"/>
      <c r="HW378" s="1"/>
      <c r="HX378" s="1"/>
      <c r="HY378" s="1"/>
      <c r="HZ378" s="1"/>
      <c r="IA378" s="1"/>
      <c r="IB378" s="1"/>
      <c r="IC378" s="1"/>
      <c r="ID378" s="1"/>
    </row>
    <row r="379" spans="18:238" ht="43.5" customHeight="1">
      <c r="R379" s="37"/>
      <c r="T379" s="25"/>
      <c r="X379" s="27"/>
      <c r="Y379" s="27"/>
      <c r="AA379" s="3"/>
      <c r="AB379" s="3"/>
      <c r="AC379" s="3"/>
      <c r="AD379" s="3"/>
      <c r="AE379" s="3"/>
      <c r="AF379" s="3"/>
      <c r="AG379" s="3"/>
      <c r="AH379" s="3"/>
      <c r="AI379" s="3"/>
      <c r="AJ379" s="3"/>
      <c r="HU379" s="1"/>
      <c r="HV379" s="1"/>
      <c r="HW379" s="1"/>
      <c r="HX379" s="1"/>
      <c r="HY379" s="1"/>
      <c r="HZ379" s="1"/>
      <c r="IA379" s="1"/>
      <c r="IB379" s="1"/>
      <c r="IC379" s="1"/>
      <c r="ID379" s="1"/>
    </row>
    <row r="380" spans="18:238" ht="43.5" customHeight="1">
      <c r="R380" s="37"/>
      <c r="T380" s="25"/>
      <c r="X380" s="27"/>
      <c r="Y380" s="27"/>
      <c r="AA380" s="3"/>
      <c r="AB380" s="3"/>
      <c r="AC380" s="3"/>
      <c r="AD380" s="3"/>
      <c r="AE380" s="3"/>
      <c r="AF380" s="3"/>
      <c r="AG380" s="3"/>
      <c r="AH380" s="3"/>
      <c r="AI380" s="3"/>
      <c r="AJ380" s="3"/>
      <c r="HU380" s="1"/>
      <c r="HV380" s="1"/>
      <c r="HW380" s="1"/>
      <c r="HX380" s="1"/>
      <c r="HY380" s="1"/>
      <c r="HZ380" s="1"/>
      <c r="IA380" s="1"/>
      <c r="IB380" s="1"/>
      <c r="IC380" s="1"/>
      <c r="ID380" s="1"/>
    </row>
    <row r="381" spans="18:238" ht="43.5" customHeight="1">
      <c r="R381" s="37"/>
      <c r="T381" s="25"/>
      <c r="X381" s="27"/>
      <c r="Y381" s="27"/>
      <c r="AA381" s="3"/>
      <c r="AB381" s="3"/>
      <c r="AC381" s="3"/>
      <c r="AD381" s="3"/>
      <c r="AE381" s="3"/>
      <c r="AF381" s="3"/>
      <c r="AG381" s="3"/>
      <c r="AH381" s="3"/>
      <c r="AI381" s="3"/>
      <c r="AJ381" s="3"/>
      <c r="HU381" s="1"/>
      <c r="HV381" s="1"/>
      <c r="HW381" s="1"/>
      <c r="HX381" s="1"/>
      <c r="HY381" s="1"/>
      <c r="HZ381" s="1"/>
      <c r="IA381" s="1"/>
      <c r="IB381" s="1"/>
      <c r="IC381" s="1"/>
      <c r="ID381" s="1"/>
    </row>
    <row r="382" spans="18:238" ht="43.5" customHeight="1">
      <c r="R382" s="37"/>
      <c r="T382" s="25"/>
      <c r="X382" s="27"/>
      <c r="Y382" s="27"/>
      <c r="AA382" s="3"/>
      <c r="AB382" s="3"/>
      <c r="AC382" s="3"/>
      <c r="AD382" s="3"/>
      <c r="AE382" s="3"/>
      <c r="AF382" s="3"/>
      <c r="AG382" s="3"/>
      <c r="AH382" s="3"/>
      <c r="AI382" s="3"/>
      <c r="AJ382" s="3"/>
      <c r="HU382" s="1"/>
      <c r="HV382" s="1"/>
      <c r="HW382" s="1"/>
      <c r="HX382" s="1"/>
      <c r="HY382" s="1"/>
      <c r="HZ382" s="1"/>
      <c r="IA382" s="1"/>
      <c r="IB382" s="1"/>
      <c r="IC382" s="1"/>
      <c r="ID382" s="1"/>
    </row>
    <row r="383" spans="18:238" ht="43.5" customHeight="1">
      <c r="R383" s="37"/>
      <c r="T383" s="25"/>
      <c r="X383" s="27"/>
      <c r="Y383" s="27"/>
      <c r="AA383" s="3"/>
      <c r="AB383" s="3"/>
      <c r="AC383" s="3"/>
      <c r="AD383" s="3"/>
      <c r="AE383" s="3"/>
      <c r="AF383" s="3"/>
      <c r="AG383" s="3"/>
      <c r="AH383" s="3"/>
      <c r="AI383" s="3"/>
      <c r="AJ383" s="3"/>
      <c r="HU383" s="1"/>
      <c r="HV383" s="1"/>
      <c r="HW383" s="1"/>
      <c r="HX383" s="1"/>
      <c r="HY383" s="1"/>
      <c r="HZ383" s="1"/>
      <c r="IA383" s="1"/>
      <c r="IB383" s="1"/>
      <c r="IC383" s="1"/>
      <c r="ID383" s="1"/>
    </row>
    <row r="384" spans="18:238" ht="43.5" customHeight="1">
      <c r="R384" s="37"/>
      <c r="T384" s="25"/>
      <c r="X384" s="27"/>
      <c r="Y384" s="27"/>
      <c r="AA384" s="3"/>
      <c r="AB384" s="3"/>
      <c r="AC384" s="3"/>
      <c r="AD384" s="3"/>
      <c r="AE384" s="3"/>
      <c r="AF384" s="3"/>
      <c r="AG384" s="3"/>
      <c r="AH384" s="3"/>
      <c r="AI384" s="3"/>
      <c r="AJ384" s="3"/>
      <c r="HU384" s="1"/>
      <c r="HV384" s="1"/>
      <c r="HW384" s="1"/>
      <c r="HX384" s="1"/>
      <c r="HY384" s="1"/>
      <c r="HZ384" s="1"/>
      <c r="IA384" s="1"/>
      <c r="IB384" s="1"/>
      <c r="IC384" s="1"/>
      <c r="ID384" s="1"/>
    </row>
    <row r="385" spans="18:238" ht="43.5" customHeight="1">
      <c r="R385" s="37"/>
      <c r="T385" s="25"/>
      <c r="X385" s="27"/>
      <c r="Y385" s="27"/>
      <c r="AA385" s="3"/>
      <c r="AB385" s="3"/>
      <c r="AC385" s="3"/>
      <c r="AD385" s="3"/>
      <c r="AE385" s="3"/>
      <c r="AF385" s="3"/>
      <c r="AG385" s="3"/>
      <c r="AH385" s="3"/>
      <c r="AI385" s="3"/>
      <c r="AJ385" s="3"/>
      <c r="HU385" s="1"/>
      <c r="HV385" s="1"/>
      <c r="HW385" s="1"/>
      <c r="HX385" s="1"/>
      <c r="HY385" s="1"/>
      <c r="HZ385" s="1"/>
      <c r="IA385" s="1"/>
      <c r="IB385" s="1"/>
      <c r="IC385" s="1"/>
      <c r="ID385" s="1"/>
    </row>
    <row r="386" spans="18:238" ht="43.5" customHeight="1">
      <c r="R386" s="37"/>
      <c r="T386" s="25"/>
      <c r="X386" s="27"/>
      <c r="Y386" s="27"/>
      <c r="AA386" s="3"/>
      <c r="AB386" s="3"/>
      <c r="AC386" s="3"/>
      <c r="AD386" s="3"/>
      <c r="AE386" s="3"/>
      <c r="AF386" s="3"/>
      <c r="AG386" s="3"/>
      <c r="AH386" s="3"/>
      <c r="AI386" s="3"/>
      <c r="AJ386" s="3"/>
      <c r="HU386" s="1"/>
      <c r="HV386" s="1"/>
      <c r="HW386" s="1"/>
      <c r="HX386" s="1"/>
      <c r="HY386" s="1"/>
      <c r="HZ386" s="1"/>
      <c r="IA386" s="1"/>
      <c r="IB386" s="1"/>
      <c r="IC386" s="1"/>
      <c r="ID386" s="1"/>
    </row>
    <row r="387" spans="18:238" ht="43.5" customHeight="1">
      <c r="R387" s="37"/>
      <c r="T387" s="25"/>
      <c r="X387" s="27"/>
      <c r="Y387" s="27"/>
      <c r="AA387" s="3"/>
      <c r="AB387" s="3"/>
      <c r="AC387" s="3"/>
      <c r="AD387" s="3"/>
      <c r="AE387" s="3"/>
      <c r="AF387" s="3"/>
      <c r="AG387" s="3"/>
      <c r="AH387" s="3"/>
      <c r="AI387" s="3"/>
      <c r="AJ387" s="3"/>
      <c r="HU387" s="1"/>
      <c r="HV387" s="1"/>
      <c r="HW387" s="1"/>
      <c r="HX387" s="1"/>
      <c r="HY387" s="1"/>
      <c r="HZ387" s="1"/>
      <c r="IA387" s="1"/>
      <c r="IB387" s="1"/>
      <c r="IC387" s="1"/>
      <c r="ID387" s="1"/>
    </row>
    <row r="388" spans="18:238" ht="43.5" customHeight="1">
      <c r="R388" s="37"/>
      <c r="T388" s="25"/>
      <c r="X388" s="27"/>
      <c r="Y388" s="27"/>
      <c r="AA388" s="3"/>
      <c r="AB388" s="3"/>
      <c r="AC388" s="3"/>
      <c r="AD388" s="3"/>
      <c r="AE388" s="3"/>
      <c r="AF388" s="3"/>
      <c r="AG388" s="3"/>
      <c r="AH388" s="3"/>
      <c r="AI388" s="3"/>
      <c r="AJ388" s="3"/>
      <c r="HU388" s="1"/>
      <c r="HV388" s="1"/>
      <c r="HW388" s="1"/>
      <c r="HX388" s="1"/>
      <c r="HY388" s="1"/>
      <c r="HZ388" s="1"/>
      <c r="IA388" s="1"/>
      <c r="IB388" s="1"/>
      <c r="IC388" s="1"/>
      <c r="ID388" s="1"/>
    </row>
    <row r="389" spans="18:238" ht="43.5" customHeight="1">
      <c r="R389" s="37"/>
      <c r="T389" s="25"/>
      <c r="X389" s="27"/>
      <c r="Y389" s="27"/>
      <c r="AA389" s="3"/>
      <c r="AB389" s="3"/>
      <c r="AC389" s="3"/>
      <c r="AD389" s="3"/>
      <c r="AE389" s="3"/>
      <c r="AF389" s="3"/>
      <c r="AG389" s="3"/>
      <c r="AH389" s="3"/>
      <c r="AI389" s="3"/>
      <c r="AJ389" s="3"/>
      <c r="HU389" s="1"/>
      <c r="HV389" s="1"/>
      <c r="HW389" s="1"/>
      <c r="HX389" s="1"/>
      <c r="HY389" s="1"/>
      <c r="HZ389" s="1"/>
      <c r="IA389" s="1"/>
      <c r="IB389" s="1"/>
      <c r="IC389" s="1"/>
      <c r="ID389" s="1"/>
    </row>
    <row r="390" spans="18:238" ht="43.5" customHeight="1">
      <c r="R390" s="37"/>
      <c r="T390" s="25"/>
      <c r="X390" s="27"/>
      <c r="Y390" s="27"/>
      <c r="AA390" s="3"/>
      <c r="AB390" s="3"/>
      <c r="AC390" s="3"/>
      <c r="AD390" s="3"/>
      <c r="AE390" s="3"/>
      <c r="AF390" s="3"/>
      <c r="AG390" s="3"/>
      <c r="AH390" s="3"/>
      <c r="AI390" s="3"/>
      <c r="AJ390" s="3"/>
      <c r="HU390" s="1"/>
      <c r="HV390" s="1"/>
      <c r="HW390" s="1"/>
      <c r="HX390" s="1"/>
      <c r="HY390" s="1"/>
      <c r="HZ390" s="1"/>
      <c r="IA390" s="1"/>
      <c r="IB390" s="1"/>
      <c r="IC390" s="1"/>
      <c r="ID390" s="1"/>
    </row>
    <row r="391" spans="18:238" ht="43.5" customHeight="1">
      <c r="R391" s="37"/>
      <c r="T391" s="25"/>
      <c r="X391" s="27"/>
      <c r="Y391" s="27"/>
      <c r="AA391" s="3"/>
      <c r="AB391" s="3"/>
      <c r="AC391" s="3"/>
      <c r="AD391" s="3"/>
      <c r="AE391" s="3"/>
      <c r="AF391" s="3"/>
      <c r="AG391" s="3"/>
      <c r="AH391" s="3"/>
      <c r="AI391" s="3"/>
      <c r="AJ391" s="3"/>
      <c r="HU391" s="1"/>
      <c r="HV391" s="1"/>
      <c r="HW391" s="1"/>
      <c r="HX391" s="1"/>
      <c r="HY391" s="1"/>
      <c r="HZ391" s="1"/>
      <c r="IA391" s="1"/>
      <c r="IB391" s="1"/>
      <c r="IC391" s="1"/>
      <c r="ID391" s="1"/>
    </row>
    <row r="392" spans="18:238" ht="43.5" customHeight="1">
      <c r="R392" s="37"/>
      <c r="T392" s="25"/>
      <c r="X392" s="27"/>
      <c r="Y392" s="27"/>
      <c r="AA392" s="3"/>
      <c r="AB392" s="3"/>
      <c r="AC392" s="3"/>
      <c r="AD392" s="3"/>
      <c r="AE392" s="3"/>
      <c r="AF392" s="3"/>
      <c r="AG392" s="3"/>
      <c r="AH392" s="3"/>
      <c r="AI392" s="3"/>
      <c r="AJ392" s="3"/>
      <c r="HU392" s="1"/>
      <c r="HV392" s="1"/>
      <c r="HW392" s="1"/>
      <c r="HX392" s="1"/>
      <c r="HY392" s="1"/>
      <c r="HZ392" s="1"/>
      <c r="IA392" s="1"/>
      <c r="IB392" s="1"/>
      <c r="IC392" s="1"/>
      <c r="ID392" s="1"/>
    </row>
    <row r="393" spans="18:238" ht="43.5" customHeight="1">
      <c r="R393" s="37"/>
      <c r="T393" s="25"/>
      <c r="X393" s="27"/>
      <c r="Y393" s="27"/>
      <c r="AA393" s="3"/>
      <c r="AB393" s="3"/>
      <c r="AC393" s="3"/>
      <c r="AD393" s="3"/>
      <c r="AE393" s="3"/>
      <c r="AF393" s="3"/>
      <c r="AG393" s="3"/>
      <c r="AH393" s="3"/>
      <c r="AI393" s="3"/>
      <c r="AJ393" s="3"/>
      <c r="HU393" s="1"/>
      <c r="HV393" s="1"/>
      <c r="HW393" s="1"/>
      <c r="HX393" s="1"/>
      <c r="HY393" s="1"/>
      <c r="HZ393" s="1"/>
      <c r="IA393" s="1"/>
      <c r="IB393" s="1"/>
      <c r="IC393" s="1"/>
      <c r="ID393" s="1"/>
    </row>
    <row r="394" spans="18:238" ht="43.5" customHeight="1">
      <c r="R394" s="37"/>
      <c r="T394" s="25"/>
      <c r="X394" s="27"/>
      <c r="Y394" s="27"/>
      <c r="AA394" s="3"/>
      <c r="AB394" s="3"/>
      <c r="AC394" s="3"/>
      <c r="AD394" s="3"/>
      <c r="AE394" s="3"/>
      <c r="AF394" s="3"/>
      <c r="AG394" s="3"/>
      <c r="AH394" s="3"/>
      <c r="AI394" s="3"/>
      <c r="AJ394" s="3"/>
      <c r="HU394" s="1"/>
      <c r="HV394" s="1"/>
      <c r="HW394" s="1"/>
      <c r="HX394" s="1"/>
      <c r="HY394" s="1"/>
      <c r="HZ394" s="1"/>
      <c r="IA394" s="1"/>
      <c r="IB394" s="1"/>
      <c r="IC394" s="1"/>
      <c r="ID394" s="1"/>
    </row>
    <row r="395" spans="18:238" ht="43.5" customHeight="1">
      <c r="R395" s="37"/>
      <c r="T395" s="25"/>
      <c r="X395" s="27"/>
      <c r="Y395" s="27"/>
      <c r="AA395" s="3"/>
      <c r="AB395" s="3"/>
      <c r="AC395" s="3"/>
      <c r="AD395" s="3"/>
      <c r="AE395" s="3"/>
      <c r="AF395" s="3"/>
      <c r="AG395" s="3"/>
      <c r="AH395" s="3"/>
      <c r="AI395" s="3"/>
      <c r="AJ395" s="3"/>
      <c r="HU395" s="1"/>
      <c r="HV395" s="1"/>
      <c r="HW395" s="1"/>
      <c r="HX395" s="1"/>
      <c r="HY395" s="1"/>
      <c r="HZ395" s="1"/>
      <c r="IA395" s="1"/>
      <c r="IB395" s="1"/>
      <c r="IC395" s="1"/>
      <c r="ID395" s="1"/>
    </row>
    <row r="396" spans="18:238" ht="43.5" customHeight="1">
      <c r="R396" s="37"/>
      <c r="T396" s="25"/>
      <c r="X396" s="27"/>
      <c r="Y396" s="27"/>
      <c r="AA396" s="3"/>
      <c r="AB396" s="3"/>
      <c r="AC396" s="3"/>
      <c r="AD396" s="3"/>
      <c r="AE396" s="3"/>
      <c r="AF396" s="3"/>
      <c r="AG396" s="3"/>
      <c r="AH396" s="3"/>
      <c r="AI396" s="3"/>
      <c r="AJ396" s="3"/>
      <c r="HU396" s="1"/>
      <c r="HV396" s="1"/>
      <c r="HW396" s="1"/>
      <c r="HX396" s="1"/>
      <c r="HY396" s="1"/>
      <c r="HZ396" s="1"/>
      <c r="IA396" s="1"/>
      <c r="IB396" s="1"/>
      <c r="IC396" s="1"/>
      <c r="ID396" s="1"/>
    </row>
    <row r="397" spans="18:238" ht="43.5" customHeight="1">
      <c r="R397" s="37"/>
      <c r="T397" s="25"/>
      <c r="X397" s="27"/>
      <c r="Y397" s="27"/>
      <c r="AA397" s="3"/>
      <c r="AB397" s="3"/>
      <c r="AC397" s="3"/>
      <c r="AD397" s="3"/>
      <c r="AE397" s="3"/>
      <c r="AF397" s="3"/>
      <c r="AG397" s="3"/>
      <c r="AH397" s="3"/>
      <c r="AI397" s="3"/>
      <c r="AJ397" s="3"/>
      <c r="HU397" s="1"/>
      <c r="HV397" s="1"/>
      <c r="HW397" s="1"/>
      <c r="HX397" s="1"/>
      <c r="HY397" s="1"/>
      <c r="HZ397" s="1"/>
      <c r="IA397" s="1"/>
      <c r="IB397" s="1"/>
      <c r="IC397" s="1"/>
      <c r="ID397" s="1"/>
    </row>
    <row r="398" spans="18:238" ht="43.5" customHeight="1">
      <c r="R398" s="37"/>
      <c r="T398" s="25"/>
      <c r="X398" s="27"/>
      <c r="Y398" s="27"/>
      <c r="AA398" s="3"/>
      <c r="AB398" s="3"/>
      <c r="AC398" s="3"/>
      <c r="AD398" s="3"/>
      <c r="AE398" s="3"/>
      <c r="AF398" s="3"/>
      <c r="AG398" s="3"/>
      <c r="AH398" s="3"/>
      <c r="AI398" s="3"/>
      <c r="AJ398" s="3"/>
      <c r="HU398" s="1"/>
      <c r="HV398" s="1"/>
      <c r="HW398" s="1"/>
      <c r="HX398" s="1"/>
      <c r="HY398" s="1"/>
      <c r="HZ398" s="1"/>
      <c r="IA398" s="1"/>
      <c r="IB398" s="1"/>
      <c r="IC398" s="1"/>
      <c r="ID398" s="1"/>
    </row>
    <row r="399" spans="18:238" ht="43.5" customHeight="1">
      <c r="R399" s="37"/>
      <c r="T399" s="25"/>
      <c r="X399" s="27"/>
      <c r="Y399" s="27"/>
      <c r="AA399" s="3"/>
      <c r="AB399" s="3"/>
      <c r="AC399" s="3"/>
      <c r="AD399" s="3"/>
      <c r="AE399" s="3"/>
      <c r="AF399" s="3"/>
      <c r="AG399" s="3"/>
      <c r="AH399" s="3"/>
      <c r="AI399" s="3"/>
      <c r="AJ399" s="3"/>
      <c r="HU399" s="1"/>
      <c r="HV399" s="1"/>
      <c r="HW399" s="1"/>
      <c r="HX399" s="1"/>
      <c r="HY399" s="1"/>
      <c r="HZ399" s="1"/>
      <c r="IA399" s="1"/>
      <c r="IB399" s="1"/>
      <c r="IC399" s="1"/>
      <c r="ID399" s="1"/>
    </row>
    <row r="400" spans="18:238" ht="43.5" customHeight="1">
      <c r="R400" s="37"/>
      <c r="T400" s="25"/>
      <c r="X400" s="27"/>
      <c r="Y400" s="27"/>
      <c r="AA400" s="3"/>
      <c r="AB400" s="3"/>
      <c r="AC400" s="3"/>
      <c r="AD400" s="3"/>
      <c r="AE400" s="3"/>
      <c r="AF400" s="3"/>
      <c r="AG400" s="3"/>
      <c r="AH400" s="3"/>
      <c r="AI400" s="3"/>
      <c r="AJ400" s="3"/>
      <c r="HU400" s="1"/>
      <c r="HV400" s="1"/>
      <c r="HW400" s="1"/>
      <c r="HX400" s="1"/>
      <c r="HY400" s="1"/>
      <c r="HZ400" s="1"/>
      <c r="IA400" s="1"/>
      <c r="IB400" s="1"/>
      <c r="IC400" s="1"/>
      <c r="ID400" s="1"/>
    </row>
    <row r="401" spans="18:238" ht="43.5" customHeight="1">
      <c r="R401" s="37"/>
      <c r="T401" s="25"/>
      <c r="X401" s="27"/>
      <c r="Y401" s="27"/>
      <c r="AA401" s="3"/>
      <c r="AB401" s="3"/>
      <c r="AC401" s="3"/>
      <c r="AD401" s="3"/>
      <c r="AE401" s="3"/>
      <c r="AF401" s="3"/>
      <c r="AG401" s="3"/>
      <c r="AH401" s="3"/>
      <c r="AI401" s="3"/>
      <c r="AJ401" s="3"/>
      <c r="HU401" s="1"/>
      <c r="HV401" s="1"/>
      <c r="HW401" s="1"/>
      <c r="HX401" s="1"/>
      <c r="HY401" s="1"/>
      <c r="HZ401" s="1"/>
      <c r="IA401" s="1"/>
      <c r="IB401" s="1"/>
      <c r="IC401" s="1"/>
      <c r="ID401" s="1"/>
    </row>
    <row r="402" spans="18:238" ht="43.5" customHeight="1">
      <c r="R402" s="37"/>
      <c r="T402" s="25"/>
      <c r="X402" s="27"/>
      <c r="Y402" s="27"/>
      <c r="AA402" s="3"/>
      <c r="AB402" s="3"/>
      <c r="AC402" s="3"/>
      <c r="AD402" s="3"/>
      <c r="AE402" s="3"/>
      <c r="AF402" s="3"/>
      <c r="AG402" s="3"/>
      <c r="AH402" s="3"/>
      <c r="AI402" s="3"/>
      <c r="AJ402" s="3"/>
      <c r="HU402" s="1"/>
      <c r="HV402" s="1"/>
      <c r="HW402" s="1"/>
      <c r="HX402" s="1"/>
      <c r="HY402" s="1"/>
      <c r="HZ402" s="1"/>
      <c r="IA402" s="1"/>
      <c r="IB402" s="1"/>
      <c r="IC402" s="1"/>
      <c r="ID402" s="1"/>
    </row>
    <row r="403" spans="18:238" ht="43.5" customHeight="1">
      <c r="R403" s="37"/>
      <c r="T403" s="25"/>
      <c r="X403" s="27"/>
      <c r="Y403" s="27"/>
      <c r="AA403" s="3"/>
      <c r="AB403" s="3"/>
      <c r="AC403" s="3"/>
      <c r="AD403" s="3"/>
      <c r="AE403" s="3"/>
      <c r="AF403" s="3"/>
      <c r="AG403" s="3"/>
      <c r="AH403" s="3"/>
      <c r="AI403" s="3"/>
      <c r="AJ403" s="3"/>
      <c r="HU403" s="1"/>
      <c r="HV403" s="1"/>
      <c r="HW403" s="1"/>
      <c r="HX403" s="1"/>
      <c r="HY403" s="1"/>
      <c r="HZ403" s="1"/>
      <c r="IA403" s="1"/>
      <c r="IB403" s="1"/>
      <c r="IC403" s="1"/>
      <c r="ID403" s="1"/>
    </row>
    <row r="404" spans="18:238" ht="43.5" customHeight="1">
      <c r="R404" s="37"/>
      <c r="T404" s="25"/>
      <c r="X404" s="27"/>
      <c r="Y404" s="27"/>
      <c r="AA404" s="3"/>
      <c r="AB404" s="3"/>
      <c r="AC404" s="3"/>
      <c r="AD404" s="3"/>
      <c r="AE404" s="3"/>
      <c r="AF404" s="3"/>
      <c r="AG404" s="3"/>
      <c r="AH404" s="3"/>
      <c r="AI404" s="3"/>
      <c r="AJ404" s="3"/>
      <c r="HU404" s="1"/>
      <c r="HV404" s="1"/>
      <c r="HW404" s="1"/>
      <c r="HX404" s="1"/>
      <c r="HY404" s="1"/>
      <c r="HZ404" s="1"/>
      <c r="IA404" s="1"/>
      <c r="IB404" s="1"/>
      <c r="IC404" s="1"/>
      <c r="ID404" s="1"/>
    </row>
    <row r="405" spans="18:238" ht="43.5" customHeight="1">
      <c r="R405" s="37"/>
      <c r="T405" s="25"/>
      <c r="X405" s="27"/>
      <c r="Y405" s="27"/>
      <c r="AA405" s="3"/>
      <c r="AB405" s="3"/>
      <c r="AC405" s="3"/>
      <c r="AD405" s="3"/>
      <c r="AE405" s="3"/>
      <c r="AF405" s="3"/>
      <c r="AG405" s="3"/>
      <c r="AH405" s="3"/>
      <c r="AI405" s="3"/>
      <c r="AJ405" s="3"/>
      <c r="HU405" s="1"/>
      <c r="HV405" s="1"/>
      <c r="HW405" s="1"/>
      <c r="HX405" s="1"/>
      <c r="HY405" s="1"/>
      <c r="HZ405" s="1"/>
      <c r="IA405" s="1"/>
      <c r="IB405" s="1"/>
      <c r="IC405" s="1"/>
      <c r="ID405" s="1"/>
    </row>
    <row r="406" spans="18:238" ht="43.5" customHeight="1">
      <c r="R406" s="37"/>
      <c r="T406" s="25"/>
      <c r="X406" s="27"/>
      <c r="Y406" s="27"/>
      <c r="AA406" s="3"/>
      <c r="AB406" s="3"/>
      <c r="AC406" s="3"/>
      <c r="AD406" s="3"/>
      <c r="AE406" s="3"/>
      <c r="AF406" s="3"/>
      <c r="AG406" s="3"/>
      <c r="AH406" s="3"/>
      <c r="AI406" s="3"/>
      <c r="AJ406" s="3"/>
      <c r="HU406" s="1"/>
      <c r="HV406" s="1"/>
      <c r="HW406" s="1"/>
      <c r="HX406" s="1"/>
      <c r="HY406" s="1"/>
      <c r="HZ406" s="1"/>
      <c r="IA406" s="1"/>
      <c r="IB406" s="1"/>
      <c r="IC406" s="1"/>
      <c r="ID406" s="1"/>
    </row>
    <row r="407" spans="18:238" ht="43.5" customHeight="1">
      <c r="R407" s="37"/>
      <c r="T407" s="25"/>
      <c r="X407" s="27"/>
      <c r="Y407" s="27"/>
      <c r="AA407" s="3"/>
      <c r="AB407" s="3"/>
      <c r="AC407" s="3"/>
      <c r="AD407" s="3"/>
      <c r="AE407" s="3"/>
      <c r="AF407" s="3"/>
      <c r="AG407" s="3"/>
      <c r="AH407" s="3"/>
      <c r="AI407" s="3"/>
      <c r="AJ407" s="3"/>
      <c r="HU407" s="1"/>
      <c r="HV407" s="1"/>
      <c r="HW407" s="1"/>
      <c r="HX407" s="1"/>
      <c r="HY407" s="1"/>
      <c r="HZ407" s="1"/>
      <c r="IA407" s="1"/>
      <c r="IB407" s="1"/>
      <c r="IC407" s="1"/>
      <c r="ID407" s="1"/>
    </row>
    <row r="408" spans="18:238" ht="43.5" customHeight="1">
      <c r="R408" s="37"/>
      <c r="T408" s="25"/>
      <c r="X408" s="27"/>
      <c r="Y408" s="27"/>
      <c r="AA408" s="3"/>
      <c r="AB408" s="3"/>
      <c r="AC408" s="3"/>
      <c r="AD408" s="3"/>
      <c r="AE408" s="3"/>
      <c r="AF408" s="3"/>
      <c r="AG408" s="3"/>
      <c r="AH408" s="3"/>
      <c r="AI408" s="3"/>
      <c r="AJ408" s="3"/>
      <c r="HU408" s="1"/>
      <c r="HV408" s="1"/>
      <c r="HW408" s="1"/>
      <c r="HX408" s="1"/>
      <c r="HY408" s="1"/>
      <c r="HZ408" s="1"/>
      <c r="IA408" s="1"/>
      <c r="IB408" s="1"/>
      <c r="IC408" s="1"/>
      <c r="ID408" s="1"/>
    </row>
    <row r="409" spans="18:238" ht="43.5" customHeight="1">
      <c r="R409" s="37"/>
      <c r="T409" s="25"/>
      <c r="X409" s="27"/>
      <c r="Y409" s="27"/>
      <c r="AA409" s="3"/>
      <c r="AB409" s="3"/>
      <c r="AC409" s="3"/>
      <c r="AD409" s="3"/>
      <c r="AE409" s="3"/>
      <c r="AF409" s="3"/>
      <c r="AG409" s="3"/>
      <c r="AH409" s="3"/>
      <c r="AI409" s="3"/>
      <c r="AJ409" s="3"/>
      <c r="HU409" s="1"/>
      <c r="HV409" s="1"/>
      <c r="HW409" s="1"/>
      <c r="HX409" s="1"/>
      <c r="HY409" s="1"/>
      <c r="HZ409" s="1"/>
      <c r="IA409" s="1"/>
      <c r="IB409" s="1"/>
      <c r="IC409" s="1"/>
      <c r="ID409" s="1"/>
    </row>
    <row r="410" spans="18:238" ht="43.5" customHeight="1">
      <c r="R410" s="37"/>
      <c r="T410" s="25"/>
      <c r="X410" s="27"/>
      <c r="Y410" s="27"/>
      <c r="AA410" s="3"/>
      <c r="AB410" s="3"/>
      <c r="AC410" s="3"/>
      <c r="AD410" s="3"/>
      <c r="AE410" s="3"/>
      <c r="AF410" s="3"/>
      <c r="AG410" s="3"/>
      <c r="AH410" s="3"/>
      <c r="AI410" s="3"/>
      <c r="AJ410" s="3"/>
      <c r="HU410" s="1"/>
      <c r="HV410" s="1"/>
      <c r="HW410" s="1"/>
      <c r="HX410" s="1"/>
      <c r="HY410" s="1"/>
      <c r="HZ410" s="1"/>
      <c r="IA410" s="1"/>
      <c r="IB410" s="1"/>
      <c r="IC410" s="1"/>
      <c r="ID410" s="1"/>
    </row>
    <row r="411" spans="18:238" ht="43.5" customHeight="1">
      <c r="R411" s="37"/>
      <c r="T411" s="25"/>
      <c r="X411" s="27"/>
      <c r="Y411" s="27"/>
      <c r="AA411" s="3"/>
      <c r="AB411" s="3"/>
      <c r="AC411" s="3"/>
      <c r="AD411" s="3"/>
      <c r="AE411" s="3"/>
      <c r="AF411" s="3"/>
      <c r="AG411" s="3"/>
      <c r="AH411" s="3"/>
      <c r="AI411" s="3"/>
      <c r="AJ411" s="3"/>
      <c r="HU411" s="1"/>
      <c r="HV411" s="1"/>
      <c r="HW411" s="1"/>
      <c r="HX411" s="1"/>
      <c r="HY411" s="1"/>
      <c r="HZ411" s="1"/>
      <c r="IA411" s="1"/>
      <c r="IB411" s="1"/>
      <c r="IC411" s="1"/>
      <c r="ID411" s="1"/>
    </row>
    <row r="412" spans="18:238" ht="43.5" customHeight="1">
      <c r="R412" s="37"/>
      <c r="T412" s="25"/>
      <c r="X412" s="27"/>
      <c r="Y412" s="27"/>
      <c r="AA412" s="3"/>
      <c r="AB412" s="3"/>
      <c r="AC412" s="3"/>
      <c r="AD412" s="3"/>
      <c r="AE412" s="3"/>
      <c r="AF412" s="3"/>
      <c r="AG412" s="3"/>
      <c r="AH412" s="3"/>
      <c r="AI412" s="3"/>
      <c r="AJ412" s="3"/>
      <c r="HU412" s="1"/>
      <c r="HV412" s="1"/>
      <c r="HW412" s="1"/>
      <c r="HX412" s="1"/>
      <c r="HY412" s="1"/>
      <c r="HZ412" s="1"/>
      <c r="IA412" s="1"/>
      <c r="IB412" s="1"/>
      <c r="IC412" s="1"/>
      <c r="ID412" s="1"/>
    </row>
    <row r="413" spans="18:238" ht="43.5" customHeight="1">
      <c r="R413" s="37"/>
      <c r="T413" s="25"/>
      <c r="X413" s="27"/>
      <c r="Y413" s="27"/>
      <c r="AA413" s="3"/>
      <c r="AB413" s="3"/>
      <c r="AC413" s="3"/>
      <c r="AD413" s="3"/>
      <c r="AE413" s="3"/>
      <c r="AF413" s="3"/>
      <c r="AG413" s="3"/>
      <c r="AH413" s="3"/>
      <c r="AI413" s="3"/>
      <c r="AJ413" s="3"/>
      <c r="HU413" s="1"/>
      <c r="HV413" s="1"/>
      <c r="HW413" s="1"/>
      <c r="HX413" s="1"/>
      <c r="HY413" s="1"/>
      <c r="HZ413" s="1"/>
      <c r="IA413" s="1"/>
      <c r="IB413" s="1"/>
      <c r="IC413" s="1"/>
      <c r="ID413" s="1"/>
    </row>
    <row r="414" spans="18:238" ht="43.5" customHeight="1">
      <c r="R414" s="37"/>
      <c r="T414" s="25"/>
      <c r="X414" s="27"/>
      <c r="Y414" s="27"/>
      <c r="AA414" s="3"/>
      <c r="AB414" s="3"/>
      <c r="AC414" s="3"/>
      <c r="AD414" s="3"/>
      <c r="AE414" s="3"/>
      <c r="AF414" s="3"/>
      <c r="AG414" s="3"/>
      <c r="AH414" s="3"/>
      <c r="AI414" s="3"/>
      <c r="AJ414" s="3"/>
      <c r="HU414" s="1"/>
      <c r="HV414" s="1"/>
      <c r="HW414" s="1"/>
      <c r="HX414" s="1"/>
      <c r="HY414" s="1"/>
      <c r="HZ414" s="1"/>
      <c r="IA414" s="1"/>
      <c r="IB414" s="1"/>
      <c r="IC414" s="1"/>
      <c r="ID414" s="1"/>
    </row>
    <row r="415" spans="18:238" ht="43.5" customHeight="1">
      <c r="R415" s="37"/>
      <c r="T415" s="25"/>
      <c r="X415" s="27"/>
      <c r="Y415" s="27"/>
      <c r="AA415" s="3"/>
      <c r="AB415" s="3"/>
      <c r="AC415" s="3"/>
      <c r="AD415" s="3"/>
      <c r="AE415" s="3"/>
      <c r="AF415" s="3"/>
      <c r="AG415" s="3"/>
      <c r="AH415" s="3"/>
      <c r="AI415" s="3"/>
      <c r="AJ415" s="3"/>
      <c r="HU415" s="1"/>
      <c r="HV415" s="1"/>
      <c r="HW415" s="1"/>
      <c r="HX415" s="1"/>
      <c r="HY415" s="1"/>
      <c r="HZ415" s="1"/>
      <c r="IA415" s="1"/>
      <c r="IB415" s="1"/>
      <c r="IC415" s="1"/>
      <c r="ID415" s="1"/>
    </row>
    <row r="416" spans="18:238" ht="43.5" customHeight="1">
      <c r="R416" s="37"/>
      <c r="T416" s="25"/>
      <c r="X416" s="27"/>
      <c r="Y416" s="27"/>
      <c r="AA416" s="3"/>
      <c r="AB416" s="3"/>
      <c r="AC416" s="3"/>
      <c r="AD416" s="3"/>
      <c r="AE416" s="3"/>
      <c r="AF416" s="3"/>
      <c r="AG416" s="3"/>
      <c r="AH416" s="3"/>
      <c r="AI416" s="3"/>
      <c r="AJ416" s="3"/>
      <c r="HU416" s="1"/>
      <c r="HV416" s="1"/>
      <c r="HW416" s="1"/>
      <c r="HX416" s="1"/>
      <c r="HY416" s="1"/>
      <c r="HZ416" s="1"/>
      <c r="IA416" s="1"/>
      <c r="IB416" s="1"/>
      <c r="IC416" s="1"/>
      <c r="ID416" s="1"/>
    </row>
    <row r="417" spans="18:238" ht="43.5" customHeight="1">
      <c r="R417" s="37"/>
      <c r="T417" s="25"/>
      <c r="X417" s="27"/>
      <c r="Y417" s="27"/>
      <c r="AA417" s="3"/>
      <c r="AB417" s="3"/>
      <c r="AC417" s="3"/>
      <c r="AD417" s="3"/>
      <c r="AE417" s="3"/>
      <c r="AF417" s="3"/>
      <c r="AG417" s="3"/>
      <c r="AH417" s="3"/>
      <c r="AI417" s="3"/>
      <c r="AJ417" s="3"/>
      <c r="HU417" s="1"/>
      <c r="HV417" s="1"/>
      <c r="HW417" s="1"/>
      <c r="HX417" s="1"/>
      <c r="HY417" s="1"/>
      <c r="HZ417" s="1"/>
      <c r="IA417" s="1"/>
      <c r="IB417" s="1"/>
      <c r="IC417" s="1"/>
      <c r="ID417" s="1"/>
    </row>
    <row r="418" spans="18:238" ht="43.5" customHeight="1">
      <c r="R418" s="37"/>
      <c r="T418" s="25"/>
      <c r="X418" s="27"/>
      <c r="Y418" s="27"/>
      <c r="AA418" s="3"/>
      <c r="AB418" s="3"/>
      <c r="AC418" s="3"/>
      <c r="AD418" s="3"/>
      <c r="AE418" s="3"/>
      <c r="AF418" s="3"/>
      <c r="AG418" s="3"/>
      <c r="AH418" s="3"/>
      <c r="AI418" s="3"/>
      <c r="AJ418" s="3"/>
      <c r="HU418" s="1"/>
      <c r="HV418" s="1"/>
      <c r="HW418" s="1"/>
      <c r="HX418" s="1"/>
      <c r="HY418" s="1"/>
      <c r="HZ418" s="1"/>
      <c r="IA418" s="1"/>
      <c r="IB418" s="1"/>
      <c r="IC418" s="1"/>
      <c r="ID418" s="1"/>
    </row>
    <row r="419" spans="18:238" ht="43.5" customHeight="1">
      <c r="R419" s="37"/>
      <c r="T419" s="25"/>
      <c r="X419" s="27"/>
      <c r="Y419" s="27"/>
      <c r="AA419" s="3"/>
      <c r="AB419" s="3"/>
      <c r="AC419" s="3"/>
      <c r="AD419" s="3"/>
      <c r="AE419" s="3"/>
      <c r="AF419" s="3"/>
      <c r="AG419" s="3"/>
      <c r="AH419" s="3"/>
      <c r="AI419" s="3"/>
      <c r="AJ419" s="3"/>
      <c r="HU419" s="1"/>
      <c r="HV419" s="1"/>
      <c r="HW419" s="1"/>
      <c r="HX419" s="1"/>
      <c r="HY419" s="1"/>
      <c r="HZ419" s="1"/>
      <c r="IA419" s="1"/>
      <c r="IB419" s="1"/>
      <c r="IC419" s="1"/>
      <c r="ID419" s="1"/>
    </row>
    <row r="420" spans="18:238" ht="43.5" customHeight="1">
      <c r="R420" s="37"/>
      <c r="T420" s="25"/>
      <c r="X420" s="27"/>
      <c r="Y420" s="27"/>
      <c r="AA420" s="3"/>
      <c r="AB420" s="3"/>
      <c r="AC420" s="3"/>
      <c r="AD420" s="3"/>
      <c r="AE420" s="3"/>
      <c r="AF420" s="3"/>
      <c r="AG420" s="3"/>
      <c r="AH420" s="3"/>
      <c r="AI420" s="3"/>
      <c r="AJ420" s="3"/>
      <c r="HU420" s="1"/>
      <c r="HV420" s="1"/>
      <c r="HW420" s="1"/>
      <c r="HX420" s="1"/>
      <c r="HY420" s="1"/>
      <c r="HZ420" s="1"/>
      <c r="IA420" s="1"/>
      <c r="IB420" s="1"/>
      <c r="IC420" s="1"/>
      <c r="ID420" s="1"/>
    </row>
    <row r="421" spans="18:238" ht="43.5" customHeight="1">
      <c r="R421" s="37"/>
      <c r="T421" s="25"/>
      <c r="X421" s="27"/>
      <c r="Y421" s="27"/>
      <c r="AA421" s="3"/>
      <c r="AB421" s="3"/>
      <c r="AC421" s="3"/>
      <c r="AD421" s="3"/>
      <c r="AE421" s="3"/>
      <c r="AF421" s="3"/>
      <c r="AG421" s="3"/>
      <c r="AH421" s="3"/>
      <c r="AI421" s="3"/>
      <c r="AJ421" s="3"/>
      <c r="HU421" s="1"/>
      <c r="HV421" s="1"/>
      <c r="HW421" s="1"/>
      <c r="HX421" s="1"/>
      <c r="HY421" s="1"/>
      <c r="HZ421" s="1"/>
      <c r="IA421" s="1"/>
      <c r="IB421" s="1"/>
      <c r="IC421" s="1"/>
      <c r="ID421" s="1"/>
    </row>
    <row r="422" spans="18:238" ht="43.5" customHeight="1">
      <c r="R422" s="37"/>
      <c r="T422" s="25"/>
      <c r="X422" s="27"/>
      <c r="Y422" s="27"/>
      <c r="AA422" s="3"/>
      <c r="AB422" s="3"/>
      <c r="AC422" s="3"/>
      <c r="AD422" s="3"/>
      <c r="AE422" s="3"/>
      <c r="AF422" s="3"/>
      <c r="AG422" s="3"/>
      <c r="AH422" s="3"/>
      <c r="AI422" s="3"/>
      <c r="AJ422" s="3"/>
      <c r="HU422" s="1"/>
      <c r="HV422" s="1"/>
      <c r="HW422" s="1"/>
      <c r="HX422" s="1"/>
      <c r="HY422" s="1"/>
      <c r="HZ422" s="1"/>
      <c r="IA422" s="1"/>
      <c r="IB422" s="1"/>
      <c r="IC422" s="1"/>
      <c r="ID422" s="1"/>
    </row>
    <row r="423" spans="18:238" ht="43.5" customHeight="1">
      <c r="R423" s="37"/>
      <c r="T423" s="25"/>
      <c r="X423" s="27"/>
      <c r="Y423" s="27"/>
      <c r="AA423" s="3"/>
      <c r="AB423" s="3"/>
      <c r="AC423" s="3"/>
      <c r="AD423" s="3"/>
      <c r="AE423" s="3"/>
      <c r="AF423" s="3"/>
      <c r="AG423" s="3"/>
      <c r="AH423" s="3"/>
      <c r="AI423" s="3"/>
      <c r="AJ423" s="3"/>
      <c r="HU423" s="1"/>
      <c r="HV423" s="1"/>
      <c r="HW423" s="1"/>
      <c r="HX423" s="1"/>
      <c r="HY423" s="1"/>
      <c r="HZ423" s="1"/>
      <c r="IA423" s="1"/>
      <c r="IB423" s="1"/>
      <c r="IC423" s="1"/>
      <c r="ID423" s="1"/>
    </row>
    <row r="424" spans="18:238" ht="43.5" customHeight="1">
      <c r="R424" s="37"/>
      <c r="T424" s="25"/>
      <c r="X424" s="27"/>
      <c r="Y424" s="27"/>
      <c r="AA424" s="3"/>
      <c r="AB424" s="3"/>
      <c r="AC424" s="3"/>
      <c r="AD424" s="3"/>
      <c r="AE424" s="3"/>
      <c r="AF424" s="3"/>
      <c r="AG424" s="3"/>
      <c r="AH424" s="3"/>
      <c r="AI424" s="3"/>
      <c r="AJ424" s="3"/>
      <c r="HU424" s="1"/>
      <c r="HV424" s="1"/>
      <c r="HW424" s="1"/>
      <c r="HX424" s="1"/>
      <c r="HY424" s="1"/>
      <c r="HZ424" s="1"/>
      <c r="IA424" s="1"/>
      <c r="IB424" s="1"/>
      <c r="IC424" s="1"/>
      <c r="ID424" s="1"/>
    </row>
    <row r="425" spans="18:238" ht="43.5" customHeight="1">
      <c r="R425" s="37"/>
      <c r="T425" s="25"/>
      <c r="X425" s="27"/>
      <c r="Y425" s="27"/>
      <c r="AA425" s="3"/>
      <c r="AB425" s="3"/>
      <c r="AC425" s="3"/>
      <c r="AD425" s="3"/>
      <c r="AE425" s="3"/>
      <c r="AF425" s="3"/>
      <c r="AG425" s="3"/>
      <c r="AH425" s="3"/>
      <c r="AI425" s="3"/>
      <c r="AJ425" s="3"/>
      <c r="HU425" s="1"/>
      <c r="HV425" s="1"/>
      <c r="HW425" s="1"/>
      <c r="HX425" s="1"/>
      <c r="HY425" s="1"/>
      <c r="HZ425" s="1"/>
      <c r="IA425" s="1"/>
      <c r="IB425" s="1"/>
      <c r="IC425" s="1"/>
      <c r="ID425" s="1"/>
    </row>
    <row r="426" spans="18:238" ht="43.5" customHeight="1">
      <c r="R426" s="37"/>
      <c r="T426" s="25"/>
      <c r="X426" s="27"/>
      <c r="Y426" s="27"/>
      <c r="AA426" s="3"/>
      <c r="AB426" s="3"/>
      <c r="AC426" s="3"/>
      <c r="AD426" s="3"/>
      <c r="AE426" s="3"/>
      <c r="AF426" s="3"/>
      <c r="AG426" s="3"/>
      <c r="AH426" s="3"/>
      <c r="AI426" s="3"/>
      <c r="AJ426" s="3"/>
      <c r="HU426" s="1"/>
      <c r="HV426" s="1"/>
      <c r="HW426" s="1"/>
      <c r="HX426" s="1"/>
      <c r="HY426" s="1"/>
      <c r="HZ426" s="1"/>
      <c r="IA426" s="1"/>
      <c r="IB426" s="1"/>
      <c r="IC426" s="1"/>
      <c r="ID426" s="1"/>
    </row>
    <row r="427" spans="18:238" ht="43.5" customHeight="1">
      <c r="R427" s="37"/>
      <c r="T427" s="25"/>
      <c r="X427" s="27"/>
      <c r="Y427" s="27"/>
      <c r="AA427" s="3"/>
      <c r="AB427" s="3"/>
      <c r="AC427" s="3"/>
      <c r="AD427" s="3"/>
      <c r="AE427" s="3"/>
      <c r="AF427" s="3"/>
      <c r="AG427" s="3"/>
      <c r="AH427" s="3"/>
      <c r="AI427" s="3"/>
      <c r="AJ427" s="3"/>
      <c r="HU427" s="1"/>
      <c r="HV427" s="1"/>
      <c r="HW427" s="1"/>
      <c r="HX427" s="1"/>
      <c r="HY427" s="1"/>
      <c r="HZ427" s="1"/>
      <c r="IA427" s="1"/>
      <c r="IB427" s="1"/>
      <c r="IC427" s="1"/>
      <c r="ID427" s="1"/>
    </row>
    <row r="428" spans="18:238" ht="43.5" customHeight="1">
      <c r="R428" s="37"/>
      <c r="T428" s="25"/>
      <c r="X428" s="27"/>
      <c r="Y428" s="27"/>
      <c r="AA428" s="3"/>
      <c r="AB428" s="3"/>
      <c r="AC428" s="3"/>
      <c r="AD428" s="3"/>
      <c r="AE428" s="3"/>
      <c r="AF428" s="3"/>
      <c r="AG428" s="3"/>
      <c r="AH428" s="3"/>
      <c r="AI428" s="3"/>
      <c r="AJ428" s="3"/>
      <c r="HU428" s="1"/>
      <c r="HV428" s="1"/>
      <c r="HW428" s="1"/>
      <c r="HX428" s="1"/>
      <c r="HY428" s="1"/>
      <c r="HZ428" s="1"/>
      <c r="IA428" s="1"/>
      <c r="IB428" s="1"/>
      <c r="IC428" s="1"/>
      <c r="ID428" s="1"/>
    </row>
    <row r="429" spans="18:238" ht="43.5" customHeight="1">
      <c r="R429" s="37"/>
      <c r="T429" s="25"/>
      <c r="X429" s="27"/>
      <c r="Y429" s="27"/>
      <c r="AA429" s="3"/>
      <c r="AB429" s="3"/>
      <c r="AC429" s="3"/>
      <c r="AD429" s="3"/>
      <c r="AE429" s="3"/>
      <c r="AF429" s="3"/>
      <c r="AG429" s="3"/>
      <c r="AH429" s="3"/>
      <c r="AI429" s="3"/>
      <c r="AJ429" s="3"/>
      <c r="HU429" s="1"/>
      <c r="HV429" s="1"/>
      <c r="HW429" s="1"/>
      <c r="HX429" s="1"/>
      <c r="HY429" s="1"/>
      <c r="HZ429" s="1"/>
      <c r="IA429" s="1"/>
      <c r="IB429" s="1"/>
      <c r="IC429" s="1"/>
      <c r="ID429" s="1"/>
    </row>
    <row r="430" spans="18:238" ht="43.5" customHeight="1">
      <c r="R430" s="37"/>
      <c r="T430" s="25"/>
      <c r="X430" s="27"/>
      <c r="Y430" s="27"/>
      <c r="AA430" s="3"/>
      <c r="AB430" s="3"/>
      <c r="AC430" s="3"/>
      <c r="AD430" s="3"/>
      <c r="AE430" s="3"/>
      <c r="AF430" s="3"/>
      <c r="AG430" s="3"/>
      <c r="AH430" s="3"/>
      <c r="AI430" s="3"/>
      <c r="AJ430" s="3"/>
      <c r="HU430" s="1"/>
      <c r="HV430" s="1"/>
      <c r="HW430" s="1"/>
      <c r="HX430" s="1"/>
      <c r="HY430" s="1"/>
      <c r="HZ430" s="1"/>
      <c r="IA430" s="1"/>
      <c r="IB430" s="1"/>
      <c r="IC430" s="1"/>
      <c r="ID430" s="1"/>
    </row>
    <row r="431" spans="18:238" ht="43.5" customHeight="1">
      <c r="R431" s="37"/>
      <c r="T431" s="25"/>
      <c r="X431" s="27"/>
      <c r="Y431" s="27"/>
      <c r="AA431" s="3"/>
      <c r="AB431" s="3"/>
      <c r="AC431" s="3"/>
      <c r="AD431" s="3"/>
      <c r="AE431" s="3"/>
      <c r="AF431" s="3"/>
      <c r="AG431" s="3"/>
      <c r="AH431" s="3"/>
      <c r="AI431" s="3"/>
      <c r="AJ431" s="3"/>
      <c r="HU431" s="1"/>
      <c r="HV431" s="1"/>
      <c r="HW431" s="1"/>
      <c r="HX431" s="1"/>
      <c r="HY431" s="1"/>
      <c r="HZ431" s="1"/>
      <c r="IA431" s="1"/>
      <c r="IB431" s="1"/>
      <c r="IC431" s="1"/>
      <c r="ID431" s="1"/>
    </row>
    <row r="432" spans="18:238" ht="43.5" customHeight="1">
      <c r="R432" s="37"/>
      <c r="T432" s="25"/>
      <c r="X432" s="27"/>
      <c r="Y432" s="27"/>
      <c r="AA432" s="3"/>
      <c r="AB432" s="3"/>
      <c r="AC432" s="3"/>
      <c r="AD432" s="3"/>
      <c r="AE432" s="3"/>
      <c r="AF432" s="3"/>
      <c r="AG432" s="3"/>
      <c r="AH432" s="3"/>
      <c r="AI432" s="3"/>
      <c r="AJ432" s="3"/>
      <c r="HU432" s="1"/>
      <c r="HV432" s="1"/>
      <c r="HW432" s="1"/>
      <c r="HX432" s="1"/>
      <c r="HY432" s="1"/>
      <c r="HZ432" s="1"/>
      <c r="IA432" s="1"/>
      <c r="IB432" s="1"/>
      <c r="IC432" s="1"/>
      <c r="ID432" s="1"/>
    </row>
    <row r="433" spans="18:238" ht="43.5" customHeight="1">
      <c r="R433" s="37"/>
      <c r="T433" s="25"/>
      <c r="X433" s="27"/>
      <c r="Y433" s="27"/>
      <c r="AA433" s="3"/>
      <c r="AB433" s="3"/>
      <c r="AC433" s="3"/>
      <c r="AD433" s="3"/>
      <c r="AE433" s="3"/>
      <c r="AF433" s="3"/>
      <c r="AG433" s="3"/>
      <c r="AH433" s="3"/>
      <c r="AI433" s="3"/>
      <c r="AJ433" s="3"/>
      <c r="HU433" s="1"/>
      <c r="HV433" s="1"/>
      <c r="HW433" s="1"/>
      <c r="HX433" s="1"/>
      <c r="HY433" s="1"/>
      <c r="HZ433" s="1"/>
      <c r="IA433" s="1"/>
      <c r="IB433" s="1"/>
      <c r="IC433" s="1"/>
      <c r="ID433" s="1"/>
    </row>
    <row r="434" spans="18:238" ht="43.5" customHeight="1">
      <c r="R434" s="37"/>
      <c r="T434" s="25"/>
      <c r="X434" s="27"/>
      <c r="Y434" s="27"/>
      <c r="AA434" s="3"/>
      <c r="AB434" s="3"/>
      <c r="AC434" s="3"/>
      <c r="AD434" s="3"/>
      <c r="AE434" s="3"/>
      <c r="AF434" s="3"/>
      <c r="AG434" s="3"/>
      <c r="AH434" s="3"/>
      <c r="AI434" s="3"/>
      <c r="AJ434" s="3"/>
      <c r="HU434" s="1"/>
      <c r="HV434" s="1"/>
      <c r="HW434" s="1"/>
      <c r="HX434" s="1"/>
      <c r="HY434" s="1"/>
      <c r="HZ434" s="1"/>
      <c r="IA434" s="1"/>
      <c r="IB434" s="1"/>
      <c r="IC434" s="1"/>
      <c r="ID434" s="1"/>
    </row>
    <row r="435" spans="18:238" ht="43.5" customHeight="1">
      <c r="R435" s="37"/>
      <c r="T435" s="25"/>
      <c r="X435" s="27"/>
      <c r="Y435" s="27"/>
      <c r="AA435" s="3"/>
      <c r="AB435" s="3"/>
      <c r="AC435" s="3"/>
      <c r="AD435" s="3"/>
      <c r="AE435" s="3"/>
      <c r="AF435" s="3"/>
      <c r="AG435" s="3"/>
      <c r="AH435" s="3"/>
      <c r="AI435" s="3"/>
      <c r="AJ435" s="3"/>
      <c r="HU435" s="1"/>
      <c r="HV435" s="1"/>
      <c r="HW435" s="1"/>
      <c r="HX435" s="1"/>
      <c r="HY435" s="1"/>
      <c r="HZ435" s="1"/>
      <c r="IA435" s="1"/>
      <c r="IB435" s="1"/>
      <c r="IC435" s="1"/>
      <c r="ID435" s="1"/>
    </row>
    <row r="436" spans="18:238" ht="43.5" customHeight="1">
      <c r="R436" s="37"/>
      <c r="T436" s="25"/>
      <c r="X436" s="27"/>
      <c r="Y436" s="27"/>
      <c r="AA436" s="3"/>
      <c r="AB436" s="3"/>
      <c r="AC436" s="3"/>
      <c r="AD436" s="3"/>
      <c r="AE436" s="3"/>
      <c r="AF436" s="3"/>
      <c r="AG436" s="3"/>
      <c r="AH436" s="3"/>
      <c r="AI436" s="3"/>
      <c r="AJ436" s="3"/>
      <c r="HU436" s="1"/>
      <c r="HV436" s="1"/>
      <c r="HW436" s="1"/>
      <c r="HX436" s="1"/>
      <c r="HY436" s="1"/>
      <c r="HZ436" s="1"/>
      <c r="IA436" s="1"/>
      <c r="IB436" s="1"/>
      <c r="IC436" s="1"/>
      <c r="ID436" s="1"/>
    </row>
    <row r="437" spans="18:238" ht="43.5" customHeight="1">
      <c r="R437" s="37"/>
      <c r="T437" s="25"/>
      <c r="X437" s="27"/>
      <c r="Y437" s="27"/>
      <c r="AA437" s="3"/>
      <c r="AB437" s="3"/>
      <c r="AC437" s="3"/>
      <c r="AD437" s="3"/>
      <c r="AE437" s="3"/>
      <c r="AF437" s="3"/>
      <c r="AG437" s="3"/>
      <c r="AH437" s="3"/>
      <c r="AI437" s="3"/>
      <c r="AJ437" s="3"/>
      <c r="HU437" s="1"/>
      <c r="HV437" s="1"/>
      <c r="HW437" s="1"/>
      <c r="HX437" s="1"/>
      <c r="HY437" s="1"/>
      <c r="HZ437" s="1"/>
      <c r="IA437" s="1"/>
      <c r="IB437" s="1"/>
      <c r="IC437" s="1"/>
      <c r="ID437" s="1"/>
    </row>
    <row r="438" spans="18:238" ht="43.5" customHeight="1">
      <c r="R438" s="37"/>
      <c r="T438" s="25"/>
      <c r="X438" s="27"/>
      <c r="Y438" s="27"/>
      <c r="AA438" s="3"/>
      <c r="AB438" s="3"/>
      <c r="AC438" s="3"/>
      <c r="AD438" s="3"/>
      <c r="AE438" s="3"/>
      <c r="AF438" s="3"/>
      <c r="AG438" s="3"/>
      <c r="AH438" s="3"/>
      <c r="AI438" s="3"/>
      <c r="AJ438" s="3"/>
      <c r="HU438" s="1"/>
      <c r="HV438" s="1"/>
      <c r="HW438" s="1"/>
      <c r="HX438" s="1"/>
      <c r="HY438" s="1"/>
      <c r="HZ438" s="1"/>
      <c r="IA438" s="1"/>
      <c r="IB438" s="1"/>
      <c r="IC438" s="1"/>
      <c r="ID438" s="1"/>
    </row>
    <row r="439" spans="18:238" ht="43.5" customHeight="1">
      <c r="R439" s="37"/>
      <c r="T439" s="25"/>
      <c r="X439" s="27"/>
      <c r="Y439" s="27"/>
      <c r="AA439" s="3"/>
      <c r="AB439" s="3"/>
      <c r="AC439" s="3"/>
      <c r="AD439" s="3"/>
      <c r="AE439" s="3"/>
      <c r="AF439" s="3"/>
      <c r="AG439" s="3"/>
      <c r="AH439" s="3"/>
      <c r="AI439" s="3"/>
      <c r="AJ439" s="3"/>
      <c r="HU439" s="1"/>
      <c r="HV439" s="1"/>
      <c r="HW439" s="1"/>
      <c r="HX439" s="1"/>
      <c r="HY439" s="1"/>
      <c r="HZ439" s="1"/>
      <c r="IA439" s="1"/>
      <c r="IB439" s="1"/>
      <c r="IC439" s="1"/>
      <c r="ID439" s="1"/>
    </row>
    <row r="440" spans="18:238" ht="43.5" customHeight="1">
      <c r="R440" s="37"/>
      <c r="T440" s="25"/>
      <c r="X440" s="27"/>
      <c r="Y440" s="27"/>
      <c r="AA440" s="3"/>
      <c r="AB440" s="3"/>
      <c r="AC440" s="3"/>
      <c r="AD440" s="3"/>
      <c r="AE440" s="3"/>
      <c r="AF440" s="3"/>
      <c r="AG440" s="3"/>
      <c r="AH440" s="3"/>
      <c r="AI440" s="3"/>
      <c r="AJ440" s="3"/>
      <c r="HU440" s="1"/>
      <c r="HV440" s="1"/>
      <c r="HW440" s="1"/>
      <c r="HX440" s="1"/>
      <c r="HY440" s="1"/>
      <c r="HZ440" s="1"/>
      <c r="IA440" s="1"/>
      <c r="IB440" s="1"/>
      <c r="IC440" s="1"/>
      <c r="ID440" s="1"/>
    </row>
    <row r="441" spans="18:238" ht="43.5" customHeight="1">
      <c r="R441" s="37"/>
      <c r="T441" s="25"/>
      <c r="X441" s="27"/>
      <c r="Y441" s="27"/>
      <c r="AA441" s="3"/>
      <c r="AB441" s="3"/>
      <c r="AC441" s="3"/>
      <c r="AD441" s="3"/>
      <c r="AE441" s="3"/>
      <c r="AF441" s="3"/>
      <c r="AG441" s="3"/>
      <c r="AH441" s="3"/>
      <c r="AI441" s="3"/>
      <c r="AJ441" s="3"/>
      <c r="HU441" s="1"/>
      <c r="HV441" s="1"/>
      <c r="HW441" s="1"/>
      <c r="HX441" s="1"/>
      <c r="HY441" s="1"/>
      <c r="HZ441" s="1"/>
      <c r="IA441" s="1"/>
      <c r="IB441" s="1"/>
      <c r="IC441" s="1"/>
      <c r="ID441" s="1"/>
    </row>
    <row r="442" spans="18:238" ht="43.5" customHeight="1">
      <c r="R442" s="37"/>
      <c r="T442" s="25"/>
      <c r="X442" s="27"/>
      <c r="Y442" s="27"/>
      <c r="AA442" s="3"/>
      <c r="AB442" s="3"/>
      <c r="AC442" s="3"/>
      <c r="AD442" s="3"/>
      <c r="AE442" s="3"/>
      <c r="AF442" s="3"/>
      <c r="AG442" s="3"/>
      <c r="AH442" s="3"/>
      <c r="AI442" s="3"/>
      <c r="AJ442" s="3"/>
      <c r="HU442" s="1"/>
      <c r="HV442" s="1"/>
      <c r="HW442" s="1"/>
      <c r="HX442" s="1"/>
      <c r="HY442" s="1"/>
      <c r="HZ442" s="1"/>
      <c r="IA442" s="1"/>
      <c r="IB442" s="1"/>
      <c r="IC442" s="1"/>
      <c r="ID442" s="1"/>
    </row>
    <row r="443" spans="18:238" ht="43.5" customHeight="1">
      <c r="R443" s="37"/>
      <c r="T443" s="25"/>
      <c r="X443" s="27"/>
      <c r="Y443" s="27"/>
      <c r="AA443" s="3"/>
      <c r="AB443" s="3"/>
      <c r="AC443" s="3"/>
      <c r="AD443" s="3"/>
      <c r="AE443" s="3"/>
      <c r="AF443" s="3"/>
      <c r="AG443" s="3"/>
      <c r="AH443" s="3"/>
      <c r="AI443" s="3"/>
      <c r="AJ443" s="3"/>
      <c r="HU443" s="1"/>
      <c r="HV443" s="1"/>
      <c r="HW443" s="1"/>
      <c r="HX443" s="1"/>
      <c r="HY443" s="1"/>
      <c r="HZ443" s="1"/>
      <c r="IA443" s="1"/>
      <c r="IB443" s="1"/>
      <c r="IC443" s="1"/>
      <c r="ID443" s="1"/>
    </row>
    <row r="444" spans="18:238" ht="43.5" customHeight="1">
      <c r="R444" s="37"/>
      <c r="T444" s="25"/>
      <c r="X444" s="27"/>
      <c r="Y444" s="27"/>
      <c r="AA444" s="3"/>
      <c r="AB444" s="3"/>
      <c r="AC444" s="3"/>
      <c r="AD444" s="3"/>
      <c r="AE444" s="3"/>
      <c r="AF444" s="3"/>
      <c r="AG444" s="3"/>
      <c r="AH444" s="3"/>
      <c r="AI444" s="3"/>
      <c r="AJ444" s="3"/>
      <c r="HU444" s="1"/>
      <c r="HV444" s="1"/>
      <c r="HW444" s="1"/>
      <c r="HX444" s="1"/>
      <c r="HY444" s="1"/>
      <c r="HZ444" s="1"/>
      <c r="IA444" s="1"/>
      <c r="IB444" s="1"/>
      <c r="IC444" s="1"/>
      <c r="ID444" s="1"/>
    </row>
    <row r="445" spans="18:238" ht="43.5" customHeight="1">
      <c r="R445" s="37"/>
      <c r="T445" s="25"/>
      <c r="X445" s="27"/>
      <c r="Y445" s="27"/>
      <c r="AA445" s="3"/>
      <c r="AB445" s="3"/>
      <c r="AC445" s="3"/>
      <c r="AD445" s="3"/>
      <c r="AE445" s="3"/>
      <c r="AF445" s="3"/>
      <c r="AG445" s="3"/>
      <c r="AH445" s="3"/>
      <c r="AI445" s="3"/>
      <c r="AJ445" s="3"/>
      <c r="HU445" s="1"/>
      <c r="HV445" s="1"/>
      <c r="HW445" s="1"/>
      <c r="HX445" s="1"/>
      <c r="HY445" s="1"/>
      <c r="HZ445" s="1"/>
      <c r="IA445" s="1"/>
      <c r="IB445" s="1"/>
      <c r="IC445" s="1"/>
      <c r="ID445" s="1"/>
    </row>
    <row r="446" spans="18:238" ht="43.5" customHeight="1">
      <c r="R446" s="37"/>
      <c r="T446" s="25"/>
      <c r="X446" s="27"/>
      <c r="Y446" s="27"/>
      <c r="AA446" s="3"/>
      <c r="AB446" s="3"/>
      <c r="AC446" s="3"/>
      <c r="AD446" s="3"/>
      <c r="AE446" s="3"/>
      <c r="AF446" s="3"/>
      <c r="AG446" s="3"/>
      <c r="AH446" s="3"/>
      <c r="AI446" s="3"/>
      <c r="AJ446" s="3"/>
      <c r="HU446" s="1"/>
      <c r="HV446" s="1"/>
      <c r="HW446" s="1"/>
      <c r="HX446" s="1"/>
      <c r="HY446" s="1"/>
      <c r="HZ446" s="1"/>
      <c r="IA446" s="1"/>
      <c r="IB446" s="1"/>
      <c r="IC446" s="1"/>
      <c r="ID446" s="1"/>
    </row>
    <row r="447" spans="18:238" ht="43.5" customHeight="1">
      <c r="R447" s="37"/>
      <c r="T447" s="25"/>
      <c r="X447" s="27"/>
      <c r="Y447" s="27"/>
      <c r="AA447" s="3"/>
      <c r="AB447" s="3"/>
      <c r="AC447" s="3"/>
      <c r="AD447" s="3"/>
      <c r="AE447" s="3"/>
      <c r="AF447" s="3"/>
      <c r="AG447" s="3"/>
      <c r="AH447" s="3"/>
      <c r="AI447" s="3"/>
      <c r="AJ447" s="3"/>
      <c r="HU447" s="1"/>
      <c r="HV447" s="1"/>
      <c r="HW447" s="1"/>
      <c r="HX447" s="1"/>
      <c r="HY447" s="1"/>
      <c r="HZ447" s="1"/>
      <c r="IA447" s="1"/>
      <c r="IB447" s="1"/>
      <c r="IC447" s="1"/>
      <c r="ID447" s="1"/>
    </row>
    <row r="448" spans="18:238" ht="43.5" customHeight="1">
      <c r="R448" s="37"/>
      <c r="T448" s="25"/>
      <c r="X448" s="27"/>
      <c r="Y448" s="27"/>
      <c r="AA448" s="3"/>
      <c r="AB448" s="3"/>
      <c r="AC448" s="3"/>
      <c r="AD448" s="3"/>
      <c r="AE448" s="3"/>
      <c r="AF448" s="3"/>
      <c r="AG448" s="3"/>
      <c r="AH448" s="3"/>
      <c r="AI448" s="3"/>
      <c r="AJ448" s="3"/>
      <c r="HU448" s="1"/>
      <c r="HV448" s="1"/>
      <c r="HW448" s="1"/>
      <c r="HX448" s="1"/>
      <c r="HY448" s="1"/>
      <c r="HZ448" s="1"/>
      <c r="IA448" s="1"/>
      <c r="IB448" s="1"/>
      <c r="IC448" s="1"/>
      <c r="ID448" s="1"/>
    </row>
    <row r="449" spans="18:238" ht="43.5" customHeight="1">
      <c r="R449" s="37"/>
      <c r="T449" s="25"/>
      <c r="X449" s="27"/>
      <c r="Y449" s="27"/>
      <c r="AA449" s="3"/>
      <c r="AB449" s="3"/>
      <c r="AC449" s="3"/>
      <c r="AD449" s="3"/>
      <c r="AE449" s="3"/>
      <c r="AF449" s="3"/>
      <c r="AG449" s="3"/>
      <c r="AH449" s="3"/>
      <c r="AI449" s="3"/>
      <c r="AJ449" s="3"/>
      <c r="HU449" s="1"/>
      <c r="HV449" s="1"/>
      <c r="HW449" s="1"/>
      <c r="HX449" s="1"/>
      <c r="HY449" s="1"/>
      <c r="HZ449" s="1"/>
      <c r="IA449" s="1"/>
      <c r="IB449" s="1"/>
      <c r="IC449" s="1"/>
      <c r="ID449" s="1"/>
    </row>
    <row r="450" spans="18:238" ht="43.5" customHeight="1">
      <c r="R450" s="37"/>
      <c r="T450" s="25"/>
      <c r="X450" s="27"/>
      <c r="Y450" s="27"/>
      <c r="AA450" s="3"/>
      <c r="AB450" s="3"/>
      <c r="AC450" s="3"/>
      <c r="AD450" s="3"/>
      <c r="AE450" s="3"/>
      <c r="AF450" s="3"/>
      <c r="AG450" s="3"/>
      <c r="AH450" s="3"/>
      <c r="AI450" s="3"/>
      <c r="AJ450" s="3"/>
      <c r="HU450" s="1"/>
      <c r="HV450" s="1"/>
      <c r="HW450" s="1"/>
      <c r="HX450" s="1"/>
      <c r="HY450" s="1"/>
      <c r="HZ450" s="1"/>
      <c r="IA450" s="1"/>
      <c r="IB450" s="1"/>
      <c r="IC450" s="1"/>
      <c r="ID450" s="1"/>
    </row>
    <row r="451" spans="18:238" ht="43.5" customHeight="1">
      <c r="R451" s="37"/>
      <c r="T451" s="25"/>
      <c r="X451" s="27"/>
      <c r="Y451" s="27"/>
      <c r="AA451" s="3"/>
      <c r="AB451" s="3"/>
      <c r="AC451" s="3"/>
      <c r="AD451" s="3"/>
      <c r="AE451" s="3"/>
      <c r="AF451" s="3"/>
      <c r="AG451" s="3"/>
      <c r="AH451" s="3"/>
      <c r="AI451" s="3"/>
      <c r="AJ451" s="3"/>
      <c r="HU451" s="1"/>
      <c r="HV451" s="1"/>
      <c r="HW451" s="1"/>
      <c r="HX451" s="1"/>
      <c r="HY451" s="1"/>
      <c r="HZ451" s="1"/>
      <c r="IA451" s="1"/>
      <c r="IB451" s="1"/>
      <c r="IC451" s="1"/>
      <c r="ID451" s="1"/>
    </row>
    <row r="452" spans="18:238" ht="43.5" customHeight="1">
      <c r="R452" s="37"/>
      <c r="T452" s="25"/>
      <c r="X452" s="27"/>
      <c r="Y452" s="27"/>
      <c r="AA452" s="3"/>
      <c r="AB452" s="3"/>
      <c r="AC452" s="3"/>
      <c r="AD452" s="3"/>
      <c r="AE452" s="3"/>
      <c r="AF452" s="3"/>
      <c r="AG452" s="3"/>
      <c r="AH452" s="3"/>
      <c r="AI452" s="3"/>
      <c r="AJ452" s="3"/>
      <c r="HU452" s="1"/>
      <c r="HV452" s="1"/>
      <c r="HW452" s="1"/>
      <c r="HX452" s="1"/>
      <c r="HY452" s="1"/>
      <c r="HZ452" s="1"/>
      <c r="IA452" s="1"/>
      <c r="IB452" s="1"/>
      <c r="IC452" s="1"/>
      <c r="ID452" s="1"/>
    </row>
    <row r="453" spans="18:238" ht="43.5" customHeight="1">
      <c r="R453" s="37"/>
      <c r="T453" s="25"/>
      <c r="X453" s="27"/>
      <c r="Y453" s="27"/>
      <c r="AA453" s="3"/>
      <c r="AB453" s="3"/>
      <c r="AC453" s="3"/>
      <c r="AD453" s="3"/>
      <c r="AE453" s="3"/>
      <c r="AF453" s="3"/>
      <c r="AG453" s="3"/>
      <c r="AH453" s="3"/>
      <c r="AI453" s="3"/>
      <c r="AJ453" s="3"/>
      <c r="HU453" s="1"/>
      <c r="HV453" s="1"/>
      <c r="HW453" s="1"/>
      <c r="HX453" s="1"/>
      <c r="HY453" s="1"/>
      <c r="HZ453" s="1"/>
      <c r="IA453" s="1"/>
      <c r="IB453" s="1"/>
      <c r="IC453" s="1"/>
      <c r="ID453" s="1"/>
    </row>
    <row r="454" spans="18:238" ht="43.5" customHeight="1">
      <c r="R454" s="37"/>
      <c r="T454" s="25"/>
      <c r="X454" s="27"/>
      <c r="Y454" s="27"/>
      <c r="AA454" s="3"/>
      <c r="AB454" s="3"/>
      <c r="AC454" s="3"/>
      <c r="AD454" s="3"/>
      <c r="AE454" s="3"/>
      <c r="AF454" s="3"/>
      <c r="AG454" s="3"/>
      <c r="AH454" s="3"/>
      <c r="AI454" s="3"/>
      <c r="AJ454" s="3"/>
      <c r="HU454" s="1"/>
      <c r="HV454" s="1"/>
      <c r="HW454" s="1"/>
      <c r="HX454" s="1"/>
      <c r="HY454" s="1"/>
      <c r="HZ454" s="1"/>
      <c r="IA454" s="1"/>
      <c r="IB454" s="1"/>
      <c r="IC454" s="1"/>
      <c r="ID454" s="1"/>
    </row>
    <row r="455" spans="18:238" ht="43.5" customHeight="1">
      <c r="R455" s="37"/>
      <c r="T455" s="25"/>
      <c r="X455" s="27"/>
      <c r="Y455" s="27"/>
      <c r="AA455" s="3"/>
      <c r="AB455" s="3"/>
      <c r="AC455" s="3"/>
      <c r="AD455" s="3"/>
      <c r="AE455" s="3"/>
      <c r="AF455" s="3"/>
      <c r="AG455" s="3"/>
      <c r="AH455" s="3"/>
      <c r="AI455" s="3"/>
      <c r="AJ455" s="3"/>
      <c r="HU455" s="1"/>
      <c r="HV455" s="1"/>
      <c r="HW455" s="1"/>
      <c r="HX455" s="1"/>
      <c r="HY455" s="1"/>
      <c r="HZ455" s="1"/>
      <c r="IA455" s="1"/>
      <c r="IB455" s="1"/>
      <c r="IC455" s="1"/>
      <c r="ID455" s="1"/>
    </row>
    <row r="456" spans="18:238" ht="43.5" customHeight="1">
      <c r="R456" s="37"/>
      <c r="T456" s="25"/>
      <c r="X456" s="27"/>
      <c r="Y456" s="27"/>
      <c r="AA456" s="3"/>
      <c r="AB456" s="3"/>
      <c r="AC456" s="3"/>
      <c r="AD456" s="3"/>
      <c r="AE456" s="3"/>
      <c r="AF456" s="3"/>
      <c r="AG456" s="3"/>
      <c r="AH456" s="3"/>
      <c r="AI456" s="3"/>
      <c r="AJ456" s="3"/>
      <c r="HU456" s="1"/>
      <c r="HV456" s="1"/>
      <c r="HW456" s="1"/>
      <c r="HX456" s="1"/>
      <c r="HY456" s="1"/>
      <c r="HZ456" s="1"/>
      <c r="IA456" s="1"/>
      <c r="IB456" s="1"/>
      <c r="IC456" s="1"/>
      <c r="ID456" s="1"/>
    </row>
    <row r="457" spans="18:238" ht="43.5" customHeight="1">
      <c r="R457" s="37"/>
      <c r="T457" s="25"/>
      <c r="X457" s="27"/>
      <c r="Y457" s="27"/>
      <c r="AA457" s="3"/>
      <c r="AB457" s="3"/>
      <c r="AC457" s="3"/>
      <c r="AD457" s="3"/>
      <c r="AE457" s="3"/>
      <c r="AF457" s="3"/>
      <c r="AG457" s="3"/>
      <c r="AH457" s="3"/>
      <c r="AI457" s="3"/>
      <c r="AJ457" s="3"/>
      <c r="HU457" s="1"/>
      <c r="HV457" s="1"/>
      <c r="HW457" s="1"/>
      <c r="HX457" s="1"/>
      <c r="HY457" s="1"/>
      <c r="HZ457" s="1"/>
      <c r="IA457" s="1"/>
      <c r="IB457" s="1"/>
      <c r="IC457" s="1"/>
      <c r="ID457" s="1"/>
    </row>
    <row r="458" spans="18:238" ht="43.5" customHeight="1">
      <c r="R458" s="37"/>
      <c r="T458" s="25"/>
      <c r="X458" s="27"/>
      <c r="Y458" s="27"/>
      <c r="AA458" s="3"/>
      <c r="AB458" s="3"/>
      <c r="AC458" s="3"/>
      <c r="AD458" s="3"/>
      <c r="AE458" s="3"/>
      <c r="AF458" s="3"/>
      <c r="AG458" s="3"/>
      <c r="AH458" s="3"/>
      <c r="AI458" s="3"/>
      <c r="AJ458" s="3"/>
      <c r="HU458" s="1"/>
      <c r="HV458" s="1"/>
      <c r="HW458" s="1"/>
      <c r="HX458" s="1"/>
      <c r="HY458" s="1"/>
      <c r="HZ458" s="1"/>
      <c r="IA458" s="1"/>
      <c r="IB458" s="1"/>
      <c r="IC458" s="1"/>
      <c r="ID458" s="1"/>
    </row>
    <row r="459" spans="18:238" ht="43.5" customHeight="1">
      <c r="R459" s="37"/>
      <c r="T459" s="25"/>
      <c r="X459" s="27"/>
      <c r="Y459" s="27"/>
      <c r="AA459" s="3"/>
      <c r="AB459" s="3"/>
      <c r="AC459" s="3"/>
      <c r="AD459" s="3"/>
      <c r="AE459" s="3"/>
      <c r="AF459" s="3"/>
      <c r="AG459" s="3"/>
      <c r="AH459" s="3"/>
      <c r="AI459" s="3"/>
      <c r="AJ459" s="3"/>
      <c r="HU459" s="1"/>
      <c r="HV459" s="1"/>
      <c r="HW459" s="1"/>
      <c r="HX459" s="1"/>
      <c r="HY459" s="1"/>
      <c r="HZ459" s="1"/>
      <c r="IA459" s="1"/>
      <c r="IB459" s="1"/>
      <c r="IC459" s="1"/>
      <c r="ID459" s="1"/>
    </row>
    <row r="460" spans="18:238" ht="43.5" customHeight="1">
      <c r="R460" s="37"/>
      <c r="T460" s="25"/>
      <c r="X460" s="27"/>
      <c r="Y460" s="27"/>
      <c r="AA460" s="3"/>
      <c r="AB460" s="3"/>
      <c r="AC460" s="3"/>
      <c r="AD460" s="3"/>
      <c r="AE460" s="3"/>
      <c r="AF460" s="3"/>
      <c r="AG460" s="3"/>
      <c r="AH460" s="3"/>
      <c r="AI460" s="3"/>
      <c r="AJ460" s="3"/>
      <c r="HU460" s="1"/>
      <c r="HV460" s="1"/>
      <c r="HW460" s="1"/>
      <c r="HX460" s="1"/>
      <c r="HY460" s="1"/>
      <c r="HZ460" s="1"/>
      <c r="IA460" s="1"/>
      <c r="IB460" s="1"/>
      <c r="IC460" s="1"/>
      <c r="ID460" s="1"/>
    </row>
    <row r="461" spans="18:238" ht="43.5" customHeight="1">
      <c r="R461" s="37"/>
      <c r="T461" s="25"/>
      <c r="X461" s="27"/>
      <c r="Y461" s="27"/>
      <c r="AA461" s="3"/>
      <c r="AB461" s="3"/>
      <c r="AC461" s="3"/>
      <c r="AD461" s="3"/>
      <c r="AE461" s="3"/>
      <c r="AF461" s="3"/>
      <c r="AG461" s="3"/>
      <c r="AH461" s="3"/>
      <c r="AI461" s="3"/>
      <c r="AJ461" s="3"/>
      <c r="HU461" s="1"/>
      <c r="HV461" s="1"/>
      <c r="HW461" s="1"/>
      <c r="HX461" s="1"/>
      <c r="HY461" s="1"/>
      <c r="HZ461" s="1"/>
      <c r="IA461" s="1"/>
      <c r="IB461" s="1"/>
      <c r="IC461" s="1"/>
      <c r="ID461" s="1"/>
    </row>
    <row r="462" spans="18:238" ht="43.5" customHeight="1">
      <c r="R462" s="37"/>
      <c r="T462" s="25"/>
      <c r="X462" s="27"/>
      <c r="Y462" s="27"/>
      <c r="AA462" s="3"/>
      <c r="AB462" s="3"/>
      <c r="AC462" s="3"/>
      <c r="AD462" s="3"/>
      <c r="AE462" s="3"/>
      <c r="AF462" s="3"/>
      <c r="AG462" s="3"/>
      <c r="AH462" s="3"/>
      <c r="AI462" s="3"/>
      <c r="AJ462" s="3"/>
      <c r="HU462" s="1"/>
      <c r="HV462" s="1"/>
      <c r="HW462" s="1"/>
      <c r="HX462" s="1"/>
      <c r="HY462" s="1"/>
      <c r="HZ462" s="1"/>
      <c r="IA462" s="1"/>
      <c r="IB462" s="1"/>
      <c r="IC462" s="1"/>
      <c r="ID462" s="1"/>
    </row>
    <row r="463" spans="18:238" ht="43.5" customHeight="1">
      <c r="R463" s="37"/>
      <c r="T463" s="25"/>
      <c r="X463" s="27"/>
      <c r="Y463" s="27"/>
      <c r="AA463" s="3"/>
      <c r="AB463" s="3"/>
      <c r="AC463" s="3"/>
      <c r="AD463" s="3"/>
      <c r="AE463" s="3"/>
      <c r="AF463" s="3"/>
      <c r="AG463" s="3"/>
      <c r="AH463" s="3"/>
      <c r="AI463" s="3"/>
      <c r="AJ463" s="3"/>
      <c r="HU463" s="1"/>
      <c r="HV463" s="1"/>
      <c r="HW463" s="1"/>
      <c r="HX463" s="1"/>
      <c r="HY463" s="1"/>
      <c r="HZ463" s="1"/>
      <c r="IA463" s="1"/>
      <c r="IB463" s="1"/>
      <c r="IC463" s="1"/>
      <c r="ID463" s="1"/>
    </row>
    <row r="464" spans="18:238" ht="43.5" customHeight="1">
      <c r="R464" s="37"/>
      <c r="T464" s="25"/>
      <c r="X464" s="27"/>
      <c r="Y464" s="27"/>
      <c r="AA464" s="3"/>
      <c r="AB464" s="3"/>
      <c r="AC464" s="3"/>
      <c r="AD464" s="3"/>
      <c r="AE464" s="3"/>
      <c r="AF464" s="3"/>
      <c r="AG464" s="3"/>
      <c r="AH464" s="3"/>
      <c r="AI464" s="3"/>
      <c r="AJ464" s="3"/>
      <c r="HU464" s="1"/>
      <c r="HV464" s="1"/>
      <c r="HW464" s="1"/>
      <c r="HX464" s="1"/>
      <c r="HY464" s="1"/>
      <c r="HZ464" s="1"/>
      <c r="IA464" s="1"/>
      <c r="IB464" s="1"/>
      <c r="IC464" s="1"/>
      <c r="ID464" s="1"/>
    </row>
    <row r="465" spans="18:238" ht="43.5" customHeight="1">
      <c r="R465" s="37"/>
      <c r="T465" s="25"/>
      <c r="X465" s="27"/>
      <c r="Y465" s="27"/>
      <c r="AA465" s="3"/>
      <c r="AB465" s="3"/>
      <c r="AC465" s="3"/>
      <c r="AD465" s="3"/>
      <c r="AE465" s="3"/>
      <c r="AF465" s="3"/>
      <c r="AG465" s="3"/>
      <c r="AH465" s="3"/>
      <c r="AI465" s="3"/>
      <c r="AJ465" s="3"/>
      <c r="HU465" s="1"/>
      <c r="HV465" s="1"/>
      <c r="HW465" s="1"/>
      <c r="HX465" s="1"/>
      <c r="HY465" s="1"/>
      <c r="HZ465" s="1"/>
      <c r="IA465" s="1"/>
      <c r="IB465" s="1"/>
      <c r="IC465" s="1"/>
      <c r="ID465" s="1"/>
    </row>
    <row r="466" spans="18:238" ht="43.5" customHeight="1">
      <c r="R466" s="37"/>
      <c r="T466" s="25"/>
      <c r="X466" s="27"/>
      <c r="Y466" s="27"/>
      <c r="AA466" s="3"/>
      <c r="AB466" s="3"/>
      <c r="AC466" s="3"/>
      <c r="AD466" s="3"/>
      <c r="AE466" s="3"/>
      <c r="AF466" s="3"/>
      <c r="AG466" s="3"/>
      <c r="AH466" s="3"/>
      <c r="AI466" s="3"/>
      <c r="AJ466" s="3"/>
      <c r="HU466" s="1"/>
      <c r="HV466" s="1"/>
      <c r="HW466" s="1"/>
      <c r="HX466" s="1"/>
      <c r="HY466" s="1"/>
      <c r="HZ466" s="1"/>
      <c r="IA466" s="1"/>
      <c r="IB466" s="1"/>
      <c r="IC466" s="1"/>
      <c r="ID466" s="1"/>
    </row>
    <row r="467" spans="18:238" ht="43.5" customHeight="1">
      <c r="R467" s="37"/>
      <c r="T467" s="25"/>
      <c r="X467" s="27"/>
      <c r="Y467" s="27"/>
      <c r="AA467" s="3"/>
      <c r="AB467" s="3"/>
      <c r="AC467" s="3"/>
      <c r="AD467" s="3"/>
      <c r="AE467" s="3"/>
      <c r="AF467" s="3"/>
      <c r="AG467" s="3"/>
      <c r="AH467" s="3"/>
      <c r="AI467" s="3"/>
      <c r="AJ467" s="3"/>
      <c r="HU467" s="1"/>
      <c r="HV467" s="1"/>
      <c r="HW467" s="1"/>
      <c r="HX467" s="1"/>
      <c r="HY467" s="1"/>
      <c r="HZ467" s="1"/>
      <c r="IA467" s="1"/>
      <c r="IB467" s="1"/>
      <c r="IC467" s="1"/>
      <c r="ID467" s="1"/>
    </row>
    <row r="468" spans="18:238" ht="43.5" customHeight="1">
      <c r="R468" s="37"/>
      <c r="T468" s="25"/>
      <c r="X468" s="27"/>
      <c r="Y468" s="27"/>
      <c r="AA468" s="3"/>
      <c r="AB468" s="3"/>
      <c r="AC468" s="3"/>
      <c r="AD468" s="3"/>
      <c r="AE468" s="3"/>
      <c r="AF468" s="3"/>
      <c r="AG468" s="3"/>
      <c r="AH468" s="3"/>
      <c r="AI468" s="3"/>
      <c r="AJ468" s="3"/>
      <c r="HU468" s="1"/>
      <c r="HV468" s="1"/>
      <c r="HW468" s="1"/>
      <c r="HX468" s="1"/>
      <c r="HY468" s="1"/>
      <c r="HZ468" s="1"/>
      <c r="IA468" s="1"/>
      <c r="IB468" s="1"/>
      <c r="IC468" s="1"/>
      <c r="ID468" s="1"/>
    </row>
    <row r="469" spans="18:238" ht="43.5" customHeight="1">
      <c r="R469" s="37"/>
      <c r="T469" s="25"/>
      <c r="X469" s="27"/>
      <c r="Y469" s="27"/>
      <c r="AA469" s="3"/>
      <c r="AB469" s="3"/>
      <c r="AC469" s="3"/>
      <c r="AD469" s="3"/>
      <c r="AE469" s="3"/>
      <c r="AF469" s="3"/>
      <c r="AG469" s="3"/>
      <c r="AH469" s="3"/>
      <c r="AI469" s="3"/>
      <c r="AJ469" s="3"/>
      <c r="HU469" s="1"/>
      <c r="HV469" s="1"/>
      <c r="HW469" s="1"/>
      <c r="HX469" s="1"/>
      <c r="HY469" s="1"/>
      <c r="HZ469" s="1"/>
      <c r="IA469" s="1"/>
      <c r="IB469" s="1"/>
      <c r="IC469" s="1"/>
      <c r="ID469" s="1"/>
    </row>
    <row r="470" spans="18:238" ht="43.5" customHeight="1">
      <c r="R470" s="37"/>
      <c r="T470" s="25"/>
      <c r="X470" s="27"/>
      <c r="Y470" s="27"/>
      <c r="AA470" s="3"/>
      <c r="AB470" s="3"/>
      <c r="AC470" s="3"/>
      <c r="AD470" s="3"/>
      <c r="AE470" s="3"/>
      <c r="AF470" s="3"/>
      <c r="AG470" s="3"/>
      <c r="AH470" s="3"/>
      <c r="AI470" s="3"/>
      <c r="AJ470" s="3"/>
      <c r="HU470" s="1"/>
      <c r="HV470" s="1"/>
      <c r="HW470" s="1"/>
      <c r="HX470" s="1"/>
      <c r="HY470" s="1"/>
      <c r="HZ470" s="1"/>
      <c r="IA470" s="1"/>
      <c r="IB470" s="1"/>
      <c r="IC470" s="1"/>
      <c r="ID470" s="1"/>
    </row>
    <row r="471" spans="18:238" ht="43.5" customHeight="1">
      <c r="R471" s="37"/>
      <c r="T471" s="25"/>
      <c r="X471" s="27"/>
      <c r="Y471" s="27"/>
      <c r="AA471" s="3"/>
      <c r="AB471" s="3"/>
      <c r="AC471" s="3"/>
      <c r="AD471" s="3"/>
      <c r="AE471" s="3"/>
      <c r="AF471" s="3"/>
      <c r="AG471" s="3"/>
      <c r="AH471" s="3"/>
      <c r="AI471" s="3"/>
      <c r="AJ471" s="3"/>
      <c r="HU471" s="1"/>
      <c r="HV471" s="1"/>
      <c r="HW471" s="1"/>
      <c r="HX471" s="1"/>
      <c r="HY471" s="1"/>
      <c r="HZ471" s="1"/>
      <c r="IA471" s="1"/>
      <c r="IB471" s="1"/>
      <c r="IC471" s="1"/>
      <c r="ID471" s="1"/>
    </row>
    <row r="472" spans="18:238" ht="43.5" customHeight="1">
      <c r="R472" s="37"/>
      <c r="T472" s="25"/>
      <c r="X472" s="27"/>
      <c r="Y472" s="27"/>
      <c r="AA472" s="3"/>
      <c r="AB472" s="3"/>
      <c r="AC472" s="3"/>
      <c r="AD472" s="3"/>
      <c r="AE472" s="3"/>
      <c r="AF472" s="3"/>
      <c r="AG472" s="3"/>
      <c r="AH472" s="3"/>
      <c r="AI472" s="3"/>
      <c r="AJ472" s="3"/>
      <c r="HU472" s="1"/>
      <c r="HV472" s="1"/>
      <c r="HW472" s="1"/>
      <c r="HX472" s="1"/>
      <c r="HY472" s="1"/>
      <c r="HZ472" s="1"/>
      <c r="IA472" s="1"/>
      <c r="IB472" s="1"/>
      <c r="IC472" s="1"/>
      <c r="ID472" s="1"/>
    </row>
    <row r="473" spans="18:238" ht="43.5" customHeight="1">
      <c r="R473" s="37"/>
      <c r="T473" s="25"/>
      <c r="X473" s="27"/>
      <c r="Y473" s="27"/>
      <c r="AA473" s="3"/>
      <c r="AB473" s="3"/>
      <c r="AC473" s="3"/>
      <c r="AD473" s="3"/>
      <c r="AE473" s="3"/>
      <c r="AF473" s="3"/>
      <c r="AG473" s="3"/>
      <c r="AH473" s="3"/>
      <c r="AI473" s="3"/>
      <c r="AJ473" s="3"/>
      <c r="HU473" s="1"/>
      <c r="HV473" s="1"/>
      <c r="HW473" s="1"/>
      <c r="HX473" s="1"/>
      <c r="HY473" s="1"/>
      <c r="HZ473" s="1"/>
      <c r="IA473" s="1"/>
      <c r="IB473" s="1"/>
      <c r="IC473" s="1"/>
      <c r="ID473" s="1"/>
    </row>
    <row r="474" spans="18:238" ht="43.5" customHeight="1">
      <c r="R474" s="37"/>
      <c r="T474" s="25"/>
      <c r="X474" s="27"/>
      <c r="Y474" s="27"/>
      <c r="AA474" s="3"/>
      <c r="AB474" s="3"/>
      <c r="AC474" s="3"/>
      <c r="AD474" s="3"/>
      <c r="AE474" s="3"/>
      <c r="AF474" s="3"/>
      <c r="AG474" s="3"/>
      <c r="AH474" s="3"/>
      <c r="AI474" s="3"/>
      <c r="AJ474" s="3"/>
      <c r="HU474" s="1"/>
      <c r="HV474" s="1"/>
      <c r="HW474" s="1"/>
      <c r="HX474" s="1"/>
      <c r="HY474" s="1"/>
      <c r="HZ474" s="1"/>
      <c r="IA474" s="1"/>
      <c r="IB474" s="1"/>
      <c r="IC474" s="1"/>
      <c r="ID474" s="1"/>
    </row>
    <row r="475" spans="18:238" ht="43.5" customHeight="1">
      <c r="R475" s="37"/>
      <c r="T475" s="25"/>
      <c r="X475" s="27"/>
      <c r="Y475" s="27"/>
      <c r="AA475" s="3"/>
      <c r="AB475" s="3"/>
      <c r="AC475" s="3"/>
      <c r="AD475" s="3"/>
      <c r="AE475" s="3"/>
      <c r="AF475" s="3"/>
      <c r="AG475" s="3"/>
      <c r="AH475" s="3"/>
      <c r="AI475" s="3"/>
      <c r="AJ475" s="3"/>
      <c r="HU475" s="1"/>
      <c r="HV475" s="1"/>
      <c r="HW475" s="1"/>
      <c r="HX475" s="1"/>
      <c r="HY475" s="1"/>
      <c r="HZ475" s="1"/>
      <c r="IA475" s="1"/>
      <c r="IB475" s="1"/>
      <c r="IC475" s="1"/>
      <c r="ID475" s="1"/>
    </row>
    <row r="476" spans="18:238" ht="43.5" customHeight="1">
      <c r="R476" s="37"/>
      <c r="T476" s="25"/>
      <c r="X476" s="27"/>
      <c r="Y476" s="27"/>
      <c r="AA476" s="3"/>
      <c r="AB476" s="3"/>
      <c r="AC476" s="3"/>
      <c r="AD476" s="3"/>
      <c r="AE476" s="3"/>
      <c r="AF476" s="3"/>
      <c r="AG476" s="3"/>
      <c r="AH476" s="3"/>
      <c r="AI476" s="3"/>
      <c r="AJ476" s="3"/>
      <c r="HU476" s="1"/>
      <c r="HV476" s="1"/>
      <c r="HW476" s="1"/>
      <c r="HX476" s="1"/>
      <c r="HY476" s="1"/>
      <c r="HZ476" s="1"/>
      <c r="IA476" s="1"/>
      <c r="IB476" s="1"/>
      <c r="IC476" s="1"/>
      <c r="ID476" s="1"/>
    </row>
    <row r="477" spans="18:238" ht="43.5" customHeight="1">
      <c r="R477" s="37"/>
      <c r="T477" s="25"/>
      <c r="X477" s="27"/>
      <c r="Y477" s="27"/>
      <c r="AA477" s="3"/>
      <c r="AB477" s="3"/>
      <c r="AC477" s="3"/>
      <c r="AD477" s="3"/>
      <c r="AE477" s="3"/>
      <c r="AF477" s="3"/>
      <c r="AG477" s="3"/>
      <c r="AH477" s="3"/>
      <c r="AI477" s="3"/>
      <c r="AJ477" s="3"/>
      <c r="HU477" s="1"/>
      <c r="HV477" s="1"/>
      <c r="HW477" s="1"/>
      <c r="HX477" s="1"/>
      <c r="HY477" s="1"/>
      <c r="HZ477" s="1"/>
      <c r="IA477" s="1"/>
      <c r="IB477" s="1"/>
      <c r="IC477" s="1"/>
      <c r="ID477" s="1"/>
    </row>
    <row r="478" spans="18:238" ht="43.5" customHeight="1">
      <c r="R478" s="37"/>
      <c r="T478" s="25"/>
      <c r="X478" s="27"/>
      <c r="Y478" s="27"/>
      <c r="AA478" s="3"/>
      <c r="AB478" s="3"/>
      <c r="AC478" s="3"/>
      <c r="AD478" s="3"/>
      <c r="AE478" s="3"/>
      <c r="AF478" s="3"/>
      <c r="AG478" s="3"/>
      <c r="AH478" s="3"/>
      <c r="AI478" s="3"/>
      <c r="AJ478" s="3"/>
      <c r="HU478" s="1"/>
      <c r="HV478" s="1"/>
      <c r="HW478" s="1"/>
      <c r="HX478" s="1"/>
      <c r="HY478" s="1"/>
      <c r="HZ478" s="1"/>
      <c r="IA478" s="1"/>
      <c r="IB478" s="1"/>
      <c r="IC478" s="1"/>
      <c r="ID478" s="1"/>
    </row>
    <row r="479" spans="18:238" ht="43.5" customHeight="1">
      <c r="R479" s="37"/>
      <c r="T479" s="25"/>
      <c r="X479" s="27"/>
      <c r="Y479" s="27"/>
      <c r="AA479" s="3"/>
      <c r="AB479" s="3"/>
      <c r="AC479" s="3"/>
      <c r="AD479" s="3"/>
      <c r="AE479" s="3"/>
      <c r="AF479" s="3"/>
      <c r="AG479" s="3"/>
      <c r="AH479" s="3"/>
      <c r="AI479" s="3"/>
      <c r="AJ479" s="3"/>
      <c r="HU479" s="1"/>
      <c r="HV479" s="1"/>
      <c r="HW479" s="1"/>
      <c r="HX479" s="1"/>
      <c r="HY479" s="1"/>
      <c r="HZ479" s="1"/>
      <c r="IA479" s="1"/>
      <c r="IB479" s="1"/>
      <c r="IC479" s="1"/>
      <c r="ID479" s="1"/>
    </row>
    <row r="480" spans="18:238" ht="43.5" customHeight="1">
      <c r="R480" s="37"/>
      <c r="T480" s="25"/>
      <c r="X480" s="27"/>
      <c r="Y480" s="27"/>
      <c r="AA480" s="3"/>
      <c r="AB480" s="3"/>
      <c r="AC480" s="3"/>
      <c r="AD480" s="3"/>
      <c r="AE480" s="3"/>
      <c r="AF480" s="3"/>
      <c r="AG480" s="3"/>
      <c r="AH480" s="3"/>
      <c r="AI480" s="3"/>
      <c r="AJ480" s="3"/>
      <c r="HU480" s="1"/>
      <c r="HV480" s="1"/>
      <c r="HW480" s="1"/>
      <c r="HX480" s="1"/>
      <c r="HY480" s="1"/>
      <c r="HZ480" s="1"/>
      <c r="IA480" s="1"/>
      <c r="IB480" s="1"/>
      <c r="IC480" s="1"/>
      <c r="ID480" s="1"/>
    </row>
    <row r="481" spans="18:238" ht="43.5" customHeight="1">
      <c r="R481" s="37"/>
      <c r="T481" s="25"/>
      <c r="X481" s="27"/>
      <c r="Y481" s="27"/>
      <c r="AA481" s="3"/>
      <c r="AB481" s="3"/>
      <c r="AC481" s="3"/>
      <c r="AD481" s="3"/>
      <c r="AE481" s="3"/>
      <c r="AF481" s="3"/>
      <c r="AG481" s="3"/>
      <c r="AH481" s="3"/>
      <c r="AI481" s="3"/>
      <c r="AJ481" s="3"/>
      <c r="HU481" s="1"/>
      <c r="HV481" s="1"/>
      <c r="HW481" s="1"/>
      <c r="HX481" s="1"/>
      <c r="HY481" s="1"/>
      <c r="HZ481" s="1"/>
      <c r="IA481" s="1"/>
      <c r="IB481" s="1"/>
      <c r="IC481" s="1"/>
      <c r="ID481" s="1"/>
    </row>
    <row r="482" spans="18:238" ht="43.5" customHeight="1">
      <c r="R482" s="37"/>
      <c r="T482" s="25"/>
      <c r="X482" s="27"/>
      <c r="Y482" s="27"/>
      <c r="AA482" s="3"/>
      <c r="AB482" s="3"/>
      <c r="AC482" s="3"/>
      <c r="AD482" s="3"/>
      <c r="AE482" s="3"/>
      <c r="AF482" s="3"/>
      <c r="AG482" s="3"/>
      <c r="AH482" s="3"/>
      <c r="AI482" s="3"/>
      <c r="AJ482" s="3"/>
      <c r="HU482" s="1"/>
      <c r="HV482" s="1"/>
      <c r="HW482" s="1"/>
      <c r="HX482" s="1"/>
      <c r="HY482" s="1"/>
      <c r="HZ482" s="1"/>
      <c r="IA482" s="1"/>
      <c r="IB482" s="1"/>
      <c r="IC482" s="1"/>
      <c r="ID482" s="1"/>
    </row>
    <row r="483" spans="18:238" ht="43.5" customHeight="1">
      <c r="R483" s="37"/>
      <c r="T483" s="25"/>
      <c r="X483" s="27"/>
      <c r="Y483" s="27"/>
      <c r="AA483" s="3"/>
      <c r="AB483" s="3"/>
      <c r="AC483" s="3"/>
      <c r="AD483" s="3"/>
      <c r="AE483" s="3"/>
      <c r="AF483" s="3"/>
      <c r="AG483" s="3"/>
      <c r="AH483" s="3"/>
      <c r="AI483" s="3"/>
      <c r="AJ483" s="3"/>
      <c r="HU483" s="1"/>
      <c r="HV483" s="1"/>
      <c r="HW483" s="1"/>
      <c r="HX483" s="1"/>
      <c r="HY483" s="1"/>
      <c r="HZ483" s="1"/>
      <c r="IA483" s="1"/>
      <c r="IB483" s="1"/>
      <c r="IC483" s="1"/>
      <c r="ID483" s="1"/>
    </row>
    <row r="484" spans="18:238" ht="43.5" customHeight="1">
      <c r="R484" s="37"/>
      <c r="T484" s="25"/>
      <c r="X484" s="27"/>
      <c r="Y484" s="27"/>
      <c r="AA484" s="3"/>
      <c r="AB484" s="3"/>
      <c r="AC484" s="3"/>
      <c r="AD484" s="3"/>
      <c r="AE484" s="3"/>
      <c r="AF484" s="3"/>
      <c r="AG484" s="3"/>
      <c r="AH484" s="3"/>
      <c r="AI484" s="3"/>
      <c r="AJ484" s="3"/>
      <c r="HU484" s="1"/>
      <c r="HV484" s="1"/>
      <c r="HW484" s="1"/>
      <c r="HX484" s="1"/>
      <c r="HY484" s="1"/>
      <c r="HZ484" s="1"/>
      <c r="IA484" s="1"/>
      <c r="IB484" s="1"/>
      <c r="IC484" s="1"/>
      <c r="ID484" s="1"/>
    </row>
    <row r="485" spans="18:238" ht="43.5" customHeight="1">
      <c r="R485" s="37"/>
      <c r="T485" s="25"/>
      <c r="X485" s="27"/>
      <c r="Y485" s="27"/>
      <c r="AA485" s="3"/>
      <c r="AB485" s="3"/>
      <c r="AC485" s="3"/>
      <c r="AD485" s="3"/>
      <c r="AE485" s="3"/>
      <c r="AF485" s="3"/>
      <c r="AG485" s="3"/>
      <c r="AH485" s="3"/>
      <c r="AI485" s="3"/>
      <c r="AJ485" s="3"/>
      <c r="HU485" s="1"/>
      <c r="HV485" s="1"/>
      <c r="HW485" s="1"/>
      <c r="HX485" s="1"/>
      <c r="HY485" s="1"/>
      <c r="HZ485" s="1"/>
      <c r="IA485" s="1"/>
      <c r="IB485" s="1"/>
      <c r="IC485" s="1"/>
      <c r="ID485" s="1"/>
    </row>
    <row r="486" spans="18:238" ht="43.5" customHeight="1">
      <c r="R486" s="37"/>
      <c r="T486" s="25"/>
      <c r="X486" s="27"/>
      <c r="Y486" s="27"/>
      <c r="AA486" s="3"/>
      <c r="AB486" s="3"/>
      <c r="AC486" s="3"/>
      <c r="AD486" s="3"/>
      <c r="AE486" s="3"/>
      <c r="AF486" s="3"/>
      <c r="AG486" s="3"/>
      <c r="AH486" s="3"/>
      <c r="AI486" s="3"/>
      <c r="AJ486" s="3"/>
      <c r="HU486" s="1"/>
      <c r="HV486" s="1"/>
      <c r="HW486" s="1"/>
      <c r="HX486" s="1"/>
      <c r="HY486" s="1"/>
      <c r="HZ486" s="1"/>
      <c r="IA486" s="1"/>
      <c r="IB486" s="1"/>
      <c r="IC486" s="1"/>
      <c r="ID486" s="1"/>
    </row>
    <row r="487" spans="18:238" ht="43.5" customHeight="1">
      <c r="R487" s="37"/>
      <c r="T487" s="25"/>
      <c r="X487" s="27"/>
      <c r="Y487" s="27"/>
      <c r="AA487" s="3"/>
      <c r="AB487" s="3"/>
      <c r="AC487" s="3"/>
      <c r="AD487" s="3"/>
      <c r="AE487" s="3"/>
      <c r="AF487" s="3"/>
      <c r="AG487" s="3"/>
      <c r="AH487" s="3"/>
      <c r="AI487" s="3"/>
      <c r="AJ487" s="3"/>
      <c r="HU487" s="1"/>
      <c r="HV487" s="1"/>
      <c r="HW487" s="1"/>
      <c r="HX487" s="1"/>
      <c r="HY487" s="1"/>
      <c r="HZ487" s="1"/>
      <c r="IA487" s="1"/>
      <c r="IB487" s="1"/>
      <c r="IC487" s="1"/>
      <c r="ID487" s="1"/>
    </row>
    <row r="488" spans="18:238" ht="43.5" customHeight="1">
      <c r="R488" s="37"/>
      <c r="T488" s="25"/>
      <c r="X488" s="27"/>
      <c r="Y488" s="27"/>
      <c r="AA488" s="3"/>
      <c r="AB488" s="3"/>
      <c r="AC488" s="3"/>
      <c r="AD488" s="3"/>
      <c r="AE488" s="3"/>
      <c r="AF488" s="3"/>
      <c r="AG488" s="3"/>
      <c r="AH488" s="3"/>
      <c r="AI488" s="3"/>
      <c r="AJ488" s="3"/>
      <c r="HU488" s="1"/>
      <c r="HV488" s="1"/>
      <c r="HW488" s="1"/>
      <c r="HX488" s="1"/>
      <c r="HY488" s="1"/>
      <c r="HZ488" s="1"/>
      <c r="IA488" s="1"/>
      <c r="IB488" s="1"/>
      <c r="IC488" s="1"/>
      <c r="ID488" s="1"/>
    </row>
    <row r="489" spans="18:238" ht="43.5" customHeight="1">
      <c r="R489" s="37"/>
      <c r="T489" s="25"/>
      <c r="X489" s="27"/>
      <c r="Y489" s="27"/>
      <c r="AA489" s="3"/>
      <c r="AB489" s="3"/>
      <c r="AC489" s="3"/>
      <c r="AD489" s="3"/>
      <c r="AE489" s="3"/>
      <c r="AF489" s="3"/>
      <c r="AG489" s="3"/>
      <c r="AH489" s="3"/>
      <c r="AI489" s="3"/>
      <c r="AJ489" s="3"/>
      <c r="HU489" s="1"/>
      <c r="HV489" s="1"/>
      <c r="HW489" s="1"/>
      <c r="HX489" s="1"/>
      <c r="HY489" s="1"/>
      <c r="HZ489" s="1"/>
      <c r="IA489" s="1"/>
      <c r="IB489" s="1"/>
      <c r="IC489" s="1"/>
      <c r="ID489" s="1"/>
    </row>
    <row r="490" spans="18:238" ht="43.5" customHeight="1">
      <c r="R490" s="37"/>
      <c r="T490" s="25"/>
      <c r="X490" s="27"/>
      <c r="Y490" s="27"/>
      <c r="AA490" s="3"/>
      <c r="AB490" s="3"/>
      <c r="AC490" s="3"/>
      <c r="AD490" s="3"/>
      <c r="AE490" s="3"/>
      <c r="AF490" s="3"/>
      <c r="AG490" s="3"/>
      <c r="AH490" s="3"/>
      <c r="AI490" s="3"/>
      <c r="AJ490" s="3"/>
      <c r="HU490" s="1"/>
      <c r="HV490" s="1"/>
      <c r="HW490" s="1"/>
      <c r="HX490" s="1"/>
      <c r="HY490" s="1"/>
      <c r="HZ490" s="1"/>
      <c r="IA490" s="1"/>
      <c r="IB490" s="1"/>
      <c r="IC490" s="1"/>
      <c r="ID490" s="1"/>
    </row>
    <row r="491" spans="18:238" ht="43.5" customHeight="1">
      <c r="R491" s="37"/>
      <c r="T491" s="25"/>
      <c r="X491" s="27"/>
      <c r="Y491" s="27"/>
      <c r="AA491" s="3"/>
      <c r="AB491" s="3"/>
      <c r="AC491" s="3"/>
      <c r="AD491" s="3"/>
      <c r="AE491" s="3"/>
      <c r="AF491" s="3"/>
      <c r="AG491" s="3"/>
      <c r="AH491" s="3"/>
      <c r="AI491" s="3"/>
      <c r="AJ491" s="3"/>
      <c r="HU491" s="1"/>
      <c r="HV491" s="1"/>
      <c r="HW491" s="1"/>
      <c r="HX491" s="1"/>
      <c r="HY491" s="1"/>
      <c r="HZ491" s="1"/>
      <c r="IA491" s="1"/>
      <c r="IB491" s="1"/>
      <c r="IC491" s="1"/>
      <c r="ID491" s="1"/>
    </row>
    <row r="492" spans="18:238" ht="43.5" customHeight="1">
      <c r="R492" s="37"/>
      <c r="T492" s="25"/>
      <c r="X492" s="27"/>
      <c r="Y492" s="27"/>
      <c r="AA492" s="3"/>
      <c r="AB492" s="3"/>
      <c r="AC492" s="3"/>
      <c r="AD492" s="3"/>
      <c r="AE492" s="3"/>
      <c r="AF492" s="3"/>
      <c r="AG492" s="3"/>
      <c r="AH492" s="3"/>
      <c r="AI492" s="3"/>
      <c r="AJ492" s="3"/>
      <c r="HU492" s="1"/>
      <c r="HV492" s="1"/>
      <c r="HW492" s="1"/>
      <c r="HX492" s="1"/>
      <c r="HY492" s="1"/>
      <c r="HZ492" s="1"/>
      <c r="IA492" s="1"/>
      <c r="IB492" s="1"/>
      <c r="IC492" s="1"/>
      <c r="ID492" s="1"/>
    </row>
    <row r="493" spans="18:238" ht="43.5" customHeight="1">
      <c r="R493" s="37"/>
      <c r="T493" s="25"/>
      <c r="X493" s="27"/>
      <c r="Y493" s="27"/>
      <c r="AA493" s="3"/>
      <c r="AB493" s="3"/>
      <c r="AC493" s="3"/>
      <c r="AD493" s="3"/>
      <c r="AE493" s="3"/>
      <c r="AF493" s="3"/>
      <c r="AG493" s="3"/>
      <c r="AH493" s="3"/>
      <c r="AI493" s="3"/>
      <c r="AJ493" s="3"/>
      <c r="HU493" s="1"/>
      <c r="HV493" s="1"/>
      <c r="HW493" s="1"/>
      <c r="HX493" s="1"/>
      <c r="HY493" s="1"/>
      <c r="HZ493" s="1"/>
      <c r="IA493" s="1"/>
      <c r="IB493" s="1"/>
      <c r="IC493" s="1"/>
      <c r="ID493" s="1"/>
    </row>
    <row r="494" spans="18:238" ht="43.5" customHeight="1">
      <c r="R494" s="37"/>
      <c r="T494" s="25"/>
      <c r="X494" s="27"/>
      <c r="Y494" s="27"/>
      <c r="AA494" s="3"/>
      <c r="AB494" s="3"/>
      <c r="AC494" s="3"/>
      <c r="AD494" s="3"/>
      <c r="AE494" s="3"/>
      <c r="AF494" s="3"/>
      <c r="AG494" s="3"/>
      <c r="AH494" s="3"/>
      <c r="AI494" s="3"/>
      <c r="AJ494" s="3"/>
      <c r="HU494" s="1"/>
      <c r="HV494" s="1"/>
      <c r="HW494" s="1"/>
      <c r="HX494" s="1"/>
      <c r="HY494" s="1"/>
      <c r="HZ494" s="1"/>
      <c r="IA494" s="1"/>
      <c r="IB494" s="1"/>
      <c r="IC494" s="1"/>
      <c r="ID494" s="1"/>
    </row>
    <row r="495" spans="18:238" ht="43.5" customHeight="1">
      <c r="R495" s="37"/>
      <c r="T495" s="25"/>
      <c r="X495" s="27"/>
      <c r="Y495" s="27"/>
      <c r="AA495" s="3"/>
      <c r="AB495" s="3"/>
      <c r="AC495" s="3"/>
      <c r="AD495" s="3"/>
      <c r="AE495" s="3"/>
      <c r="AF495" s="3"/>
      <c r="AG495" s="3"/>
      <c r="AH495" s="3"/>
      <c r="AI495" s="3"/>
      <c r="AJ495" s="3"/>
      <c r="HU495" s="1"/>
      <c r="HV495" s="1"/>
      <c r="HW495" s="1"/>
      <c r="HX495" s="1"/>
      <c r="HY495" s="1"/>
      <c r="HZ495" s="1"/>
      <c r="IA495" s="1"/>
      <c r="IB495" s="1"/>
      <c r="IC495" s="1"/>
      <c r="ID495" s="1"/>
    </row>
    <row r="496" spans="18:238" ht="43.5" customHeight="1">
      <c r="R496" s="37"/>
      <c r="T496" s="25"/>
      <c r="X496" s="27"/>
      <c r="Y496" s="27"/>
      <c r="AA496" s="3"/>
      <c r="AB496" s="3"/>
      <c r="AC496" s="3"/>
      <c r="AD496" s="3"/>
      <c r="AE496" s="3"/>
      <c r="AF496" s="3"/>
      <c r="AG496" s="3"/>
      <c r="AH496" s="3"/>
      <c r="AI496" s="3"/>
      <c r="AJ496" s="3"/>
      <c r="HU496" s="1"/>
      <c r="HV496" s="1"/>
      <c r="HW496" s="1"/>
      <c r="HX496" s="1"/>
      <c r="HY496" s="1"/>
      <c r="HZ496" s="1"/>
      <c r="IA496" s="1"/>
      <c r="IB496" s="1"/>
      <c r="IC496" s="1"/>
      <c r="ID496" s="1"/>
    </row>
    <row r="497" spans="18:238" ht="43.5" customHeight="1">
      <c r="R497" s="37"/>
      <c r="T497" s="25"/>
      <c r="X497" s="27"/>
      <c r="Y497" s="27"/>
      <c r="AA497" s="3"/>
      <c r="AB497" s="3"/>
      <c r="AC497" s="3"/>
      <c r="AD497" s="3"/>
      <c r="AE497" s="3"/>
      <c r="AF497" s="3"/>
      <c r="AG497" s="3"/>
      <c r="AH497" s="3"/>
      <c r="AI497" s="3"/>
      <c r="AJ497" s="3"/>
      <c r="HU497" s="1"/>
      <c r="HV497" s="1"/>
      <c r="HW497" s="1"/>
      <c r="HX497" s="1"/>
      <c r="HY497" s="1"/>
      <c r="HZ497" s="1"/>
      <c r="IA497" s="1"/>
      <c r="IB497" s="1"/>
      <c r="IC497" s="1"/>
      <c r="ID497" s="1"/>
    </row>
    <row r="498" spans="18:238" ht="43.5" customHeight="1">
      <c r="R498" s="37"/>
      <c r="T498" s="25"/>
      <c r="X498" s="27"/>
      <c r="Y498" s="27"/>
      <c r="AA498" s="3"/>
      <c r="AB498" s="3"/>
      <c r="AC498" s="3"/>
      <c r="AD498" s="3"/>
      <c r="AE498" s="3"/>
      <c r="AF498" s="3"/>
      <c r="AG498" s="3"/>
      <c r="AH498" s="3"/>
      <c r="AI498" s="3"/>
      <c r="AJ498" s="3"/>
      <c r="HU498" s="1"/>
      <c r="HV498" s="1"/>
      <c r="HW498" s="1"/>
      <c r="HX498" s="1"/>
      <c r="HY498" s="1"/>
      <c r="HZ498" s="1"/>
      <c r="IA498" s="1"/>
      <c r="IB498" s="1"/>
      <c r="IC498" s="1"/>
      <c r="ID498" s="1"/>
    </row>
    <row r="499" spans="18:238" ht="43.5" customHeight="1">
      <c r="R499" s="37"/>
      <c r="T499" s="25"/>
      <c r="X499" s="27"/>
      <c r="Y499" s="27"/>
      <c r="AA499" s="3"/>
      <c r="AB499" s="3"/>
      <c r="AC499" s="3"/>
      <c r="AD499" s="3"/>
      <c r="AE499" s="3"/>
      <c r="AF499" s="3"/>
      <c r="AG499" s="3"/>
      <c r="AH499" s="3"/>
      <c r="AI499" s="3"/>
      <c r="AJ499" s="3"/>
      <c r="HU499" s="1"/>
      <c r="HV499" s="1"/>
      <c r="HW499" s="1"/>
      <c r="HX499" s="1"/>
      <c r="HY499" s="1"/>
      <c r="HZ499" s="1"/>
      <c r="IA499" s="1"/>
      <c r="IB499" s="1"/>
      <c r="IC499" s="1"/>
      <c r="ID499" s="1"/>
    </row>
    <row r="500" spans="18:238" ht="43.5" customHeight="1">
      <c r="R500" s="37"/>
      <c r="T500" s="25"/>
      <c r="X500" s="27"/>
      <c r="Y500" s="27"/>
      <c r="AA500" s="3"/>
      <c r="AB500" s="3"/>
      <c r="AC500" s="3"/>
      <c r="AD500" s="3"/>
      <c r="AE500" s="3"/>
      <c r="AF500" s="3"/>
      <c r="AG500" s="3"/>
      <c r="AH500" s="3"/>
      <c r="AI500" s="3"/>
      <c r="AJ500" s="3"/>
      <c r="HU500" s="1"/>
      <c r="HV500" s="1"/>
      <c r="HW500" s="1"/>
      <c r="HX500" s="1"/>
      <c r="HY500" s="1"/>
      <c r="HZ500" s="1"/>
      <c r="IA500" s="1"/>
      <c r="IB500" s="1"/>
      <c r="IC500" s="1"/>
      <c r="ID500" s="1"/>
    </row>
    <row r="501" spans="18:238" ht="43.5" customHeight="1">
      <c r="R501" s="37"/>
      <c r="T501" s="25"/>
      <c r="X501" s="27"/>
      <c r="Y501" s="27"/>
      <c r="AA501" s="3"/>
      <c r="AB501" s="3"/>
      <c r="AC501" s="3"/>
      <c r="AD501" s="3"/>
      <c r="AE501" s="3"/>
      <c r="AF501" s="3"/>
      <c r="AG501" s="3"/>
      <c r="AH501" s="3"/>
      <c r="AI501" s="3"/>
      <c r="AJ501" s="3"/>
      <c r="HU501" s="1"/>
      <c r="HV501" s="1"/>
      <c r="HW501" s="1"/>
      <c r="HX501" s="1"/>
      <c r="HY501" s="1"/>
      <c r="HZ501" s="1"/>
      <c r="IA501" s="1"/>
      <c r="IB501" s="1"/>
      <c r="IC501" s="1"/>
      <c r="ID501" s="1"/>
    </row>
    <row r="502" spans="18:238" ht="43.5" customHeight="1">
      <c r="R502" s="37"/>
      <c r="T502" s="25"/>
      <c r="X502" s="27"/>
      <c r="Y502" s="27"/>
      <c r="AA502" s="3"/>
      <c r="AB502" s="3"/>
      <c r="AC502" s="3"/>
      <c r="AD502" s="3"/>
      <c r="AE502" s="3"/>
      <c r="AF502" s="3"/>
      <c r="AG502" s="3"/>
      <c r="AH502" s="3"/>
      <c r="AI502" s="3"/>
      <c r="AJ502" s="3"/>
      <c r="HU502" s="1"/>
      <c r="HV502" s="1"/>
      <c r="HW502" s="1"/>
      <c r="HX502" s="1"/>
      <c r="HY502" s="1"/>
      <c r="HZ502" s="1"/>
      <c r="IA502" s="1"/>
      <c r="IB502" s="1"/>
      <c r="IC502" s="1"/>
      <c r="ID502" s="1"/>
    </row>
    <row r="503" spans="18:238" ht="43.5" customHeight="1">
      <c r="R503" s="37"/>
      <c r="T503" s="25"/>
      <c r="X503" s="27"/>
      <c r="Y503" s="27"/>
      <c r="AA503" s="3"/>
      <c r="AB503" s="3"/>
      <c r="AC503" s="3"/>
      <c r="AD503" s="3"/>
      <c r="AE503" s="3"/>
      <c r="AF503" s="3"/>
      <c r="AG503" s="3"/>
      <c r="AH503" s="3"/>
      <c r="AI503" s="3"/>
      <c r="AJ503" s="3"/>
      <c r="HU503" s="1"/>
      <c r="HV503" s="1"/>
      <c r="HW503" s="1"/>
      <c r="HX503" s="1"/>
      <c r="HY503" s="1"/>
      <c r="HZ503" s="1"/>
      <c r="IA503" s="1"/>
      <c r="IB503" s="1"/>
      <c r="IC503" s="1"/>
      <c r="ID503" s="1"/>
    </row>
    <row r="504" spans="18:238" ht="43.5" customHeight="1">
      <c r="R504" s="37"/>
      <c r="T504" s="25"/>
      <c r="X504" s="27"/>
      <c r="Y504" s="27"/>
      <c r="AA504" s="3"/>
      <c r="AB504" s="3"/>
      <c r="AC504" s="3"/>
      <c r="AD504" s="3"/>
      <c r="AE504" s="3"/>
      <c r="AF504" s="3"/>
      <c r="AG504" s="3"/>
      <c r="AH504" s="3"/>
      <c r="AI504" s="3"/>
      <c r="AJ504" s="3"/>
      <c r="HU504" s="1"/>
      <c r="HV504" s="1"/>
      <c r="HW504" s="1"/>
      <c r="HX504" s="1"/>
      <c r="HY504" s="1"/>
      <c r="HZ504" s="1"/>
      <c r="IA504" s="1"/>
      <c r="IB504" s="1"/>
      <c r="IC504" s="1"/>
      <c r="ID504" s="1"/>
    </row>
    <row r="505" spans="18:238" ht="43.5" customHeight="1">
      <c r="R505" s="37"/>
      <c r="T505" s="25"/>
      <c r="X505" s="27"/>
      <c r="Y505" s="27"/>
      <c r="AA505" s="3"/>
      <c r="AB505" s="3"/>
      <c r="AC505" s="3"/>
      <c r="AD505" s="3"/>
      <c r="AE505" s="3"/>
      <c r="AF505" s="3"/>
      <c r="AG505" s="3"/>
      <c r="AH505" s="3"/>
      <c r="AI505" s="3"/>
      <c r="AJ505" s="3"/>
      <c r="HU505" s="1"/>
      <c r="HV505" s="1"/>
      <c r="HW505" s="1"/>
      <c r="HX505" s="1"/>
      <c r="HY505" s="1"/>
      <c r="HZ505" s="1"/>
      <c r="IA505" s="1"/>
      <c r="IB505" s="1"/>
      <c r="IC505" s="1"/>
      <c r="ID505" s="1"/>
    </row>
    <row r="506" spans="18:238" ht="43.5" customHeight="1">
      <c r="R506" s="37"/>
      <c r="T506" s="25"/>
      <c r="X506" s="27"/>
      <c r="Y506" s="27"/>
      <c r="AA506" s="3"/>
      <c r="AB506" s="3"/>
      <c r="AC506" s="3"/>
      <c r="AD506" s="3"/>
      <c r="AE506" s="3"/>
      <c r="AF506" s="3"/>
      <c r="AG506" s="3"/>
      <c r="AH506" s="3"/>
      <c r="AI506" s="3"/>
      <c r="AJ506" s="3"/>
      <c r="HU506" s="1"/>
      <c r="HV506" s="1"/>
      <c r="HW506" s="1"/>
      <c r="HX506" s="1"/>
      <c r="HY506" s="1"/>
      <c r="HZ506" s="1"/>
      <c r="IA506" s="1"/>
      <c r="IB506" s="1"/>
      <c r="IC506" s="1"/>
      <c r="ID506" s="1"/>
    </row>
    <row r="507" spans="18:238" ht="43.5" customHeight="1">
      <c r="R507" s="37"/>
      <c r="T507" s="25"/>
      <c r="X507" s="27"/>
      <c r="Y507" s="27"/>
      <c r="AA507" s="3"/>
      <c r="AB507" s="3"/>
      <c r="AC507" s="3"/>
      <c r="AD507" s="3"/>
      <c r="AE507" s="3"/>
      <c r="AF507" s="3"/>
      <c r="AG507" s="3"/>
      <c r="AH507" s="3"/>
      <c r="AI507" s="3"/>
      <c r="AJ507" s="3"/>
      <c r="HU507" s="1"/>
      <c r="HV507" s="1"/>
      <c r="HW507" s="1"/>
      <c r="HX507" s="1"/>
      <c r="HY507" s="1"/>
      <c r="HZ507" s="1"/>
      <c r="IA507" s="1"/>
      <c r="IB507" s="1"/>
      <c r="IC507" s="1"/>
      <c r="ID507" s="1"/>
    </row>
    <row r="508" spans="18:238" ht="43.5" customHeight="1">
      <c r="R508" s="37"/>
      <c r="T508" s="25"/>
      <c r="X508" s="27"/>
      <c r="Y508" s="27"/>
      <c r="AA508" s="3"/>
      <c r="AB508" s="3"/>
      <c r="AC508" s="3"/>
      <c r="AD508" s="3"/>
      <c r="AE508" s="3"/>
      <c r="AF508" s="3"/>
      <c r="AG508" s="3"/>
      <c r="AH508" s="3"/>
      <c r="AI508" s="3"/>
      <c r="AJ508" s="3"/>
      <c r="HU508" s="1"/>
      <c r="HV508" s="1"/>
      <c r="HW508" s="1"/>
      <c r="HX508" s="1"/>
      <c r="HY508" s="1"/>
      <c r="HZ508" s="1"/>
      <c r="IA508" s="1"/>
      <c r="IB508" s="1"/>
      <c r="IC508" s="1"/>
      <c r="ID508" s="1"/>
    </row>
    <row r="509" spans="18:238" ht="43.5" customHeight="1">
      <c r="R509" s="37"/>
      <c r="T509" s="25"/>
      <c r="X509" s="27"/>
      <c r="Y509" s="27"/>
      <c r="AA509" s="3"/>
      <c r="AB509" s="3"/>
      <c r="AC509" s="3"/>
      <c r="AD509" s="3"/>
      <c r="AE509" s="3"/>
      <c r="AF509" s="3"/>
      <c r="AG509" s="3"/>
      <c r="AH509" s="3"/>
      <c r="AI509" s="3"/>
      <c r="AJ509" s="3"/>
      <c r="HU509" s="1"/>
      <c r="HV509" s="1"/>
      <c r="HW509" s="1"/>
      <c r="HX509" s="1"/>
      <c r="HY509" s="1"/>
      <c r="HZ509" s="1"/>
      <c r="IA509" s="1"/>
      <c r="IB509" s="1"/>
      <c r="IC509" s="1"/>
      <c r="ID509" s="1"/>
    </row>
    <row r="510" spans="18:238" ht="43.5" customHeight="1">
      <c r="R510" s="37"/>
      <c r="T510" s="25"/>
      <c r="X510" s="27"/>
      <c r="Y510" s="27"/>
      <c r="AA510" s="3"/>
      <c r="AB510" s="3"/>
      <c r="AC510" s="3"/>
      <c r="AD510" s="3"/>
      <c r="AE510" s="3"/>
      <c r="AF510" s="3"/>
      <c r="AG510" s="3"/>
      <c r="AH510" s="3"/>
      <c r="AI510" s="3"/>
      <c r="AJ510" s="3"/>
      <c r="HU510" s="1"/>
      <c r="HV510" s="1"/>
      <c r="HW510" s="1"/>
      <c r="HX510" s="1"/>
      <c r="HY510" s="1"/>
      <c r="HZ510" s="1"/>
      <c r="IA510" s="1"/>
      <c r="IB510" s="1"/>
      <c r="IC510" s="1"/>
      <c r="ID510" s="1"/>
    </row>
    <row r="511" spans="18:238" ht="43.5" customHeight="1">
      <c r="R511" s="37"/>
      <c r="T511" s="25"/>
      <c r="X511" s="27"/>
      <c r="Y511" s="27"/>
      <c r="AA511" s="3"/>
      <c r="AB511" s="3"/>
      <c r="AC511" s="3"/>
      <c r="AD511" s="3"/>
      <c r="AE511" s="3"/>
      <c r="AF511" s="3"/>
      <c r="AG511" s="3"/>
      <c r="AH511" s="3"/>
      <c r="AI511" s="3"/>
      <c r="AJ511" s="3"/>
      <c r="HU511" s="1"/>
      <c r="HV511" s="1"/>
      <c r="HW511" s="1"/>
      <c r="HX511" s="1"/>
      <c r="HY511" s="1"/>
      <c r="HZ511" s="1"/>
      <c r="IA511" s="1"/>
      <c r="IB511" s="1"/>
      <c r="IC511" s="1"/>
      <c r="ID511" s="1"/>
    </row>
    <row r="512" spans="18:238" ht="43.5" customHeight="1">
      <c r="R512" s="37"/>
      <c r="T512" s="25"/>
      <c r="X512" s="27"/>
      <c r="Y512" s="27"/>
      <c r="AA512" s="3"/>
      <c r="AB512" s="3"/>
      <c r="AC512" s="3"/>
      <c r="AD512" s="3"/>
      <c r="AE512" s="3"/>
      <c r="AF512" s="3"/>
      <c r="AG512" s="3"/>
      <c r="AH512" s="3"/>
      <c r="AI512" s="3"/>
      <c r="AJ512" s="3"/>
      <c r="HU512" s="1"/>
      <c r="HV512" s="1"/>
      <c r="HW512" s="1"/>
      <c r="HX512" s="1"/>
      <c r="HY512" s="1"/>
      <c r="HZ512" s="1"/>
      <c r="IA512" s="1"/>
      <c r="IB512" s="1"/>
      <c r="IC512" s="1"/>
      <c r="ID512" s="1"/>
    </row>
    <row r="513" spans="18:238" ht="43.5" customHeight="1">
      <c r="R513" s="37"/>
      <c r="T513" s="25"/>
      <c r="X513" s="27"/>
      <c r="Y513" s="27"/>
      <c r="AA513" s="3"/>
      <c r="AB513" s="3"/>
      <c r="AC513" s="3"/>
      <c r="AD513" s="3"/>
      <c r="AE513" s="3"/>
      <c r="AF513" s="3"/>
      <c r="AG513" s="3"/>
      <c r="AH513" s="3"/>
      <c r="AI513" s="3"/>
      <c r="AJ513" s="3"/>
      <c r="HU513" s="1"/>
      <c r="HV513" s="1"/>
      <c r="HW513" s="1"/>
      <c r="HX513" s="1"/>
      <c r="HY513" s="1"/>
      <c r="HZ513" s="1"/>
      <c r="IA513" s="1"/>
      <c r="IB513" s="1"/>
      <c r="IC513" s="1"/>
      <c r="ID513" s="1"/>
    </row>
    <row r="514" spans="18:238" ht="43.5" customHeight="1">
      <c r="R514" s="37"/>
      <c r="T514" s="25"/>
      <c r="X514" s="27"/>
      <c r="Y514" s="27"/>
      <c r="AA514" s="3"/>
      <c r="AB514" s="3"/>
      <c r="AC514" s="3"/>
      <c r="AD514" s="3"/>
      <c r="AE514" s="3"/>
      <c r="AF514" s="3"/>
      <c r="AG514" s="3"/>
      <c r="AH514" s="3"/>
      <c r="AI514" s="3"/>
      <c r="AJ514" s="3"/>
      <c r="HU514" s="1"/>
      <c r="HV514" s="1"/>
      <c r="HW514" s="1"/>
      <c r="HX514" s="1"/>
      <c r="HY514" s="1"/>
      <c r="HZ514" s="1"/>
      <c r="IA514" s="1"/>
      <c r="IB514" s="1"/>
      <c r="IC514" s="1"/>
      <c r="ID514" s="1"/>
    </row>
    <row r="515" spans="18:238" ht="43.5" customHeight="1">
      <c r="R515" s="37"/>
      <c r="T515" s="25"/>
      <c r="X515" s="27"/>
      <c r="Y515" s="27"/>
      <c r="AA515" s="3"/>
      <c r="AB515" s="3"/>
      <c r="AC515" s="3"/>
      <c r="AD515" s="3"/>
      <c r="AE515" s="3"/>
      <c r="AF515" s="3"/>
      <c r="AG515" s="3"/>
      <c r="AH515" s="3"/>
      <c r="AI515" s="3"/>
      <c r="AJ515" s="3"/>
      <c r="HU515" s="1"/>
      <c r="HV515" s="1"/>
      <c r="HW515" s="1"/>
      <c r="HX515" s="1"/>
      <c r="HY515" s="1"/>
      <c r="HZ515" s="1"/>
      <c r="IA515" s="1"/>
      <c r="IB515" s="1"/>
      <c r="IC515" s="1"/>
      <c r="ID515" s="1"/>
    </row>
    <row r="516" spans="18:238" ht="43.5" customHeight="1">
      <c r="R516" s="37"/>
      <c r="T516" s="25"/>
      <c r="X516" s="27"/>
      <c r="Y516" s="27"/>
      <c r="AA516" s="3"/>
      <c r="AB516" s="3"/>
      <c r="AC516" s="3"/>
      <c r="AD516" s="3"/>
      <c r="AE516" s="3"/>
      <c r="AF516" s="3"/>
      <c r="AG516" s="3"/>
      <c r="AH516" s="3"/>
      <c r="AI516" s="3"/>
      <c r="AJ516" s="3"/>
      <c r="HU516" s="1"/>
      <c r="HV516" s="1"/>
      <c r="HW516" s="1"/>
      <c r="HX516" s="1"/>
      <c r="HY516" s="1"/>
      <c r="HZ516" s="1"/>
      <c r="IA516" s="1"/>
      <c r="IB516" s="1"/>
      <c r="IC516" s="1"/>
      <c r="ID516" s="1"/>
    </row>
    <row r="517" spans="18:238" ht="43.5" customHeight="1">
      <c r="R517" s="37"/>
      <c r="T517" s="25"/>
      <c r="X517" s="27"/>
      <c r="Y517" s="27"/>
      <c r="AA517" s="3"/>
      <c r="AB517" s="3"/>
      <c r="AC517" s="3"/>
      <c r="AD517" s="3"/>
      <c r="AE517" s="3"/>
      <c r="AF517" s="3"/>
      <c r="AG517" s="3"/>
      <c r="AH517" s="3"/>
      <c r="AI517" s="3"/>
      <c r="AJ517" s="3"/>
      <c r="HU517" s="1"/>
      <c r="HV517" s="1"/>
      <c r="HW517" s="1"/>
      <c r="HX517" s="1"/>
      <c r="HY517" s="1"/>
      <c r="HZ517" s="1"/>
      <c r="IA517" s="1"/>
      <c r="IB517" s="1"/>
      <c r="IC517" s="1"/>
      <c r="ID517" s="1"/>
    </row>
    <row r="518" spans="18:238" ht="43.5" customHeight="1">
      <c r="R518" s="37"/>
      <c r="T518" s="25"/>
      <c r="X518" s="27"/>
      <c r="Y518" s="27"/>
      <c r="AA518" s="3"/>
      <c r="AB518" s="3"/>
      <c r="AC518" s="3"/>
      <c r="AD518" s="3"/>
      <c r="AE518" s="3"/>
      <c r="AF518" s="3"/>
      <c r="AG518" s="3"/>
      <c r="AH518" s="3"/>
      <c r="AI518" s="3"/>
      <c r="AJ518" s="3"/>
      <c r="HU518" s="1"/>
      <c r="HV518" s="1"/>
      <c r="HW518" s="1"/>
      <c r="HX518" s="1"/>
      <c r="HY518" s="1"/>
      <c r="HZ518" s="1"/>
      <c r="IA518" s="1"/>
      <c r="IB518" s="1"/>
      <c r="IC518" s="1"/>
      <c r="ID518" s="1"/>
    </row>
    <row r="519" spans="18:238" ht="43.5" customHeight="1">
      <c r="R519" s="37"/>
      <c r="T519" s="25"/>
      <c r="X519" s="27"/>
      <c r="Y519" s="27"/>
      <c r="AA519" s="3"/>
      <c r="AB519" s="3"/>
      <c r="AC519" s="3"/>
      <c r="AD519" s="3"/>
      <c r="AE519" s="3"/>
      <c r="AF519" s="3"/>
      <c r="AG519" s="3"/>
      <c r="AH519" s="3"/>
      <c r="AI519" s="3"/>
      <c r="AJ519" s="3"/>
      <c r="HU519" s="1"/>
      <c r="HV519" s="1"/>
      <c r="HW519" s="1"/>
      <c r="HX519" s="1"/>
      <c r="HY519" s="1"/>
      <c r="HZ519" s="1"/>
      <c r="IA519" s="1"/>
      <c r="IB519" s="1"/>
      <c r="IC519" s="1"/>
      <c r="ID519" s="1"/>
    </row>
    <row r="520" spans="18:238" ht="43.5" customHeight="1">
      <c r="R520" s="37"/>
      <c r="T520" s="25"/>
      <c r="X520" s="27"/>
      <c r="Y520" s="27"/>
      <c r="AA520" s="3"/>
      <c r="AB520" s="3"/>
      <c r="AC520" s="3"/>
      <c r="AD520" s="3"/>
      <c r="AE520" s="3"/>
      <c r="AF520" s="3"/>
      <c r="AG520" s="3"/>
      <c r="AH520" s="3"/>
      <c r="AI520" s="3"/>
      <c r="AJ520" s="3"/>
      <c r="HU520" s="1"/>
      <c r="HV520" s="1"/>
      <c r="HW520" s="1"/>
      <c r="HX520" s="1"/>
      <c r="HY520" s="1"/>
      <c r="HZ520" s="1"/>
      <c r="IA520" s="1"/>
      <c r="IB520" s="1"/>
      <c r="IC520" s="1"/>
      <c r="ID520" s="1"/>
    </row>
    <row r="521" spans="18:238" ht="43.5" customHeight="1">
      <c r="R521" s="37"/>
      <c r="T521" s="25"/>
      <c r="X521" s="27"/>
      <c r="Y521" s="27"/>
      <c r="AA521" s="3"/>
      <c r="AB521" s="3"/>
      <c r="AC521" s="3"/>
      <c r="AD521" s="3"/>
      <c r="AE521" s="3"/>
      <c r="AF521" s="3"/>
      <c r="AG521" s="3"/>
      <c r="AH521" s="3"/>
      <c r="AI521" s="3"/>
      <c r="AJ521" s="3"/>
      <c r="HU521" s="1"/>
      <c r="HV521" s="1"/>
      <c r="HW521" s="1"/>
      <c r="HX521" s="1"/>
      <c r="HY521" s="1"/>
      <c r="HZ521" s="1"/>
      <c r="IA521" s="1"/>
      <c r="IB521" s="1"/>
      <c r="IC521" s="1"/>
      <c r="ID521" s="1"/>
    </row>
    <row r="522" spans="18:238" ht="43.5" customHeight="1">
      <c r="R522" s="37"/>
      <c r="T522" s="25"/>
      <c r="X522" s="27"/>
      <c r="Y522" s="27"/>
      <c r="AA522" s="3"/>
      <c r="AB522" s="3"/>
      <c r="AC522" s="3"/>
      <c r="AD522" s="3"/>
      <c r="AE522" s="3"/>
      <c r="AF522" s="3"/>
      <c r="AG522" s="3"/>
      <c r="AH522" s="3"/>
      <c r="AI522" s="3"/>
      <c r="AJ522" s="3"/>
      <c r="HU522" s="1"/>
      <c r="HV522" s="1"/>
      <c r="HW522" s="1"/>
      <c r="HX522" s="1"/>
      <c r="HY522" s="1"/>
      <c r="HZ522" s="1"/>
      <c r="IA522" s="1"/>
      <c r="IB522" s="1"/>
      <c r="IC522" s="1"/>
      <c r="ID522" s="1"/>
    </row>
    <row r="523" spans="18:238" ht="43.5" customHeight="1">
      <c r="R523" s="37"/>
      <c r="T523" s="25"/>
      <c r="X523" s="27"/>
      <c r="Y523" s="27"/>
      <c r="AA523" s="3"/>
      <c r="AB523" s="3"/>
      <c r="AC523" s="3"/>
      <c r="AD523" s="3"/>
      <c r="AE523" s="3"/>
      <c r="AF523" s="3"/>
      <c r="AG523" s="3"/>
      <c r="AH523" s="3"/>
      <c r="AI523" s="3"/>
      <c r="AJ523" s="3"/>
      <c r="HU523" s="1"/>
      <c r="HV523" s="1"/>
      <c r="HW523" s="1"/>
      <c r="HX523" s="1"/>
      <c r="HY523" s="1"/>
      <c r="HZ523" s="1"/>
      <c r="IA523" s="1"/>
      <c r="IB523" s="1"/>
      <c r="IC523" s="1"/>
      <c r="ID523" s="1"/>
    </row>
    <row r="524" spans="18:238" ht="43.5" customHeight="1">
      <c r="R524" s="37"/>
      <c r="T524" s="25"/>
      <c r="X524" s="27"/>
      <c r="Y524" s="27"/>
      <c r="AA524" s="3"/>
      <c r="AB524" s="3"/>
      <c r="AC524" s="3"/>
      <c r="AD524" s="3"/>
      <c r="AE524" s="3"/>
      <c r="AF524" s="3"/>
      <c r="AG524" s="3"/>
      <c r="AH524" s="3"/>
      <c r="AI524" s="3"/>
      <c r="AJ524" s="3"/>
      <c r="HU524" s="1"/>
      <c r="HV524" s="1"/>
      <c r="HW524" s="1"/>
      <c r="HX524" s="1"/>
      <c r="HY524" s="1"/>
      <c r="HZ524" s="1"/>
      <c r="IA524" s="1"/>
      <c r="IB524" s="1"/>
      <c r="IC524" s="1"/>
      <c r="ID524" s="1"/>
    </row>
    <row r="525" spans="18:238" ht="43.5" customHeight="1">
      <c r="R525" s="37"/>
      <c r="T525" s="25"/>
      <c r="X525" s="27"/>
      <c r="Y525" s="27"/>
      <c r="AA525" s="3"/>
      <c r="AB525" s="3"/>
      <c r="AC525" s="3"/>
      <c r="AD525" s="3"/>
      <c r="AE525" s="3"/>
      <c r="AF525" s="3"/>
      <c r="AG525" s="3"/>
      <c r="AH525" s="3"/>
      <c r="AI525" s="3"/>
      <c r="AJ525" s="3"/>
      <c r="HU525" s="1"/>
      <c r="HV525" s="1"/>
      <c r="HW525" s="1"/>
      <c r="HX525" s="1"/>
      <c r="HY525" s="1"/>
      <c r="HZ525" s="1"/>
      <c r="IA525" s="1"/>
      <c r="IB525" s="1"/>
      <c r="IC525" s="1"/>
      <c r="ID525" s="1"/>
    </row>
    <row r="526" spans="18:238" ht="43.5" customHeight="1">
      <c r="R526" s="37"/>
      <c r="T526" s="25"/>
      <c r="X526" s="27"/>
      <c r="Y526" s="27"/>
      <c r="AA526" s="3"/>
      <c r="AB526" s="3"/>
      <c r="AC526" s="3"/>
      <c r="AD526" s="3"/>
      <c r="AE526" s="3"/>
      <c r="AF526" s="3"/>
      <c r="AG526" s="3"/>
      <c r="AH526" s="3"/>
      <c r="AI526" s="3"/>
      <c r="AJ526" s="3"/>
      <c r="HU526" s="1"/>
      <c r="HV526" s="1"/>
      <c r="HW526" s="1"/>
      <c r="HX526" s="1"/>
      <c r="HY526" s="1"/>
      <c r="HZ526" s="1"/>
      <c r="IA526" s="1"/>
      <c r="IB526" s="1"/>
      <c r="IC526" s="1"/>
      <c r="ID526" s="1"/>
    </row>
    <row r="527" spans="18:238" ht="43.5" customHeight="1">
      <c r="R527" s="37"/>
      <c r="T527" s="25"/>
      <c r="X527" s="27"/>
      <c r="Y527" s="27"/>
      <c r="AA527" s="3"/>
      <c r="AB527" s="3"/>
      <c r="AC527" s="3"/>
      <c r="AD527" s="3"/>
      <c r="AE527" s="3"/>
      <c r="AF527" s="3"/>
      <c r="AG527" s="3"/>
      <c r="AH527" s="3"/>
      <c r="AI527" s="3"/>
      <c r="AJ527" s="3"/>
      <c r="HU527" s="1"/>
      <c r="HV527" s="1"/>
      <c r="HW527" s="1"/>
      <c r="HX527" s="1"/>
      <c r="HY527" s="1"/>
      <c r="HZ527" s="1"/>
      <c r="IA527" s="1"/>
      <c r="IB527" s="1"/>
      <c r="IC527" s="1"/>
      <c r="ID527" s="1"/>
    </row>
    <row r="528" spans="18:238" ht="43.5" customHeight="1">
      <c r="R528" s="37"/>
      <c r="T528" s="25"/>
      <c r="X528" s="27"/>
      <c r="Y528" s="27"/>
      <c r="AA528" s="3"/>
      <c r="AB528" s="3"/>
      <c r="AC528" s="3"/>
      <c r="AD528" s="3"/>
      <c r="AE528" s="3"/>
      <c r="AF528" s="3"/>
      <c r="AG528" s="3"/>
      <c r="AH528" s="3"/>
      <c r="AI528" s="3"/>
      <c r="AJ528" s="3"/>
      <c r="HU528" s="1"/>
      <c r="HV528" s="1"/>
      <c r="HW528" s="1"/>
      <c r="HX528" s="1"/>
      <c r="HY528" s="1"/>
      <c r="HZ528" s="1"/>
      <c r="IA528" s="1"/>
      <c r="IB528" s="1"/>
      <c r="IC528" s="1"/>
      <c r="ID528" s="1"/>
    </row>
    <row r="529" spans="18:238" ht="43.5" customHeight="1">
      <c r="R529" s="37"/>
      <c r="T529" s="25"/>
      <c r="X529" s="27"/>
      <c r="Y529" s="27"/>
      <c r="AA529" s="3"/>
      <c r="AB529" s="3"/>
      <c r="AC529" s="3"/>
      <c r="AD529" s="3"/>
      <c r="AE529" s="3"/>
      <c r="AF529" s="3"/>
      <c r="AG529" s="3"/>
      <c r="AH529" s="3"/>
      <c r="AI529" s="3"/>
      <c r="AJ529" s="3"/>
      <c r="HU529" s="1"/>
      <c r="HV529" s="1"/>
      <c r="HW529" s="1"/>
      <c r="HX529" s="1"/>
      <c r="HY529" s="1"/>
      <c r="HZ529" s="1"/>
      <c r="IA529" s="1"/>
      <c r="IB529" s="1"/>
      <c r="IC529" s="1"/>
      <c r="ID529" s="1"/>
    </row>
    <row r="530" spans="18:238" ht="43.5" customHeight="1">
      <c r="R530" s="37"/>
      <c r="T530" s="25"/>
      <c r="X530" s="27"/>
      <c r="Y530" s="27"/>
      <c r="AA530" s="3"/>
      <c r="AB530" s="3"/>
      <c r="AC530" s="3"/>
      <c r="AD530" s="3"/>
      <c r="AE530" s="3"/>
      <c r="AF530" s="3"/>
      <c r="AG530" s="3"/>
      <c r="AH530" s="3"/>
      <c r="AI530" s="3"/>
      <c r="AJ530" s="3"/>
      <c r="HU530" s="1"/>
      <c r="HV530" s="1"/>
      <c r="HW530" s="1"/>
      <c r="HX530" s="1"/>
      <c r="HY530" s="1"/>
      <c r="HZ530" s="1"/>
      <c r="IA530" s="1"/>
      <c r="IB530" s="1"/>
      <c r="IC530" s="1"/>
      <c r="ID530" s="1"/>
    </row>
    <row r="531" spans="18:238" ht="43.5" customHeight="1">
      <c r="R531" s="37"/>
      <c r="T531" s="25"/>
      <c r="X531" s="27"/>
      <c r="Y531" s="27"/>
      <c r="AA531" s="3"/>
      <c r="AB531" s="3"/>
      <c r="AC531" s="3"/>
      <c r="AD531" s="3"/>
      <c r="AE531" s="3"/>
      <c r="AF531" s="3"/>
      <c r="AG531" s="3"/>
      <c r="AH531" s="3"/>
      <c r="AI531" s="3"/>
      <c r="AJ531" s="3"/>
      <c r="HU531" s="1"/>
      <c r="HV531" s="1"/>
      <c r="HW531" s="1"/>
      <c r="HX531" s="1"/>
      <c r="HY531" s="1"/>
      <c r="HZ531" s="1"/>
      <c r="IA531" s="1"/>
      <c r="IB531" s="1"/>
      <c r="IC531" s="1"/>
      <c r="ID531" s="1"/>
    </row>
    <row r="532" spans="18:238" ht="43.5" customHeight="1">
      <c r="R532" s="37"/>
      <c r="T532" s="25"/>
      <c r="X532" s="27"/>
      <c r="Y532" s="27"/>
      <c r="AA532" s="3"/>
      <c r="AB532" s="3"/>
      <c r="AC532" s="3"/>
      <c r="AD532" s="3"/>
      <c r="AE532" s="3"/>
      <c r="AF532" s="3"/>
      <c r="AG532" s="3"/>
      <c r="AH532" s="3"/>
      <c r="AI532" s="3"/>
      <c r="AJ532" s="3"/>
      <c r="HU532" s="1"/>
      <c r="HV532" s="1"/>
      <c r="HW532" s="1"/>
      <c r="HX532" s="1"/>
      <c r="HY532" s="1"/>
      <c r="HZ532" s="1"/>
      <c r="IA532" s="1"/>
      <c r="IB532" s="1"/>
      <c r="IC532" s="1"/>
      <c r="ID532" s="1"/>
    </row>
    <row r="533" spans="18:238" ht="43.5" customHeight="1">
      <c r="R533" s="37"/>
      <c r="T533" s="25"/>
      <c r="X533" s="27"/>
      <c r="Y533" s="27"/>
      <c r="AA533" s="3"/>
      <c r="AB533" s="3"/>
      <c r="AC533" s="3"/>
      <c r="AD533" s="3"/>
      <c r="AE533" s="3"/>
      <c r="AF533" s="3"/>
      <c r="AG533" s="3"/>
      <c r="AH533" s="3"/>
      <c r="AI533" s="3"/>
      <c r="AJ533" s="3"/>
      <c r="HU533" s="1"/>
      <c r="HV533" s="1"/>
      <c r="HW533" s="1"/>
      <c r="HX533" s="1"/>
      <c r="HY533" s="1"/>
      <c r="HZ533" s="1"/>
      <c r="IA533" s="1"/>
      <c r="IB533" s="1"/>
      <c r="IC533" s="1"/>
      <c r="ID533" s="1"/>
    </row>
    <row r="534" spans="18:238" ht="43.5" customHeight="1">
      <c r="R534" s="37"/>
      <c r="T534" s="25"/>
      <c r="X534" s="27"/>
      <c r="Y534" s="27"/>
      <c r="AA534" s="3"/>
      <c r="AB534" s="3"/>
      <c r="AC534" s="3"/>
      <c r="AD534" s="3"/>
      <c r="AE534" s="3"/>
      <c r="AF534" s="3"/>
      <c r="AG534" s="3"/>
      <c r="AH534" s="3"/>
      <c r="AI534" s="3"/>
      <c r="AJ534" s="3"/>
      <c r="HU534" s="1"/>
      <c r="HV534" s="1"/>
      <c r="HW534" s="1"/>
      <c r="HX534" s="1"/>
      <c r="HY534" s="1"/>
      <c r="HZ534" s="1"/>
      <c r="IA534" s="1"/>
      <c r="IB534" s="1"/>
      <c r="IC534" s="1"/>
      <c r="ID534" s="1"/>
    </row>
    <row r="535" spans="18:238" ht="43.5" customHeight="1">
      <c r="R535" s="37"/>
      <c r="T535" s="25"/>
      <c r="X535" s="27"/>
      <c r="Y535" s="27"/>
      <c r="AA535" s="3"/>
      <c r="AB535" s="3"/>
      <c r="AC535" s="3"/>
      <c r="AD535" s="3"/>
      <c r="AE535" s="3"/>
      <c r="AF535" s="3"/>
      <c r="AG535" s="3"/>
      <c r="AH535" s="3"/>
      <c r="AI535" s="3"/>
      <c r="AJ535" s="3"/>
      <c r="HU535" s="1"/>
      <c r="HV535" s="1"/>
      <c r="HW535" s="1"/>
      <c r="HX535" s="1"/>
      <c r="HY535" s="1"/>
      <c r="HZ535" s="1"/>
      <c r="IA535" s="1"/>
      <c r="IB535" s="1"/>
      <c r="IC535" s="1"/>
      <c r="ID535" s="1"/>
    </row>
    <row r="536" spans="18:238" ht="43.5" customHeight="1">
      <c r="R536" s="37"/>
      <c r="T536" s="25"/>
      <c r="X536" s="27"/>
      <c r="Y536" s="27"/>
      <c r="AA536" s="3"/>
      <c r="AB536" s="3"/>
      <c r="AC536" s="3"/>
      <c r="AD536" s="3"/>
      <c r="AE536" s="3"/>
      <c r="AF536" s="3"/>
      <c r="AG536" s="3"/>
      <c r="AH536" s="3"/>
      <c r="AI536" s="3"/>
      <c r="AJ536" s="3"/>
      <c r="HU536" s="1"/>
      <c r="HV536" s="1"/>
      <c r="HW536" s="1"/>
      <c r="HX536" s="1"/>
      <c r="HY536" s="1"/>
      <c r="HZ536" s="1"/>
      <c r="IA536" s="1"/>
      <c r="IB536" s="1"/>
      <c r="IC536" s="1"/>
      <c r="ID536" s="1"/>
    </row>
    <row r="537" spans="18:238" ht="43.5" customHeight="1">
      <c r="R537" s="37"/>
      <c r="T537" s="25"/>
      <c r="X537" s="27"/>
      <c r="Y537" s="27"/>
      <c r="AA537" s="3"/>
      <c r="AB537" s="3"/>
      <c r="AC537" s="3"/>
      <c r="AD537" s="3"/>
      <c r="AE537" s="3"/>
      <c r="AF537" s="3"/>
      <c r="AG537" s="3"/>
      <c r="AH537" s="3"/>
      <c r="AI537" s="3"/>
      <c r="AJ537" s="3"/>
      <c r="HU537" s="1"/>
      <c r="HV537" s="1"/>
      <c r="HW537" s="1"/>
      <c r="HX537" s="1"/>
      <c r="HY537" s="1"/>
      <c r="HZ537" s="1"/>
      <c r="IA537" s="1"/>
      <c r="IB537" s="1"/>
      <c r="IC537" s="1"/>
      <c r="ID537" s="1"/>
    </row>
    <row r="538" spans="18:238" ht="43.5" customHeight="1">
      <c r="R538" s="37"/>
      <c r="T538" s="25"/>
      <c r="X538" s="27"/>
      <c r="Y538" s="27"/>
      <c r="AA538" s="3"/>
      <c r="AB538" s="3"/>
      <c r="AC538" s="3"/>
      <c r="AD538" s="3"/>
      <c r="AE538" s="3"/>
      <c r="AF538" s="3"/>
      <c r="AG538" s="3"/>
      <c r="AH538" s="3"/>
      <c r="AI538" s="3"/>
      <c r="AJ538" s="3"/>
      <c r="HU538" s="1"/>
      <c r="HV538" s="1"/>
      <c r="HW538" s="1"/>
      <c r="HX538" s="1"/>
      <c r="HY538" s="1"/>
      <c r="HZ538" s="1"/>
      <c r="IA538" s="1"/>
      <c r="IB538" s="1"/>
      <c r="IC538" s="1"/>
      <c r="ID538" s="1"/>
    </row>
    <row r="539" spans="18:238" ht="43.5" customHeight="1">
      <c r="R539" s="37"/>
      <c r="T539" s="25"/>
      <c r="X539" s="27"/>
      <c r="Y539" s="27"/>
      <c r="AA539" s="3"/>
      <c r="AB539" s="3"/>
      <c r="AC539" s="3"/>
      <c r="AD539" s="3"/>
      <c r="AE539" s="3"/>
      <c r="AF539" s="3"/>
      <c r="AG539" s="3"/>
      <c r="AH539" s="3"/>
      <c r="AI539" s="3"/>
      <c r="AJ539" s="3"/>
      <c r="HU539" s="1"/>
      <c r="HV539" s="1"/>
      <c r="HW539" s="1"/>
      <c r="HX539" s="1"/>
      <c r="HY539" s="1"/>
      <c r="HZ539" s="1"/>
      <c r="IA539" s="1"/>
      <c r="IB539" s="1"/>
      <c r="IC539" s="1"/>
      <c r="ID539" s="1"/>
    </row>
    <row r="540" spans="18:238" ht="43.5" customHeight="1">
      <c r="R540" s="37"/>
      <c r="T540" s="25"/>
      <c r="X540" s="27"/>
      <c r="Y540" s="27"/>
      <c r="AA540" s="3"/>
      <c r="AB540" s="3"/>
      <c r="AC540" s="3"/>
      <c r="AD540" s="3"/>
      <c r="AE540" s="3"/>
      <c r="AF540" s="3"/>
      <c r="AG540" s="3"/>
      <c r="AH540" s="3"/>
      <c r="AI540" s="3"/>
      <c r="AJ540" s="3"/>
      <c r="HU540" s="1"/>
      <c r="HV540" s="1"/>
      <c r="HW540" s="1"/>
      <c r="HX540" s="1"/>
      <c r="HY540" s="1"/>
      <c r="HZ540" s="1"/>
      <c r="IA540" s="1"/>
      <c r="IB540" s="1"/>
      <c r="IC540" s="1"/>
      <c r="ID540" s="1"/>
    </row>
    <row r="541" spans="18:238" ht="43.5" customHeight="1">
      <c r="R541" s="37"/>
      <c r="T541" s="25"/>
      <c r="X541" s="27"/>
      <c r="Y541" s="27"/>
      <c r="AA541" s="3"/>
      <c r="AB541" s="3"/>
      <c r="AC541" s="3"/>
      <c r="AD541" s="3"/>
      <c r="AE541" s="3"/>
      <c r="AF541" s="3"/>
      <c r="AG541" s="3"/>
      <c r="AH541" s="3"/>
      <c r="AI541" s="3"/>
      <c r="AJ541" s="3"/>
      <c r="HU541" s="1"/>
      <c r="HV541" s="1"/>
      <c r="HW541" s="1"/>
      <c r="HX541" s="1"/>
      <c r="HY541" s="1"/>
      <c r="HZ541" s="1"/>
      <c r="IA541" s="1"/>
      <c r="IB541" s="1"/>
      <c r="IC541" s="1"/>
      <c r="ID541" s="1"/>
    </row>
    <row r="542" spans="18:238" ht="43.5" customHeight="1">
      <c r="R542" s="37"/>
      <c r="T542" s="25"/>
      <c r="X542" s="27"/>
      <c r="Y542" s="27"/>
      <c r="AA542" s="3"/>
      <c r="AB542" s="3"/>
      <c r="AC542" s="3"/>
      <c r="AD542" s="3"/>
      <c r="AE542" s="3"/>
      <c r="AF542" s="3"/>
      <c r="AG542" s="3"/>
      <c r="AH542" s="3"/>
      <c r="AI542" s="3"/>
      <c r="AJ542" s="3"/>
      <c r="HU542" s="1"/>
      <c r="HV542" s="1"/>
      <c r="HW542" s="1"/>
      <c r="HX542" s="1"/>
      <c r="HY542" s="1"/>
      <c r="HZ542" s="1"/>
      <c r="IA542" s="1"/>
      <c r="IB542" s="1"/>
      <c r="IC542" s="1"/>
      <c r="ID542" s="1"/>
    </row>
    <row r="543" spans="18:238" ht="43.5" customHeight="1">
      <c r="R543" s="37"/>
      <c r="T543" s="25"/>
      <c r="X543" s="27"/>
      <c r="Y543" s="27"/>
      <c r="AA543" s="3"/>
      <c r="AB543" s="3"/>
      <c r="AC543" s="3"/>
      <c r="AD543" s="3"/>
      <c r="AE543" s="3"/>
      <c r="AF543" s="3"/>
      <c r="AG543" s="3"/>
      <c r="AH543" s="3"/>
      <c r="AI543" s="3"/>
      <c r="AJ543" s="3"/>
      <c r="HU543" s="1"/>
      <c r="HV543" s="1"/>
      <c r="HW543" s="1"/>
      <c r="HX543" s="1"/>
      <c r="HY543" s="1"/>
      <c r="HZ543" s="1"/>
      <c r="IA543" s="1"/>
      <c r="IB543" s="1"/>
      <c r="IC543" s="1"/>
      <c r="ID543" s="1"/>
    </row>
    <row r="544" spans="18:238" ht="43.5" customHeight="1">
      <c r="R544" s="37"/>
      <c r="T544" s="25"/>
      <c r="X544" s="27"/>
      <c r="Y544" s="27"/>
      <c r="AA544" s="3"/>
      <c r="AB544" s="3"/>
      <c r="AC544" s="3"/>
      <c r="AD544" s="3"/>
      <c r="AE544" s="3"/>
      <c r="AF544" s="3"/>
      <c r="AG544" s="3"/>
      <c r="AH544" s="3"/>
      <c r="AI544" s="3"/>
      <c r="AJ544" s="3"/>
      <c r="HU544" s="1"/>
      <c r="HV544" s="1"/>
      <c r="HW544" s="1"/>
      <c r="HX544" s="1"/>
      <c r="HY544" s="1"/>
      <c r="HZ544" s="1"/>
      <c r="IA544" s="1"/>
      <c r="IB544" s="1"/>
      <c r="IC544" s="1"/>
      <c r="ID544" s="1"/>
    </row>
    <row r="545" spans="18:238" ht="43.5" customHeight="1">
      <c r="R545" s="37"/>
      <c r="T545" s="25"/>
      <c r="X545" s="27"/>
      <c r="Y545" s="27"/>
      <c r="AA545" s="3"/>
      <c r="AB545" s="3"/>
      <c r="AC545" s="3"/>
      <c r="AD545" s="3"/>
      <c r="AE545" s="3"/>
      <c r="AF545" s="3"/>
      <c r="AG545" s="3"/>
      <c r="AH545" s="3"/>
      <c r="AI545" s="3"/>
      <c r="AJ545" s="3"/>
      <c r="HU545" s="1"/>
      <c r="HV545" s="1"/>
      <c r="HW545" s="1"/>
      <c r="HX545" s="1"/>
      <c r="HY545" s="1"/>
      <c r="HZ545" s="1"/>
      <c r="IA545" s="1"/>
      <c r="IB545" s="1"/>
      <c r="IC545" s="1"/>
      <c r="ID545" s="1"/>
    </row>
    <row r="546" spans="18:238" ht="43.5" customHeight="1">
      <c r="R546" s="37"/>
      <c r="T546" s="25"/>
      <c r="X546" s="27"/>
      <c r="Y546" s="27"/>
      <c r="AA546" s="3"/>
      <c r="AB546" s="3"/>
      <c r="AC546" s="3"/>
      <c r="AD546" s="3"/>
      <c r="AE546" s="3"/>
      <c r="AF546" s="3"/>
      <c r="AG546" s="3"/>
      <c r="AH546" s="3"/>
      <c r="AI546" s="3"/>
      <c r="AJ546" s="3"/>
      <c r="HU546" s="1"/>
      <c r="HV546" s="1"/>
      <c r="HW546" s="1"/>
      <c r="HX546" s="1"/>
      <c r="HY546" s="1"/>
      <c r="HZ546" s="1"/>
      <c r="IA546" s="1"/>
      <c r="IB546" s="1"/>
      <c r="IC546" s="1"/>
      <c r="ID546" s="1"/>
    </row>
    <row r="547" spans="18:238" ht="43.5" customHeight="1">
      <c r="R547" s="37"/>
      <c r="T547" s="25"/>
      <c r="X547" s="27"/>
      <c r="Y547" s="27"/>
      <c r="AA547" s="3"/>
      <c r="AB547" s="3"/>
      <c r="AC547" s="3"/>
      <c r="AD547" s="3"/>
      <c r="AE547" s="3"/>
      <c r="AF547" s="3"/>
      <c r="AG547" s="3"/>
      <c r="AH547" s="3"/>
      <c r="AI547" s="3"/>
      <c r="AJ547" s="3"/>
      <c r="HU547" s="1"/>
      <c r="HV547" s="1"/>
      <c r="HW547" s="1"/>
      <c r="HX547" s="1"/>
      <c r="HY547" s="1"/>
      <c r="HZ547" s="1"/>
      <c r="IA547" s="1"/>
      <c r="IB547" s="1"/>
      <c r="IC547" s="1"/>
      <c r="ID547" s="1"/>
    </row>
    <row r="548" spans="18:238" ht="43.5" customHeight="1">
      <c r="R548" s="37"/>
      <c r="T548" s="25"/>
      <c r="X548" s="27"/>
      <c r="Y548" s="27"/>
      <c r="AA548" s="3"/>
      <c r="AB548" s="3"/>
      <c r="AC548" s="3"/>
      <c r="AD548" s="3"/>
      <c r="AE548" s="3"/>
      <c r="AF548" s="3"/>
      <c r="AG548" s="3"/>
      <c r="AH548" s="3"/>
      <c r="AI548" s="3"/>
      <c r="AJ548" s="3"/>
      <c r="HU548" s="1"/>
      <c r="HV548" s="1"/>
      <c r="HW548" s="1"/>
      <c r="HX548" s="1"/>
      <c r="HY548" s="1"/>
      <c r="HZ548" s="1"/>
      <c r="IA548" s="1"/>
      <c r="IB548" s="1"/>
      <c r="IC548" s="1"/>
      <c r="ID548" s="1"/>
    </row>
    <row r="549" spans="18:238" ht="43.5" customHeight="1">
      <c r="R549" s="37"/>
      <c r="T549" s="25"/>
      <c r="X549" s="27"/>
      <c r="Y549" s="27"/>
      <c r="AA549" s="3"/>
      <c r="AB549" s="3"/>
      <c r="AC549" s="3"/>
      <c r="AD549" s="3"/>
      <c r="AE549" s="3"/>
      <c r="AF549" s="3"/>
      <c r="AG549" s="3"/>
      <c r="AH549" s="3"/>
      <c r="AI549" s="3"/>
      <c r="AJ549" s="3"/>
      <c r="HU549" s="1"/>
      <c r="HV549" s="1"/>
      <c r="HW549" s="1"/>
      <c r="HX549" s="1"/>
      <c r="HY549" s="1"/>
      <c r="HZ549" s="1"/>
      <c r="IA549" s="1"/>
      <c r="IB549" s="1"/>
      <c r="IC549" s="1"/>
      <c r="ID549" s="1"/>
    </row>
    <row r="550" spans="18:238" ht="43.5" customHeight="1">
      <c r="R550" s="37"/>
      <c r="T550" s="25"/>
      <c r="X550" s="27"/>
      <c r="Y550" s="27"/>
      <c r="AA550" s="3"/>
      <c r="AB550" s="3"/>
      <c r="AC550" s="3"/>
      <c r="AD550" s="3"/>
      <c r="AE550" s="3"/>
      <c r="AF550" s="3"/>
      <c r="AG550" s="3"/>
      <c r="AH550" s="3"/>
      <c r="AI550" s="3"/>
      <c r="AJ550" s="3"/>
      <c r="HU550" s="1"/>
      <c r="HV550" s="1"/>
      <c r="HW550" s="1"/>
      <c r="HX550" s="1"/>
      <c r="HY550" s="1"/>
      <c r="HZ550" s="1"/>
      <c r="IA550" s="1"/>
      <c r="IB550" s="1"/>
      <c r="IC550" s="1"/>
      <c r="ID550" s="1"/>
    </row>
    <row r="551" spans="18:238" ht="43.5" customHeight="1">
      <c r="R551" s="37"/>
      <c r="T551" s="25"/>
      <c r="X551" s="27"/>
      <c r="Y551" s="27"/>
      <c r="AA551" s="3"/>
      <c r="AB551" s="3"/>
      <c r="AC551" s="3"/>
      <c r="AD551" s="3"/>
      <c r="AE551" s="3"/>
      <c r="AF551" s="3"/>
      <c r="AG551" s="3"/>
      <c r="AH551" s="3"/>
      <c r="AI551" s="3"/>
      <c r="AJ551" s="3"/>
      <c r="HU551" s="1"/>
      <c r="HV551" s="1"/>
      <c r="HW551" s="1"/>
      <c r="HX551" s="1"/>
      <c r="HY551" s="1"/>
      <c r="HZ551" s="1"/>
      <c r="IA551" s="1"/>
      <c r="IB551" s="1"/>
      <c r="IC551" s="1"/>
      <c r="ID551" s="1"/>
    </row>
    <row r="552" spans="18:238" ht="43.5" customHeight="1">
      <c r="R552" s="37"/>
      <c r="T552" s="25"/>
      <c r="X552" s="27"/>
      <c r="Y552" s="27"/>
      <c r="AA552" s="3"/>
      <c r="AB552" s="3"/>
      <c r="AC552" s="3"/>
      <c r="AD552" s="3"/>
      <c r="AE552" s="3"/>
      <c r="AF552" s="3"/>
      <c r="AG552" s="3"/>
      <c r="AH552" s="3"/>
      <c r="AI552" s="3"/>
      <c r="AJ552" s="3"/>
      <c r="HU552" s="1"/>
      <c r="HV552" s="1"/>
      <c r="HW552" s="1"/>
      <c r="HX552" s="1"/>
      <c r="HY552" s="1"/>
      <c r="HZ552" s="1"/>
      <c r="IA552" s="1"/>
      <c r="IB552" s="1"/>
      <c r="IC552" s="1"/>
      <c r="ID552" s="1"/>
    </row>
    <row r="553" spans="18:238" ht="43.5" customHeight="1">
      <c r="R553" s="37"/>
      <c r="T553" s="25"/>
      <c r="X553" s="27"/>
      <c r="Y553" s="27"/>
      <c r="AA553" s="3"/>
      <c r="AB553" s="3"/>
      <c r="AC553" s="3"/>
      <c r="AD553" s="3"/>
      <c r="AE553" s="3"/>
      <c r="AF553" s="3"/>
      <c r="AG553" s="3"/>
      <c r="AH553" s="3"/>
      <c r="AI553" s="3"/>
      <c r="AJ553" s="3"/>
      <c r="HU553" s="1"/>
      <c r="HV553" s="1"/>
      <c r="HW553" s="1"/>
      <c r="HX553" s="1"/>
      <c r="HY553" s="1"/>
      <c r="HZ553" s="1"/>
      <c r="IA553" s="1"/>
      <c r="IB553" s="1"/>
      <c r="IC553" s="1"/>
      <c r="ID553" s="1"/>
    </row>
    <row r="554" spans="18:238" ht="43.5" customHeight="1">
      <c r="R554" s="37"/>
      <c r="T554" s="25"/>
      <c r="X554" s="27"/>
      <c r="Y554" s="27"/>
      <c r="AA554" s="3"/>
      <c r="AB554" s="3"/>
      <c r="AC554" s="3"/>
      <c r="AD554" s="3"/>
      <c r="AE554" s="3"/>
      <c r="AF554" s="3"/>
      <c r="AG554" s="3"/>
      <c r="AH554" s="3"/>
      <c r="AI554" s="3"/>
      <c r="AJ554" s="3"/>
      <c r="HU554" s="1"/>
      <c r="HV554" s="1"/>
      <c r="HW554" s="1"/>
      <c r="HX554" s="1"/>
      <c r="HY554" s="1"/>
      <c r="HZ554" s="1"/>
      <c r="IA554" s="1"/>
      <c r="IB554" s="1"/>
      <c r="IC554" s="1"/>
      <c r="ID554" s="1"/>
    </row>
    <row r="555" spans="18:238" ht="43.5" customHeight="1">
      <c r="R555" s="37"/>
      <c r="T555" s="25"/>
      <c r="X555" s="27"/>
      <c r="Y555" s="27"/>
      <c r="AA555" s="3"/>
      <c r="AB555" s="3"/>
      <c r="AC555" s="3"/>
      <c r="AD555" s="3"/>
      <c r="AE555" s="3"/>
      <c r="AF555" s="3"/>
      <c r="AG555" s="3"/>
      <c r="AH555" s="3"/>
      <c r="AI555" s="3"/>
      <c r="AJ555" s="3"/>
      <c r="HU555" s="1"/>
      <c r="HV555" s="1"/>
      <c r="HW555" s="1"/>
      <c r="HX555" s="1"/>
      <c r="HY555" s="1"/>
      <c r="HZ555" s="1"/>
      <c r="IA555" s="1"/>
      <c r="IB555" s="1"/>
      <c r="IC555" s="1"/>
      <c r="ID555" s="1"/>
    </row>
    <row r="556" spans="18:238" ht="43.5" customHeight="1">
      <c r="R556" s="37"/>
      <c r="T556" s="25"/>
      <c r="X556" s="27"/>
      <c r="Y556" s="27"/>
      <c r="AA556" s="3"/>
      <c r="AB556" s="3"/>
      <c r="AC556" s="3"/>
      <c r="AD556" s="3"/>
      <c r="AE556" s="3"/>
      <c r="AF556" s="3"/>
      <c r="AG556" s="3"/>
      <c r="AH556" s="3"/>
      <c r="AI556" s="3"/>
      <c r="AJ556" s="3"/>
      <c r="HU556" s="1"/>
      <c r="HV556" s="1"/>
      <c r="HW556" s="1"/>
      <c r="HX556" s="1"/>
      <c r="HY556" s="1"/>
      <c r="HZ556" s="1"/>
      <c r="IA556" s="1"/>
      <c r="IB556" s="1"/>
      <c r="IC556" s="1"/>
      <c r="ID556" s="1"/>
    </row>
    <row r="557" spans="18:238" ht="43.5" customHeight="1">
      <c r="R557" s="37"/>
      <c r="T557" s="25"/>
      <c r="X557" s="27"/>
      <c r="Y557" s="27"/>
      <c r="AA557" s="3"/>
      <c r="AB557" s="3"/>
      <c r="AC557" s="3"/>
      <c r="AD557" s="3"/>
      <c r="AE557" s="3"/>
      <c r="AF557" s="3"/>
      <c r="AG557" s="3"/>
      <c r="AH557" s="3"/>
      <c r="AI557" s="3"/>
      <c r="AJ557" s="3"/>
      <c r="HU557" s="1"/>
      <c r="HV557" s="1"/>
      <c r="HW557" s="1"/>
      <c r="HX557" s="1"/>
      <c r="HY557" s="1"/>
      <c r="HZ557" s="1"/>
      <c r="IA557" s="1"/>
      <c r="IB557" s="1"/>
      <c r="IC557" s="1"/>
      <c r="ID557" s="1"/>
    </row>
    <row r="558" spans="18:238" ht="43.5" customHeight="1">
      <c r="R558" s="37"/>
      <c r="T558" s="25"/>
      <c r="X558" s="27"/>
      <c r="Y558" s="27"/>
      <c r="AA558" s="3"/>
      <c r="AB558" s="3"/>
      <c r="AC558" s="3"/>
      <c r="AD558" s="3"/>
      <c r="AE558" s="3"/>
      <c r="AF558" s="3"/>
      <c r="AG558" s="3"/>
      <c r="AH558" s="3"/>
      <c r="AI558" s="3"/>
      <c r="AJ558" s="3"/>
      <c r="HU558" s="1"/>
      <c r="HV558" s="1"/>
      <c r="HW558" s="1"/>
      <c r="HX558" s="1"/>
      <c r="HY558" s="1"/>
      <c r="HZ558" s="1"/>
      <c r="IA558" s="1"/>
      <c r="IB558" s="1"/>
      <c r="IC558" s="1"/>
      <c r="ID558" s="1"/>
    </row>
    <row r="559" spans="18:238" ht="43.5" customHeight="1">
      <c r="R559" s="37"/>
      <c r="T559" s="25"/>
      <c r="X559" s="27"/>
      <c r="Y559" s="27"/>
      <c r="AA559" s="3"/>
      <c r="AB559" s="3"/>
      <c r="AC559" s="3"/>
      <c r="AD559" s="3"/>
      <c r="AE559" s="3"/>
      <c r="AF559" s="3"/>
      <c r="AG559" s="3"/>
      <c r="AH559" s="3"/>
      <c r="AI559" s="3"/>
      <c r="AJ559" s="3"/>
      <c r="HU559" s="1"/>
      <c r="HV559" s="1"/>
      <c r="HW559" s="1"/>
      <c r="HX559" s="1"/>
      <c r="HY559" s="1"/>
      <c r="HZ559" s="1"/>
      <c r="IA559" s="1"/>
      <c r="IB559" s="1"/>
      <c r="IC559" s="1"/>
      <c r="ID559" s="1"/>
    </row>
    <row r="560" spans="18:238" ht="43.5" customHeight="1">
      <c r="R560" s="37"/>
      <c r="T560" s="25"/>
      <c r="X560" s="27"/>
      <c r="Y560" s="27"/>
      <c r="AA560" s="3"/>
      <c r="AB560" s="3"/>
      <c r="AC560" s="3"/>
      <c r="AD560" s="3"/>
      <c r="AE560" s="3"/>
      <c r="AF560" s="3"/>
      <c r="AG560" s="3"/>
      <c r="AH560" s="3"/>
      <c r="AI560" s="3"/>
      <c r="AJ560" s="3"/>
      <c r="HU560" s="1"/>
      <c r="HV560" s="1"/>
      <c r="HW560" s="1"/>
      <c r="HX560" s="1"/>
      <c r="HY560" s="1"/>
      <c r="HZ560" s="1"/>
      <c r="IA560" s="1"/>
      <c r="IB560" s="1"/>
      <c r="IC560" s="1"/>
      <c r="ID560" s="1"/>
    </row>
    <row r="561" spans="18:238" ht="43.5" customHeight="1">
      <c r="R561" s="37"/>
      <c r="T561" s="25"/>
      <c r="X561" s="27"/>
      <c r="Y561" s="27"/>
      <c r="AA561" s="3"/>
      <c r="AB561" s="3"/>
      <c r="AC561" s="3"/>
      <c r="AD561" s="3"/>
      <c r="AE561" s="3"/>
      <c r="AF561" s="3"/>
      <c r="AG561" s="3"/>
      <c r="AH561" s="3"/>
      <c r="AI561" s="3"/>
      <c r="AJ561" s="3"/>
      <c r="HU561" s="1"/>
      <c r="HV561" s="1"/>
      <c r="HW561" s="1"/>
      <c r="HX561" s="1"/>
      <c r="HY561" s="1"/>
      <c r="HZ561" s="1"/>
      <c r="IA561" s="1"/>
      <c r="IB561" s="1"/>
      <c r="IC561" s="1"/>
      <c r="ID561" s="1"/>
    </row>
    <row r="348998" spans="1:5" ht="43.5" customHeight="1">
      <c r="A348998" s="2" t="s">
        <v>1058</v>
      </c>
      <c r="B348998" s="1" t="s">
        <v>1059</v>
      </c>
      <c r="C348998" s="96" t="s">
        <v>1060</v>
      </c>
      <c r="D348998" s="56" t="s">
        <v>1061</v>
      </c>
      <c r="E348998" s="37" t="s">
        <v>1062</v>
      </c>
    </row>
    <row r="348999" spans="1:5" ht="43.5" customHeight="1">
      <c r="A348999" s="2" t="s">
        <v>1063</v>
      </c>
      <c r="B348999" s="1" t="s">
        <v>1064</v>
      </c>
      <c r="C348999" s="96" t="s">
        <v>1065</v>
      </c>
      <c r="D348999" s="56" t="s">
        <v>1066</v>
      </c>
      <c r="E348999" s="37" t="s">
        <v>1067</v>
      </c>
    </row>
    <row r="349000" spans="1:5" ht="43.5" customHeight="1">
      <c r="A349000" s="2" t="s">
        <v>1068</v>
      </c>
      <c r="B349000" s="1" t="s">
        <v>1069</v>
      </c>
      <c r="C349000" s="96" t="s">
        <v>1070</v>
      </c>
      <c r="D349000" s="56" t="s">
        <v>1071</v>
      </c>
      <c r="E349000" s="37" t="s">
        <v>1072</v>
      </c>
    </row>
    <row r="349001" spans="1:5" ht="43.5" customHeight="1">
      <c r="A349001" s="2" t="s">
        <v>1073</v>
      </c>
      <c r="B349001" s="1" t="s">
        <v>1074</v>
      </c>
      <c r="C349001" s="96" t="s">
        <v>1075</v>
      </c>
      <c r="E349001" s="37" t="s">
        <v>1076</v>
      </c>
    </row>
    <row r="349002" spans="1:5" ht="43.5" customHeight="1">
      <c r="A349002" s="2" t="s">
        <v>1077</v>
      </c>
      <c r="C349002" s="96" t="s">
        <v>1078</v>
      </c>
    </row>
    <row r="349003" spans="1:5" ht="43.5" customHeight="1">
      <c r="A349003" s="2" t="s">
        <v>1079</v>
      </c>
    </row>
    <row r="349004" spans="1:5" ht="43.5" customHeight="1">
      <c r="A349004" s="2" t="s">
        <v>1080</v>
      </c>
    </row>
    <row r="349005" spans="1:5" ht="43.5" customHeight="1">
      <c r="A349005" s="2" t="s">
        <v>1081</v>
      </c>
    </row>
    <row r="349006" spans="1:5" ht="43.5" customHeight="1">
      <c r="A349006" s="2" t="s">
        <v>1082</v>
      </c>
    </row>
    <row r="349007" spans="1:5" ht="43.5" customHeight="1">
      <c r="A349007" s="2" t="s">
        <v>1083</v>
      </c>
    </row>
    <row r="349008" spans="1:5" ht="43.5" customHeight="1">
      <c r="A349008" s="2" t="s">
        <v>1084</v>
      </c>
    </row>
  </sheetData>
  <sortState xmlns:xlrd2="http://schemas.microsoft.com/office/spreadsheetml/2017/richdata2" ref="A56:N175">
    <sortCondition ref="A56:A175"/>
  </sortState>
  <mergeCells count="2">
    <mergeCell ref="A1:H1"/>
    <mergeCell ref="L1:M1"/>
  </mergeCells>
  <phoneticPr fontId="2" type="noConversion"/>
  <dataValidations xWindow="698" yWindow="419" count="13">
    <dataValidation type="textLength" allowBlank="1" showInputMessage="1" showErrorMessage="1" errorTitle="Entrada no válida" error="Escriba un texto " promptTitle="Cualquier contenido" prompt=" Registre COMPLETO nombres y apellidos del Supervisor del contrato." sqref="F136 F145 F210:F283 F3:F128" xr:uid="{00000000-0002-0000-0000-000003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G145 G148:G156 G3:G124"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J145 J3:J124"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K145 K3:K124" xr:uid="{00000000-0002-0000-0000-00000600000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157:B158 B3:B143" xr:uid="{00000000-0002-0000-00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157 C3:C145"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D145 D3:D124"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L48:L50 L41:M41 L44:M44 L46:M46 L53:M55 L57:M60 L64:M64 L66:M69 L74:M79 L81:M85 L93:M100 L103:M108 L110:M110 L112:M117 L121:M122 L125:M126 L128:M132 L134:M134 L137:M142 L144:M144 L146:M160 L162:M165 L167:M180 L184:M283 M48"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E3:E124" xr:uid="{00000000-0002-0000-00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3:A145" xr:uid="{00000000-0002-0000-00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H3:H283" xr:uid="{00000000-0002-0000-00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I3:I283" xr:uid="{00000000-0002-0000-0000-00003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N3:N283" xr:uid="{00000000-0002-0000-0000-000031000000}">
      <formula1>1900/1/1</formula1>
      <formula2>3000/1/1</formula2>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1039"/>
  <sheetViews>
    <sheetView zoomScale="50" zoomScaleNormal="50" workbookViewId="0">
      <selection activeCell="E5" sqref="E5"/>
    </sheetView>
  </sheetViews>
  <sheetFormatPr defaultColWidth="29.85546875" defaultRowHeight="34.5" customHeight="1"/>
  <cols>
    <col min="1" max="1" width="11.85546875" style="1" customWidth="1"/>
    <col min="2" max="2" width="10.85546875" style="1" customWidth="1"/>
    <col min="3" max="3" width="29.85546875" style="1"/>
    <col min="4" max="4" width="18.7109375" style="1" customWidth="1"/>
    <col min="5" max="5" width="29.85546875" style="1"/>
    <col min="6" max="6" width="29.85546875" style="17"/>
    <col min="7" max="9" width="9.140625" style="1" customWidth="1"/>
    <col min="10" max="11" width="13.28515625" style="1" customWidth="1"/>
    <col min="12" max="13" width="11.5703125" style="5" customWidth="1"/>
    <col min="14" max="14" width="29.85546875" style="5"/>
    <col min="15" max="16342" width="29.85546875" style="1"/>
    <col min="16343" max="16384" width="9.140625" style="1" customWidth="1"/>
  </cols>
  <sheetData>
    <row r="1" spans="1:14" s="5" customFormat="1" ht="34.5" customHeight="1">
      <c r="A1" s="64" t="s">
        <v>1085</v>
      </c>
      <c r="B1" s="65"/>
      <c r="C1" s="65"/>
      <c r="D1" s="65"/>
      <c r="E1" s="65"/>
      <c r="F1" s="65"/>
      <c r="G1" s="65"/>
      <c r="H1" s="65"/>
      <c r="I1" s="65"/>
      <c r="J1" s="65"/>
      <c r="K1" s="65"/>
      <c r="L1" s="63">
        <v>44620</v>
      </c>
      <c r="M1" s="57" t="s">
        <v>1</v>
      </c>
      <c r="N1" s="57" t="s">
        <v>1</v>
      </c>
    </row>
    <row r="2" spans="1:14" s="41" customFormat="1" ht="34.5" customHeight="1">
      <c r="A2" s="42" t="s">
        <v>3</v>
      </c>
      <c r="B2" s="43" t="s">
        <v>4</v>
      </c>
      <c r="C2" s="43" t="s">
        <v>5</v>
      </c>
      <c r="D2" s="43" t="s">
        <v>6</v>
      </c>
      <c r="E2" s="43" t="s">
        <v>7</v>
      </c>
      <c r="F2" s="43" t="s">
        <v>8</v>
      </c>
      <c r="G2" s="43" t="s">
        <v>9</v>
      </c>
      <c r="H2" s="43" t="s">
        <v>10</v>
      </c>
      <c r="I2" s="43" t="s">
        <v>11</v>
      </c>
      <c r="J2" s="43" t="s">
        <v>12</v>
      </c>
      <c r="K2" s="43" t="s">
        <v>13</v>
      </c>
      <c r="L2" s="43" t="s">
        <v>14</v>
      </c>
      <c r="M2" s="43" t="s">
        <v>15</v>
      </c>
      <c r="N2" s="44" t="s">
        <v>1</v>
      </c>
    </row>
    <row r="3" spans="1:14" s="5" customFormat="1" ht="34.5" customHeight="1">
      <c r="A3" s="23" t="s">
        <v>1086</v>
      </c>
      <c r="B3" s="69">
        <v>42949</v>
      </c>
      <c r="C3" s="70" t="s">
        <v>1087</v>
      </c>
      <c r="D3" s="75" t="s">
        <v>1088</v>
      </c>
      <c r="E3" s="70" t="s">
        <v>1089</v>
      </c>
      <c r="F3" s="68" t="s">
        <v>1090</v>
      </c>
      <c r="G3" s="68">
        <v>1096</v>
      </c>
      <c r="H3" s="68">
        <v>0</v>
      </c>
      <c r="I3" s="68">
        <v>1095</v>
      </c>
      <c r="J3" s="69">
        <v>42949</v>
      </c>
      <c r="K3" s="69">
        <v>45140</v>
      </c>
      <c r="L3" s="71">
        <f>((L$1-J3)*100%)/(K3-J3)</f>
        <v>0.76266544956640803</v>
      </c>
      <c r="M3" s="72" t="s">
        <v>21</v>
      </c>
      <c r="N3" s="73" t="s">
        <v>1</v>
      </c>
    </row>
    <row r="4" spans="1:14" s="5" customFormat="1" ht="34.5" customHeight="1">
      <c r="A4" s="19" t="s">
        <v>1091</v>
      </c>
      <c r="B4" s="21">
        <v>43091</v>
      </c>
      <c r="C4" s="22" t="s">
        <v>1092</v>
      </c>
      <c r="D4" s="76" t="s">
        <v>1093</v>
      </c>
      <c r="E4" s="22" t="s">
        <v>1089</v>
      </c>
      <c r="F4" s="20" t="s">
        <v>1094</v>
      </c>
      <c r="G4" s="20">
        <v>914</v>
      </c>
      <c r="H4" s="20">
        <v>0</v>
      </c>
      <c r="I4" s="20">
        <v>855</v>
      </c>
      <c r="J4" s="21">
        <v>43091</v>
      </c>
      <c r="K4" s="21">
        <v>44865</v>
      </c>
      <c r="L4" s="71">
        <f t="shared" ref="L4:L29" si="0">((L$1-J4)*100%)/(K4-J4)</f>
        <v>0.86189402480270572</v>
      </c>
      <c r="M4" s="74" t="s">
        <v>1095</v>
      </c>
      <c r="N4" s="73" t="s">
        <v>1</v>
      </c>
    </row>
    <row r="5" spans="1:14" s="5" customFormat="1" ht="34.5" customHeight="1">
      <c r="A5" s="19" t="s">
        <v>1096</v>
      </c>
      <c r="B5" s="21">
        <v>44023</v>
      </c>
      <c r="C5" s="22" t="s">
        <v>1097</v>
      </c>
      <c r="D5" s="76" t="s">
        <v>1088</v>
      </c>
      <c r="E5" s="22" t="s">
        <v>1098</v>
      </c>
      <c r="F5" s="20" t="s">
        <v>1099</v>
      </c>
      <c r="G5" s="20">
        <v>731</v>
      </c>
      <c r="H5" s="20">
        <v>0</v>
      </c>
      <c r="I5" s="20">
        <v>729</v>
      </c>
      <c r="J5" s="21">
        <v>44023</v>
      </c>
      <c r="K5" s="21">
        <v>44753</v>
      </c>
      <c r="L5" s="71">
        <f t="shared" si="0"/>
        <v>0.81780821917808222</v>
      </c>
      <c r="M5" s="74" t="s">
        <v>21</v>
      </c>
      <c r="N5" s="73" t="s">
        <v>1</v>
      </c>
    </row>
    <row r="6" spans="1:14" s="5" customFormat="1" ht="34.5" customHeight="1">
      <c r="A6" s="19" t="s">
        <v>1100</v>
      </c>
      <c r="B6" s="21">
        <v>44023</v>
      </c>
      <c r="C6" s="22" t="s">
        <v>1097</v>
      </c>
      <c r="D6" s="76" t="s">
        <v>1088</v>
      </c>
      <c r="E6" s="22" t="s">
        <v>74</v>
      </c>
      <c r="F6" s="20" t="s">
        <v>1099</v>
      </c>
      <c r="G6" s="20">
        <v>731</v>
      </c>
      <c r="H6" s="20">
        <v>0</v>
      </c>
      <c r="I6" s="20">
        <v>720</v>
      </c>
      <c r="J6" s="21">
        <v>44023</v>
      </c>
      <c r="K6" s="21">
        <v>44754</v>
      </c>
      <c r="L6" s="71">
        <f t="shared" si="0"/>
        <v>0.8166894664842681</v>
      </c>
      <c r="M6" s="74" t="s">
        <v>21</v>
      </c>
      <c r="N6" s="73" t="s">
        <v>1</v>
      </c>
    </row>
    <row r="7" spans="1:14" s="5" customFormat="1" ht="34.5" customHeight="1">
      <c r="A7" s="19" t="s">
        <v>1101</v>
      </c>
      <c r="B7" s="21">
        <v>43600</v>
      </c>
      <c r="C7" s="22" t="s">
        <v>1102</v>
      </c>
      <c r="D7" s="76" t="s">
        <v>1088</v>
      </c>
      <c r="E7" s="22" t="s">
        <v>1103</v>
      </c>
      <c r="F7" s="20" t="s">
        <v>1099</v>
      </c>
      <c r="G7" s="20">
        <v>732</v>
      </c>
      <c r="H7" s="20">
        <v>0</v>
      </c>
      <c r="I7" s="20">
        <v>730</v>
      </c>
      <c r="J7" s="21">
        <v>43600</v>
      </c>
      <c r="K7" s="21">
        <v>45060</v>
      </c>
      <c r="L7" s="71">
        <f t="shared" si="0"/>
        <v>0.69863013698630139</v>
      </c>
      <c r="M7" s="74" t="s">
        <v>21</v>
      </c>
      <c r="N7" s="73" t="s">
        <v>1</v>
      </c>
    </row>
    <row r="8" spans="1:14" s="5" customFormat="1" ht="34.5" customHeight="1">
      <c r="A8" s="19" t="s">
        <v>1104</v>
      </c>
      <c r="B8" s="21">
        <v>43655</v>
      </c>
      <c r="C8" s="22" t="s">
        <v>1097</v>
      </c>
      <c r="D8" s="76" t="s">
        <v>1088</v>
      </c>
      <c r="E8" s="22" t="s">
        <v>1105</v>
      </c>
      <c r="F8" s="20" t="s">
        <v>1099</v>
      </c>
      <c r="G8" s="20">
        <v>730</v>
      </c>
      <c r="H8" s="20">
        <v>0</v>
      </c>
      <c r="I8" s="20">
        <v>730</v>
      </c>
      <c r="J8" s="21">
        <v>43655</v>
      </c>
      <c r="K8" s="21">
        <v>45115</v>
      </c>
      <c r="L8" s="71">
        <f t="shared" si="0"/>
        <v>0.66095890410958902</v>
      </c>
      <c r="M8" s="74" t="s">
        <v>21</v>
      </c>
      <c r="N8" s="73" t="s">
        <v>1</v>
      </c>
    </row>
    <row r="9" spans="1:14" s="5" customFormat="1" ht="34.5" customHeight="1">
      <c r="A9" s="19" t="s">
        <v>1106</v>
      </c>
      <c r="B9" s="21">
        <v>43727</v>
      </c>
      <c r="C9" s="22" t="s">
        <v>1097</v>
      </c>
      <c r="D9" s="76" t="s">
        <v>1088</v>
      </c>
      <c r="E9" s="22" t="s">
        <v>1107</v>
      </c>
      <c r="F9" s="20" t="s">
        <v>1099</v>
      </c>
      <c r="G9" s="20">
        <v>731</v>
      </c>
      <c r="H9" s="20">
        <v>0</v>
      </c>
      <c r="I9" s="20">
        <v>730</v>
      </c>
      <c r="J9" s="21">
        <v>43727</v>
      </c>
      <c r="K9" s="21">
        <v>45187</v>
      </c>
      <c r="L9" s="71">
        <f t="shared" si="0"/>
        <v>0.61164383561643831</v>
      </c>
      <c r="M9" s="74" t="s">
        <v>21</v>
      </c>
      <c r="N9" s="73" t="s">
        <v>1</v>
      </c>
    </row>
    <row r="10" spans="1:14" s="5" customFormat="1" ht="34.5" customHeight="1">
      <c r="A10" s="19" t="s">
        <v>1108</v>
      </c>
      <c r="B10" s="21">
        <v>43762</v>
      </c>
      <c r="C10" s="22" t="s">
        <v>1097</v>
      </c>
      <c r="D10" s="76" t="s">
        <v>1088</v>
      </c>
      <c r="E10" s="22" t="s">
        <v>1109</v>
      </c>
      <c r="F10" s="20" t="s">
        <v>1099</v>
      </c>
      <c r="G10" s="20">
        <v>731</v>
      </c>
      <c r="H10" s="20">
        <v>0</v>
      </c>
      <c r="I10" s="20">
        <v>730</v>
      </c>
      <c r="J10" s="21">
        <v>43762</v>
      </c>
      <c r="K10" s="21">
        <v>45222</v>
      </c>
      <c r="L10" s="71">
        <f t="shared" si="0"/>
        <v>0.5876712328767123</v>
      </c>
      <c r="M10" s="74" t="s">
        <v>21</v>
      </c>
      <c r="N10" s="73" t="s">
        <v>1</v>
      </c>
    </row>
    <row r="11" spans="1:14" s="2" customFormat="1" ht="34.5" customHeight="1">
      <c r="A11" s="19" t="s">
        <v>1110</v>
      </c>
      <c r="B11" s="21">
        <v>43804</v>
      </c>
      <c r="C11" s="22" t="s">
        <v>1111</v>
      </c>
      <c r="D11" s="76" t="s">
        <v>1088</v>
      </c>
      <c r="E11" s="22" t="s">
        <v>1112</v>
      </c>
      <c r="F11" s="20" t="s">
        <v>442</v>
      </c>
      <c r="G11" s="20">
        <v>366</v>
      </c>
      <c r="H11" s="20">
        <v>0</v>
      </c>
      <c r="I11" s="20">
        <v>0</v>
      </c>
      <c r="J11" s="21">
        <v>43804</v>
      </c>
      <c r="K11" s="21">
        <v>44899</v>
      </c>
      <c r="L11" s="71">
        <f t="shared" si="0"/>
        <v>0.74520547945205484</v>
      </c>
      <c r="M11" s="74" t="s">
        <v>21</v>
      </c>
      <c r="N11" s="73" t="s">
        <v>1</v>
      </c>
    </row>
    <row r="12" spans="1:14" s="2" customFormat="1" ht="34.5" customHeight="1">
      <c r="A12" s="19" t="s">
        <v>1113</v>
      </c>
      <c r="B12" s="21">
        <v>43829</v>
      </c>
      <c r="C12" s="22" t="s">
        <v>1114</v>
      </c>
      <c r="D12" s="76" t="s">
        <v>1088</v>
      </c>
      <c r="E12" s="22" t="s">
        <v>1115</v>
      </c>
      <c r="F12" s="20" t="s">
        <v>1116</v>
      </c>
      <c r="G12" s="20">
        <v>573</v>
      </c>
      <c r="H12" s="20">
        <v>0</v>
      </c>
      <c r="I12" s="20">
        <v>390</v>
      </c>
      <c r="J12" s="21">
        <v>43830</v>
      </c>
      <c r="K12" s="21">
        <v>44984</v>
      </c>
      <c r="L12" s="71">
        <f t="shared" si="0"/>
        <v>0.68457538994800693</v>
      </c>
      <c r="M12" s="74" t="s">
        <v>21</v>
      </c>
      <c r="N12" s="73" t="s">
        <v>1</v>
      </c>
    </row>
    <row r="13" spans="1:14" s="2" customFormat="1" ht="34.5" customHeight="1">
      <c r="A13" s="19" t="s">
        <v>1117</v>
      </c>
      <c r="B13" s="21">
        <v>44071</v>
      </c>
      <c r="C13" s="22" t="s">
        <v>1118</v>
      </c>
      <c r="D13" s="76" t="s">
        <v>1088</v>
      </c>
      <c r="E13" s="22" t="s">
        <v>1119</v>
      </c>
      <c r="F13" s="20" t="s">
        <v>412</v>
      </c>
      <c r="G13" s="20">
        <v>1800</v>
      </c>
      <c r="H13" s="20">
        <v>0</v>
      </c>
      <c r="I13" s="20">
        <v>0</v>
      </c>
      <c r="J13" s="21">
        <v>44071</v>
      </c>
      <c r="K13" s="21">
        <v>45897</v>
      </c>
      <c r="L13" s="71">
        <f t="shared" si="0"/>
        <v>0.30065717415115006</v>
      </c>
      <c r="M13" s="74" t="s">
        <v>21</v>
      </c>
      <c r="N13" s="73" t="s">
        <v>1</v>
      </c>
    </row>
    <row r="14" spans="1:14" s="2" customFormat="1" ht="34.5" customHeight="1">
      <c r="A14" s="19" t="s">
        <v>1120</v>
      </c>
      <c r="B14" s="21">
        <v>44104</v>
      </c>
      <c r="C14" s="22" t="s">
        <v>1121</v>
      </c>
      <c r="D14" s="76" t="s">
        <v>1088</v>
      </c>
      <c r="E14" s="22" t="s">
        <v>1122</v>
      </c>
      <c r="F14" s="20" t="s">
        <v>958</v>
      </c>
      <c r="G14" s="20">
        <v>1461</v>
      </c>
      <c r="H14" s="20">
        <v>0</v>
      </c>
      <c r="I14" s="20">
        <v>0</v>
      </c>
      <c r="J14" s="21">
        <v>44104</v>
      </c>
      <c r="K14" s="21">
        <v>45567</v>
      </c>
      <c r="L14" s="71">
        <f t="shared" si="0"/>
        <v>0.35269993164730007</v>
      </c>
      <c r="M14" s="74" t="s">
        <v>21</v>
      </c>
      <c r="N14" s="73" t="s">
        <v>1</v>
      </c>
    </row>
    <row r="15" spans="1:14" s="2" customFormat="1" ht="34.5" customHeight="1">
      <c r="A15" s="19" t="s">
        <v>1123</v>
      </c>
      <c r="B15" s="21">
        <v>44491</v>
      </c>
      <c r="C15" s="22" t="s">
        <v>1124</v>
      </c>
      <c r="D15" s="76" t="s">
        <v>1088</v>
      </c>
      <c r="E15" s="22" t="s">
        <v>1125</v>
      </c>
      <c r="F15" s="20" t="s">
        <v>205</v>
      </c>
      <c r="G15" s="20">
        <v>0</v>
      </c>
      <c r="H15" s="20">
        <v>0</v>
      </c>
      <c r="I15" s="20">
        <v>0</v>
      </c>
      <c r="J15" s="21">
        <v>44491</v>
      </c>
      <c r="K15" s="21">
        <v>44926</v>
      </c>
      <c r="L15" s="71">
        <f t="shared" si="0"/>
        <v>0.29655172413793102</v>
      </c>
      <c r="M15" s="74" t="s">
        <v>21</v>
      </c>
      <c r="N15" s="73" t="s">
        <v>1</v>
      </c>
    </row>
    <row r="16" spans="1:14" s="2" customFormat="1" ht="34.5" customHeight="1">
      <c r="A16" s="19" t="s">
        <v>1126</v>
      </c>
      <c r="B16" s="21">
        <v>44188</v>
      </c>
      <c r="C16" s="22" t="s">
        <v>1127</v>
      </c>
      <c r="D16" s="76" t="s">
        <v>1088</v>
      </c>
      <c r="E16" s="22" t="s">
        <v>1128</v>
      </c>
      <c r="F16" s="20" t="s">
        <v>1129</v>
      </c>
      <c r="G16" s="20">
        <v>730</v>
      </c>
      <c r="H16" s="20">
        <v>0</v>
      </c>
      <c r="I16" s="20">
        <v>0</v>
      </c>
      <c r="J16" s="21">
        <v>44188</v>
      </c>
      <c r="K16" s="21">
        <v>44917</v>
      </c>
      <c r="L16" s="71">
        <f t="shared" si="0"/>
        <v>0.59259259259259256</v>
      </c>
      <c r="M16" s="74" t="s">
        <v>21</v>
      </c>
      <c r="N16" s="73" t="s">
        <v>1</v>
      </c>
    </row>
    <row r="17" spans="1:14" s="2" customFormat="1" ht="34.5" customHeight="1">
      <c r="A17" s="19" t="s">
        <v>1130</v>
      </c>
      <c r="B17" s="21">
        <v>44195</v>
      </c>
      <c r="C17" s="22" t="s">
        <v>1131</v>
      </c>
      <c r="D17" s="76" t="s">
        <v>1088</v>
      </c>
      <c r="E17" s="22" t="s">
        <v>1132</v>
      </c>
      <c r="F17" s="20" t="s">
        <v>529</v>
      </c>
      <c r="G17" s="20">
        <v>2191</v>
      </c>
      <c r="H17" s="20">
        <v>0</v>
      </c>
      <c r="I17" s="20">
        <v>0</v>
      </c>
      <c r="J17" s="21">
        <v>44195</v>
      </c>
      <c r="K17" s="21">
        <v>46385</v>
      </c>
      <c r="L17" s="71">
        <f t="shared" si="0"/>
        <v>0.19406392694063926</v>
      </c>
      <c r="M17" s="74" t="s">
        <v>21</v>
      </c>
      <c r="N17" s="73" t="s">
        <v>1</v>
      </c>
    </row>
    <row r="18" spans="1:14" s="2" customFormat="1" ht="34.5" customHeight="1">
      <c r="A18" s="19" t="s">
        <v>1133</v>
      </c>
      <c r="B18" s="21">
        <v>44195</v>
      </c>
      <c r="C18" s="22" t="s">
        <v>1134</v>
      </c>
      <c r="D18" s="76" t="s">
        <v>1088</v>
      </c>
      <c r="E18" s="22" t="s">
        <v>1132</v>
      </c>
      <c r="F18" s="20" t="s">
        <v>529</v>
      </c>
      <c r="G18" s="20">
        <v>2191</v>
      </c>
      <c r="H18" s="20">
        <v>0</v>
      </c>
      <c r="I18" s="20">
        <v>0</v>
      </c>
      <c r="J18" s="21">
        <v>44195</v>
      </c>
      <c r="K18" s="21">
        <v>46385</v>
      </c>
      <c r="L18" s="71">
        <f t="shared" si="0"/>
        <v>0.19406392694063926</v>
      </c>
      <c r="M18" s="74" t="s">
        <v>21</v>
      </c>
      <c r="N18" s="73" t="s">
        <v>1</v>
      </c>
    </row>
    <row r="19" spans="1:14" s="2" customFormat="1" ht="34.5" customHeight="1">
      <c r="A19" s="19" t="s">
        <v>1135</v>
      </c>
      <c r="B19" s="21">
        <v>44257</v>
      </c>
      <c r="C19" s="22" t="s">
        <v>1136</v>
      </c>
      <c r="D19" s="76" t="s">
        <v>1088</v>
      </c>
      <c r="E19" s="22" t="s">
        <v>1137</v>
      </c>
      <c r="F19" s="20" t="s">
        <v>205</v>
      </c>
      <c r="G19" s="20">
        <v>730</v>
      </c>
      <c r="H19" s="20">
        <v>0</v>
      </c>
      <c r="I19" s="20">
        <v>0</v>
      </c>
      <c r="J19" s="21">
        <v>44257</v>
      </c>
      <c r="K19" s="21">
        <v>44986</v>
      </c>
      <c r="L19" s="71">
        <f t="shared" si="0"/>
        <v>0.49794238683127573</v>
      </c>
      <c r="M19" s="74" t="s">
        <v>21</v>
      </c>
      <c r="N19" s="73" t="s">
        <v>1</v>
      </c>
    </row>
    <row r="20" spans="1:14" s="2" customFormat="1" ht="34.5" customHeight="1">
      <c r="A20" s="19" t="s">
        <v>1138</v>
      </c>
      <c r="B20" s="21">
        <v>44342</v>
      </c>
      <c r="C20" s="22" t="s">
        <v>1139</v>
      </c>
      <c r="D20" s="76" t="s">
        <v>1088</v>
      </c>
      <c r="E20" s="22" t="s">
        <v>1140</v>
      </c>
      <c r="F20" s="20" t="s">
        <v>1141</v>
      </c>
      <c r="G20" s="20">
        <v>730</v>
      </c>
      <c r="H20" s="20">
        <v>0</v>
      </c>
      <c r="I20" s="20">
        <v>0</v>
      </c>
      <c r="J20" s="21">
        <v>44342</v>
      </c>
      <c r="K20" s="21">
        <v>45071</v>
      </c>
      <c r="L20" s="71">
        <f t="shared" si="0"/>
        <v>0.38134430727023322</v>
      </c>
      <c r="M20" s="74" t="s">
        <v>21</v>
      </c>
      <c r="N20" s="73" t="s">
        <v>1</v>
      </c>
    </row>
    <row r="21" spans="1:14" s="2" customFormat="1" ht="34.5" customHeight="1">
      <c r="A21" s="19" t="s">
        <v>1142</v>
      </c>
      <c r="B21" s="21">
        <v>44341</v>
      </c>
      <c r="C21" s="22" t="s">
        <v>1139</v>
      </c>
      <c r="D21" s="76" t="s">
        <v>1088</v>
      </c>
      <c r="E21" s="22" t="s">
        <v>1143</v>
      </c>
      <c r="F21" s="20" t="s">
        <v>1141</v>
      </c>
      <c r="G21" s="20">
        <v>730</v>
      </c>
      <c r="H21" s="20">
        <v>0</v>
      </c>
      <c r="I21" s="20">
        <v>0</v>
      </c>
      <c r="J21" s="21">
        <v>44341</v>
      </c>
      <c r="K21" s="21">
        <v>45070</v>
      </c>
      <c r="L21" s="71">
        <f t="shared" si="0"/>
        <v>0.38271604938271603</v>
      </c>
      <c r="M21" s="74" t="s">
        <v>21</v>
      </c>
      <c r="N21" s="73" t="s">
        <v>1</v>
      </c>
    </row>
    <row r="22" spans="1:14" s="2" customFormat="1" ht="34.5" customHeight="1">
      <c r="A22" s="19" t="s">
        <v>1144</v>
      </c>
      <c r="B22" s="21">
        <v>44411</v>
      </c>
      <c r="C22" s="22" t="s">
        <v>1145</v>
      </c>
      <c r="D22" s="76" t="s">
        <v>1088</v>
      </c>
      <c r="E22" s="22" t="s">
        <v>1146</v>
      </c>
      <c r="F22" s="20" t="s">
        <v>1141</v>
      </c>
      <c r="G22" s="20">
        <v>730</v>
      </c>
      <c r="H22" s="20">
        <v>0</v>
      </c>
      <c r="I22" s="20">
        <v>0</v>
      </c>
      <c r="J22" s="21">
        <v>44411</v>
      </c>
      <c r="K22" s="21">
        <v>45140</v>
      </c>
      <c r="L22" s="71">
        <f t="shared" si="0"/>
        <v>0.28669410150891633</v>
      </c>
      <c r="M22" s="74" t="s">
        <v>21</v>
      </c>
      <c r="N22" s="73" t="s">
        <v>1</v>
      </c>
    </row>
    <row r="23" spans="1:14" s="2" customFormat="1" ht="34.5" customHeight="1">
      <c r="A23" s="19" t="s">
        <v>1147</v>
      </c>
      <c r="B23" s="21">
        <v>44558</v>
      </c>
      <c r="C23" s="22" t="s">
        <v>1148</v>
      </c>
      <c r="D23" s="76" t="s">
        <v>1088</v>
      </c>
      <c r="E23" s="22" t="s">
        <v>626</v>
      </c>
      <c r="F23" s="20" t="s">
        <v>1149</v>
      </c>
      <c r="G23" s="20">
        <v>730</v>
      </c>
      <c r="H23" s="20">
        <v>0</v>
      </c>
      <c r="I23" s="20">
        <v>0</v>
      </c>
      <c r="J23" s="21">
        <v>44558</v>
      </c>
      <c r="K23" s="21">
        <v>45287</v>
      </c>
      <c r="L23" s="71">
        <f t="shared" si="0"/>
        <v>8.5048010973936897E-2</v>
      </c>
      <c r="M23" s="74" t="s">
        <v>21</v>
      </c>
      <c r="N23" s="73" t="s">
        <v>1</v>
      </c>
    </row>
    <row r="24" spans="1:14" s="2" customFormat="1" ht="34.5" customHeight="1">
      <c r="A24" s="19" t="s">
        <v>1150</v>
      </c>
      <c r="B24" s="21">
        <v>44539</v>
      </c>
      <c r="C24" s="22" t="s">
        <v>1151</v>
      </c>
      <c r="D24" s="76" t="s">
        <v>1088</v>
      </c>
      <c r="E24" s="22" t="s">
        <v>1152</v>
      </c>
      <c r="F24" s="20" t="s">
        <v>1153</v>
      </c>
      <c r="G24" s="20">
        <v>724</v>
      </c>
      <c r="H24" s="20">
        <v>0</v>
      </c>
      <c r="I24" s="20">
        <v>0</v>
      </c>
      <c r="J24" s="21">
        <v>44539</v>
      </c>
      <c r="K24" s="21">
        <v>45262</v>
      </c>
      <c r="L24" s="71">
        <f t="shared" si="0"/>
        <v>0.11203319502074689</v>
      </c>
      <c r="M24" s="74" t="s">
        <v>21</v>
      </c>
      <c r="N24" s="73" t="s">
        <v>1</v>
      </c>
    </row>
    <row r="25" spans="1:14" s="2" customFormat="1" ht="34.5" customHeight="1">
      <c r="A25" s="19" t="s">
        <v>1154</v>
      </c>
      <c r="B25" s="21">
        <v>44558</v>
      </c>
      <c r="C25" s="22" t="s">
        <v>1155</v>
      </c>
      <c r="D25" s="76" t="s">
        <v>1088</v>
      </c>
      <c r="E25" s="22" t="s">
        <v>1156</v>
      </c>
      <c r="F25" s="20" t="s">
        <v>302</v>
      </c>
      <c r="G25" s="20">
        <v>4</v>
      </c>
      <c r="H25" s="20">
        <v>0</v>
      </c>
      <c r="I25" s="20">
        <v>0</v>
      </c>
      <c r="J25" s="21">
        <v>44558</v>
      </c>
      <c r="K25" s="21">
        <v>44561</v>
      </c>
      <c r="L25" s="71">
        <v>1</v>
      </c>
      <c r="M25" s="74" t="s">
        <v>21</v>
      </c>
      <c r="N25" s="73" t="s">
        <v>1</v>
      </c>
    </row>
    <row r="26" spans="1:14" s="2" customFormat="1" ht="34.5" customHeight="1">
      <c r="A26" s="19" t="s">
        <v>1157</v>
      </c>
      <c r="B26" s="21">
        <v>44557</v>
      </c>
      <c r="C26" s="22" t="s">
        <v>1158</v>
      </c>
      <c r="D26" s="76" t="s">
        <v>1159</v>
      </c>
      <c r="E26" s="22" t="s">
        <v>1160</v>
      </c>
      <c r="F26" s="20" t="s">
        <v>151</v>
      </c>
      <c r="G26" s="20">
        <v>5</v>
      </c>
      <c r="H26" s="20">
        <v>0</v>
      </c>
      <c r="I26" s="20">
        <v>0</v>
      </c>
      <c r="J26" s="21">
        <v>44557</v>
      </c>
      <c r="K26" s="21">
        <v>44561</v>
      </c>
      <c r="L26" s="71">
        <v>1</v>
      </c>
      <c r="M26" s="74" t="s">
        <v>21</v>
      </c>
      <c r="N26" s="73" t="s">
        <v>1</v>
      </c>
    </row>
    <row r="27" spans="1:14" s="2" customFormat="1" ht="34.5" customHeight="1">
      <c r="A27" s="19" t="s">
        <v>1161</v>
      </c>
      <c r="B27" s="21">
        <v>44559</v>
      </c>
      <c r="C27" s="22" t="s">
        <v>1162</v>
      </c>
      <c r="D27" s="76" t="s">
        <v>1088</v>
      </c>
      <c r="E27" s="22" t="s">
        <v>1163</v>
      </c>
      <c r="F27" s="20" t="s">
        <v>1153</v>
      </c>
      <c r="G27" s="20">
        <v>3451</v>
      </c>
      <c r="H27" s="20">
        <v>0</v>
      </c>
      <c r="I27" s="20">
        <v>0</v>
      </c>
      <c r="J27" s="21">
        <v>44559</v>
      </c>
      <c r="K27" s="21">
        <v>48009</v>
      </c>
      <c r="L27" s="71">
        <f t="shared" si="0"/>
        <v>1.7681159420289853E-2</v>
      </c>
      <c r="M27" s="74" t="s">
        <v>21</v>
      </c>
      <c r="N27" s="73" t="s">
        <v>1</v>
      </c>
    </row>
    <row r="28" spans="1:14" s="2" customFormat="1" ht="34.5" customHeight="1">
      <c r="A28" s="19" t="s">
        <v>1164</v>
      </c>
      <c r="B28" s="21">
        <v>44560</v>
      </c>
      <c r="C28" s="22" t="s">
        <v>1165</v>
      </c>
      <c r="D28" s="76" t="s">
        <v>1088</v>
      </c>
      <c r="E28" s="22" t="s">
        <v>1166</v>
      </c>
      <c r="F28" s="22" t="s">
        <v>1167</v>
      </c>
      <c r="G28" s="20">
        <v>730</v>
      </c>
      <c r="H28" s="20">
        <v>0</v>
      </c>
      <c r="I28" s="20">
        <v>0</v>
      </c>
      <c r="J28" s="21">
        <v>44560</v>
      </c>
      <c r="K28" s="21">
        <v>45289</v>
      </c>
      <c r="L28" s="71">
        <f t="shared" si="0"/>
        <v>8.2304526748971193E-2</v>
      </c>
      <c r="M28" s="74" t="s">
        <v>21</v>
      </c>
      <c r="N28" s="73" t="s">
        <v>1</v>
      </c>
    </row>
    <row r="29" spans="1:14" s="2" customFormat="1" ht="34.5" customHeight="1">
      <c r="A29" s="19" t="s">
        <v>1168</v>
      </c>
      <c r="B29" s="21">
        <v>44560</v>
      </c>
      <c r="C29" s="22" t="s">
        <v>1169</v>
      </c>
      <c r="D29" s="76" t="s">
        <v>1170</v>
      </c>
      <c r="E29" s="22" t="s">
        <v>1171</v>
      </c>
      <c r="F29" s="20" t="s">
        <v>1172</v>
      </c>
      <c r="G29" s="20">
        <v>581</v>
      </c>
      <c r="H29" s="20">
        <v>0</v>
      </c>
      <c r="I29" s="20">
        <v>0</v>
      </c>
      <c r="J29" s="21">
        <v>44560</v>
      </c>
      <c r="K29" s="21">
        <v>45140</v>
      </c>
      <c r="L29" s="71">
        <f t="shared" si="0"/>
        <v>0.10344827586206896</v>
      </c>
      <c r="M29" s="74" t="s">
        <v>21</v>
      </c>
      <c r="N29" s="73" t="s">
        <v>1</v>
      </c>
    </row>
    <row r="350985" spans="1:10" ht="34.5" customHeight="1">
      <c r="A350985" s="1" t="s">
        <v>1173</v>
      </c>
      <c r="B350985" s="1" t="s">
        <v>1174</v>
      </c>
      <c r="C350985" s="1" t="s">
        <v>1175</v>
      </c>
      <c r="D350985" s="1" t="s">
        <v>1058</v>
      </c>
      <c r="E350985" s="1" t="s">
        <v>1176</v>
      </c>
      <c r="F350985" s="17" t="s">
        <v>1177</v>
      </c>
      <c r="G350985" s="1" t="s">
        <v>1178</v>
      </c>
      <c r="H350985" s="1" t="s">
        <v>1060</v>
      </c>
      <c r="I350985" s="1" t="s">
        <v>1060</v>
      </c>
      <c r="J350985" s="1" t="s">
        <v>1062</v>
      </c>
    </row>
    <row r="350986" spans="1:10" ht="34.5" customHeight="1">
      <c r="A350986" s="1" t="s">
        <v>1179</v>
      </c>
      <c r="B350986" s="1" t="s">
        <v>1180</v>
      </c>
      <c r="C350986" s="1" t="s">
        <v>1181</v>
      </c>
      <c r="D350986" s="1" t="s">
        <v>1063</v>
      </c>
      <c r="E350986" s="1" t="s">
        <v>1182</v>
      </c>
      <c r="F350986" s="17" t="s">
        <v>1183</v>
      </c>
      <c r="G350986" s="1" t="s">
        <v>1184</v>
      </c>
      <c r="H350986" s="1" t="s">
        <v>1065</v>
      </c>
      <c r="I350986" s="1" t="s">
        <v>1185</v>
      </c>
      <c r="J350986" s="1" t="s">
        <v>1067</v>
      </c>
    </row>
    <row r="350987" spans="1:10" ht="34.5" customHeight="1">
      <c r="B350987" s="1" t="s">
        <v>1186</v>
      </c>
      <c r="C350987" s="1" t="s">
        <v>1187</v>
      </c>
      <c r="D350987" s="1" t="s">
        <v>1068</v>
      </c>
      <c r="E350987" s="1" t="s">
        <v>1188</v>
      </c>
      <c r="F350987" s="17" t="s">
        <v>1189</v>
      </c>
      <c r="G350987" s="1" t="s">
        <v>1190</v>
      </c>
      <c r="H350987" s="1" t="s">
        <v>1070</v>
      </c>
      <c r="I350987" s="1" t="s">
        <v>1070</v>
      </c>
      <c r="J350987" s="1" t="s">
        <v>1072</v>
      </c>
    </row>
    <row r="350988" spans="1:10" ht="34.5" customHeight="1">
      <c r="C350988" s="1" t="s">
        <v>1191</v>
      </c>
      <c r="D350988" s="1" t="s">
        <v>1073</v>
      </c>
      <c r="E350988" s="1" t="s">
        <v>1192</v>
      </c>
      <c r="F350988" s="17" t="s">
        <v>1193</v>
      </c>
      <c r="G350988" s="1" t="s">
        <v>1074</v>
      </c>
      <c r="H350988" s="1" t="s">
        <v>1075</v>
      </c>
      <c r="I350988" s="1" t="s">
        <v>1194</v>
      </c>
      <c r="J350988" s="1" t="s">
        <v>1076</v>
      </c>
    </row>
    <row r="350989" spans="1:10" ht="34.5" customHeight="1">
      <c r="C350989" s="1" t="s">
        <v>1195</v>
      </c>
      <c r="D350989" s="1" t="s">
        <v>1077</v>
      </c>
      <c r="E350989" s="1" t="s">
        <v>1196</v>
      </c>
      <c r="F350989" s="17" t="s">
        <v>1197</v>
      </c>
      <c r="H350989" s="1" t="s">
        <v>1078</v>
      </c>
    </row>
    <row r="350990" spans="1:10" ht="34.5" customHeight="1">
      <c r="C350990" s="1" t="s">
        <v>1198</v>
      </c>
      <c r="D350990" s="1" t="s">
        <v>1079</v>
      </c>
      <c r="E350990" s="1" t="s">
        <v>1199</v>
      </c>
      <c r="F350990" s="17" t="s">
        <v>1200</v>
      </c>
    </row>
    <row r="350991" spans="1:10" ht="34.5" customHeight="1">
      <c r="C350991" s="1" t="s">
        <v>1201</v>
      </c>
      <c r="D350991" s="1" t="s">
        <v>1080</v>
      </c>
      <c r="F350991" s="17" t="s">
        <v>1202</v>
      </c>
    </row>
    <row r="350992" spans="1:10" ht="34.5" customHeight="1">
      <c r="C350992" s="1" t="s">
        <v>1203</v>
      </c>
      <c r="D350992" s="1" t="s">
        <v>1081</v>
      </c>
      <c r="F350992" s="17" t="s">
        <v>1204</v>
      </c>
    </row>
    <row r="350993" spans="3:6" ht="34.5" customHeight="1">
      <c r="C350993" s="1" t="s">
        <v>1205</v>
      </c>
      <c r="D350993" s="1" t="s">
        <v>1082</v>
      </c>
      <c r="F350993" s="17" t="s">
        <v>1206</v>
      </c>
    </row>
    <row r="350994" spans="3:6" ht="34.5" customHeight="1">
      <c r="C350994" s="1" t="s">
        <v>1207</v>
      </c>
      <c r="D350994" s="1" t="s">
        <v>1083</v>
      </c>
      <c r="F350994" s="17" t="s">
        <v>1208</v>
      </c>
    </row>
    <row r="350995" spans="3:6" ht="34.5" customHeight="1">
      <c r="C350995" s="1" t="s">
        <v>1209</v>
      </c>
      <c r="D350995" s="1" t="s">
        <v>1084</v>
      </c>
      <c r="F350995" s="17" t="s">
        <v>1210</v>
      </c>
    </row>
    <row r="350996" spans="3:6" ht="34.5" customHeight="1">
      <c r="C350996" s="1" t="s">
        <v>1211</v>
      </c>
      <c r="F350996" s="17" t="s">
        <v>1212</v>
      </c>
    </row>
    <row r="350997" spans="3:6" ht="34.5" customHeight="1">
      <c r="C350997" s="1" t="s">
        <v>1213</v>
      </c>
      <c r="F350997" s="17" t="s">
        <v>1214</v>
      </c>
    </row>
    <row r="350998" spans="3:6" ht="34.5" customHeight="1">
      <c r="C350998" s="1" t="s">
        <v>1215</v>
      </c>
      <c r="F350998" s="17" t="s">
        <v>1216</v>
      </c>
    </row>
    <row r="350999" spans="3:6" ht="34.5" customHeight="1">
      <c r="C350999" s="1" t="s">
        <v>1217</v>
      </c>
      <c r="F350999" s="17" t="s">
        <v>1218</v>
      </c>
    </row>
    <row r="351000" spans="3:6" ht="34.5" customHeight="1">
      <c r="C351000" s="1" t="s">
        <v>1219</v>
      </c>
      <c r="F351000" s="17" t="s">
        <v>1220</v>
      </c>
    </row>
    <row r="351001" spans="3:6" ht="34.5" customHeight="1">
      <c r="C351001" s="1" t="s">
        <v>1221</v>
      </c>
      <c r="F351001" s="17" t="s">
        <v>1222</v>
      </c>
    </row>
    <row r="351002" spans="3:6" ht="34.5" customHeight="1">
      <c r="C351002" s="1" t="s">
        <v>1223</v>
      </c>
      <c r="F351002" s="17" t="s">
        <v>1224</v>
      </c>
    </row>
    <row r="351003" spans="3:6" ht="34.5" customHeight="1">
      <c r="C351003" s="1" t="s">
        <v>1225</v>
      </c>
      <c r="F351003" s="17" t="s">
        <v>1226</v>
      </c>
    </row>
    <row r="351004" spans="3:6" ht="34.5" customHeight="1">
      <c r="C351004" s="1" t="s">
        <v>1227</v>
      </c>
      <c r="F351004" s="17" t="s">
        <v>1228</v>
      </c>
    </row>
    <row r="351005" spans="3:6" ht="34.5" customHeight="1">
      <c r="C351005" s="1" t="s">
        <v>1229</v>
      </c>
      <c r="F351005" s="17" t="s">
        <v>1230</v>
      </c>
    </row>
    <row r="351006" spans="3:6" ht="34.5" customHeight="1">
      <c r="C351006" s="1" t="s">
        <v>1231</v>
      </c>
      <c r="F351006" s="17" t="s">
        <v>1232</v>
      </c>
    </row>
    <row r="351007" spans="3:6" ht="34.5" customHeight="1">
      <c r="C351007" s="1" t="s">
        <v>1233</v>
      </c>
      <c r="F351007" s="17" t="s">
        <v>1234</v>
      </c>
    </row>
    <row r="351008" spans="3:6" ht="34.5" customHeight="1">
      <c r="C351008" s="1" t="s">
        <v>1235</v>
      </c>
      <c r="F351008" s="17" t="s">
        <v>1236</v>
      </c>
    </row>
    <row r="351009" spans="3:6" ht="34.5" customHeight="1">
      <c r="C351009" s="1" t="s">
        <v>1237</v>
      </c>
      <c r="F351009" s="17" t="s">
        <v>1238</v>
      </c>
    </row>
    <row r="351010" spans="3:6" ht="34.5" customHeight="1">
      <c r="C351010" s="1" t="s">
        <v>1239</v>
      </c>
      <c r="F351010" s="17" t="s">
        <v>1240</v>
      </c>
    </row>
    <row r="351011" spans="3:6" ht="34.5" customHeight="1">
      <c r="C351011" s="1" t="s">
        <v>1241</v>
      </c>
      <c r="F351011" s="17" t="s">
        <v>1242</v>
      </c>
    </row>
    <row r="351012" spans="3:6" ht="34.5" customHeight="1">
      <c r="C351012" s="1" t="s">
        <v>1243</v>
      </c>
      <c r="F351012" s="17" t="s">
        <v>1244</v>
      </c>
    </row>
    <row r="351013" spans="3:6" ht="34.5" customHeight="1">
      <c r="C351013" s="1" t="s">
        <v>1245</v>
      </c>
      <c r="F351013" s="17" t="s">
        <v>1246</v>
      </c>
    </row>
    <row r="351014" spans="3:6" ht="34.5" customHeight="1">
      <c r="C351014" s="1" t="s">
        <v>1247</v>
      </c>
      <c r="F351014" s="17" t="s">
        <v>1248</v>
      </c>
    </row>
    <row r="351015" spans="3:6" ht="34.5" customHeight="1">
      <c r="C351015" s="1" t="s">
        <v>1249</v>
      </c>
      <c r="F351015" s="17" t="s">
        <v>1250</v>
      </c>
    </row>
    <row r="351016" spans="3:6" ht="34.5" customHeight="1">
      <c r="C351016" s="1" t="s">
        <v>1251</v>
      </c>
      <c r="F351016" s="17" t="s">
        <v>1252</v>
      </c>
    </row>
    <row r="351017" spans="3:6" ht="34.5" customHeight="1">
      <c r="C351017" s="1" t="s">
        <v>1253</v>
      </c>
      <c r="F351017" s="17" t="s">
        <v>1254</v>
      </c>
    </row>
    <row r="351018" spans="3:6" ht="34.5" customHeight="1">
      <c r="C351018" s="1" t="s">
        <v>1255</v>
      </c>
      <c r="F351018" s="17" t="s">
        <v>1256</v>
      </c>
    </row>
    <row r="351019" spans="3:6" ht="34.5" customHeight="1">
      <c r="C351019" s="1" t="s">
        <v>1257</v>
      </c>
      <c r="F351019" s="17" t="s">
        <v>1258</v>
      </c>
    </row>
    <row r="351020" spans="3:6" ht="34.5" customHeight="1">
      <c r="C351020" s="1" t="s">
        <v>1259</v>
      </c>
      <c r="F351020" s="17" t="s">
        <v>1260</v>
      </c>
    </row>
    <row r="351021" spans="3:6" ht="34.5" customHeight="1">
      <c r="C351021" s="1" t="s">
        <v>1261</v>
      </c>
      <c r="F351021" s="17" t="s">
        <v>1262</v>
      </c>
    </row>
    <row r="351022" spans="3:6" ht="34.5" customHeight="1">
      <c r="C351022" s="1" t="s">
        <v>1263</v>
      </c>
      <c r="F351022" s="17" t="s">
        <v>1264</v>
      </c>
    </row>
    <row r="351023" spans="3:6" ht="34.5" customHeight="1">
      <c r="C351023" s="1" t="s">
        <v>1265</v>
      </c>
      <c r="F351023" s="17" t="s">
        <v>1266</v>
      </c>
    </row>
    <row r="351024" spans="3:6" ht="34.5" customHeight="1">
      <c r="C351024" s="1" t="s">
        <v>1267</v>
      </c>
      <c r="F351024" s="17" t="s">
        <v>1268</v>
      </c>
    </row>
    <row r="351025" spans="3:6" ht="34.5" customHeight="1">
      <c r="C351025" s="1" t="s">
        <v>1269</v>
      </c>
      <c r="F351025" s="17" t="s">
        <v>1270</v>
      </c>
    </row>
    <row r="351026" spans="3:6" ht="34.5" customHeight="1">
      <c r="C351026" s="1" t="s">
        <v>1271</v>
      </c>
      <c r="F351026" s="17" t="s">
        <v>1272</v>
      </c>
    </row>
    <row r="351027" spans="3:6" ht="34.5" customHeight="1">
      <c r="C351027" s="1" t="s">
        <v>1273</v>
      </c>
      <c r="F351027" s="17" t="s">
        <v>1274</v>
      </c>
    </row>
    <row r="351028" spans="3:6" ht="34.5" customHeight="1">
      <c r="C351028" s="1" t="s">
        <v>1275</v>
      </c>
      <c r="F351028" s="17" t="s">
        <v>1276</v>
      </c>
    </row>
    <row r="351029" spans="3:6" ht="34.5" customHeight="1">
      <c r="C351029" s="1" t="s">
        <v>1277</v>
      </c>
      <c r="F351029" s="17" t="s">
        <v>1278</v>
      </c>
    </row>
    <row r="351030" spans="3:6" ht="34.5" customHeight="1">
      <c r="C351030" s="1" t="s">
        <v>1279</v>
      </c>
      <c r="F351030" s="17" t="s">
        <v>1280</v>
      </c>
    </row>
    <row r="351031" spans="3:6" ht="34.5" customHeight="1">
      <c r="C351031" s="1" t="s">
        <v>1281</v>
      </c>
      <c r="F351031" s="17" t="s">
        <v>1282</v>
      </c>
    </row>
    <row r="351032" spans="3:6" ht="34.5" customHeight="1">
      <c r="C351032" s="1" t="s">
        <v>1283</v>
      </c>
      <c r="F351032" s="17" t="s">
        <v>1284</v>
      </c>
    </row>
    <row r="351033" spans="3:6" ht="34.5" customHeight="1">
      <c r="C351033" s="1" t="s">
        <v>1285</v>
      </c>
      <c r="F351033" s="17" t="s">
        <v>1286</v>
      </c>
    </row>
    <row r="351034" spans="3:6" ht="34.5" customHeight="1">
      <c r="C351034" s="1" t="s">
        <v>1287</v>
      </c>
      <c r="F351034" s="17" t="s">
        <v>1288</v>
      </c>
    </row>
    <row r="351035" spans="3:6" ht="34.5" customHeight="1">
      <c r="C351035" s="1" t="s">
        <v>1289</v>
      </c>
      <c r="F351035" s="17" t="s">
        <v>1290</v>
      </c>
    </row>
    <row r="351036" spans="3:6" ht="34.5" customHeight="1">
      <c r="F351036" s="17" t="s">
        <v>1291</v>
      </c>
    </row>
    <row r="351037" spans="3:6" ht="34.5" customHeight="1">
      <c r="F351037" s="17" t="s">
        <v>1292</v>
      </c>
    </row>
    <row r="351038" spans="3:6" ht="34.5" customHeight="1">
      <c r="F351038" s="17" t="s">
        <v>1293</v>
      </c>
    </row>
    <row r="351039" spans="3:6" ht="34.5" customHeight="1">
      <c r="F351039" s="17" t="s">
        <v>1186</v>
      </c>
    </row>
  </sheetData>
  <mergeCells count="1">
    <mergeCell ref="A1:K1"/>
  </mergeCells>
  <phoneticPr fontId="2" type="noConversion"/>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4" ma:contentTypeDescription="Crear nuevo documento." ma:contentTypeScope="" ma:versionID="bfb2807ea39f91b6ed542942f0f3d777">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600a9551fbfbcdba7d553171ee1473ac"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B5A657-31DE-4F7A-9572-2C9E2524DB9D}"/>
</file>

<file path=customXml/itemProps2.xml><?xml version="1.0" encoding="utf-8"?>
<ds:datastoreItem xmlns:ds="http://schemas.openxmlformats.org/officeDocument/2006/customXml" ds:itemID="{B0AD2F82-8F42-47E7-81F6-136C5EEA78FB}"/>
</file>

<file path=customXml/itemProps3.xml><?xml version="1.0" encoding="utf-8"?>
<ds:datastoreItem xmlns:ds="http://schemas.openxmlformats.org/officeDocument/2006/customXml" ds:itemID="{3673EC2A-F18B-4737-A71C-7D45C6C061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2021-09-13T16:05:29Z</dcterms:created>
  <dcterms:modified xsi:type="dcterms:W3CDTF">2022-09-26T17:25:48Z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