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style1.xml" ContentType="application/vnd.ms-office.chartstyle+xml"/>
  <Override PartName="/xl/charts/colors1.xml" ContentType="application/vnd.ms-office.chartcolorstyle+xml"/>
  <Override PartName="/xl/charts/chart14.xml" ContentType="application/vnd.openxmlformats-officedocument.drawingml.chart+xml"/>
  <Override PartName="/xl/charts/style2.xml" ContentType="application/vnd.ms-office.chartstyle+xml"/>
  <Override PartName="/xl/charts/colors2.xml" ContentType="application/vnd.ms-office.chartcolorstyle+xml"/>
  <Override PartName="/xl/charts/chart15.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ml.chartshapes+xml"/>
  <Override PartName="/xl/charts/chart16.xml" ContentType="application/vnd.openxmlformats-officedocument.drawingml.chart+xml"/>
  <Override PartName="/xl/charts/style4.xml" ContentType="application/vnd.ms-office.chartstyle+xml"/>
  <Override PartName="/xl/charts/colors4.xml" ContentType="application/vnd.ms-office.chartcolorstyle+xml"/>
  <Override PartName="/xl/charts/chart17.xml" ContentType="application/vnd.openxmlformats-officedocument.drawingml.chart+xml"/>
  <Override PartName="/xl/charts/style5.xml" ContentType="application/vnd.ms-office.chartstyle+xml"/>
  <Override PartName="/xl/charts/colors5.xml" ContentType="application/vnd.ms-office.chartcolorstyle+xml"/>
  <Override PartName="/xl/drawings/drawing3.xml" ContentType="application/vnd.openxmlformats-officedocument.drawingml.chartshapes+xml"/>
  <Override PartName="/xl/charts/chart18.xml" ContentType="application/vnd.openxmlformats-officedocument.drawingml.chart+xml"/>
  <Override PartName="/xl/charts/style6.xml" ContentType="application/vnd.ms-office.chartstyle+xml"/>
  <Override PartName="/xl/charts/colors6.xml" ContentType="application/vnd.ms-office.chartcolorstyle+xml"/>
  <Override PartName="/xl/drawings/drawing4.xml" ContentType="application/vnd.openxmlformats-officedocument.drawingml.chartshapes+xml"/>
  <Override PartName="/xl/charts/chart19.xml" ContentType="application/vnd.openxmlformats-officedocument.drawingml.chart+xml"/>
  <Override PartName="/xl/charts/style7.xml" ContentType="application/vnd.ms-office.chartstyle+xml"/>
  <Override PartName="/xl/charts/colors7.xml" ContentType="application/vnd.ms-office.chartcolorstyle+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12"/>
  <workbookPr filterPrivacy="1" defaultThemeVersion="124226"/>
  <xr:revisionPtr revIDLastSave="6" documentId="13_ncr:1_{5B46EA09-E2AC-4050-ADCA-48D084FC70EC}" xr6:coauthVersionLast="47" xr6:coauthVersionMax="47" xr10:uidLastSave="{3D4D9877-4D35-474B-AB6B-6AF6E1EDA93C}"/>
  <bookViews>
    <workbookView xWindow="-120" yWindow="-120" windowWidth="24240" windowHeight="13140" xr2:uid="{00000000-000D-0000-FFFF-FFFF00000000}"/>
  </bookViews>
  <sheets>
    <sheet name="ENCUESTA" sheetId="1" r:id="rId1"/>
    <sheet name="% INDIVIDUAL" sheetId="2" r:id="rId2"/>
  </sheets>
  <calcPr calcId="191028"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19" i="2" l="1"/>
  <c r="C27" i="2" l="1"/>
  <c r="B27" i="2"/>
  <c r="D26" i="2"/>
  <c r="D27" i="2" l="1"/>
  <c r="D114" i="2"/>
  <c r="H8" i="2"/>
  <c r="H3" i="2"/>
  <c r="D131" i="1"/>
  <c r="H131" i="1"/>
  <c r="C36" i="1"/>
  <c r="B36" i="1"/>
  <c r="D35" i="1"/>
  <c r="C132" i="1" l="1"/>
  <c r="B132" i="1"/>
  <c r="C115" i="2"/>
  <c r="B115" i="2"/>
  <c r="D115" i="2" s="1"/>
  <c r="D36" i="1"/>
  <c r="C106" i="2"/>
  <c r="B106" i="2"/>
  <c r="D105" i="2"/>
  <c r="C109" i="2" s="1"/>
  <c r="D104" i="2"/>
  <c r="C108" i="2" s="1"/>
  <c r="D97" i="2"/>
  <c r="E97" i="2" s="1"/>
  <c r="D98" i="2"/>
  <c r="E98" i="2" s="1"/>
  <c r="C99" i="2"/>
  <c r="B99" i="2"/>
  <c r="D96" i="2"/>
  <c r="F96" i="2" s="1"/>
  <c r="D90" i="2"/>
  <c r="B91" i="2" s="1"/>
  <c r="D89" i="2"/>
  <c r="F89" i="2" s="1"/>
  <c r="D52" i="2"/>
  <c r="H13" i="2"/>
  <c r="B37" i="1" l="1"/>
  <c r="C37" i="1"/>
  <c r="E96" i="2"/>
  <c r="F97" i="2"/>
  <c r="B108" i="2"/>
  <c r="D108" i="2" s="1"/>
  <c r="B109" i="2"/>
  <c r="D109" i="2" s="1"/>
  <c r="D106" i="2"/>
  <c r="B107" i="2" s="1"/>
  <c r="F98" i="2"/>
  <c r="D99" i="2"/>
  <c r="C100" i="2" s="1"/>
  <c r="E89" i="2"/>
  <c r="C91" i="2"/>
  <c r="D91" i="2" s="1"/>
  <c r="H4" i="1"/>
  <c r="C107" i="2" l="1"/>
  <c r="D107" i="2" s="1"/>
  <c r="B100" i="2"/>
  <c r="D100" i="2" s="1"/>
  <c r="C123" i="1"/>
  <c r="B123" i="1"/>
  <c r="D122" i="1"/>
  <c r="D121" i="1"/>
  <c r="C126" i="1" l="1"/>
  <c r="B126" i="1"/>
  <c r="C125" i="1"/>
  <c r="B125" i="1"/>
  <c r="D123" i="1"/>
  <c r="D114" i="1"/>
  <c r="D113" i="1"/>
  <c r="D112" i="1"/>
  <c r="C115" i="1"/>
  <c r="B115" i="1"/>
  <c r="C106" i="1"/>
  <c r="B106" i="1"/>
  <c r="D105" i="1"/>
  <c r="D106" i="1" s="1"/>
  <c r="D85" i="1"/>
  <c r="D84" i="1"/>
  <c r="D83" i="1"/>
  <c r="D82" i="1"/>
  <c r="D81" i="1"/>
  <c r="D74" i="1"/>
  <c r="D67" i="1"/>
  <c r="D66" i="1"/>
  <c r="D65" i="1"/>
  <c r="D64" i="1"/>
  <c r="D63" i="1"/>
  <c r="D56" i="1"/>
  <c r="D55" i="1"/>
  <c r="D54" i="1"/>
  <c r="B124" i="1" l="1"/>
  <c r="D125" i="1"/>
  <c r="D126" i="1"/>
  <c r="C124" i="1"/>
  <c r="D115" i="1"/>
  <c r="B116" i="1" s="1"/>
  <c r="F5" i="1"/>
  <c r="C4" i="2"/>
  <c r="D4" i="2"/>
  <c r="E4" i="2"/>
  <c r="F4" i="2"/>
  <c r="G4" i="2"/>
  <c r="B4" i="2"/>
  <c r="D132" i="1" l="1"/>
  <c r="C116" i="1"/>
  <c r="C5" i="1"/>
  <c r="D5" i="1"/>
  <c r="G5" i="1"/>
  <c r="E5" i="1"/>
  <c r="H16" i="1"/>
  <c r="H10" i="1"/>
  <c r="F11" i="1" l="1"/>
  <c r="C11" i="1"/>
  <c r="G11" i="1"/>
  <c r="D11" i="1"/>
  <c r="B11" i="1"/>
  <c r="E11" i="1"/>
  <c r="D43" i="1"/>
  <c r="D44" i="1"/>
  <c r="D45" i="1"/>
  <c r="D46" i="1"/>
  <c r="D47" i="1"/>
  <c r="D42" i="1"/>
  <c r="D27" i="1"/>
  <c r="D28" i="1"/>
  <c r="D26" i="1"/>
  <c r="C13" i="1" l="1"/>
  <c r="E9" i="2"/>
  <c r="B14" i="2"/>
  <c r="D9" i="2"/>
  <c r="G9" i="2"/>
  <c r="B9" i="2"/>
  <c r="F9" i="2"/>
  <c r="F14" i="2" l="1"/>
  <c r="E14" i="2"/>
  <c r="G14" i="2"/>
  <c r="C14" i="2"/>
  <c r="D14" i="2"/>
  <c r="D56" i="2"/>
  <c r="F56" i="2" s="1"/>
  <c r="H14" i="2" l="1"/>
  <c r="D18" i="2"/>
  <c r="E18" i="2" s="1"/>
  <c r="D34" i="2"/>
  <c r="F34" i="2" s="1"/>
  <c r="D44" i="2"/>
  <c r="F44" i="2" s="1"/>
  <c r="C21" i="2"/>
  <c r="B74" i="2"/>
  <c r="D79" i="2"/>
  <c r="E79" i="2" s="1"/>
  <c r="D19" i="2"/>
  <c r="E19" i="2" s="1"/>
  <c r="D33" i="2"/>
  <c r="F33" i="2" s="1"/>
  <c r="D37" i="2"/>
  <c r="E37" i="2" s="1"/>
  <c r="D45" i="2"/>
  <c r="F45" i="2" s="1"/>
  <c r="F52" i="2"/>
  <c r="D55" i="2"/>
  <c r="F55" i="2" s="1"/>
  <c r="D71" i="2"/>
  <c r="E71" i="2" s="1"/>
  <c r="E56" i="2"/>
  <c r="D80" i="2"/>
  <c r="F80" i="2" s="1"/>
  <c r="D54" i="2"/>
  <c r="E54" i="2" s="1"/>
  <c r="D83" i="2"/>
  <c r="E83" i="2" s="1"/>
  <c r="B21" i="2"/>
  <c r="D32" i="2"/>
  <c r="E32" i="2" s="1"/>
  <c r="D35" i="2"/>
  <c r="F35" i="2" s="1"/>
  <c r="C46" i="2"/>
  <c r="D53" i="2"/>
  <c r="F53" i="2" s="1"/>
  <c r="D69" i="2"/>
  <c r="D72" i="2"/>
  <c r="F72" i="2" s="1"/>
  <c r="C84" i="2"/>
  <c r="D82" i="2"/>
  <c r="C74" i="2"/>
  <c r="D20" i="2"/>
  <c r="E20" i="2" s="1"/>
  <c r="C38" i="2"/>
  <c r="D36" i="2"/>
  <c r="C57" i="2"/>
  <c r="D73" i="2"/>
  <c r="E73" i="2" s="1"/>
  <c r="D81" i="2"/>
  <c r="F81" i="2" s="1"/>
  <c r="B84" i="2"/>
  <c r="B46" i="2"/>
  <c r="D63" i="2"/>
  <c r="D70" i="2"/>
  <c r="E70" i="2" s="1"/>
  <c r="B57" i="2"/>
  <c r="B38" i="2"/>
  <c r="D43" i="2"/>
  <c r="E43" i="2" s="1"/>
  <c r="E36" i="2" l="1"/>
  <c r="B28" i="2"/>
  <c r="C28" i="2"/>
  <c r="D64" i="2"/>
  <c r="C48" i="2" s="1"/>
  <c r="E63" i="2"/>
  <c r="E52" i="2"/>
  <c r="E34" i="2"/>
  <c r="F36" i="2"/>
  <c r="F20" i="2"/>
  <c r="E44" i="2"/>
  <c r="F18" i="2"/>
  <c r="F37" i="2"/>
  <c r="F71" i="2"/>
  <c r="D21" i="2"/>
  <c r="C22" i="2" s="1"/>
  <c r="E53" i="2"/>
  <c r="F19" i="2"/>
  <c r="B59" i="2"/>
  <c r="C59" i="2"/>
  <c r="E33" i="2"/>
  <c r="E55" i="2"/>
  <c r="E81" i="2"/>
  <c r="C65" i="2"/>
  <c r="E72" i="2"/>
  <c r="D74" i="2"/>
  <c r="C75" i="2" s="1"/>
  <c r="F83" i="2"/>
  <c r="E45" i="2"/>
  <c r="F43" i="2"/>
  <c r="F54" i="2"/>
  <c r="F73" i="2"/>
  <c r="E80" i="2"/>
  <c r="F79" i="2"/>
  <c r="F82" i="2"/>
  <c r="E82" i="2"/>
  <c r="F70" i="2"/>
  <c r="F32" i="2"/>
  <c r="F63" i="2"/>
  <c r="F69" i="2"/>
  <c r="E69" i="2"/>
  <c r="E35" i="2"/>
  <c r="D84" i="2"/>
  <c r="C85" i="2" s="1"/>
  <c r="D38" i="2"/>
  <c r="B39" i="2" s="1"/>
  <c r="D57" i="2"/>
  <c r="C58" i="2" s="1"/>
  <c r="D46" i="2"/>
  <c r="B47" i="2" s="1"/>
  <c r="B48" i="2"/>
  <c r="D28" i="2" l="1"/>
  <c r="B65" i="2"/>
  <c r="F21" i="2"/>
  <c r="E21" i="2"/>
  <c r="D65" i="2"/>
  <c r="B75" i="2"/>
  <c r="D75" i="2" s="1"/>
  <c r="B85" i="2"/>
  <c r="D85" i="2" s="1"/>
  <c r="B22" i="2"/>
  <c r="D22" i="2" s="1"/>
  <c r="E22" i="2" s="1"/>
  <c r="B58" i="2"/>
  <c r="D58" i="2" s="1"/>
  <c r="C47" i="2"/>
  <c r="D47" i="2" s="1"/>
  <c r="C39" i="2"/>
  <c r="D39" i="2" s="1"/>
  <c r="F22" i="2" l="1"/>
  <c r="B48" i="1" l="1"/>
  <c r="C57" i="1" l="1"/>
  <c r="B97" i="1" l="1"/>
  <c r="C75" i="1"/>
  <c r="B57" i="1"/>
  <c r="C29" i="1"/>
  <c r="D94" i="1" l="1"/>
  <c r="C97" i="1"/>
  <c r="D92" i="1"/>
  <c r="C48" i="1"/>
  <c r="D96" i="1"/>
  <c r="D95" i="1"/>
  <c r="D93" i="1"/>
  <c r="B29" i="1"/>
  <c r="B75" i="1"/>
  <c r="C68" i="1"/>
  <c r="C99" i="1" l="1"/>
  <c r="B99" i="1"/>
  <c r="D75" i="1"/>
  <c r="C59" i="1"/>
  <c r="B59" i="1"/>
  <c r="C70" i="1"/>
  <c r="B70" i="1"/>
  <c r="D29" i="1"/>
  <c r="B30" i="1" s="1"/>
  <c r="D48" i="1"/>
  <c r="D57" i="1"/>
  <c r="B58" i="1" s="1"/>
  <c r="C17" i="1"/>
  <c r="B68" i="1"/>
  <c r="C86" i="1"/>
  <c r="B86" i="1"/>
  <c r="B49" i="1" l="1"/>
  <c r="C76" i="1"/>
  <c r="C107" i="1"/>
  <c r="B107" i="1"/>
  <c r="B76" i="1"/>
  <c r="C58" i="1"/>
  <c r="G17" i="1"/>
  <c r="F17" i="1"/>
  <c r="B17" i="1"/>
  <c r="E17" i="1"/>
  <c r="D17" i="1"/>
  <c r="C49" i="1"/>
  <c r="D97" i="1"/>
  <c r="C98" i="1" s="1"/>
  <c r="D86" i="1"/>
  <c r="D68" i="1"/>
  <c r="C69" i="1" s="1"/>
  <c r="B5" i="1"/>
  <c r="D37" i="1" l="1"/>
  <c r="D76" i="1"/>
  <c r="D124" i="1"/>
  <c r="D107" i="1"/>
  <c r="B87" i="1"/>
  <c r="B69" i="1"/>
  <c r="D69" i="1" s="1"/>
  <c r="D58" i="1"/>
  <c r="D49" i="1"/>
  <c r="B98" i="1"/>
  <c r="C87" i="1"/>
  <c r="C30" i="1"/>
  <c r="H5" i="1"/>
  <c r="D98" i="1" l="1"/>
  <c r="D99" i="1"/>
  <c r="D116" i="1"/>
  <c r="D87" i="1"/>
  <c r="D30" i="1"/>
  <c r="H11" i="1"/>
  <c r="H17" i="1"/>
  <c r="H4"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B3" authorId="0" shapeId="0" xr:uid="{00000000-0006-0000-0000-000001000000}">
      <text>
        <r>
          <rPr>
            <b/>
            <sz val="9"/>
            <color indexed="81"/>
            <rFont val="Tahoma"/>
            <family val="2"/>
          </rPr>
          <t>Muy Satisfecho</t>
        </r>
      </text>
    </comment>
    <comment ref="C3" authorId="0" shapeId="0" xr:uid="{00000000-0006-0000-0000-000002000000}">
      <text>
        <r>
          <rPr>
            <b/>
            <sz val="9"/>
            <color indexed="81"/>
            <rFont val="Tahoma"/>
            <family val="2"/>
          </rPr>
          <t>Satisfecho</t>
        </r>
      </text>
    </comment>
    <comment ref="D3" authorId="0" shapeId="0" xr:uid="{00000000-0006-0000-0000-000003000000}">
      <text>
        <r>
          <rPr>
            <b/>
            <sz val="9"/>
            <color indexed="81"/>
            <rFont val="Tahoma"/>
            <family val="2"/>
          </rPr>
          <t>Deficiente</t>
        </r>
      </text>
    </comment>
    <comment ref="E3" authorId="0" shapeId="0" xr:uid="{00000000-0006-0000-0000-000004000000}">
      <text>
        <r>
          <rPr>
            <b/>
            <sz val="9"/>
            <color indexed="81"/>
            <rFont val="Tahoma"/>
            <family val="2"/>
          </rPr>
          <t>Malo</t>
        </r>
      </text>
    </comment>
    <comment ref="F3" authorId="0" shapeId="0" xr:uid="{00000000-0006-0000-0000-000005000000}">
      <text>
        <r>
          <rPr>
            <b/>
            <sz val="9"/>
            <color indexed="81"/>
            <rFont val="Tahoma"/>
            <family val="2"/>
          </rPr>
          <t>Muy Malo</t>
        </r>
      </text>
    </comment>
    <comment ref="G3" authorId="0" shapeId="0" xr:uid="{00000000-0006-0000-0000-000006000000}">
      <text>
        <r>
          <rPr>
            <b/>
            <sz val="9"/>
            <color indexed="81"/>
            <rFont val="Tahoma"/>
            <family val="2"/>
          </rPr>
          <t>No Sabe/ No Responde</t>
        </r>
      </text>
    </comment>
    <comment ref="B9" authorId="0" shapeId="0" xr:uid="{00000000-0006-0000-0000-000007000000}">
      <text>
        <r>
          <rPr>
            <b/>
            <sz val="9"/>
            <color indexed="81"/>
            <rFont val="Tahoma"/>
            <family val="2"/>
          </rPr>
          <t>Muy Satisfecho</t>
        </r>
      </text>
    </comment>
    <comment ref="C9" authorId="0" shapeId="0" xr:uid="{00000000-0006-0000-0000-000008000000}">
      <text>
        <r>
          <rPr>
            <b/>
            <sz val="9"/>
            <color indexed="81"/>
            <rFont val="Tahoma"/>
            <family val="2"/>
          </rPr>
          <t>Satisfecho</t>
        </r>
      </text>
    </comment>
    <comment ref="D9" authorId="0" shapeId="0" xr:uid="{00000000-0006-0000-0000-000009000000}">
      <text>
        <r>
          <rPr>
            <b/>
            <sz val="9"/>
            <color indexed="81"/>
            <rFont val="Tahoma"/>
            <family val="2"/>
          </rPr>
          <t>Deficiente</t>
        </r>
      </text>
    </comment>
    <comment ref="E9" authorId="0" shapeId="0" xr:uid="{00000000-0006-0000-0000-00000A000000}">
      <text>
        <r>
          <rPr>
            <b/>
            <sz val="9"/>
            <color indexed="81"/>
            <rFont val="Tahoma"/>
            <family val="2"/>
          </rPr>
          <t>Malo</t>
        </r>
      </text>
    </comment>
    <comment ref="F9" authorId="0" shapeId="0" xr:uid="{00000000-0006-0000-0000-00000B000000}">
      <text>
        <r>
          <rPr>
            <b/>
            <sz val="9"/>
            <color indexed="81"/>
            <rFont val="Tahoma"/>
            <family val="2"/>
          </rPr>
          <t>Muy Malo</t>
        </r>
      </text>
    </comment>
    <comment ref="G9" authorId="0" shapeId="0" xr:uid="{00000000-0006-0000-0000-00000C000000}">
      <text>
        <r>
          <rPr>
            <b/>
            <sz val="9"/>
            <color indexed="81"/>
            <rFont val="Tahoma"/>
            <family val="2"/>
          </rPr>
          <t>No Sabe/ No Responde</t>
        </r>
      </text>
    </comment>
    <comment ref="B15" authorId="0" shapeId="0" xr:uid="{00000000-0006-0000-0000-00000D000000}">
      <text>
        <r>
          <rPr>
            <b/>
            <sz val="9"/>
            <color indexed="81"/>
            <rFont val="Tahoma"/>
            <family val="2"/>
          </rPr>
          <t>Muy Satisfecho</t>
        </r>
      </text>
    </comment>
    <comment ref="C15" authorId="0" shapeId="0" xr:uid="{00000000-0006-0000-0000-00000E000000}">
      <text>
        <r>
          <rPr>
            <b/>
            <sz val="9"/>
            <color indexed="81"/>
            <rFont val="Tahoma"/>
            <family val="2"/>
          </rPr>
          <t>Satisfecho</t>
        </r>
      </text>
    </comment>
    <comment ref="D15" authorId="0" shapeId="0" xr:uid="{00000000-0006-0000-0000-00000F000000}">
      <text>
        <r>
          <rPr>
            <b/>
            <sz val="9"/>
            <color indexed="81"/>
            <rFont val="Tahoma"/>
            <family val="2"/>
          </rPr>
          <t>Deficiente</t>
        </r>
      </text>
    </comment>
    <comment ref="E15" authorId="0" shapeId="0" xr:uid="{00000000-0006-0000-0000-000010000000}">
      <text>
        <r>
          <rPr>
            <b/>
            <sz val="9"/>
            <color indexed="81"/>
            <rFont val="Tahoma"/>
            <family val="2"/>
          </rPr>
          <t>Malo</t>
        </r>
      </text>
    </comment>
    <comment ref="F15" authorId="0" shapeId="0" xr:uid="{00000000-0006-0000-0000-000011000000}">
      <text>
        <r>
          <rPr>
            <b/>
            <sz val="9"/>
            <color indexed="81"/>
            <rFont val="Tahoma"/>
            <family val="2"/>
          </rPr>
          <t>Muy Malo</t>
        </r>
      </text>
    </comment>
    <comment ref="G15" authorId="0" shapeId="0" xr:uid="{00000000-0006-0000-0000-000012000000}">
      <text>
        <r>
          <rPr>
            <b/>
            <sz val="9"/>
            <color indexed="81"/>
            <rFont val="Tahoma"/>
            <family val="2"/>
          </rPr>
          <t>No Sabe/ No Responde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B2" authorId="0" shapeId="0" xr:uid="{00000000-0006-0000-0100-000001000000}">
      <text>
        <r>
          <rPr>
            <b/>
            <sz val="9"/>
            <color indexed="81"/>
            <rFont val="Tahoma"/>
            <family val="2"/>
          </rPr>
          <t>Muy Satisfecho</t>
        </r>
      </text>
    </comment>
    <comment ref="C2" authorId="0" shapeId="0" xr:uid="{00000000-0006-0000-0100-000002000000}">
      <text>
        <r>
          <rPr>
            <b/>
            <sz val="9"/>
            <color indexed="81"/>
            <rFont val="Tahoma"/>
            <family val="2"/>
          </rPr>
          <t>Satisfecho</t>
        </r>
      </text>
    </comment>
    <comment ref="D2" authorId="0" shapeId="0" xr:uid="{00000000-0006-0000-0100-000003000000}">
      <text>
        <r>
          <rPr>
            <b/>
            <sz val="9"/>
            <color indexed="81"/>
            <rFont val="Tahoma"/>
            <family val="2"/>
          </rPr>
          <t>Deficiente</t>
        </r>
      </text>
    </comment>
    <comment ref="E2" authorId="0" shapeId="0" xr:uid="{00000000-0006-0000-0100-000004000000}">
      <text>
        <r>
          <rPr>
            <b/>
            <sz val="9"/>
            <color indexed="81"/>
            <rFont val="Tahoma"/>
            <family val="2"/>
          </rPr>
          <t>Malo</t>
        </r>
      </text>
    </comment>
    <comment ref="F2" authorId="0" shapeId="0" xr:uid="{00000000-0006-0000-0100-000005000000}">
      <text>
        <r>
          <rPr>
            <b/>
            <sz val="9"/>
            <color indexed="81"/>
            <rFont val="Tahoma"/>
            <family val="2"/>
          </rPr>
          <t>Muy Malo</t>
        </r>
      </text>
    </comment>
    <comment ref="G2" authorId="0" shapeId="0" xr:uid="{00000000-0006-0000-0100-000006000000}">
      <text>
        <r>
          <rPr>
            <b/>
            <sz val="9"/>
            <color indexed="81"/>
            <rFont val="Tahoma"/>
            <family val="2"/>
          </rPr>
          <t>No Sabe/ No Responde</t>
        </r>
      </text>
    </comment>
    <comment ref="B7" authorId="0" shapeId="0" xr:uid="{00000000-0006-0000-0100-000007000000}">
      <text>
        <r>
          <rPr>
            <b/>
            <sz val="9"/>
            <color indexed="81"/>
            <rFont val="Tahoma"/>
            <family val="2"/>
          </rPr>
          <t>Muy Satisfecho</t>
        </r>
      </text>
    </comment>
    <comment ref="C7" authorId="0" shapeId="0" xr:uid="{00000000-0006-0000-0100-000008000000}">
      <text>
        <r>
          <rPr>
            <b/>
            <sz val="9"/>
            <color indexed="81"/>
            <rFont val="Tahoma"/>
            <family val="2"/>
          </rPr>
          <t>Satisfecho</t>
        </r>
      </text>
    </comment>
    <comment ref="D7" authorId="0" shapeId="0" xr:uid="{00000000-0006-0000-0100-000009000000}">
      <text>
        <r>
          <rPr>
            <b/>
            <sz val="9"/>
            <color indexed="81"/>
            <rFont val="Tahoma"/>
            <family val="2"/>
          </rPr>
          <t>Deficiente</t>
        </r>
      </text>
    </comment>
    <comment ref="E7" authorId="0" shapeId="0" xr:uid="{00000000-0006-0000-0100-00000A000000}">
      <text>
        <r>
          <rPr>
            <b/>
            <sz val="9"/>
            <color indexed="81"/>
            <rFont val="Tahoma"/>
            <family val="2"/>
          </rPr>
          <t>Malo</t>
        </r>
      </text>
    </comment>
    <comment ref="F7" authorId="0" shapeId="0" xr:uid="{00000000-0006-0000-0100-00000B000000}">
      <text>
        <r>
          <rPr>
            <b/>
            <sz val="9"/>
            <color indexed="81"/>
            <rFont val="Tahoma"/>
            <family val="2"/>
          </rPr>
          <t>Muy Malo</t>
        </r>
      </text>
    </comment>
    <comment ref="G7" authorId="0" shapeId="0" xr:uid="{00000000-0006-0000-0100-00000C000000}">
      <text>
        <r>
          <rPr>
            <b/>
            <sz val="9"/>
            <color indexed="81"/>
            <rFont val="Tahoma"/>
            <family val="2"/>
          </rPr>
          <t>No Sabe/ No Responde</t>
        </r>
      </text>
    </comment>
    <comment ref="B12" authorId="0" shapeId="0" xr:uid="{00000000-0006-0000-0100-00000D000000}">
      <text>
        <r>
          <rPr>
            <b/>
            <sz val="9"/>
            <color indexed="81"/>
            <rFont val="Tahoma"/>
            <family val="2"/>
          </rPr>
          <t>Muy Satisfecho</t>
        </r>
      </text>
    </comment>
    <comment ref="C12" authorId="0" shapeId="0" xr:uid="{00000000-0006-0000-0100-00000E000000}">
      <text>
        <r>
          <rPr>
            <b/>
            <sz val="9"/>
            <color indexed="81"/>
            <rFont val="Tahoma"/>
            <family val="2"/>
          </rPr>
          <t>Satisfecho</t>
        </r>
      </text>
    </comment>
    <comment ref="D12" authorId="0" shapeId="0" xr:uid="{00000000-0006-0000-0100-00000F000000}">
      <text>
        <r>
          <rPr>
            <b/>
            <sz val="9"/>
            <color indexed="81"/>
            <rFont val="Tahoma"/>
            <family val="2"/>
          </rPr>
          <t>Deficiente</t>
        </r>
      </text>
    </comment>
    <comment ref="E12" authorId="0" shapeId="0" xr:uid="{00000000-0006-0000-0100-000010000000}">
      <text>
        <r>
          <rPr>
            <b/>
            <sz val="9"/>
            <color indexed="81"/>
            <rFont val="Tahoma"/>
            <family val="2"/>
          </rPr>
          <t>Malo</t>
        </r>
      </text>
    </comment>
    <comment ref="F12" authorId="0" shapeId="0" xr:uid="{00000000-0006-0000-0100-000011000000}">
      <text>
        <r>
          <rPr>
            <b/>
            <sz val="9"/>
            <color indexed="81"/>
            <rFont val="Tahoma"/>
            <family val="2"/>
          </rPr>
          <t>Muy Malo</t>
        </r>
      </text>
    </comment>
    <comment ref="G12" authorId="0" shapeId="0" xr:uid="{00000000-0006-0000-0100-000012000000}">
      <text>
        <r>
          <rPr>
            <b/>
            <sz val="9"/>
            <color indexed="81"/>
            <rFont val="Tahoma"/>
            <family val="2"/>
          </rPr>
          <t>No Sabe/ No Responde</t>
        </r>
      </text>
    </comment>
  </commentList>
</comments>
</file>

<file path=xl/sharedStrings.xml><?xml version="1.0" encoding="utf-8"?>
<sst xmlns="http://schemas.openxmlformats.org/spreadsheetml/2006/main" count="330" uniqueCount="76">
  <si>
    <t>COMPONENTE 1: NECESIDADES BÁSICAS</t>
  </si>
  <si>
    <t>DESCRIPCIÓN</t>
  </si>
  <si>
    <t>MUY SATISFECHO</t>
  </si>
  <si>
    <t>SATISFECHO</t>
  </si>
  <si>
    <t>DEFICIENTE</t>
  </si>
  <si>
    <t>MALO</t>
  </si>
  <si>
    <t>MUY MALO</t>
  </si>
  <si>
    <t>NO SABE NO RESPONDE</t>
  </si>
  <si>
    <t>No. Encuestas</t>
  </si>
  <si>
    <t>¿Cómo califica usted el servicio que presta la Dirección Seccional de Administración Judicial de Ibagué  a través del grupo de Seguridad y Salud en el Trabajo y Bienestar Social?</t>
  </si>
  <si>
    <t>PORCENTAJE</t>
  </si>
  <si>
    <t>COMPONENTE 2: NECESIDADES TECNOLÓGICAS</t>
  </si>
  <si>
    <t>¿Cómo califica usted el servicio que presta el Área de Gestión Tecnológica (Equipos de computo, impresoras, dispositivos de almacenamiento,  Scanner, Grabadoras, Salas de Audiencias  y la solución de problemas de conectividad?</t>
  </si>
  <si>
    <t>COMPONENTE 3: SISTEMAS DE INFORMACIÓN</t>
  </si>
  <si>
    <t>Qué tan satisfecho se encuentra con la utilidad que le presta el portal web de la Rama Judicial</t>
  </si>
  <si>
    <t>PORCENTAJES</t>
  </si>
  <si>
    <t>RESPONDER LAS SIGUIENTES PREGUNTAS (SI) O (NO)</t>
  </si>
  <si>
    <t>COMPONENTE 4: NECESIDADES INFORMÁTICAS</t>
  </si>
  <si>
    <t>SI</t>
  </si>
  <si>
    <t>NO</t>
  </si>
  <si>
    <t>¿Su oficina cuenta con conexión a internet?</t>
  </si>
  <si>
    <t>¿Utiliza usted el correo institucional?</t>
  </si>
  <si>
    <t>¿Consulta usted la páginaweb de la Rama Judicial Link Consejo Seccional de la Judicatura del Tolima: http//www.ramajudicial.gov.co?</t>
  </si>
  <si>
    <t>TOTALES</t>
  </si>
  <si>
    <t>COMPONENTE 5: PLAN DE DIGITALIZACIÓN</t>
  </si>
  <si>
    <t>¿Considera que el plan de digitalización contribuyo a brindar un mejor servicio en el marco de la virtualidad?</t>
  </si>
  <si>
    <t>COMPONENTE 6: SOBRE INFRAESTRUCTURA FÍSICA</t>
  </si>
  <si>
    <t>¿su oficina cuenta con iluminación suficiente?</t>
  </si>
  <si>
    <t>¿Su oficina cuenta con un espacio suficiente para el desempeño de sus funciones?</t>
  </si>
  <si>
    <t>¿Su oficina cuenta con la ventilación suficiente para el desempeño de sus funciones?</t>
  </si>
  <si>
    <t>¿Su oficina cuenta con las condiciones de seguridad física para el desempeño de sus funciones?</t>
  </si>
  <si>
    <t>¿Su oficina cuenta con condiciones propias para evitar la contaminación auditiva?</t>
  </si>
  <si>
    <t>¿Considera que el mobiliario de oficina y puesto de trabajo es adecuado para el desempeño de sus funciones?</t>
  </si>
  <si>
    <t>COMPONENTE 7: TALENTO HUMANO</t>
  </si>
  <si>
    <t>¿Está usted satisfecho con la oportunidad en el pago de la nómina y demás prestaciones sociales?</t>
  </si>
  <si>
    <t>¿Está usted satisfecho con las actividades desarrolladas por la ARL Positiva?</t>
  </si>
  <si>
    <t>¿Está usted satisfecho con las actividades de Bienestar Social?</t>
  </si>
  <si>
    <t>COMPONENTE 8: ADMINISTRACIÓN DE LA CARRERA JUDICIAL</t>
  </si>
  <si>
    <t>¿Está usted satisfecho  con la forma que el Consejo Seccional de la Judicatura del Tolima del Tolima Administra la Carrera Judicial (Traslados, permisos de estudio, permisos de residencia, lista de elegibles, entre otros?</t>
  </si>
  <si>
    <t>¿Conoce usted el Acuerdo PSAA16-10618 de 2016 por medio del cual se reglamenta la calificación integral de servicios de los servidores judiciales?</t>
  </si>
  <si>
    <t>¿Conoce usted el Plan Nacional de Formación de la Rama Judicial?</t>
  </si>
  <si>
    <t>¿Está usted satisfecho con los temas desarrollados en las jornadas de formación y capacitación que ofrece la Escuela Judicial Rodrigo Lara Bonilla?</t>
  </si>
  <si>
    <t>¿Está usted satisfecho con las capacitaciones a través de video conferencia?</t>
  </si>
  <si>
    <t>MANJEO DE LA CARRERA JUDICIAL</t>
  </si>
  <si>
    <t>COMPONENTE 9: PLAN SECTORIAL DE DESARROLLO</t>
  </si>
  <si>
    <t>¿Conoce Usted  el Plan Sectorial  de Desarrollo de la Rama Judicial 2023-2026?</t>
  </si>
  <si>
    <t>COMPONENTE 10: SALUD OCUPACIONAL</t>
  </si>
  <si>
    <t>¿Sabe usted cómo se reporta un accidente de trabajo?</t>
  </si>
  <si>
    <t>¿Sabe usted cómo es el procedimiento  para reportar una enfermedad laboral?</t>
  </si>
  <si>
    <t>¿En algún momento ha sentido usted Estrés laboral?</t>
  </si>
  <si>
    <t>¿Conoce usted conductas de acoso laboral?</t>
  </si>
  <si>
    <t>¿Sabe usted que es un incidente y un accidente?</t>
  </si>
  <si>
    <t>COMPONENTE 11: PERSPECTIVA DE GÉNERO</t>
  </si>
  <si>
    <t>¿Conoce usted el ordenamiento  jurídico que reglamenta la perspectiva de género?</t>
  </si>
  <si>
    <t>¿Ha proferido usted decisiones con perspectiva de género?</t>
  </si>
  <si>
    <t>¿Conoce  usted mecanismos de prevención, protección y erradicacion de violencia de género?</t>
  </si>
  <si>
    <t>¿Le gustaría vincularse como formador o facilitador en temas de perspectiva de género?</t>
  </si>
  <si>
    <t>¿Conoce usted cómo está integrado  el Comité Seccional de Género?</t>
  </si>
  <si>
    <t>Vincularse como formador o facilitador en temas de perspectiva de genero</t>
  </si>
  <si>
    <t>COMPONENTE 12: MEDIO AMBIENTE</t>
  </si>
  <si>
    <t>¿Implementa Buenas Practicas en el Marco de la Protección Ambiental (Acuerdo PSAA14-10160), uso racional del Papel, Tóner, Agua, Energía?</t>
  </si>
  <si>
    <t>COMPONENTE 13: CONOCIMIENTO DISTRIBUCIÓN DE LA DSAJ - IBAGUÉ</t>
  </si>
  <si>
    <t>¿En caso de requerir algún mantenimiento o mejora en la infraestructura física, conoce a que dependencia de la DSAJ - Ibagué,  debe elevar la solicitud?</t>
  </si>
  <si>
    <t>¿Conoce a que dependencia de la DSAJ - Ibagué,  debe reportar un daño en la línea telefónica?</t>
  </si>
  <si>
    <t>¿Conoce a que dependencia de la DSAJ - Ibagué,  debe reportar inconvenientes con el servido de aseo y/o vigilancia.?</t>
  </si>
  <si>
    <t>COMPONENTE 14: CONOCIMIENTO EN CALIDAD Y CONTROL</t>
  </si>
  <si>
    <t>Le gustaría profundizar y tener un conocimiento más amplio del Sistema Integrado de Gestión y Control de la Calidad - SIGCMA (Acuerdo PSAA14-10161)</t>
  </si>
  <si>
    <t>¿Conoce la importancia de implementar el modelo de control interno en la gestión judicial y administrativa?</t>
  </si>
  <si>
    <t>le gustaría profundizar y tener un conocimiento más amplio del Sistema Integrado de Gestión y Control de la Calidad - SIGCMA.</t>
  </si>
  <si>
    <t>COMPONENTE 15: TRANSPARENCIA Y ETICA PÚBLICA</t>
  </si>
  <si>
    <t>¿Implementa programas de transparencia y ética pública en la gestión judicial y administrativa?</t>
  </si>
  <si>
    <t>¿Su oficina cuenta con condiciones propias para evitar la contaminación auditiva  exigidas para el desempeño de sus funciones?</t>
  </si>
  <si>
    <t>¿Considera que el mobiliario (Escritorio, silla, puesto de trabajo) es adecuado para el desempeño de sus funciones?</t>
  </si>
  <si>
    <t>COMPONENTE 9: PLAN NACIONAL DE DESARROLLO</t>
  </si>
  <si>
    <t>¿Ha proferido decisiones con perspectiva de género?</t>
  </si>
  <si>
    <t>aplica los principios del MECI de Autocontrol, Autorregulación y Autogestión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</si>
</sst>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0.0%"/>
    <numFmt numFmtId="166" formatCode="0.0"/>
  </numFmts>
  <fonts count="14">
    <font>
      <sz val="11"/>
      <color theme="1"/>
      <name val="Calibri"/>
      <family val="2"/>
      <scheme val="minor"/>
    </font>
    <font>
      <b/>
      <sz val="11"/>
      <color theme="1"/>
      <name val="Calibri"/>
      <family val="2"/>
      <scheme val="minor"/>
    </font>
    <font>
      <b/>
      <sz val="9"/>
      <color indexed="81"/>
      <name val="Tahoma"/>
      <family val="2"/>
    </font>
    <font>
      <b/>
      <sz val="12"/>
      <color theme="1"/>
      <name val="Calibri"/>
      <family val="2"/>
      <scheme val="minor"/>
    </font>
    <font>
      <sz val="14"/>
      <color theme="1"/>
      <name val="Calibri"/>
      <family val="2"/>
      <scheme val="minor"/>
    </font>
    <font>
      <b/>
      <sz val="14"/>
      <color theme="1"/>
      <name val="Calibri"/>
      <family val="2"/>
      <scheme val="minor"/>
    </font>
    <font>
      <sz val="11"/>
      <color theme="1"/>
      <name val="Calibri"/>
      <family val="2"/>
      <scheme val="minor"/>
    </font>
    <font>
      <b/>
      <sz val="14"/>
      <color theme="0"/>
      <name val="Calibri"/>
      <family val="2"/>
      <scheme val="minor"/>
    </font>
    <font>
      <b/>
      <sz val="12"/>
      <color theme="0"/>
      <name val="Calibri"/>
      <family val="2"/>
      <scheme val="minor"/>
    </font>
    <font>
      <b/>
      <sz val="11"/>
      <color theme="1"/>
      <name val="Arial"/>
      <family val="2"/>
    </font>
    <font>
      <sz val="11"/>
      <color theme="1"/>
      <name val="Arial"/>
      <family val="2"/>
    </font>
    <font>
      <b/>
      <sz val="9"/>
      <color theme="1"/>
      <name val="Arial"/>
      <family val="2"/>
    </font>
    <font>
      <sz val="14"/>
      <color theme="1"/>
      <name val="Arial"/>
      <family val="2"/>
    </font>
    <font>
      <b/>
      <sz val="14"/>
      <color theme="1"/>
      <name val="Arial"/>
      <family val="2"/>
    </font>
  </fonts>
  <fills count="13">
    <fill>
      <patternFill patternType="none"/>
    </fill>
    <fill>
      <patternFill patternType="gray125"/>
    </fill>
    <fill>
      <patternFill patternType="solid">
        <fgColor theme="6" tint="-0.249977111117893"/>
        <bgColor indexed="64"/>
      </patternFill>
    </fill>
    <fill>
      <patternFill patternType="solid">
        <fgColor rgb="FFFFFF00"/>
        <bgColor indexed="64"/>
      </patternFill>
    </fill>
    <fill>
      <patternFill patternType="solid">
        <fgColor rgb="FFFFC000"/>
        <bgColor indexed="64"/>
      </patternFill>
    </fill>
    <fill>
      <patternFill patternType="solid">
        <fgColor theme="6"/>
        <bgColor indexed="64"/>
      </patternFill>
    </fill>
    <fill>
      <patternFill patternType="solid">
        <fgColor theme="9" tint="0.59999389629810485"/>
        <bgColor indexed="64"/>
      </patternFill>
    </fill>
    <fill>
      <patternFill patternType="solid">
        <fgColor theme="0"/>
        <bgColor indexed="64"/>
      </patternFill>
    </fill>
    <fill>
      <patternFill patternType="solid">
        <fgColor theme="3" tint="0.59999389629810485"/>
        <bgColor indexed="64"/>
      </patternFill>
    </fill>
    <fill>
      <patternFill patternType="solid">
        <fgColor theme="6" tint="0.59999389629810485"/>
        <bgColor indexed="64"/>
      </patternFill>
    </fill>
    <fill>
      <patternFill patternType="solid">
        <fgColor rgb="FFC00000"/>
        <bgColor indexed="64"/>
      </patternFill>
    </fill>
    <fill>
      <patternFill patternType="solid">
        <fgColor rgb="FF00B0F0"/>
        <bgColor indexed="64"/>
      </patternFill>
    </fill>
    <fill>
      <patternFill patternType="solid">
        <fgColor rgb="FFFF000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s>
  <cellStyleXfs count="3">
    <xf numFmtId="0" fontId="0" fillId="0" borderId="0"/>
    <xf numFmtId="164" fontId="6" fillId="0" borderId="0" applyFont="0" applyFill="0" applyBorder="0" applyAlignment="0" applyProtection="0"/>
    <xf numFmtId="9" fontId="6" fillId="0" borderId="0" applyFont="0" applyFill="0" applyBorder="0" applyAlignment="0" applyProtection="0"/>
  </cellStyleXfs>
  <cellXfs count="98">
    <xf numFmtId="0" fontId="0" fillId="0" borderId="0" xfId="0"/>
    <xf numFmtId="0" fontId="1" fillId="7" borderId="0" xfId="0" applyFont="1" applyFill="1"/>
    <xf numFmtId="0" fontId="0" fillId="7" borderId="0" xfId="0" applyFill="1"/>
    <xf numFmtId="0" fontId="0" fillId="7" borderId="1" xfId="0" applyFill="1" applyBorder="1"/>
    <xf numFmtId="0" fontId="3" fillId="2" borderId="1" xfId="0" applyFont="1" applyFill="1" applyBorder="1" applyAlignment="1">
      <alignment horizontal="center"/>
    </xf>
    <xf numFmtId="0" fontId="1" fillId="6" borderId="4" xfId="0" applyFont="1" applyFill="1" applyBorder="1" applyAlignment="1">
      <alignment horizontal="center"/>
    </xf>
    <xf numFmtId="0" fontId="0" fillId="7" borderId="1" xfId="0" applyFill="1" applyBorder="1" applyAlignment="1">
      <alignment vertical="top" wrapText="1"/>
    </xf>
    <xf numFmtId="0" fontId="4" fillId="7" borderId="0" xfId="0" applyFont="1" applyFill="1" applyAlignment="1">
      <alignment horizontal="center" vertical="center"/>
    </xf>
    <xf numFmtId="0" fontId="0" fillId="7" borderId="0" xfId="0" applyFill="1" applyAlignment="1">
      <alignment wrapText="1"/>
    </xf>
    <xf numFmtId="0" fontId="1" fillId="7" borderId="1" xfId="0" applyFont="1" applyFill="1" applyBorder="1"/>
    <xf numFmtId="0" fontId="5" fillId="7" borderId="1" xfId="0" applyFont="1" applyFill="1" applyBorder="1" applyAlignment="1">
      <alignment horizontal="center" vertical="center"/>
    </xf>
    <xf numFmtId="0" fontId="5" fillId="7" borderId="1" xfId="0" applyFont="1" applyFill="1" applyBorder="1" applyAlignment="1">
      <alignment horizontal="center"/>
    </xf>
    <xf numFmtId="0" fontId="5" fillId="7" borderId="0" xfId="0" applyFont="1" applyFill="1" applyAlignment="1">
      <alignment horizontal="center" vertical="center"/>
    </xf>
    <xf numFmtId="0" fontId="5" fillId="7" borderId="0" xfId="0" applyFont="1" applyFill="1" applyAlignment="1">
      <alignment horizontal="center"/>
    </xf>
    <xf numFmtId="10" fontId="0" fillId="7" borderId="0" xfId="0" applyNumberFormat="1" applyFill="1"/>
    <xf numFmtId="165" fontId="0" fillId="7" borderId="0" xfId="0" applyNumberFormat="1" applyFill="1"/>
    <xf numFmtId="0" fontId="5" fillId="9" borderId="1" xfId="0" applyFont="1" applyFill="1" applyBorder="1" applyAlignment="1">
      <alignment horizontal="center" vertical="center"/>
    </xf>
    <xf numFmtId="0" fontId="5" fillId="9" borderId="1" xfId="0" applyFont="1" applyFill="1" applyBorder="1" applyAlignment="1">
      <alignment horizontal="center"/>
    </xf>
    <xf numFmtId="10" fontId="5" fillId="7" borderId="0" xfId="1" applyNumberFormat="1" applyFont="1" applyFill="1" applyBorder="1" applyAlignment="1">
      <alignment horizontal="center" vertical="center"/>
    </xf>
    <xf numFmtId="165" fontId="5" fillId="7" borderId="0" xfId="0" applyNumberFormat="1" applyFont="1" applyFill="1" applyAlignment="1">
      <alignment horizontal="center" vertical="center"/>
    </xf>
    <xf numFmtId="165" fontId="5" fillId="9" borderId="11" xfId="0" applyNumberFormat="1" applyFont="1" applyFill="1" applyBorder="1" applyAlignment="1">
      <alignment horizontal="center" vertical="center"/>
    </xf>
    <xf numFmtId="0" fontId="3" fillId="7" borderId="0" xfId="0" applyFont="1" applyFill="1" applyAlignment="1">
      <alignment horizontal="center"/>
    </xf>
    <xf numFmtId="165" fontId="5" fillId="9" borderId="1" xfId="0" applyNumberFormat="1" applyFont="1" applyFill="1" applyBorder="1" applyAlignment="1">
      <alignment horizontal="center" vertical="center"/>
    </xf>
    <xf numFmtId="9" fontId="5" fillId="7" borderId="0" xfId="1" applyNumberFormat="1" applyFont="1" applyFill="1" applyBorder="1" applyAlignment="1">
      <alignment horizontal="center" vertical="center"/>
    </xf>
    <xf numFmtId="0" fontId="0" fillId="7" borderId="0" xfId="0" applyFill="1" applyAlignment="1">
      <alignment horizontal="left" vertical="top"/>
    </xf>
    <xf numFmtId="0" fontId="0" fillId="7" borderId="1" xfId="0" applyFill="1" applyBorder="1" applyAlignment="1">
      <alignment horizontal="left" vertical="top"/>
    </xf>
    <xf numFmtId="0" fontId="1" fillId="7" borderId="0" xfId="0" applyFont="1" applyFill="1" applyAlignment="1">
      <alignment wrapText="1"/>
    </xf>
    <xf numFmtId="0" fontId="5" fillId="9" borderId="8" xfId="0" applyFont="1" applyFill="1" applyBorder="1" applyAlignment="1">
      <alignment horizontal="center" vertical="center"/>
    </xf>
    <xf numFmtId="10" fontId="5" fillId="9" borderId="1" xfId="1" applyNumberFormat="1" applyFont="1" applyFill="1" applyBorder="1" applyAlignment="1">
      <alignment horizontal="center" vertical="center"/>
    </xf>
    <xf numFmtId="9" fontId="5" fillId="9" borderId="1" xfId="1" applyNumberFormat="1" applyFont="1" applyFill="1" applyBorder="1" applyAlignment="1">
      <alignment horizontal="center" vertical="center"/>
    </xf>
    <xf numFmtId="0" fontId="5" fillId="9" borderId="8" xfId="0" applyFont="1" applyFill="1" applyBorder="1" applyAlignment="1">
      <alignment horizontal="center"/>
    </xf>
    <xf numFmtId="0" fontId="0" fillId="9" borderId="1" xfId="0" applyFill="1" applyBorder="1"/>
    <xf numFmtId="0" fontId="0" fillId="7" borderId="4" xfId="0" applyFill="1" applyBorder="1" applyAlignment="1">
      <alignment horizontal="left" vertical="top"/>
    </xf>
    <xf numFmtId="0" fontId="0" fillId="7" borderId="4" xfId="0" applyFill="1" applyBorder="1" applyAlignment="1">
      <alignment horizontal="left" vertical="top" wrapText="1"/>
    </xf>
    <xf numFmtId="0" fontId="8" fillId="10" borderId="8" xfId="0" applyFont="1" applyFill="1" applyBorder="1" applyAlignment="1">
      <alignment horizontal="center"/>
    </xf>
    <xf numFmtId="0" fontId="0" fillId="7" borderId="0" xfId="0" applyFill="1" applyAlignment="1">
      <alignment horizontal="right" wrapText="1"/>
    </xf>
    <xf numFmtId="0" fontId="4" fillId="7" borderId="4" xfId="0" applyFont="1" applyFill="1" applyBorder="1" applyAlignment="1" applyProtection="1">
      <alignment horizontal="center" vertical="center"/>
      <protection locked="0"/>
    </xf>
    <xf numFmtId="0" fontId="4" fillId="7" borderId="10" xfId="0" applyFont="1" applyFill="1" applyBorder="1" applyAlignment="1" applyProtection="1">
      <alignment horizontal="center" vertical="center"/>
      <protection locked="0"/>
    </xf>
    <xf numFmtId="0" fontId="4" fillId="7" borderId="1" xfId="0" applyFont="1" applyFill="1" applyBorder="1" applyAlignment="1" applyProtection="1">
      <alignment horizontal="center" vertical="center"/>
      <protection locked="0"/>
    </xf>
    <xf numFmtId="0" fontId="4" fillId="7" borderId="8" xfId="0" applyFont="1" applyFill="1" applyBorder="1" applyAlignment="1" applyProtection="1">
      <alignment horizontal="center" vertical="center"/>
      <protection locked="0"/>
    </xf>
    <xf numFmtId="0" fontId="9" fillId="7" borderId="0" xfId="0" applyFont="1" applyFill="1"/>
    <xf numFmtId="0" fontId="10" fillId="7" borderId="0" xfId="0" applyFont="1" applyFill="1"/>
    <xf numFmtId="0" fontId="9" fillId="6" borderId="1" xfId="0" applyFont="1" applyFill="1" applyBorder="1" applyAlignment="1">
      <alignment horizontal="center"/>
    </xf>
    <xf numFmtId="0" fontId="11" fillId="2" borderId="1" xfId="0" applyFont="1" applyFill="1" applyBorder="1" applyAlignment="1">
      <alignment horizontal="center"/>
    </xf>
    <xf numFmtId="0" fontId="11" fillId="5" borderId="1" xfId="0" applyFont="1" applyFill="1" applyBorder="1" applyAlignment="1">
      <alignment horizontal="center"/>
    </xf>
    <xf numFmtId="0" fontId="11" fillId="4" borderId="1" xfId="0" applyFont="1" applyFill="1" applyBorder="1" applyAlignment="1">
      <alignment horizontal="center"/>
    </xf>
    <xf numFmtId="0" fontId="11" fillId="3" borderId="1" xfId="0" applyFont="1" applyFill="1" applyBorder="1" applyAlignment="1">
      <alignment horizontal="center"/>
    </xf>
    <xf numFmtId="0" fontId="11" fillId="11" borderId="1" xfId="0" applyFont="1" applyFill="1" applyBorder="1" applyAlignment="1">
      <alignment horizontal="center"/>
    </xf>
    <xf numFmtId="0" fontId="9" fillId="7" borderId="1" xfId="0" applyFont="1" applyFill="1" applyBorder="1"/>
    <xf numFmtId="0" fontId="10" fillId="7" borderId="1" xfId="0" applyFont="1" applyFill="1" applyBorder="1" applyAlignment="1">
      <alignment vertical="top" wrapText="1"/>
    </xf>
    <xf numFmtId="0" fontId="12" fillId="7" borderId="1" xfId="0" applyFont="1" applyFill="1" applyBorder="1" applyAlignment="1" applyProtection="1">
      <alignment horizontal="center" vertical="center"/>
      <protection locked="0"/>
    </xf>
    <xf numFmtId="0" fontId="13" fillId="7" borderId="1" xfId="0" applyFont="1" applyFill="1" applyBorder="1" applyAlignment="1">
      <alignment horizontal="center" vertical="center"/>
    </xf>
    <xf numFmtId="0" fontId="10" fillId="9" borderId="1" xfId="0" applyFont="1" applyFill="1" applyBorder="1"/>
    <xf numFmtId="9" fontId="13" fillId="9" borderId="1" xfId="1" applyNumberFormat="1" applyFont="1" applyFill="1" applyBorder="1" applyAlignment="1">
      <alignment horizontal="center" vertical="center"/>
    </xf>
    <xf numFmtId="165" fontId="13" fillId="9" borderId="1" xfId="0" applyNumberFormat="1" applyFont="1" applyFill="1" applyBorder="1" applyAlignment="1">
      <alignment vertical="center"/>
    </xf>
    <xf numFmtId="0" fontId="13" fillId="7" borderId="0" xfId="0" applyFont="1" applyFill="1" applyAlignment="1">
      <alignment horizontal="center" vertical="center"/>
    </xf>
    <xf numFmtId="0" fontId="9" fillId="6" borderId="4" xfId="0" applyFont="1" applyFill="1" applyBorder="1" applyAlignment="1">
      <alignment horizontal="center"/>
    </xf>
    <xf numFmtId="0" fontId="9" fillId="9" borderId="1" xfId="0" applyFont="1" applyFill="1" applyBorder="1"/>
    <xf numFmtId="10" fontId="13" fillId="9" borderId="4" xfId="0" applyNumberFormat="1" applyFont="1" applyFill="1" applyBorder="1" applyAlignment="1">
      <alignment horizontal="center" vertical="center"/>
    </xf>
    <xf numFmtId="0" fontId="10" fillId="7" borderId="1" xfId="0" applyFont="1" applyFill="1" applyBorder="1"/>
    <xf numFmtId="10" fontId="13" fillId="7" borderId="1" xfId="1" applyNumberFormat="1" applyFont="1" applyFill="1" applyBorder="1" applyAlignment="1">
      <alignment horizontal="center" vertical="center"/>
    </xf>
    <xf numFmtId="165" fontId="13" fillId="9" borderId="4" xfId="0" applyNumberFormat="1" applyFont="1" applyFill="1" applyBorder="1" applyAlignment="1">
      <alignment horizontal="center" vertical="center"/>
    </xf>
    <xf numFmtId="0" fontId="1" fillId="7" borderId="8" xfId="0" applyFont="1" applyFill="1" applyBorder="1"/>
    <xf numFmtId="1" fontId="5" fillId="7" borderId="0" xfId="0" applyNumberFormat="1" applyFont="1" applyFill="1" applyAlignment="1">
      <alignment horizontal="center" vertical="center"/>
    </xf>
    <xf numFmtId="0" fontId="1" fillId="2" borderId="1" xfId="0" applyFont="1" applyFill="1" applyBorder="1" applyAlignment="1">
      <alignment horizontal="center"/>
    </xf>
    <xf numFmtId="0" fontId="1" fillId="12" borderId="1" xfId="0" applyFont="1" applyFill="1" applyBorder="1" applyAlignment="1">
      <alignment horizontal="center"/>
    </xf>
    <xf numFmtId="9" fontId="3" fillId="0" borderId="1" xfId="2" applyFont="1" applyBorder="1" applyAlignment="1">
      <alignment horizontal="center"/>
    </xf>
    <xf numFmtId="9" fontId="5" fillId="9" borderId="1" xfId="2" applyFont="1" applyFill="1" applyBorder="1" applyAlignment="1">
      <alignment horizontal="center" vertical="center"/>
    </xf>
    <xf numFmtId="10" fontId="13" fillId="9" borderId="1" xfId="2" applyNumberFormat="1" applyFont="1" applyFill="1" applyBorder="1" applyAlignment="1">
      <alignment horizontal="center" vertical="center"/>
    </xf>
    <xf numFmtId="10" fontId="13" fillId="7" borderId="0" xfId="1" applyNumberFormat="1" applyFont="1" applyFill="1" applyBorder="1" applyAlignment="1">
      <alignment horizontal="center" vertical="center"/>
    </xf>
    <xf numFmtId="9" fontId="3" fillId="0" borderId="1" xfId="2" applyFont="1" applyFill="1" applyBorder="1" applyAlignment="1">
      <alignment horizontal="center"/>
    </xf>
    <xf numFmtId="9" fontId="5" fillId="0" borderId="1" xfId="2" applyFont="1" applyBorder="1" applyAlignment="1">
      <alignment horizontal="center"/>
    </xf>
    <xf numFmtId="0" fontId="3" fillId="12" borderId="1" xfId="0" applyFont="1" applyFill="1" applyBorder="1" applyAlignment="1">
      <alignment horizontal="center"/>
    </xf>
    <xf numFmtId="165" fontId="13" fillId="7" borderId="0" xfId="0" applyNumberFormat="1" applyFont="1" applyFill="1" applyAlignment="1">
      <alignment horizontal="center" vertical="center"/>
    </xf>
    <xf numFmtId="0" fontId="1" fillId="9" borderId="1" xfId="0" applyFont="1" applyFill="1" applyBorder="1"/>
    <xf numFmtId="0" fontId="4" fillId="7" borderId="1" xfId="0" applyFont="1" applyFill="1" applyBorder="1" applyAlignment="1" applyProtection="1">
      <alignment horizontal="center"/>
      <protection locked="0"/>
    </xf>
    <xf numFmtId="9" fontId="13" fillId="9" borderId="1" xfId="2" applyFont="1" applyFill="1" applyBorder="1" applyAlignment="1">
      <alignment horizontal="center" vertical="center"/>
    </xf>
    <xf numFmtId="9" fontId="13" fillId="7" borderId="1" xfId="1" applyNumberFormat="1" applyFont="1" applyFill="1" applyBorder="1" applyAlignment="1">
      <alignment horizontal="center" vertical="center"/>
    </xf>
    <xf numFmtId="9" fontId="5" fillId="9" borderId="8" xfId="1" applyNumberFormat="1" applyFont="1" applyFill="1" applyBorder="1" applyAlignment="1">
      <alignment horizontal="center" vertical="center"/>
    </xf>
    <xf numFmtId="0" fontId="0" fillId="7" borderId="1" xfId="0" applyFill="1" applyBorder="1" applyAlignment="1">
      <alignment wrapText="1"/>
    </xf>
    <xf numFmtId="0" fontId="0" fillId="7" borderId="1" xfId="0" applyFill="1" applyBorder="1" applyAlignment="1">
      <alignment horizontal="right" wrapText="1"/>
    </xf>
    <xf numFmtId="166" fontId="0" fillId="7" borderId="0" xfId="0" applyNumberFormat="1" applyFill="1"/>
    <xf numFmtId="9" fontId="10" fillId="7" borderId="0" xfId="0" applyNumberFormat="1" applyFont="1" applyFill="1"/>
    <xf numFmtId="2" fontId="0" fillId="7" borderId="0" xfId="0" applyNumberFormat="1" applyFill="1"/>
    <xf numFmtId="9" fontId="5" fillId="7" borderId="0" xfId="2" applyFont="1" applyFill="1" applyBorder="1" applyAlignment="1">
      <alignment horizontal="center" vertical="center"/>
    </xf>
    <xf numFmtId="9" fontId="3" fillId="7" borderId="0" xfId="2" applyFont="1" applyFill="1" applyBorder="1" applyAlignment="1">
      <alignment horizontal="center"/>
    </xf>
    <xf numFmtId="1" fontId="0" fillId="0" borderId="0" xfId="0" applyNumberFormat="1"/>
    <xf numFmtId="0" fontId="1" fillId="8" borderId="5" xfId="0" applyFont="1" applyFill="1" applyBorder="1" applyAlignment="1">
      <alignment horizontal="left"/>
    </xf>
    <xf numFmtId="0" fontId="1" fillId="8" borderId="6" xfId="0" applyFont="1" applyFill="1" applyBorder="1" applyAlignment="1">
      <alignment horizontal="left"/>
    </xf>
    <xf numFmtId="0" fontId="1" fillId="8" borderId="7" xfId="0" applyFont="1" applyFill="1" applyBorder="1" applyAlignment="1">
      <alignment horizontal="left"/>
    </xf>
    <xf numFmtId="0" fontId="9" fillId="8" borderId="5" xfId="0" applyFont="1" applyFill="1" applyBorder="1" applyAlignment="1">
      <alignment horizontal="left"/>
    </xf>
    <xf numFmtId="0" fontId="9" fillId="8" borderId="6" xfId="0" applyFont="1" applyFill="1" applyBorder="1" applyAlignment="1">
      <alignment horizontal="left"/>
    </xf>
    <xf numFmtId="0" fontId="9" fillId="8" borderId="7" xfId="0" applyFont="1" applyFill="1" applyBorder="1" applyAlignment="1">
      <alignment horizontal="left"/>
    </xf>
    <xf numFmtId="0" fontId="9" fillId="8" borderId="2" xfId="0" applyFont="1" applyFill="1" applyBorder="1" applyAlignment="1">
      <alignment horizontal="left"/>
    </xf>
    <xf numFmtId="0" fontId="9" fillId="8" borderId="3" xfId="0" applyFont="1" applyFill="1" applyBorder="1" applyAlignment="1">
      <alignment horizontal="left"/>
    </xf>
    <xf numFmtId="0" fontId="7" fillId="2" borderId="8"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9" xfId="0" applyFont="1" applyFill="1" applyBorder="1" applyAlignment="1">
      <alignment horizontal="center" vertical="center"/>
    </xf>
  </cellXfs>
  <cellStyles count="3">
    <cellStyle name="Millares" xfId="1" builtinId="3"/>
    <cellStyle name="Normal" xfId="0" builtinId="0"/>
    <cellStyle name="Porcentaje" xfId="2" builtinId="5"/>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charts/_rels/chart1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4.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3.xml"/><Relationship Id="rId1" Type="http://schemas.microsoft.com/office/2011/relationships/chartStyle" Target="style3.xml"/></Relationships>
</file>

<file path=xl/charts/_rels/chart16.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17.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5.xml"/><Relationship Id="rId1" Type="http://schemas.microsoft.com/office/2011/relationships/chartStyle" Target="style5.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6.xml"/><Relationship Id="rId1" Type="http://schemas.microsoft.com/office/2011/relationships/chartStyle" Target="style6.xml"/></Relationships>
</file>

<file path=xl/charts/_rels/chart19.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1. NECESIDADES BÁSICAS</a:t>
            </a:r>
          </a:p>
        </c:rich>
      </c:tx>
      <c:overlay val="0"/>
    </c:title>
    <c:autoTitleDeleted val="0"/>
    <c:view3D>
      <c:rotX val="30"/>
      <c:rotY val="0"/>
      <c:rAngAx val="0"/>
    </c:view3D>
    <c:floor>
      <c:thickness val="0"/>
    </c:floor>
    <c:sideWall>
      <c:thickness val="0"/>
    </c:sideWall>
    <c:backWall>
      <c:thickness val="0"/>
    </c:backWall>
    <c:plotArea>
      <c:layout/>
      <c:pie3DChart>
        <c:varyColors val="1"/>
        <c:ser>
          <c:idx val="0"/>
          <c:order val="0"/>
          <c:tx>
            <c:strRef>
              <c:f>ENCUESTA!$A$2</c:f>
              <c:strCache>
                <c:ptCount val="1"/>
                <c:pt idx="0">
                  <c:v>COMPONENTE 1: NECESIDADES BÁSICAS</c:v>
                </c:pt>
              </c:strCache>
            </c:strRef>
          </c:tx>
          <c:spPr>
            <a:scene3d>
              <a:camera prst="orthographicFront"/>
              <a:lightRig rig="threePt" dir="t"/>
            </a:scene3d>
            <a:sp3d prstMaterial="metal">
              <a:bevelT/>
              <a:bevelB/>
            </a:sp3d>
          </c:spPr>
          <c:explosion val="25"/>
          <c:dPt>
            <c:idx val="0"/>
            <c:bubble3D val="0"/>
            <c:spPr>
              <a:solidFill>
                <a:srgbClr val="00B050"/>
              </a:solidFill>
              <a:scene3d>
                <a:camera prst="orthographicFront"/>
                <a:lightRig rig="threePt" dir="t"/>
              </a:scene3d>
              <a:sp3d prstMaterial="metal">
                <a:bevelT/>
                <a:bevelB/>
              </a:sp3d>
            </c:spPr>
            <c:extLst>
              <c:ext xmlns:c16="http://schemas.microsoft.com/office/drawing/2014/chart" uri="{C3380CC4-5D6E-409C-BE32-E72D297353CC}">
                <c16:uniqueId val="{00000001-C97B-41A6-833F-07A251F97D82}"/>
              </c:ext>
            </c:extLst>
          </c:dPt>
          <c:dPt>
            <c:idx val="1"/>
            <c:bubble3D val="0"/>
            <c:spPr>
              <a:solidFill>
                <a:srgbClr val="00B050"/>
              </a:solidFill>
              <a:scene3d>
                <a:camera prst="orthographicFront"/>
                <a:lightRig rig="threePt" dir="t"/>
              </a:scene3d>
              <a:sp3d prstMaterial="metal">
                <a:bevelT/>
                <a:bevelB/>
              </a:sp3d>
            </c:spPr>
            <c:extLst>
              <c:ext xmlns:c16="http://schemas.microsoft.com/office/drawing/2014/chart" uri="{C3380CC4-5D6E-409C-BE32-E72D297353CC}">
                <c16:uniqueId val="{00000003-C97B-41A6-833F-07A251F97D82}"/>
              </c:ext>
            </c:extLst>
          </c:dPt>
          <c:dPt>
            <c:idx val="2"/>
            <c:bubble3D val="0"/>
            <c:spPr>
              <a:solidFill>
                <a:srgbClr val="FFFF00"/>
              </a:solidFill>
              <a:scene3d>
                <a:camera prst="orthographicFront"/>
                <a:lightRig rig="threePt" dir="t"/>
              </a:scene3d>
              <a:sp3d prstMaterial="metal">
                <a:bevelT/>
                <a:bevelB/>
              </a:sp3d>
            </c:spPr>
            <c:extLst>
              <c:ext xmlns:c16="http://schemas.microsoft.com/office/drawing/2014/chart" uri="{C3380CC4-5D6E-409C-BE32-E72D297353CC}">
                <c16:uniqueId val="{00000005-C97B-41A6-833F-07A251F97D82}"/>
              </c:ext>
            </c:extLst>
          </c:dPt>
          <c:dPt>
            <c:idx val="3"/>
            <c:bubble3D val="0"/>
            <c:spPr>
              <a:solidFill>
                <a:srgbClr val="FF0000"/>
              </a:solidFill>
              <a:scene3d>
                <a:camera prst="orthographicFront"/>
                <a:lightRig rig="threePt" dir="t"/>
              </a:scene3d>
              <a:sp3d prstMaterial="metal">
                <a:bevelT/>
                <a:bevelB/>
              </a:sp3d>
            </c:spPr>
            <c:extLst>
              <c:ext xmlns:c16="http://schemas.microsoft.com/office/drawing/2014/chart" uri="{C3380CC4-5D6E-409C-BE32-E72D297353CC}">
                <c16:uniqueId val="{00000007-C97B-41A6-833F-07A251F97D82}"/>
              </c:ext>
            </c:extLst>
          </c:dPt>
          <c:dPt>
            <c:idx val="4"/>
            <c:bubble3D val="0"/>
            <c:spPr>
              <a:solidFill>
                <a:srgbClr val="0070C0"/>
              </a:solidFill>
              <a:scene3d>
                <a:camera prst="orthographicFront"/>
                <a:lightRig rig="threePt" dir="t"/>
              </a:scene3d>
              <a:sp3d prstMaterial="metal">
                <a:bevelT/>
                <a:bevelB/>
              </a:sp3d>
            </c:spPr>
            <c:extLst>
              <c:ext xmlns:c16="http://schemas.microsoft.com/office/drawing/2014/chart" uri="{C3380CC4-5D6E-409C-BE32-E72D297353CC}">
                <c16:uniqueId val="{00000009-C97B-41A6-833F-07A251F97D82}"/>
              </c:ext>
            </c:extLst>
          </c:dPt>
          <c:dPt>
            <c:idx val="5"/>
            <c:bubble3D val="0"/>
            <c:spPr>
              <a:solidFill>
                <a:srgbClr val="0070C0"/>
              </a:solidFill>
              <a:scene3d>
                <a:camera prst="orthographicFront"/>
                <a:lightRig rig="threePt" dir="t"/>
              </a:scene3d>
              <a:sp3d prstMaterial="metal">
                <a:bevelT/>
                <a:bevelB/>
              </a:sp3d>
            </c:spPr>
            <c:extLst>
              <c:ext xmlns:c16="http://schemas.microsoft.com/office/drawing/2014/chart" uri="{C3380CC4-5D6E-409C-BE32-E72D297353CC}">
                <c16:uniqueId val="{0000000B-C97B-41A6-833F-07A251F97D82}"/>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ENCUESTA!$B$3:$G$3</c:f>
              <c:strCache>
                <c:ptCount val="6"/>
                <c:pt idx="0">
                  <c:v>MUY SATISFECHO</c:v>
                </c:pt>
                <c:pt idx="1">
                  <c:v>SATISFECHO</c:v>
                </c:pt>
                <c:pt idx="2">
                  <c:v>DEFICIENTE</c:v>
                </c:pt>
                <c:pt idx="3">
                  <c:v>MALO</c:v>
                </c:pt>
                <c:pt idx="4">
                  <c:v>MUY MALO</c:v>
                </c:pt>
                <c:pt idx="5">
                  <c:v>NO SABE NO RESPONDE</c:v>
                </c:pt>
              </c:strCache>
            </c:strRef>
          </c:cat>
          <c:val>
            <c:numRef>
              <c:f>ENCUESTA!$B$5:$G$5</c:f>
              <c:numCache>
                <c:formatCode>0%</c:formatCode>
                <c:ptCount val="6"/>
                <c:pt idx="0">
                  <c:v>0.06</c:v>
                </c:pt>
                <c:pt idx="1">
                  <c:v>0.46</c:v>
                </c:pt>
                <c:pt idx="2">
                  <c:v>0.19</c:v>
                </c:pt>
                <c:pt idx="3">
                  <c:v>7.0000000000000007E-2</c:v>
                </c:pt>
                <c:pt idx="4">
                  <c:v>0.06</c:v>
                </c:pt>
                <c:pt idx="5">
                  <c:v>0.16</c:v>
                </c:pt>
              </c:numCache>
            </c:numRef>
          </c:val>
          <c:extLst>
            <c:ext xmlns:c16="http://schemas.microsoft.com/office/drawing/2014/chart" uri="{C3380CC4-5D6E-409C-BE32-E72D297353CC}">
              <c16:uniqueId val="{0000000C-C97B-41A6-833F-07A251F97D82}"/>
            </c:ext>
          </c:extLst>
        </c:ser>
        <c:dLbls>
          <c:showLegendKey val="0"/>
          <c:showVal val="0"/>
          <c:showCatName val="0"/>
          <c:showSerName val="0"/>
          <c:showPercent val="0"/>
          <c:showBubbleSize val="0"/>
          <c:showLeaderLines val="1"/>
        </c:dLbls>
      </c:pie3DChart>
    </c:plotArea>
    <c:legend>
      <c:legendPos val="r"/>
      <c:overlay val="0"/>
      <c:txPr>
        <a:bodyPr/>
        <a:lstStyle/>
        <a:p>
          <a:pPr rtl="0">
            <a:defRPr baseline="0"/>
          </a:pPr>
          <a:endParaRPr lang="en-US"/>
        </a:p>
      </c:txPr>
    </c:legend>
    <c:plotVisOnly val="1"/>
    <c:dispBlanksAs val="gap"/>
    <c:showDLblsOverMax val="0"/>
  </c:chart>
  <c:spPr>
    <a:solidFill>
      <a:schemeClr val="bg2">
        <a:lumMod val="90000"/>
      </a:schemeClr>
    </a:solidFill>
    <a:scene3d>
      <a:camera prst="orthographicFront"/>
      <a:lightRig rig="threePt" dir="t"/>
    </a:scene3d>
    <a:sp3d>
      <a:bevelT/>
      <a:bevelB/>
    </a:sp3d>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s-CO" sz="1400" baseline="0"/>
              <a:t>11. PERSPECTIVA DE GÉNERO</a:t>
            </a:r>
            <a:endParaRPr lang="es-CO" sz="1400"/>
          </a:p>
        </c:rich>
      </c:tx>
      <c:overlay val="0"/>
    </c:title>
    <c:autoTitleDeleted val="0"/>
    <c:view3D>
      <c:rotX val="30"/>
      <c:rotY val="0"/>
      <c:rAngAx val="0"/>
    </c:view3D>
    <c:floor>
      <c:thickness val="0"/>
    </c:floor>
    <c:sideWall>
      <c:thickness val="0"/>
    </c:sideWall>
    <c:backWall>
      <c:thickness val="0"/>
    </c:backWall>
    <c:plotArea>
      <c:layout/>
      <c:pie3DChart>
        <c:varyColors val="1"/>
        <c:ser>
          <c:idx val="0"/>
          <c:order val="0"/>
          <c:explosion val="25"/>
          <c:dPt>
            <c:idx val="0"/>
            <c:bubble3D val="0"/>
            <c:spPr>
              <a:solidFill>
                <a:schemeClr val="accent3">
                  <a:lumMod val="75000"/>
                </a:schemeClr>
              </a:solidFill>
              <a:scene3d>
                <a:camera prst="orthographicFront"/>
                <a:lightRig rig="threePt" dir="t"/>
              </a:scene3d>
              <a:sp3d prstMaterial="matte">
                <a:bevelT w="165100" prst="coolSlant"/>
                <a:bevelB/>
              </a:sp3d>
            </c:spPr>
            <c:extLst>
              <c:ext xmlns:c16="http://schemas.microsoft.com/office/drawing/2014/chart" uri="{C3380CC4-5D6E-409C-BE32-E72D297353CC}">
                <c16:uniqueId val="{00000001-F9DE-4E06-BB4C-D44D72833120}"/>
              </c:ext>
            </c:extLst>
          </c:dPt>
          <c:dPt>
            <c:idx val="1"/>
            <c:bubble3D val="0"/>
            <c:spPr>
              <a:solidFill>
                <a:srgbClr val="C00000"/>
              </a:solidFill>
              <a:scene3d>
                <a:camera prst="orthographicFront"/>
                <a:lightRig rig="threePt" dir="t"/>
              </a:scene3d>
              <a:sp3d>
                <a:bevelT w="165100" prst="coolSlant"/>
                <a:bevelB w="165100" prst="coolSlant"/>
              </a:sp3d>
            </c:spPr>
            <c:extLst>
              <c:ext xmlns:c16="http://schemas.microsoft.com/office/drawing/2014/chart" uri="{C3380CC4-5D6E-409C-BE32-E72D297353CC}">
                <c16:uniqueId val="{00000003-F9DE-4E06-BB4C-D44D72833120}"/>
              </c:ext>
            </c:extLst>
          </c:dPt>
          <c:dLbls>
            <c:dLbl>
              <c:idx val="0"/>
              <c:spPr>
                <a:scene3d>
                  <a:camera prst="orthographicFront"/>
                  <a:lightRig rig="threePt" dir="t"/>
                </a:scene3d>
                <a:sp3d>
                  <a:bevelT w="165100" prst="coolSlant"/>
                </a:sp3d>
              </c:spPr>
              <c:txPr>
                <a:bodyPr/>
                <a:lstStyle/>
                <a:p>
                  <a:pPr>
                    <a:defRPr sz="1400" b="1">
                      <a:solidFill>
                        <a:srgbClr val="C00000"/>
                      </a:solidFill>
                    </a:defRPr>
                  </a:pPr>
                  <a:endParaRPr lang="en-US"/>
                </a:p>
              </c:txPr>
              <c:showLegendKey val="0"/>
              <c:showVal val="0"/>
              <c:showCatName val="0"/>
              <c:showSerName val="0"/>
              <c:showPercent val="1"/>
              <c:showBubbleSize val="0"/>
              <c:extLst>
                <c:ext xmlns:c16="http://schemas.microsoft.com/office/drawing/2014/chart" uri="{C3380CC4-5D6E-409C-BE32-E72D297353CC}">
                  <c16:uniqueId val="{00000001-F9DE-4E06-BB4C-D44D72833120}"/>
                </c:ext>
              </c:extLst>
            </c:dLbl>
            <c:spPr>
              <a:scene3d>
                <a:camera prst="orthographicFront"/>
                <a:lightRig rig="threePt" dir="t"/>
              </a:scene3d>
              <a:sp3d>
                <a:bevelT w="165100" prst="coolSlant"/>
              </a:sp3d>
            </c:spPr>
            <c:txPr>
              <a:bodyPr/>
              <a:lstStyle/>
              <a:p>
                <a:pPr>
                  <a:defRPr sz="1400" b="1">
                    <a:solidFill>
                      <a:schemeClr val="bg1"/>
                    </a:solidFill>
                  </a:defRPr>
                </a:pPr>
                <a:endParaRPr lang="en-US"/>
              </a:p>
            </c:txPr>
            <c:showLegendKey val="0"/>
            <c:showVal val="0"/>
            <c:showCatName val="0"/>
            <c:showSerName val="0"/>
            <c:showPercent val="1"/>
            <c:showBubbleSize val="0"/>
            <c:showLeaderLines val="1"/>
            <c:extLst>
              <c:ext xmlns:c15="http://schemas.microsoft.com/office/drawing/2012/chart" uri="{CE6537A1-D6FC-4f65-9D91-7224C49458BB}"/>
            </c:extLst>
          </c:dLbls>
          <c:cat>
            <c:strRef>
              <c:f>ENCUESTA!$B$91:$C$91</c:f>
              <c:strCache>
                <c:ptCount val="2"/>
                <c:pt idx="0">
                  <c:v>SI</c:v>
                </c:pt>
                <c:pt idx="1">
                  <c:v>NO</c:v>
                </c:pt>
              </c:strCache>
            </c:strRef>
          </c:cat>
          <c:val>
            <c:numRef>
              <c:f>ENCUESTA!$B$98:$C$98</c:f>
              <c:numCache>
                <c:formatCode>0%</c:formatCode>
                <c:ptCount val="2"/>
                <c:pt idx="0">
                  <c:v>0.43</c:v>
                </c:pt>
                <c:pt idx="1">
                  <c:v>0.56999999999999995</c:v>
                </c:pt>
              </c:numCache>
            </c:numRef>
          </c:val>
          <c:extLst>
            <c:ext xmlns:c16="http://schemas.microsoft.com/office/drawing/2014/chart" uri="{C3380CC4-5D6E-409C-BE32-E72D297353CC}">
              <c16:uniqueId val="{00000004-F9DE-4E06-BB4C-D44D72833120}"/>
            </c:ext>
          </c:extLst>
        </c:ser>
        <c:dLbls>
          <c:showLegendKey val="0"/>
          <c:showVal val="0"/>
          <c:showCatName val="0"/>
          <c:showSerName val="0"/>
          <c:showPercent val="1"/>
          <c:showBubbleSize val="0"/>
          <c:showLeaderLines val="1"/>
        </c:dLbls>
      </c:pie3DChart>
    </c:plotArea>
    <c:legend>
      <c:legendPos val="t"/>
      <c:layout>
        <c:manualLayout>
          <c:xMode val="edge"/>
          <c:yMode val="edge"/>
          <c:x val="0.40033836395450567"/>
          <c:y val="0.25412398192493979"/>
          <c:w val="0.24654527559055117"/>
          <c:h val="0.15751873799280244"/>
        </c:manualLayout>
      </c:layout>
      <c:overlay val="0"/>
      <c:txPr>
        <a:bodyPr/>
        <a:lstStyle/>
        <a:p>
          <a:pPr rtl="0">
            <a:defRPr sz="1800" b="1"/>
          </a:pPr>
          <a:endParaRPr lang="en-US"/>
        </a:p>
      </c:txPr>
    </c:legend>
    <c:plotVisOnly val="1"/>
    <c:dispBlanksAs val="gap"/>
    <c:showDLblsOverMax val="0"/>
  </c:chart>
  <c:spPr>
    <a:solidFill>
      <a:schemeClr val="bg2">
        <a:lumMod val="90000"/>
      </a:schemeClr>
    </a:solidFill>
    <a:scene3d>
      <a:camera prst="orthographicFront"/>
      <a:lightRig rig="threePt" dir="t"/>
    </a:scene3d>
    <a:sp3d>
      <a:bevelT w="152400" h="50800" prst="softRound"/>
    </a:sp3d>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sz="1100"/>
              <a:t>ADMINISTRACIÓN</a:t>
            </a:r>
            <a:r>
              <a:rPr lang="es-CO" sz="1100" baseline="0"/>
              <a:t> DE LA CARRERA JUDICIAL POR PARTE DEL CONSEJO SECCIONAL</a:t>
            </a:r>
            <a:endParaRPr lang="es-CO" sz="1100"/>
          </a:p>
        </c:rich>
      </c:tx>
      <c:layout>
        <c:manualLayout>
          <c:xMode val="edge"/>
          <c:yMode val="edge"/>
          <c:x val="0.12747870331997974"/>
          <c:y val="1.7777777777777778E-2"/>
        </c:manualLayout>
      </c:layout>
      <c:overlay val="0"/>
      <c:spPr>
        <a:solidFill>
          <a:schemeClr val="bg2"/>
        </a:solidFill>
        <a:effectLst>
          <a:outerShdw blurRad="50800" dist="38100" dir="5400000" algn="t" rotWithShape="0">
            <a:prstClr val="black">
              <a:alpha val="40000"/>
            </a:prstClr>
          </a:outerShdw>
        </a:effectLst>
      </c:spPr>
    </c:title>
    <c:autoTitleDeleted val="0"/>
    <c:view3D>
      <c:rotX val="30"/>
      <c:rotY val="0"/>
      <c:rAngAx val="0"/>
    </c:view3D>
    <c:floor>
      <c:thickness val="0"/>
    </c:floor>
    <c:sideWall>
      <c:thickness val="0"/>
    </c:sideWall>
    <c:backWall>
      <c:thickness val="0"/>
    </c:backWall>
    <c:plotArea>
      <c:layout/>
      <c:pie3DChart>
        <c:varyColors val="1"/>
        <c:ser>
          <c:idx val="0"/>
          <c:order val="0"/>
          <c:explosion val="25"/>
          <c:dPt>
            <c:idx val="0"/>
            <c:bubble3D val="0"/>
            <c:spPr>
              <a:solidFill>
                <a:schemeClr val="accent3">
                  <a:lumMod val="50000"/>
                </a:schemeClr>
              </a:solidFill>
              <a:scene3d>
                <a:camera prst="orthographicFront"/>
                <a:lightRig rig="threePt" dir="t"/>
              </a:scene3d>
              <a:sp3d prstMaterial="softEdge">
                <a:bevelT w="165100" prst="coolSlant"/>
                <a:bevelB/>
              </a:sp3d>
            </c:spPr>
            <c:extLst>
              <c:ext xmlns:c16="http://schemas.microsoft.com/office/drawing/2014/chart" uri="{C3380CC4-5D6E-409C-BE32-E72D297353CC}">
                <c16:uniqueId val="{00000001-D5B2-4966-BFF4-0CE7E2AFD843}"/>
              </c:ext>
            </c:extLst>
          </c:dPt>
          <c:dPt>
            <c:idx val="1"/>
            <c:bubble3D val="0"/>
            <c:spPr>
              <a:solidFill>
                <a:srgbClr val="C00000"/>
              </a:solidFill>
            </c:spPr>
            <c:extLst>
              <c:ext xmlns:c16="http://schemas.microsoft.com/office/drawing/2014/chart" uri="{C3380CC4-5D6E-409C-BE32-E72D297353CC}">
                <c16:uniqueId val="{00000003-D5B2-4966-BFF4-0CE7E2AFD843}"/>
              </c:ext>
            </c:extLst>
          </c:dPt>
          <c:dLbls>
            <c:dLbl>
              <c:idx val="0"/>
              <c:spPr/>
              <c:txPr>
                <a:bodyPr/>
                <a:lstStyle/>
                <a:p>
                  <a:pPr>
                    <a:defRPr sz="1200" b="1">
                      <a:solidFill>
                        <a:schemeClr val="bg1"/>
                      </a:solidFill>
                    </a:defRPr>
                  </a:pPr>
                  <a:endParaRPr lang="en-US"/>
                </a:p>
              </c:txPr>
              <c:showLegendKey val="0"/>
              <c:showVal val="0"/>
              <c:showCatName val="1"/>
              <c:showSerName val="0"/>
              <c:showPercent val="1"/>
              <c:showBubbleSize val="0"/>
              <c:extLst>
                <c:ext xmlns:c16="http://schemas.microsoft.com/office/drawing/2014/chart" uri="{C3380CC4-5D6E-409C-BE32-E72D297353CC}">
                  <c16:uniqueId val="{00000001-D5B2-4966-BFF4-0CE7E2AFD843}"/>
                </c:ext>
              </c:extLst>
            </c:dLbl>
            <c:dLbl>
              <c:idx val="1"/>
              <c:layout>
                <c:manualLayout>
                  <c:x val="-0.262165382921906"/>
                  <c:y val="0.11538189990399894"/>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5B2-4966-BFF4-0CE7E2AFD843}"/>
                </c:ext>
              </c:extLst>
            </c:dLbl>
            <c:spPr>
              <a:noFill/>
              <a:ln>
                <a:noFill/>
              </a:ln>
              <a:effectLst/>
            </c:spPr>
            <c:txPr>
              <a:bodyPr/>
              <a:lstStyle/>
              <a:p>
                <a:pPr>
                  <a:defRPr sz="1200" b="1">
                    <a:solidFill>
                      <a:sysClr val="windowText" lastClr="000000"/>
                    </a:solidFill>
                  </a:defRPr>
                </a:pPr>
                <a:endParaRPr lang="en-US"/>
              </a:p>
            </c:txPr>
            <c:showLegendKey val="0"/>
            <c:showVal val="0"/>
            <c:showCatName val="1"/>
            <c:showSerName val="0"/>
            <c:showPercent val="1"/>
            <c:showBubbleSize val="0"/>
            <c:showLeaderLines val="1"/>
            <c:extLst>
              <c:ext xmlns:c15="http://schemas.microsoft.com/office/drawing/2012/chart" uri="{CE6537A1-D6FC-4f65-9D91-7224C49458BB}"/>
            </c:extLst>
          </c:dLbls>
          <c:cat>
            <c:strRef>
              <c:f>ENCUESTA!$B$62:$C$62</c:f>
              <c:strCache>
                <c:ptCount val="2"/>
                <c:pt idx="0">
                  <c:v>SI</c:v>
                </c:pt>
                <c:pt idx="1">
                  <c:v>NO</c:v>
                </c:pt>
              </c:strCache>
            </c:strRef>
          </c:cat>
          <c:val>
            <c:numRef>
              <c:f>ENCUESTA!$B$70:$C$70</c:f>
              <c:numCache>
                <c:formatCode>0%</c:formatCode>
                <c:ptCount val="2"/>
                <c:pt idx="0">
                  <c:v>0.81</c:v>
                </c:pt>
                <c:pt idx="1">
                  <c:v>0.19</c:v>
                </c:pt>
              </c:numCache>
            </c:numRef>
          </c:val>
          <c:extLst>
            <c:ext xmlns:c16="http://schemas.microsoft.com/office/drawing/2014/chart" uri="{C3380CC4-5D6E-409C-BE32-E72D297353CC}">
              <c16:uniqueId val="{00000004-D5B2-4966-BFF4-0CE7E2AFD843}"/>
            </c:ext>
          </c:extLst>
        </c:ser>
        <c:dLbls>
          <c:showLegendKey val="0"/>
          <c:showVal val="0"/>
          <c:showCatName val="1"/>
          <c:showSerName val="0"/>
          <c:showPercent val="1"/>
          <c:showBubbleSize val="0"/>
          <c:showLeaderLines val="1"/>
        </c:dLbls>
      </c:pie3DChart>
    </c:plotArea>
    <c:plotVisOnly val="1"/>
    <c:dispBlanksAs val="gap"/>
    <c:showDLblsOverMax val="0"/>
  </c:chart>
  <c:spPr>
    <a:solidFill>
      <a:schemeClr val="accent1">
        <a:lumMod val="20000"/>
        <a:lumOff val="80000"/>
      </a:schemeClr>
    </a:solidFill>
    <a:ln w="28575"/>
    <a:scene3d>
      <a:camera prst="orthographicFront"/>
      <a:lightRig rig="threePt" dir="t"/>
    </a:scene3d>
    <a:sp3d>
      <a:bevelT w="165100" prst="coolSlant"/>
    </a:sp3d>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s-CO" sz="1400"/>
              <a:t>7. OPORTUNIDAD</a:t>
            </a:r>
            <a:r>
              <a:rPr lang="es-CO" sz="1400" baseline="0"/>
              <a:t> EN EL PAGO NÓMINA</a:t>
            </a:r>
            <a:endParaRPr lang="es-CO" sz="1400"/>
          </a:p>
        </c:rich>
      </c:tx>
      <c:overlay val="0"/>
    </c:title>
    <c:autoTitleDeleted val="0"/>
    <c:view3D>
      <c:rotX val="30"/>
      <c:rotY val="0"/>
      <c:rAngAx val="0"/>
    </c:view3D>
    <c:floor>
      <c:thickness val="0"/>
    </c:floor>
    <c:sideWall>
      <c:thickness val="0"/>
    </c:sideWall>
    <c:backWall>
      <c:thickness val="0"/>
    </c:backWall>
    <c:plotArea>
      <c:layout/>
      <c:pie3DChart>
        <c:varyColors val="1"/>
        <c:ser>
          <c:idx val="0"/>
          <c:order val="0"/>
          <c:explosion val="25"/>
          <c:dPt>
            <c:idx val="0"/>
            <c:bubble3D val="0"/>
            <c:spPr>
              <a:solidFill>
                <a:schemeClr val="accent3">
                  <a:lumMod val="75000"/>
                </a:schemeClr>
              </a:solidFill>
              <a:scene3d>
                <a:camera prst="orthographicFront"/>
                <a:lightRig rig="threePt" dir="t"/>
              </a:scene3d>
              <a:sp3d prstMaterial="matte">
                <a:bevelT w="165100" prst="coolSlant"/>
                <a:bevelB/>
              </a:sp3d>
            </c:spPr>
            <c:extLst>
              <c:ext xmlns:c16="http://schemas.microsoft.com/office/drawing/2014/chart" uri="{C3380CC4-5D6E-409C-BE32-E72D297353CC}">
                <c16:uniqueId val="{00000001-DD4A-4887-A029-ED68B97A438D}"/>
              </c:ext>
            </c:extLst>
          </c:dPt>
          <c:dPt>
            <c:idx val="1"/>
            <c:bubble3D val="0"/>
            <c:spPr>
              <a:solidFill>
                <a:srgbClr val="C00000"/>
              </a:solidFill>
              <a:scene3d>
                <a:camera prst="orthographicFront"/>
                <a:lightRig rig="threePt" dir="t"/>
              </a:scene3d>
              <a:sp3d>
                <a:bevelT w="165100" prst="coolSlant"/>
                <a:bevelB w="165100" prst="coolSlant"/>
              </a:sp3d>
            </c:spPr>
            <c:extLst>
              <c:ext xmlns:c16="http://schemas.microsoft.com/office/drawing/2014/chart" uri="{C3380CC4-5D6E-409C-BE32-E72D297353CC}">
                <c16:uniqueId val="{00000003-DD4A-4887-A029-ED68B97A438D}"/>
              </c:ext>
            </c:extLst>
          </c:dPt>
          <c:dLbls>
            <c:spPr>
              <a:noFill/>
              <a:ln>
                <a:noFill/>
              </a:ln>
              <a:effectLst/>
            </c:spPr>
            <c:txPr>
              <a:bodyPr/>
              <a:lstStyle/>
              <a:p>
                <a:pPr>
                  <a:defRPr sz="1400" b="1">
                    <a:solidFill>
                      <a:sysClr val="windowText" lastClr="000000"/>
                    </a:solidFill>
                  </a:defRPr>
                </a:pPr>
                <a:endParaRPr lang="en-US"/>
              </a:p>
            </c:txPr>
            <c:showLegendKey val="0"/>
            <c:showVal val="0"/>
            <c:showCatName val="0"/>
            <c:showSerName val="0"/>
            <c:showPercent val="1"/>
            <c:showBubbleSize val="0"/>
            <c:showLeaderLines val="1"/>
            <c:extLst>
              <c:ext xmlns:c15="http://schemas.microsoft.com/office/drawing/2012/chart" uri="{CE6537A1-D6FC-4f65-9D91-7224C49458BB}"/>
            </c:extLst>
          </c:dLbls>
          <c:cat>
            <c:strRef>
              <c:f>ENCUESTA!$B$53:$C$53</c:f>
              <c:strCache>
                <c:ptCount val="2"/>
                <c:pt idx="0">
                  <c:v>SI</c:v>
                </c:pt>
                <c:pt idx="1">
                  <c:v>NO</c:v>
                </c:pt>
              </c:strCache>
            </c:strRef>
          </c:cat>
          <c:val>
            <c:numRef>
              <c:f>ENCUESTA!$B$59:$C$59</c:f>
              <c:numCache>
                <c:formatCode>0%</c:formatCode>
                <c:ptCount val="2"/>
                <c:pt idx="0">
                  <c:v>0.95</c:v>
                </c:pt>
                <c:pt idx="1">
                  <c:v>0.05</c:v>
                </c:pt>
              </c:numCache>
            </c:numRef>
          </c:val>
          <c:extLst>
            <c:ext xmlns:c16="http://schemas.microsoft.com/office/drawing/2014/chart" uri="{C3380CC4-5D6E-409C-BE32-E72D297353CC}">
              <c16:uniqueId val="{00000004-DD4A-4887-A029-ED68B97A438D}"/>
            </c:ext>
          </c:extLst>
        </c:ser>
        <c:dLbls>
          <c:showLegendKey val="0"/>
          <c:showVal val="0"/>
          <c:showCatName val="0"/>
          <c:showSerName val="0"/>
          <c:showPercent val="1"/>
          <c:showBubbleSize val="0"/>
          <c:showLeaderLines val="1"/>
        </c:dLbls>
      </c:pie3DChart>
    </c:plotArea>
    <c:legend>
      <c:legendPos val="t"/>
      <c:overlay val="0"/>
      <c:txPr>
        <a:bodyPr/>
        <a:lstStyle/>
        <a:p>
          <a:pPr>
            <a:defRPr sz="1400" b="1"/>
          </a:pPr>
          <a:endParaRPr lang="en-US"/>
        </a:p>
      </c:txPr>
    </c:legend>
    <c:plotVisOnly val="1"/>
    <c:dispBlanksAs val="gap"/>
    <c:showDLblsOverMax val="0"/>
  </c:chart>
  <c:spPr>
    <a:solidFill>
      <a:schemeClr val="bg2">
        <a:lumMod val="90000"/>
      </a:schemeClr>
    </a:solidFill>
    <a:scene3d>
      <a:camera prst="orthographicFront"/>
      <a:lightRig rig="threePt" dir="t"/>
    </a:scene3d>
    <a:sp3d>
      <a:bevelT w="152400" h="50800" prst="softRound"/>
    </a:sp3d>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s-CO" sz="1600"/>
              <a:t>12.</a:t>
            </a:r>
            <a:r>
              <a:rPr lang="es-CO" sz="1600" baseline="0"/>
              <a:t> BUENAS PRACTICAS EN EL MEDIO AMBIENTE</a:t>
            </a:r>
            <a:endParaRPr lang="es-CO" sz="1600"/>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2"/>
          <c:order val="0"/>
          <c:spPr>
            <a:solidFill>
              <a:schemeClr val="accent3">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ysClr val="windowText" lastClr="000000"/>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ENCUESTA!$B$104:$C$104</c:f>
              <c:strCache>
                <c:ptCount val="2"/>
                <c:pt idx="0">
                  <c:v>SI</c:v>
                </c:pt>
                <c:pt idx="1">
                  <c:v>NO</c:v>
                </c:pt>
              </c:strCache>
            </c:strRef>
          </c:cat>
          <c:val>
            <c:numRef>
              <c:f>ENCUESTA!$B$107:$C$107</c:f>
              <c:numCache>
                <c:formatCode>0%</c:formatCode>
                <c:ptCount val="2"/>
                <c:pt idx="0">
                  <c:v>0.98</c:v>
                </c:pt>
                <c:pt idx="1">
                  <c:v>0.02</c:v>
                </c:pt>
              </c:numCache>
            </c:numRef>
          </c:val>
          <c:extLst>
            <c:ext xmlns:c16="http://schemas.microsoft.com/office/drawing/2014/chart" uri="{C3380CC4-5D6E-409C-BE32-E72D297353CC}">
              <c16:uniqueId val="{00000002-2B58-496D-BF18-64E1584F288C}"/>
            </c:ext>
          </c:extLst>
        </c:ser>
        <c:dLbls>
          <c:dLblPos val="inEnd"/>
          <c:showLegendKey val="0"/>
          <c:showVal val="1"/>
          <c:showCatName val="0"/>
          <c:showSerName val="0"/>
          <c:showPercent val="0"/>
          <c:showBubbleSize val="0"/>
        </c:dLbls>
        <c:gapWidth val="65"/>
        <c:axId val="1122424127"/>
        <c:axId val="1072779855"/>
      </c:barChart>
      <c:catAx>
        <c:axId val="1122424127"/>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1200" b="0" i="0" u="none" strike="noStrike" kern="1200" cap="all" baseline="0">
                <a:solidFill>
                  <a:sysClr val="windowText" lastClr="000000"/>
                </a:solidFill>
                <a:latin typeface="+mn-lt"/>
                <a:ea typeface="+mn-ea"/>
                <a:cs typeface="+mn-cs"/>
              </a:defRPr>
            </a:pPr>
            <a:endParaRPr lang="en-US"/>
          </a:p>
        </c:txPr>
        <c:crossAx val="1072779855"/>
        <c:crosses val="autoZero"/>
        <c:auto val="1"/>
        <c:lblAlgn val="ctr"/>
        <c:lblOffset val="100"/>
        <c:noMultiLvlLbl val="0"/>
      </c:catAx>
      <c:valAx>
        <c:axId val="1072779855"/>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 sourceLinked="1"/>
        <c:majorTickMark val="none"/>
        <c:minorTickMark val="none"/>
        <c:tickLblPos val="nextTo"/>
        <c:crossAx val="112242412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b="1">
                <a:solidFill>
                  <a:sysClr val="windowText" lastClr="000000"/>
                </a:solidFill>
              </a:rPr>
              <a:t>CONOCIMIENTO DISTRIBUCIÓN DE LA DSAJ - IBAGUÉ</a:t>
            </a:r>
          </a:p>
        </c:rich>
      </c:tx>
      <c:layout>
        <c:manualLayout>
          <c:xMode val="edge"/>
          <c:yMode val="edge"/>
          <c:x val="0.15124145196136196"/>
          <c:y val="1.839080459770114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4"/>
          <c:order val="0"/>
          <c:spPr>
            <a:solidFill>
              <a:schemeClr val="accent5"/>
            </a:solidFill>
            <a:ln>
              <a:noFill/>
            </a:ln>
            <a:effectLst/>
          </c:spPr>
          <c:invertIfNegative val="0"/>
          <c:dPt>
            <c:idx val="0"/>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5-F0E7-4A2E-A0B7-1B188D5F5843}"/>
              </c:ext>
            </c:extLst>
          </c:dPt>
          <c:dPt>
            <c:idx val="1"/>
            <c:invertIfNegative val="0"/>
            <c:bubble3D val="0"/>
            <c:spPr>
              <a:solidFill>
                <a:schemeClr val="accent4">
                  <a:lumMod val="60000"/>
                  <a:lumOff val="40000"/>
                </a:schemeClr>
              </a:solidFill>
              <a:ln>
                <a:noFill/>
              </a:ln>
              <a:effectLst/>
            </c:spPr>
            <c:extLst>
              <c:ext xmlns:c16="http://schemas.microsoft.com/office/drawing/2014/chart" uri="{C3380CC4-5D6E-409C-BE32-E72D297353CC}">
                <c16:uniqueId val="{00000006-F0E7-4A2E-A0B7-1B188D5F5843}"/>
              </c:ext>
            </c:extLst>
          </c:dPt>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ENCUESTA!$B$111:$C$111</c:f>
              <c:strCache>
                <c:ptCount val="2"/>
                <c:pt idx="0">
                  <c:v>SI</c:v>
                </c:pt>
                <c:pt idx="1">
                  <c:v>NO</c:v>
                </c:pt>
              </c:strCache>
            </c:strRef>
          </c:cat>
          <c:val>
            <c:numRef>
              <c:f>ENCUESTA!$B$116:$C$116</c:f>
              <c:numCache>
                <c:formatCode>0%</c:formatCode>
                <c:ptCount val="2"/>
                <c:pt idx="0">
                  <c:v>0.52</c:v>
                </c:pt>
                <c:pt idx="1">
                  <c:v>0.48</c:v>
                </c:pt>
              </c:numCache>
            </c:numRef>
          </c:val>
          <c:extLst>
            <c:ext xmlns:c16="http://schemas.microsoft.com/office/drawing/2014/chart" uri="{C3380CC4-5D6E-409C-BE32-E72D297353CC}">
              <c16:uniqueId val="{00000004-F0E7-4A2E-A0B7-1B188D5F5843}"/>
            </c:ext>
          </c:extLst>
        </c:ser>
        <c:dLbls>
          <c:dLblPos val="outEnd"/>
          <c:showLegendKey val="0"/>
          <c:showVal val="1"/>
          <c:showCatName val="0"/>
          <c:showSerName val="0"/>
          <c:showPercent val="0"/>
          <c:showBubbleSize val="0"/>
        </c:dLbls>
        <c:gapWidth val="219"/>
        <c:overlap val="-27"/>
        <c:axId val="1073779103"/>
        <c:axId val="1419405743"/>
      </c:barChart>
      <c:catAx>
        <c:axId val="10737791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419405743"/>
        <c:crosses val="autoZero"/>
        <c:auto val="1"/>
        <c:lblAlgn val="ctr"/>
        <c:lblOffset val="100"/>
        <c:noMultiLvlLbl val="0"/>
      </c:catAx>
      <c:valAx>
        <c:axId val="1419405743"/>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073779103"/>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b="1">
                <a:solidFill>
                  <a:sysClr val="windowText" lastClr="000000"/>
                </a:solidFill>
              </a:rPr>
              <a:t>AMPLIAR</a:t>
            </a:r>
            <a:r>
              <a:rPr lang="es-CO" b="1" baseline="0">
                <a:solidFill>
                  <a:sysClr val="windowText" lastClr="000000"/>
                </a:solidFill>
              </a:rPr>
              <a:t> </a:t>
            </a:r>
            <a:r>
              <a:rPr lang="es-CO" b="1">
                <a:solidFill>
                  <a:sysClr val="windowText" lastClr="000000"/>
                </a:solidFill>
              </a:rPr>
              <a:t>CONOCIMIENTO EN EL SIGCMA</a:t>
            </a:r>
          </a:p>
        </c:rich>
      </c:tx>
      <c:layout>
        <c:manualLayout>
          <c:xMode val="edge"/>
          <c:yMode val="edge"/>
          <c:x val="0.21473351545342548"/>
          <c:y val="3.218390804597701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4.4650257878604334E-2"/>
          <c:y val="0.25795732055232229"/>
          <c:w val="0.84272300469483563"/>
          <c:h val="0.59475953565505801"/>
        </c:manualLayout>
      </c:layout>
      <c:barChart>
        <c:barDir val="col"/>
        <c:grouping val="clustered"/>
        <c:varyColors val="0"/>
        <c:ser>
          <c:idx val="4"/>
          <c:order val="0"/>
          <c:spPr>
            <a:solidFill>
              <a:schemeClr val="accent5"/>
            </a:solidFill>
            <a:ln>
              <a:noFill/>
            </a:ln>
            <a:effectLst/>
          </c:spPr>
          <c:invertIfNegative val="0"/>
          <c:dPt>
            <c:idx val="0"/>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1-BC71-4744-80F2-D5C2DC70FFF0}"/>
              </c:ext>
            </c:extLst>
          </c:dPt>
          <c:dPt>
            <c:idx val="1"/>
            <c:invertIfNegative val="0"/>
            <c:bubble3D val="0"/>
            <c:spPr>
              <a:solidFill>
                <a:schemeClr val="accent4">
                  <a:lumMod val="60000"/>
                  <a:lumOff val="40000"/>
                </a:schemeClr>
              </a:solidFill>
              <a:ln>
                <a:noFill/>
              </a:ln>
              <a:effectLst/>
            </c:spPr>
            <c:extLst>
              <c:ext xmlns:c16="http://schemas.microsoft.com/office/drawing/2014/chart" uri="{C3380CC4-5D6E-409C-BE32-E72D297353CC}">
                <c16:uniqueId val="{00000003-BC71-4744-80F2-D5C2DC70FFF0}"/>
              </c:ext>
            </c:extLst>
          </c:dPt>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ENCUESTA!$B$125:$C$125</c:f>
              <c:numCache>
                <c:formatCode>0%</c:formatCode>
                <c:ptCount val="2"/>
                <c:pt idx="0">
                  <c:v>0.76</c:v>
                </c:pt>
                <c:pt idx="1">
                  <c:v>0.24</c:v>
                </c:pt>
              </c:numCache>
            </c:numRef>
          </c:cat>
          <c:val>
            <c:numRef>
              <c:f>ENCUESTA!$B$125:$C$125</c:f>
              <c:numCache>
                <c:formatCode>0%</c:formatCode>
                <c:ptCount val="2"/>
                <c:pt idx="0">
                  <c:v>0.76</c:v>
                </c:pt>
                <c:pt idx="1">
                  <c:v>0.24</c:v>
                </c:pt>
              </c:numCache>
            </c:numRef>
          </c:val>
          <c:extLst>
            <c:ext xmlns:c16="http://schemas.microsoft.com/office/drawing/2014/chart" uri="{C3380CC4-5D6E-409C-BE32-E72D297353CC}">
              <c16:uniqueId val="{00000004-BC71-4744-80F2-D5C2DC70FFF0}"/>
            </c:ext>
          </c:extLst>
        </c:ser>
        <c:dLbls>
          <c:dLblPos val="outEnd"/>
          <c:showLegendKey val="0"/>
          <c:showVal val="1"/>
          <c:showCatName val="0"/>
          <c:showSerName val="0"/>
          <c:showPercent val="0"/>
          <c:showBubbleSize val="0"/>
        </c:dLbls>
        <c:gapWidth val="219"/>
        <c:overlap val="-27"/>
        <c:axId val="1073779103"/>
        <c:axId val="1419405743"/>
      </c:barChart>
      <c:catAx>
        <c:axId val="1073779103"/>
        <c:scaling>
          <c:orientation val="minMax"/>
        </c:scaling>
        <c:delete val="1"/>
        <c:axPos val="b"/>
        <c:numFmt formatCode="0%" sourceLinked="1"/>
        <c:majorTickMark val="none"/>
        <c:minorTickMark val="none"/>
        <c:tickLblPos val="nextTo"/>
        <c:crossAx val="1419405743"/>
        <c:crosses val="autoZero"/>
        <c:auto val="1"/>
        <c:lblAlgn val="ctr"/>
        <c:lblOffset val="100"/>
        <c:noMultiLvlLbl val="0"/>
      </c:catAx>
      <c:valAx>
        <c:axId val="1419405743"/>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073779103"/>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b="1">
                <a:solidFill>
                  <a:sysClr val="windowText" lastClr="000000"/>
                </a:solidFill>
              </a:rPr>
              <a:t>APLICA</a:t>
            </a:r>
            <a:r>
              <a:rPr lang="es-CO" b="1" baseline="0">
                <a:solidFill>
                  <a:sysClr val="windowText" lastClr="000000"/>
                </a:solidFill>
              </a:rPr>
              <a:t> METODOS DE</a:t>
            </a:r>
            <a:r>
              <a:rPr lang="es-CO" b="1">
                <a:solidFill>
                  <a:sysClr val="windowText" lastClr="000000"/>
                </a:solidFill>
              </a:rPr>
              <a:t> CONTROL</a:t>
            </a:r>
          </a:p>
        </c:rich>
      </c:tx>
      <c:layout>
        <c:manualLayout>
          <c:xMode val="edge"/>
          <c:yMode val="edge"/>
          <c:x val="0.21473351545342548"/>
          <c:y val="3.218390804597701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4"/>
          <c:order val="0"/>
          <c:spPr>
            <a:solidFill>
              <a:schemeClr val="accent5"/>
            </a:solidFill>
            <a:ln>
              <a:noFill/>
            </a:ln>
            <a:effectLst/>
          </c:spPr>
          <c:invertIfNegative val="0"/>
          <c:dPt>
            <c:idx val="0"/>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1-8CA9-4A21-81B1-64D3166CEE91}"/>
              </c:ext>
            </c:extLst>
          </c:dPt>
          <c:dPt>
            <c:idx val="1"/>
            <c:invertIfNegative val="0"/>
            <c:bubble3D val="0"/>
            <c:spPr>
              <a:solidFill>
                <a:schemeClr val="accent4">
                  <a:lumMod val="60000"/>
                  <a:lumOff val="40000"/>
                </a:schemeClr>
              </a:solidFill>
              <a:ln>
                <a:noFill/>
              </a:ln>
              <a:effectLst/>
            </c:spPr>
            <c:extLst>
              <c:ext xmlns:c16="http://schemas.microsoft.com/office/drawing/2014/chart" uri="{C3380CC4-5D6E-409C-BE32-E72D297353CC}">
                <c16:uniqueId val="{00000003-8CA9-4A21-81B1-64D3166CEE91}"/>
              </c:ext>
            </c:extLst>
          </c:dPt>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ENCUESTA!$B$126:$C$126</c:f>
              <c:numCache>
                <c:formatCode>0%</c:formatCode>
                <c:ptCount val="2"/>
                <c:pt idx="0">
                  <c:v>0.65</c:v>
                </c:pt>
                <c:pt idx="1">
                  <c:v>0.35</c:v>
                </c:pt>
              </c:numCache>
            </c:numRef>
          </c:cat>
          <c:val>
            <c:numRef>
              <c:f>ENCUESTA!$B$126:$C$126</c:f>
              <c:numCache>
                <c:formatCode>0%</c:formatCode>
                <c:ptCount val="2"/>
                <c:pt idx="0">
                  <c:v>0.65</c:v>
                </c:pt>
                <c:pt idx="1">
                  <c:v>0.35</c:v>
                </c:pt>
              </c:numCache>
            </c:numRef>
          </c:val>
          <c:extLst>
            <c:ext xmlns:c16="http://schemas.microsoft.com/office/drawing/2014/chart" uri="{C3380CC4-5D6E-409C-BE32-E72D297353CC}">
              <c16:uniqueId val="{00000004-8CA9-4A21-81B1-64D3166CEE91}"/>
            </c:ext>
          </c:extLst>
        </c:ser>
        <c:dLbls>
          <c:dLblPos val="outEnd"/>
          <c:showLegendKey val="0"/>
          <c:showVal val="1"/>
          <c:showCatName val="0"/>
          <c:showSerName val="0"/>
          <c:showPercent val="0"/>
          <c:showBubbleSize val="0"/>
        </c:dLbls>
        <c:gapWidth val="219"/>
        <c:overlap val="-27"/>
        <c:axId val="1073779103"/>
        <c:axId val="1419405743"/>
      </c:barChart>
      <c:catAx>
        <c:axId val="1073779103"/>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419405743"/>
        <c:crosses val="autoZero"/>
        <c:auto val="1"/>
        <c:lblAlgn val="ctr"/>
        <c:lblOffset val="100"/>
        <c:noMultiLvlLbl val="0"/>
      </c:catAx>
      <c:valAx>
        <c:axId val="1419405743"/>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073779103"/>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a:solidFill>
                  <a:sysClr val="windowText" lastClr="000000"/>
                </a:solidFill>
              </a:rPr>
              <a:t>5.</a:t>
            </a:r>
            <a:r>
              <a:rPr lang="en-US" baseline="0">
                <a:solidFill>
                  <a:sysClr val="windowText" lastClr="000000"/>
                </a:solidFill>
              </a:rPr>
              <a:t> PLAN DIGITALIZACIÓN </a:t>
            </a:r>
            <a:endParaRPr lang="en-US">
              <a:solidFill>
                <a:sysClr val="windowText" lastClr="000000"/>
              </a:solidFill>
            </a:endParaRP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ENCUESTA!$B$34:$C$34</c:f>
              <c:strCache>
                <c:ptCount val="2"/>
                <c:pt idx="0">
                  <c:v>SI</c:v>
                </c:pt>
                <c:pt idx="1">
                  <c:v>NO</c:v>
                </c:pt>
              </c:strCache>
            </c:strRef>
          </c:tx>
          <c:explosion val="13"/>
          <c:dPt>
            <c:idx val="0"/>
            <c:bubble3D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2FA2-4C77-8205-D3C64F53EEFC}"/>
              </c:ext>
            </c:extLst>
          </c:dPt>
          <c:dPt>
            <c:idx val="1"/>
            <c:bubble3D val="0"/>
            <c:explosion val="26"/>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2FA2-4C77-8205-D3C64F53EEFC}"/>
              </c:ext>
            </c:extLst>
          </c:dPt>
          <c:dLbls>
            <c:dLbl>
              <c:idx val="0"/>
              <c:layout>
                <c:manualLayout>
                  <c:x val="-0.19370319335083108"/>
                  <c:y val="-0.2292665510112375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A2-4C77-8205-D3C64F53EEFC}"/>
                </c:ext>
              </c:extLst>
            </c:dLbl>
            <c:dLbl>
              <c:idx val="1"/>
              <c:layout>
                <c:manualLayout>
                  <c:x val="2.8548009623797024E-2"/>
                  <c:y val="-4.5683700360217058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FA2-4C77-8205-D3C64F53EEFC}"/>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val>
            <c:numRef>
              <c:f>ENCUESTA!$B$37:$C$37</c:f>
              <c:numCache>
                <c:formatCode>0%</c:formatCode>
                <c:ptCount val="2"/>
                <c:pt idx="0">
                  <c:v>0.89</c:v>
                </c:pt>
                <c:pt idx="1">
                  <c:v>0.11</c:v>
                </c:pt>
              </c:numCache>
            </c:numRef>
          </c:val>
          <c:extLst>
            <c:ext xmlns:c16="http://schemas.microsoft.com/office/drawing/2014/chart" uri="{C3380CC4-5D6E-409C-BE32-E72D297353CC}">
              <c16:uniqueId val="{00000000-2FA2-4C77-8205-D3C64F53EEFC}"/>
            </c:ext>
          </c:extLst>
        </c:ser>
        <c:ser>
          <c:idx val="1"/>
          <c:order val="1"/>
          <c:tx>
            <c:strRef>
              <c:f>ENCUESTA!$C$34</c:f>
              <c:strCache>
                <c:ptCount val="1"/>
                <c:pt idx="0">
                  <c:v>NO</c:v>
                </c:pt>
              </c:strCache>
            </c:strRef>
          </c:tx>
          <c:dPt>
            <c:idx val="0"/>
            <c:bubble3D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DE27-4A93-847C-8F04193BD104}"/>
              </c:ext>
            </c:extLst>
          </c:dPt>
          <c:dPt>
            <c:idx val="1"/>
            <c:bubble3D val="0"/>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DE27-4A93-847C-8F04193BD104}"/>
              </c:ext>
            </c:extLst>
          </c:dPt>
          <c:dPt>
            <c:idx val="2"/>
            <c:bubble3D val="0"/>
            <c:spPr>
              <a:gradFill rotWithShape="1">
                <a:gsLst>
                  <a:gs pos="0">
                    <a:schemeClr val="accent4">
                      <a:shade val="51000"/>
                      <a:satMod val="130000"/>
                    </a:schemeClr>
                  </a:gs>
                  <a:gs pos="80000">
                    <a:schemeClr val="accent4">
                      <a:shade val="93000"/>
                      <a:satMod val="130000"/>
                    </a:schemeClr>
                  </a:gs>
                  <a:gs pos="100000">
                    <a:schemeClr val="accent4">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9-DE27-4A93-847C-8F04193BD104}"/>
              </c:ext>
            </c:extLst>
          </c:dPt>
          <c:val>
            <c:numRef>
              <c:f>ENCUESTA!$C$35:$C$37</c:f>
              <c:numCache>
                <c:formatCode>General</c:formatCode>
                <c:ptCount val="3"/>
                <c:pt idx="0">
                  <c:v>14</c:v>
                </c:pt>
                <c:pt idx="1">
                  <c:v>14</c:v>
                </c:pt>
                <c:pt idx="2" formatCode="0%">
                  <c:v>0.11</c:v>
                </c:pt>
              </c:numCache>
            </c:numRef>
          </c:val>
          <c:extLst>
            <c:ext xmlns:c16="http://schemas.microsoft.com/office/drawing/2014/chart" uri="{C3380CC4-5D6E-409C-BE32-E72D297353CC}">
              <c16:uniqueId val="{00000001-2FA2-4C77-8205-D3C64F53EEFC}"/>
            </c:ext>
          </c:extLst>
        </c:ser>
        <c:dLbls>
          <c:showLegendKey val="0"/>
          <c:showVal val="0"/>
          <c:showCatName val="0"/>
          <c:showSerName val="0"/>
          <c:showPercent val="0"/>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b="1">
                <a:solidFill>
                  <a:sysClr val="windowText" lastClr="000000"/>
                </a:solidFill>
              </a:rPr>
              <a:t>IMPLEMENTA CONTROL INTERNO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solidFill>
              <a:schemeClr val="accent1"/>
            </a:solidFill>
            <a:ln>
              <a:noFill/>
            </a:ln>
            <a:effectLst/>
            <a:sp3d/>
          </c:spPr>
          <c:invertIfNegative val="0"/>
          <c:dPt>
            <c:idx val="0"/>
            <c:invertIfNegative val="0"/>
            <c:bubble3D val="0"/>
            <c:spPr>
              <a:solidFill>
                <a:schemeClr val="accent6">
                  <a:lumMod val="75000"/>
                </a:schemeClr>
              </a:solidFill>
              <a:ln>
                <a:solidFill>
                  <a:schemeClr val="accent6">
                    <a:lumMod val="40000"/>
                    <a:lumOff val="60000"/>
                  </a:schemeClr>
                </a:solidFill>
              </a:ln>
              <a:effectLst/>
              <a:sp3d>
                <a:contourClr>
                  <a:schemeClr val="accent6">
                    <a:lumMod val="40000"/>
                    <a:lumOff val="60000"/>
                  </a:schemeClr>
                </a:contourClr>
              </a:sp3d>
            </c:spPr>
            <c:extLst>
              <c:ext xmlns:c16="http://schemas.microsoft.com/office/drawing/2014/chart" uri="{C3380CC4-5D6E-409C-BE32-E72D297353CC}">
                <c16:uniqueId val="{00000001-2A9F-4056-94E5-EF7EC8198DAB}"/>
              </c:ext>
            </c:extLst>
          </c:dPt>
          <c:dLbls>
            <c:dLbl>
              <c:idx val="0"/>
              <c:layout>
                <c:manualLayout>
                  <c:x val="0"/>
                  <c:y val="-4.16666666666666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A9F-4056-94E5-EF7EC8198DAB}"/>
                </c:ext>
              </c:extLst>
            </c:dLbl>
            <c:dLbl>
              <c:idx val="1"/>
              <c:layout>
                <c:manualLayout>
                  <c:x val="1.1111111111111112E-2"/>
                  <c:y val="-6.48148148148148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A9F-4056-94E5-EF7EC8198DAB}"/>
                </c:ext>
              </c:extLst>
            </c:dLbl>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ENCUESTA!$B$126:$C$126</c:f>
              <c:numCache>
                <c:formatCode>0%</c:formatCode>
                <c:ptCount val="2"/>
                <c:pt idx="0">
                  <c:v>0.65</c:v>
                </c:pt>
                <c:pt idx="1">
                  <c:v>0.35</c:v>
                </c:pt>
              </c:numCache>
            </c:numRef>
          </c:val>
          <c:extLst>
            <c:ext xmlns:c16="http://schemas.microsoft.com/office/drawing/2014/chart" uri="{C3380CC4-5D6E-409C-BE32-E72D297353CC}">
              <c16:uniqueId val="{00000000-2A9F-4056-94E5-EF7EC8198DAB}"/>
            </c:ext>
          </c:extLst>
        </c:ser>
        <c:dLbls>
          <c:showLegendKey val="0"/>
          <c:showVal val="1"/>
          <c:showCatName val="0"/>
          <c:showSerName val="0"/>
          <c:showPercent val="0"/>
          <c:showBubbleSize val="0"/>
        </c:dLbls>
        <c:gapWidth val="150"/>
        <c:shape val="box"/>
        <c:axId val="821360128"/>
        <c:axId val="936964256"/>
        <c:axId val="0"/>
      </c:bar3DChart>
      <c:catAx>
        <c:axId val="821360128"/>
        <c:scaling>
          <c:orientation val="minMax"/>
        </c:scaling>
        <c:delete val="1"/>
        <c:axPos val="b"/>
        <c:majorTickMark val="none"/>
        <c:minorTickMark val="none"/>
        <c:tickLblPos val="nextTo"/>
        <c:crossAx val="936964256"/>
        <c:crosses val="autoZero"/>
        <c:auto val="1"/>
        <c:lblAlgn val="ctr"/>
        <c:lblOffset val="100"/>
        <c:noMultiLvlLbl val="0"/>
      </c:catAx>
      <c:valAx>
        <c:axId val="936964256"/>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82136012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b="1">
                <a:solidFill>
                  <a:sysClr val="windowText" lastClr="000000"/>
                </a:solidFill>
              </a:rPr>
              <a:t>TRANSPARENCIA</a:t>
            </a:r>
            <a:r>
              <a:rPr lang="es-CO" b="1" baseline="0">
                <a:solidFill>
                  <a:sysClr val="windowText" lastClr="000000"/>
                </a:solidFill>
              </a:rPr>
              <a:t> Y ETICA PÚBLICA</a:t>
            </a:r>
            <a:endParaRPr lang="es-CO" b="1">
              <a:solidFill>
                <a:sysClr val="windowText" lastClr="00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explosion val="2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2-460E-4856-9886-71916C71FC36}"/>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A968-4449-94B1-3F4E11901DD1}"/>
              </c:ext>
            </c:extLst>
          </c:dPt>
          <c:dLbls>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ENCUESTA!$B$130:$C$130</c:f>
              <c:strCache>
                <c:ptCount val="2"/>
                <c:pt idx="0">
                  <c:v>SI</c:v>
                </c:pt>
                <c:pt idx="1">
                  <c:v>NO</c:v>
                </c:pt>
              </c:strCache>
            </c:strRef>
          </c:cat>
          <c:val>
            <c:numRef>
              <c:f>ENCUESTA!$B$132:$C$132</c:f>
              <c:numCache>
                <c:formatCode>0%</c:formatCode>
                <c:ptCount val="2"/>
                <c:pt idx="0">
                  <c:v>0.3</c:v>
                </c:pt>
                <c:pt idx="1">
                  <c:v>0.7</c:v>
                </c:pt>
              </c:numCache>
            </c:numRef>
          </c:val>
          <c:extLst>
            <c:ext xmlns:c16="http://schemas.microsoft.com/office/drawing/2014/chart" uri="{C3380CC4-5D6E-409C-BE32-E72D297353CC}">
              <c16:uniqueId val="{00000000-460E-4856-9886-71916C71FC36}"/>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16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en-US"/>
        </a:p>
      </c:txPr>
    </c:title>
    <c:autoTitleDeleted val="0"/>
    <c:view3D>
      <c:rotX val="30"/>
      <c:rotY val="0"/>
      <c:rAngAx val="0"/>
    </c:view3D>
    <c:floor>
      <c:thickness val="0"/>
    </c:floor>
    <c:sideWall>
      <c:thickness val="0"/>
    </c:sideWall>
    <c:backWall>
      <c:thickness val="0"/>
    </c:backWall>
    <c:plotArea>
      <c:layout/>
      <c:pie3DChart>
        <c:varyColors val="1"/>
        <c:ser>
          <c:idx val="0"/>
          <c:order val="0"/>
          <c:tx>
            <c:v>2. NECESIDES TECNOLÓGICAS</c:v>
          </c:tx>
          <c:spPr>
            <a:solidFill>
              <a:srgbClr val="00B050"/>
            </a:solidFill>
          </c:spPr>
          <c:explosion val="25"/>
          <c:dPt>
            <c:idx val="2"/>
            <c:bubble3D val="0"/>
            <c:spPr>
              <a:solidFill>
                <a:srgbClr val="FFFF00"/>
              </a:solidFill>
            </c:spPr>
            <c:extLst>
              <c:ext xmlns:c16="http://schemas.microsoft.com/office/drawing/2014/chart" uri="{C3380CC4-5D6E-409C-BE32-E72D297353CC}">
                <c16:uniqueId val="{00000001-8059-4BBD-A5E5-C1F5CDE38A8D}"/>
              </c:ext>
            </c:extLst>
          </c:dPt>
          <c:dPt>
            <c:idx val="3"/>
            <c:bubble3D val="0"/>
            <c:spPr>
              <a:solidFill>
                <a:srgbClr val="FF0000"/>
              </a:solidFill>
            </c:spPr>
            <c:extLst>
              <c:ext xmlns:c16="http://schemas.microsoft.com/office/drawing/2014/chart" uri="{C3380CC4-5D6E-409C-BE32-E72D297353CC}">
                <c16:uniqueId val="{00000003-8059-4BBD-A5E5-C1F5CDE38A8D}"/>
              </c:ext>
            </c:extLst>
          </c:dPt>
          <c:dPt>
            <c:idx val="4"/>
            <c:bubble3D val="0"/>
            <c:spPr>
              <a:solidFill>
                <a:srgbClr val="FF0000"/>
              </a:solidFill>
            </c:spPr>
            <c:extLst>
              <c:ext xmlns:c16="http://schemas.microsoft.com/office/drawing/2014/chart" uri="{C3380CC4-5D6E-409C-BE32-E72D297353CC}">
                <c16:uniqueId val="{00000005-8059-4BBD-A5E5-C1F5CDE38A8D}"/>
              </c:ext>
            </c:extLst>
          </c:dPt>
          <c:dPt>
            <c:idx val="5"/>
            <c:bubble3D val="0"/>
            <c:spPr>
              <a:solidFill>
                <a:srgbClr val="0070C0"/>
              </a:solidFill>
            </c:spPr>
            <c:extLst>
              <c:ext xmlns:c16="http://schemas.microsoft.com/office/drawing/2014/chart" uri="{C3380CC4-5D6E-409C-BE32-E72D297353CC}">
                <c16:uniqueId val="{00000007-8059-4BBD-A5E5-C1F5CDE38A8D}"/>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ENCUESTA!$B$9:$G$9</c:f>
              <c:strCache>
                <c:ptCount val="6"/>
                <c:pt idx="0">
                  <c:v>MUY SATISFECHO</c:v>
                </c:pt>
                <c:pt idx="1">
                  <c:v>SATISFECHO</c:v>
                </c:pt>
                <c:pt idx="2">
                  <c:v>DEFICIENTE</c:v>
                </c:pt>
                <c:pt idx="3">
                  <c:v>MALO</c:v>
                </c:pt>
                <c:pt idx="4">
                  <c:v>MUY MALO</c:v>
                </c:pt>
                <c:pt idx="5">
                  <c:v>NO SABE NO RESPONDE</c:v>
                </c:pt>
              </c:strCache>
            </c:strRef>
          </c:cat>
          <c:val>
            <c:numRef>
              <c:f>ENCUESTA!$B$11:$G$11</c:f>
              <c:numCache>
                <c:formatCode>0%</c:formatCode>
                <c:ptCount val="6"/>
                <c:pt idx="0">
                  <c:v>0.1</c:v>
                </c:pt>
                <c:pt idx="1">
                  <c:v>0.49</c:v>
                </c:pt>
                <c:pt idx="2">
                  <c:v>0.22</c:v>
                </c:pt>
                <c:pt idx="3">
                  <c:v>0.13</c:v>
                </c:pt>
                <c:pt idx="4">
                  <c:v>0.02</c:v>
                </c:pt>
                <c:pt idx="5" formatCode="0.00%">
                  <c:v>4.0300000000000002E-2</c:v>
                </c:pt>
              </c:numCache>
            </c:numRef>
          </c:val>
          <c:extLst>
            <c:ext xmlns:c16="http://schemas.microsoft.com/office/drawing/2014/chart" uri="{C3380CC4-5D6E-409C-BE32-E72D297353CC}">
              <c16:uniqueId val="{00000008-8059-4BBD-A5E5-C1F5CDE38A8D}"/>
            </c:ext>
          </c:extLst>
        </c:ser>
        <c:dLbls>
          <c:showLegendKey val="0"/>
          <c:showVal val="0"/>
          <c:showCatName val="0"/>
          <c:showSerName val="0"/>
          <c:showPercent val="1"/>
          <c:showBubbleSize val="0"/>
          <c:showLeaderLines val="1"/>
        </c:dLbls>
      </c:pie3DChart>
    </c:plotArea>
    <c:legend>
      <c:legendPos val="r"/>
      <c:overlay val="0"/>
      <c:spPr>
        <a:scene3d>
          <a:camera prst="orthographicFront"/>
          <a:lightRig rig="threePt" dir="t"/>
        </a:scene3d>
        <a:sp3d>
          <a:bevelT/>
        </a:sp3d>
      </c:spPr>
    </c:legend>
    <c:plotVisOnly val="1"/>
    <c:dispBlanksAs val="gap"/>
    <c:showDLblsOverMax val="0"/>
  </c:chart>
  <c:spPr>
    <a:solidFill>
      <a:schemeClr val="bg2">
        <a:lumMod val="90000"/>
      </a:schemeClr>
    </a:solidFill>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sz="1400"/>
              <a:t>3. SISTEMAS</a:t>
            </a:r>
            <a:r>
              <a:rPr lang="es-CO" sz="1400" baseline="0"/>
              <a:t> DE</a:t>
            </a:r>
            <a:r>
              <a:rPr lang="es-CO" sz="1400"/>
              <a:t> INFORMACIÓN</a:t>
            </a:r>
          </a:p>
        </c:rich>
      </c:tx>
      <c:overlay val="0"/>
    </c:title>
    <c:autoTitleDeleted val="0"/>
    <c:view3D>
      <c:rotX val="30"/>
      <c:rotY val="0"/>
      <c:rAngAx val="0"/>
    </c:view3D>
    <c:floor>
      <c:thickness val="0"/>
    </c:floor>
    <c:sideWall>
      <c:thickness val="0"/>
    </c:sideWall>
    <c:backWall>
      <c:thickness val="0"/>
    </c:backWall>
    <c:plotArea>
      <c:layout/>
      <c:pie3DChart>
        <c:varyColors val="1"/>
        <c:ser>
          <c:idx val="0"/>
          <c:order val="0"/>
          <c:tx>
            <c:strRef>
              <c:f>ENCUESTA!$A$17</c:f>
              <c:strCache>
                <c:ptCount val="1"/>
                <c:pt idx="0">
                  <c:v>PORCENTAJES</c:v>
                </c:pt>
              </c:strCache>
            </c:strRef>
          </c:tx>
          <c:spPr>
            <a:solidFill>
              <a:srgbClr val="00B050"/>
            </a:solidFill>
          </c:spPr>
          <c:explosion val="25"/>
          <c:dPt>
            <c:idx val="2"/>
            <c:bubble3D val="0"/>
            <c:spPr>
              <a:solidFill>
                <a:srgbClr val="FFFF00"/>
              </a:solidFill>
              <a:scene3d>
                <a:camera prst="orthographicFront"/>
                <a:lightRig rig="threePt" dir="t"/>
              </a:scene3d>
              <a:sp3d prstMaterial="metal">
                <a:bevelT/>
              </a:sp3d>
            </c:spPr>
            <c:extLst>
              <c:ext xmlns:c16="http://schemas.microsoft.com/office/drawing/2014/chart" uri="{C3380CC4-5D6E-409C-BE32-E72D297353CC}">
                <c16:uniqueId val="{00000001-6574-4D03-A2FE-6ED06A408749}"/>
              </c:ext>
            </c:extLst>
          </c:dPt>
          <c:dPt>
            <c:idx val="3"/>
            <c:bubble3D val="0"/>
            <c:spPr>
              <a:solidFill>
                <a:srgbClr val="FF0000"/>
              </a:solidFill>
            </c:spPr>
            <c:extLst>
              <c:ext xmlns:c16="http://schemas.microsoft.com/office/drawing/2014/chart" uri="{C3380CC4-5D6E-409C-BE32-E72D297353CC}">
                <c16:uniqueId val="{00000003-6574-4D03-A2FE-6ED06A408749}"/>
              </c:ext>
            </c:extLst>
          </c:dPt>
          <c:dPt>
            <c:idx val="4"/>
            <c:bubble3D val="0"/>
            <c:spPr>
              <a:solidFill>
                <a:srgbClr val="FF0000"/>
              </a:solidFill>
            </c:spPr>
            <c:extLst>
              <c:ext xmlns:c16="http://schemas.microsoft.com/office/drawing/2014/chart" uri="{C3380CC4-5D6E-409C-BE32-E72D297353CC}">
                <c16:uniqueId val="{00000005-6574-4D03-A2FE-6ED06A408749}"/>
              </c:ext>
            </c:extLst>
          </c:dPt>
          <c:dPt>
            <c:idx val="5"/>
            <c:bubble3D val="0"/>
            <c:spPr>
              <a:solidFill>
                <a:srgbClr val="0070C0"/>
              </a:solidFill>
            </c:spPr>
            <c:extLst>
              <c:ext xmlns:c16="http://schemas.microsoft.com/office/drawing/2014/chart" uri="{C3380CC4-5D6E-409C-BE32-E72D297353CC}">
                <c16:uniqueId val="{00000007-6574-4D03-A2FE-6ED06A408749}"/>
              </c:ext>
            </c:extLst>
          </c:dPt>
          <c:dPt>
            <c:idx val="6"/>
            <c:bubble3D val="0"/>
            <c:spPr>
              <a:solidFill>
                <a:srgbClr val="0070C0"/>
              </a:solidFill>
              <a:scene3d>
                <a:camera prst="orthographicFront"/>
                <a:lightRig rig="threePt" dir="t"/>
              </a:scene3d>
              <a:sp3d prstMaterial="metal">
                <a:bevelT/>
              </a:sp3d>
            </c:spPr>
            <c:extLst>
              <c:ext xmlns:c16="http://schemas.microsoft.com/office/drawing/2014/chart" uri="{C3380CC4-5D6E-409C-BE32-E72D297353CC}">
                <c16:uniqueId val="{00000009-6574-4D03-A2FE-6ED06A408749}"/>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ENCUESTA!$B$15:$G$15</c:f>
              <c:strCache>
                <c:ptCount val="6"/>
                <c:pt idx="0">
                  <c:v>MUY SATISFECHO</c:v>
                </c:pt>
                <c:pt idx="1">
                  <c:v>SATISFECHO</c:v>
                </c:pt>
                <c:pt idx="2">
                  <c:v>DEFICIENTE</c:v>
                </c:pt>
                <c:pt idx="3">
                  <c:v>MALO</c:v>
                </c:pt>
                <c:pt idx="4">
                  <c:v>MUY MALO</c:v>
                </c:pt>
                <c:pt idx="5">
                  <c:v>NO SABE NO RESPONDE</c:v>
                </c:pt>
              </c:strCache>
            </c:strRef>
          </c:cat>
          <c:val>
            <c:numRef>
              <c:f>ENCUESTA!$B$17:$G$17</c:f>
              <c:numCache>
                <c:formatCode>0%</c:formatCode>
                <c:ptCount val="6"/>
                <c:pt idx="0">
                  <c:v>0.02</c:v>
                </c:pt>
                <c:pt idx="1">
                  <c:v>0.33</c:v>
                </c:pt>
                <c:pt idx="2">
                  <c:v>0.31</c:v>
                </c:pt>
                <c:pt idx="3">
                  <c:v>0.3</c:v>
                </c:pt>
                <c:pt idx="4">
                  <c:v>0.03</c:v>
                </c:pt>
                <c:pt idx="5">
                  <c:v>0.02</c:v>
                </c:pt>
              </c:numCache>
            </c:numRef>
          </c:val>
          <c:extLst>
            <c:ext xmlns:c16="http://schemas.microsoft.com/office/drawing/2014/chart" uri="{C3380CC4-5D6E-409C-BE32-E72D297353CC}">
              <c16:uniqueId val="{0000000A-6574-4D03-A2FE-6ED06A408749}"/>
            </c:ext>
          </c:extLst>
        </c:ser>
        <c:dLbls>
          <c:showLegendKey val="0"/>
          <c:showVal val="0"/>
          <c:showCatName val="0"/>
          <c:showSerName val="0"/>
          <c:showPercent val="1"/>
          <c:showBubbleSize val="0"/>
          <c:showLeaderLines val="1"/>
        </c:dLbls>
      </c:pie3DChart>
    </c:plotArea>
    <c:legend>
      <c:legendPos val="r"/>
      <c:overlay val="0"/>
    </c:legend>
    <c:plotVisOnly val="1"/>
    <c:dispBlanksAs val="gap"/>
    <c:showDLblsOverMax val="0"/>
  </c:chart>
  <c:spPr>
    <a:solidFill>
      <a:schemeClr val="bg2">
        <a:lumMod val="90000"/>
      </a:schemeClr>
    </a:solidFill>
    <a:scene3d>
      <a:camera prst="orthographicFront"/>
      <a:lightRig rig="threePt" dir="t"/>
    </a:scene3d>
    <a:sp3d prstMaterial="metal">
      <a:bevelT/>
    </a:sp3d>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sz="1400"/>
              <a:t>4. NECESIDADES</a:t>
            </a:r>
            <a:r>
              <a:rPr lang="es-CO" sz="1400" baseline="0"/>
              <a:t> INFORMÁTICAS</a:t>
            </a:r>
            <a:endParaRPr lang="es-CO" sz="1400"/>
          </a:p>
        </c:rich>
      </c:tx>
      <c:overlay val="0"/>
    </c:title>
    <c:autoTitleDeleted val="0"/>
    <c:view3D>
      <c:rotX val="30"/>
      <c:rotY val="0"/>
      <c:rAngAx val="0"/>
    </c:view3D>
    <c:floor>
      <c:thickness val="0"/>
    </c:floor>
    <c:sideWall>
      <c:thickness val="0"/>
    </c:sideWall>
    <c:backWall>
      <c:thickness val="0"/>
    </c:backWall>
    <c:plotArea>
      <c:layout/>
      <c:pie3DChart>
        <c:varyColors val="1"/>
        <c:ser>
          <c:idx val="0"/>
          <c:order val="0"/>
          <c:spPr>
            <a:solidFill>
              <a:srgbClr val="FF0000"/>
            </a:solidFill>
            <a:scene3d>
              <a:camera prst="orthographicFront"/>
              <a:lightRig rig="threePt" dir="t"/>
            </a:scene3d>
            <a:sp3d prstMaterial="metal">
              <a:bevelT/>
            </a:sp3d>
          </c:spPr>
          <c:explosion val="25"/>
          <c:dPt>
            <c:idx val="0"/>
            <c:bubble3D val="0"/>
            <c:spPr>
              <a:solidFill>
                <a:schemeClr val="accent3">
                  <a:lumMod val="75000"/>
                </a:schemeClr>
              </a:solidFill>
              <a:scene3d>
                <a:camera prst="orthographicFront"/>
                <a:lightRig rig="threePt" dir="t"/>
              </a:scene3d>
              <a:sp3d prstMaterial="metal">
                <a:bevelT/>
              </a:sp3d>
            </c:spPr>
            <c:extLst>
              <c:ext xmlns:c16="http://schemas.microsoft.com/office/drawing/2014/chart" uri="{C3380CC4-5D6E-409C-BE32-E72D297353CC}">
                <c16:uniqueId val="{00000001-F8A3-4116-8224-4274AAC3177A}"/>
              </c:ext>
            </c:extLst>
          </c:dPt>
          <c:dPt>
            <c:idx val="1"/>
            <c:bubble3D val="0"/>
            <c:spPr>
              <a:solidFill>
                <a:srgbClr val="FF0000"/>
              </a:solidFill>
              <a:scene3d>
                <a:camera prst="orthographicFront"/>
                <a:lightRig rig="threePt" dir="t"/>
              </a:scene3d>
              <a:sp3d prstMaterial="plastic">
                <a:bevelT/>
                <a:bevelB w="165100" prst="coolSlant"/>
              </a:sp3d>
            </c:spPr>
            <c:extLst>
              <c:ext xmlns:c16="http://schemas.microsoft.com/office/drawing/2014/chart" uri="{C3380CC4-5D6E-409C-BE32-E72D297353CC}">
                <c16:uniqueId val="{00000003-F8A3-4116-8224-4274AAC3177A}"/>
              </c:ext>
            </c:extLst>
          </c:dPt>
          <c:dLbls>
            <c:dLbl>
              <c:idx val="1"/>
              <c:spPr/>
              <c:txPr>
                <a:bodyPr/>
                <a:lstStyle/>
                <a:p>
                  <a:pPr>
                    <a:defRPr sz="1400" b="1">
                      <a:solidFill>
                        <a:sysClr val="windowText" lastClr="000000"/>
                      </a:solidFill>
                    </a:defRPr>
                  </a:pPr>
                  <a:endParaRPr lang="en-US"/>
                </a:p>
              </c:txPr>
              <c:showLegendKey val="0"/>
              <c:showVal val="0"/>
              <c:showCatName val="0"/>
              <c:showSerName val="0"/>
              <c:showPercent val="1"/>
              <c:showBubbleSize val="0"/>
              <c:extLst>
                <c:ext xmlns:c16="http://schemas.microsoft.com/office/drawing/2014/chart" uri="{C3380CC4-5D6E-409C-BE32-E72D297353CC}">
                  <c16:uniqueId val="{00000003-F8A3-4116-8224-4274AAC3177A}"/>
                </c:ext>
              </c:extLst>
            </c:dLbl>
            <c:spPr>
              <a:noFill/>
              <a:ln>
                <a:noFill/>
              </a:ln>
              <a:effectLst/>
            </c:spPr>
            <c:txPr>
              <a:bodyPr/>
              <a:lstStyle/>
              <a:p>
                <a:pPr>
                  <a:defRPr sz="1400" b="1">
                    <a:solidFill>
                      <a:sysClr val="windowText" lastClr="000000"/>
                    </a:solidFill>
                  </a:defRPr>
                </a:pPr>
                <a:endParaRPr lang="en-US"/>
              </a:p>
            </c:txPr>
            <c:showLegendKey val="0"/>
            <c:showVal val="0"/>
            <c:showCatName val="0"/>
            <c:showSerName val="0"/>
            <c:showPercent val="1"/>
            <c:showBubbleSize val="0"/>
            <c:showLeaderLines val="1"/>
            <c:extLst>
              <c:ext xmlns:c15="http://schemas.microsoft.com/office/drawing/2012/chart" uri="{CE6537A1-D6FC-4f65-9D91-7224C49458BB}"/>
            </c:extLst>
          </c:dLbls>
          <c:cat>
            <c:strRef>
              <c:f>ENCUESTA!$B$25:$C$25</c:f>
              <c:strCache>
                <c:ptCount val="2"/>
                <c:pt idx="0">
                  <c:v>SI</c:v>
                </c:pt>
                <c:pt idx="1">
                  <c:v>NO</c:v>
                </c:pt>
              </c:strCache>
            </c:strRef>
          </c:cat>
          <c:val>
            <c:numRef>
              <c:f>ENCUESTA!$B$30:$C$30</c:f>
              <c:numCache>
                <c:formatCode>0%</c:formatCode>
                <c:ptCount val="2"/>
                <c:pt idx="0">
                  <c:v>0.97</c:v>
                </c:pt>
                <c:pt idx="1">
                  <c:v>0.03</c:v>
                </c:pt>
              </c:numCache>
            </c:numRef>
          </c:val>
          <c:extLst>
            <c:ext xmlns:c16="http://schemas.microsoft.com/office/drawing/2014/chart" uri="{C3380CC4-5D6E-409C-BE32-E72D297353CC}">
              <c16:uniqueId val="{00000004-F8A3-4116-8224-4274AAC3177A}"/>
            </c:ext>
          </c:extLst>
        </c:ser>
        <c:dLbls>
          <c:showLegendKey val="0"/>
          <c:showVal val="0"/>
          <c:showCatName val="0"/>
          <c:showSerName val="0"/>
          <c:showPercent val="1"/>
          <c:showBubbleSize val="0"/>
          <c:showLeaderLines val="1"/>
        </c:dLbls>
      </c:pie3DChart>
    </c:plotArea>
    <c:legend>
      <c:legendPos val="t"/>
      <c:legendEntry>
        <c:idx val="0"/>
        <c:txPr>
          <a:bodyPr/>
          <a:lstStyle/>
          <a:p>
            <a:pPr>
              <a:defRPr sz="1800" b="1" i="0"/>
            </a:pPr>
            <a:endParaRPr lang="en-US"/>
          </a:p>
        </c:txPr>
      </c:legendEntry>
      <c:legendEntry>
        <c:idx val="1"/>
        <c:txPr>
          <a:bodyPr/>
          <a:lstStyle/>
          <a:p>
            <a:pPr>
              <a:defRPr sz="1800" b="1"/>
            </a:pPr>
            <a:endParaRPr lang="en-US"/>
          </a:p>
        </c:txPr>
      </c:legendEntry>
      <c:layout>
        <c:manualLayout>
          <c:xMode val="edge"/>
          <c:yMode val="edge"/>
          <c:x val="0.29870136922539853"/>
          <c:y val="0.19720020997375329"/>
          <c:w val="0.40916540604838186"/>
          <c:h val="9.6442204724409453E-2"/>
        </c:manualLayout>
      </c:layout>
      <c:overlay val="0"/>
      <c:txPr>
        <a:bodyPr/>
        <a:lstStyle/>
        <a:p>
          <a:pPr>
            <a:defRPr sz="1800"/>
          </a:pPr>
          <a:endParaRPr lang="en-US"/>
        </a:p>
      </c:txPr>
    </c:legend>
    <c:plotVisOnly val="1"/>
    <c:dispBlanksAs val="gap"/>
    <c:showDLblsOverMax val="0"/>
  </c:chart>
  <c:spPr>
    <a:solidFill>
      <a:schemeClr val="bg2">
        <a:lumMod val="90000"/>
      </a:schemeClr>
    </a:solidFill>
    <a:ln>
      <a:solidFill>
        <a:schemeClr val="bg1">
          <a:lumMod val="85000"/>
        </a:schemeClr>
      </a:solidFill>
    </a:ln>
    <a:scene3d>
      <a:camera prst="orthographicFront"/>
      <a:lightRig rig="threePt" dir="t"/>
    </a:scene3d>
    <a:sp3d>
      <a:bevelT/>
    </a:sp3d>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6. INFRAESTRUCTURA</a:t>
            </a:r>
            <a:r>
              <a:rPr lang="en-US" sz="1400" baseline="0"/>
              <a:t> FÍSICA</a:t>
            </a:r>
            <a:endParaRPr lang="en-US" sz="1400"/>
          </a:p>
        </c:rich>
      </c:tx>
      <c:overlay val="0"/>
    </c:title>
    <c:autoTitleDeleted val="0"/>
    <c:view3D>
      <c:rotX val="30"/>
      <c:rotY val="0"/>
      <c:rAngAx val="0"/>
    </c:view3D>
    <c:floor>
      <c:thickness val="0"/>
    </c:floor>
    <c:sideWall>
      <c:thickness val="0"/>
    </c:sideWall>
    <c:backWall>
      <c:thickness val="0"/>
    </c:backWall>
    <c:plotArea>
      <c:layout/>
      <c:pie3DChart>
        <c:varyColors val="1"/>
        <c:ser>
          <c:idx val="0"/>
          <c:order val="0"/>
          <c:explosion val="25"/>
          <c:dPt>
            <c:idx val="0"/>
            <c:bubble3D val="0"/>
            <c:spPr>
              <a:solidFill>
                <a:schemeClr val="accent3">
                  <a:lumMod val="75000"/>
                </a:schemeClr>
              </a:solidFill>
              <a:scene3d>
                <a:camera prst="orthographicFront"/>
                <a:lightRig rig="threePt" dir="t"/>
              </a:scene3d>
              <a:sp3d prstMaterial="plastic">
                <a:bevelT w="165100" prst="coolSlant"/>
              </a:sp3d>
            </c:spPr>
            <c:extLst>
              <c:ext xmlns:c16="http://schemas.microsoft.com/office/drawing/2014/chart" uri="{C3380CC4-5D6E-409C-BE32-E72D297353CC}">
                <c16:uniqueId val="{00000001-A4B9-41DE-B96A-831666E0BE57}"/>
              </c:ext>
            </c:extLst>
          </c:dPt>
          <c:dPt>
            <c:idx val="1"/>
            <c:bubble3D val="0"/>
            <c:spPr>
              <a:solidFill>
                <a:srgbClr val="C00000"/>
              </a:solidFill>
              <a:scene3d>
                <a:camera prst="orthographicFront"/>
                <a:lightRig rig="threePt" dir="t"/>
              </a:scene3d>
              <a:sp3d prstMaterial="metal">
                <a:bevelT w="165100" prst="coolSlant"/>
                <a:bevelB w="165100" prst="coolSlant"/>
              </a:sp3d>
            </c:spPr>
            <c:extLst>
              <c:ext xmlns:c16="http://schemas.microsoft.com/office/drawing/2014/chart" uri="{C3380CC4-5D6E-409C-BE32-E72D297353CC}">
                <c16:uniqueId val="{00000003-A4B9-41DE-B96A-831666E0BE57}"/>
              </c:ext>
            </c:extLst>
          </c:dPt>
          <c:dLbls>
            <c:spPr>
              <a:noFill/>
              <a:ln>
                <a:noFill/>
              </a:ln>
              <a:effectLst/>
            </c:spPr>
            <c:txPr>
              <a:bodyPr/>
              <a:lstStyle/>
              <a:p>
                <a:pPr>
                  <a:defRPr sz="1400" b="1">
                    <a:solidFill>
                      <a:sysClr val="windowText" lastClr="000000"/>
                    </a:solidFill>
                  </a:defRPr>
                </a:pPr>
                <a:endParaRPr lang="en-US"/>
              </a:p>
            </c:txPr>
            <c:showLegendKey val="0"/>
            <c:showVal val="0"/>
            <c:showCatName val="0"/>
            <c:showSerName val="0"/>
            <c:showPercent val="1"/>
            <c:showBubbleSize val="0"/>
            <c:showLeaderLines val="1"/>
            <c:extLst>
              <c:ext xmlns:c15="http://schemas.microsoft.com/office/drawing/2012/chart" uri="{CE6537A1-D6FC-4f65-9D91-7224C49458BB}"/>
            </c:extLst>
          </c:dLbls>
          <c:cat>
            <c:strRef>
              <c:f>ENCUESTA!$B$41:$C$41</c:f>
              <c:strCache>
                <c:ptCount val="2"/>
                <c:pt idx="0">
                  <c:v>SI</c:v>
                </c:pt>
                <c:pt idx="1">
                  <c:v>NO</c:v>
                </c:pt>
              </c:strCache>
            </c:strRef>
          </c:cat>
          <c:val>
            <c:numRef>
              <c:f>ENCUESTA!$B$49:$C$49</c:f>
              <c:numCache>
                <c:formatCode>0%</c:formatCode>
                <c:ptCount val="2"/>
                <c:pt idx="0">
                  <c:v>0.83</c:v>
                </c:pt>
                <c:pt idx="1">
                  <c:v>0.17</c:v>
                </c:pt>
              </c:numCache>
            </c:numRef>
          </c:val>
          <c:extLst>
            <c:ext xmlns:c16="http://schemas.microsoft.com/office/drawing/2014/chart" uri="{C3380CC4-5D6E-409C-BE32-E72D297353CC}">
              <c16:uniqueId val="{00000004-A4B9-41DE-B96A-831666E0BE57}"/>
            </c:ext>
          </c:extLst>
        </c:ser>
        <c:dLbls>
          <c:showLegendKey val="0"/>
          <c:showVal val="0"/>
          <c:showCatName val="0"/>
          <c:showSerName val="0"/>
          <c:showPercent val="1"/>
          <c:showBubbleSize val="0"/>
          <c:showLeaderLines val="1"/>
        </c:dLbls>
      </c:pie3DChart>
    </c:plotArea>
    <c:legend>
      <c:legendPos val="t"/>
      <c:layout>
        <c:manualLayout>
          <c:xMode val="edge"/>
          <c:yMode val="edge"/>
          <c:x val="0.37798377475542827"/>
          <c:y val="0.15172576832151299"/>
          <c:w val="0.28342638988308277"/>
          <c:h val="8.5498408443625398E-2"/>
        </c:manualLayout>
      </c:layout>
      <c:overlay val="0"/>
      <c:txPr>
        <a:bodyPr/>
        <a:lstStyle/>
        <a:p>
          <a:pPr rtl="0">
            <a:defRPr sz="1800" b="1"/>
          </a:pPr>
          <a:endParaRPr lang="en-US"/>
        </a:p>
      </c:txPr>
    </c:legend>
    <c:plotVisOnly val="1"/>
    <c:dispBlanksAs val="gap"/>
    <c:showDLblsOverMax val="0"/>
  </c:chart>
  <c:spPr>
    <a:solidFill>
      <a:schemeClr val="bg2">
        <a:lumMod val="90000"/>
      </a:schemeClr>
    </a:solidFill>
    <a:scene3d>
      <a:camera prst="orthographicFront"/>
      <a:lightRig rig="threePt" dir="t"/>
    </a:scene3d>
    <a:sp3d>
      <a:bevelT w="165100" prst="coolSlant"/>
    </a:sp3d>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s-CO" sz="1400"/>
              <a:t>7. COMPONENTE TALENTO</a:t>
            </a:r>
            <a:r>
              <a:rPr lang="es-CO" sz="1400" baseline="0"/>
              <a:t> HUMANO</a:t>
            </a:r>
            <a:endParaRPr lang="es-CO" sz="1400"/>
          </a:p>
        </c:rich>
      </c:tx>
      <c:overlay val="0"/>
    </c:title>
    <c:autoTitleDeleted val="0"/>
    <c:view3D>
      <c:rotX val="30"/>
      <c:rotY val="0"/>
      <c:rAngAx val="0"/>
    </c:view3D>
    <c:floor>
      <c:thickness val="0"/>
    </c:floor>
    <c:sideWall>
      <c:thickness val="0"/>
    </c:sideWall>
    <c:backWall>
      <c:thickness val="0"/>
    </c:backWall>
    <c:plotArea>
      <c:layout/>
      <c:pie3DChart>
        <c:varyColors val="1"/>
        <c:ser>
          <c:idx val="0"/>
          <c:order val="0"/>
          <c:explosion val="25"/>
          <c:dPt>
            <c:idx val="0"/>
            <c:bubble3D val="0"/>
            <c:spPr>
              <a:solidFill>
                <a:schemeClr val="accent3">
                  <a:lumMod val="75000"/>
                </a:schemeClr>
              </a:solidFill>
              <a:scene3d>
                <a:camera prst="orthographicFront"/>
                <a:lightRig rig="threePt" dir="t"/>
              </a:scene3d>
              <a:sp3d prstMaterial="matte">
                <a:bevelT w="165100" prst="coolSlant"/>
                <a:bevelB/>
              </a:sp3d>
            </c:spPr>
            <c:extLst>
              <c:ext xmlns:c16="http://schemas.microsoft.com/office/drawing/2014/chart" uri="{C3380CC4-5D6E-409C-BE32-E72D297353CC}">
                <c16:uniqueId val="{00000001-901E-402E-8DD1-917323101540}"/>
              </c:ext>
            </c:extLst>
          </c:dPt>
          <c:dPt>
            <c:idx val="1"/>
            <c:bubble3D val="0"/>
            <c:spPr>
              <a:solidFill>
                <a:srgbClr val="C00000"/>
              </a:solidFill>
              <a:scene3d>
                <a:camera prst="orthographicFront"/>
                <a:lightRig rig="threePt" dir="t"/>
              </a:scene3d>
              <a:sp3d>
                <a:bevelT w="165100" prst="coolSlant"/>
                <a:bevelB w="165100" prst="coolSlant"/>
              </a:sp3d>
            </c:spPr>
            <c:extLst>
              <c:ext xmlns:c16="http://schemas.microsoft.com/office/drawing/2014/chart" uri="{C3380CC4-5D6E-409C-BE32-E72D297353CC}">
                <c16:uniqueId val="{00000003-901E-402E-8DD1-917323101540}"/>
              </c:ext>
            </c:extLst>
          </c:dPt>
          <c:dLbls>
            <c:spPr>
              <a:noFill/>
              <a:ln>
                <a:noFill/>
              </a:ln>
              <a:effectLst/>
            </c:spPr>
            <c:txPr>
              <a:bodyPr/>
              <a:lstStyle/>
              <a:p>
                <a:pPr>
                  <a:defRPr sz="1400" b="1">
                    <a:solidFill>
                      <a:sysClr val="windowText" lastClr="000000"/>
                    </a:solidFill>
                  </a:defRPr>
                </a:pPr>
                <a:endParaRPr lang="en-US"/>
              </a:p>
            </c:txPr>
            <c:showLegendKey val="0"/>
            <c:showVal val="0"/>
            <c:showCatName val="0"/>
            <c:showSerName val="0"/>
            <c:showPercent val="1"/>
            <c:showBubbleSize val="0"/>
            <c:showLeaderLines val="1"/>
            <c:extLst>
              <c:ext xmlns:c15="http://schemas.microsoft.com/office/drawing/2012/chart" uri="{CE6537A1-D6FC-4f65-9D91-7224C49458BB}"/>
            </c:extLst>
          </c:dLbls>
          <c:cat>
            <c:strRef>
              <c:f>ENCUESTA!$B$53:$C$53</c:f>
              <c:strCache>
                <c:ptCount val="2"/>
                <c:pt idx="0">
                  <c:v>SI</c:v>
                </c:pt>
                <c:pt idx="1">
                  <c:v>NO</c:v>
                </c:pt>
              </c:strCache>
            </c:strRef>
          </c:cat>
          <c:val>
            <c:numRef>
              <c:f>ENCUESTA!$B$58:$C$58</c:f>
              <c:numCache>
                <c:formatCode>0%</c:formatCode>
                <c:ptCount val="2"/>
                <c:pt idx="0">
                  <c:v>0.77</c:v>
                </c:pt>
                <c:pt idx="1">
                  <c:v>0.23</c:v>
                </c:pt>
              </c:numCache>
            </c:numRef>
          </c:val>
          <c:extLst>
            <c:ext xmlns:c16="http://schemas.microsoft.com/office/drawing/2014/chart" uri="{C3380CC4-5D6E-409C-BE32-E72D297353CC}">
              <c16:uniqueId val="{00000004-901E-402E-8DD1-917323101540}"/>
            </c:ext>
          </c:extLst>
        </c:ser>
        <c:dLbls>
          <c:showLegendKey val="0"/>
          <c:showVal val="0"/>
          <c:showCatName val="0"/>
          <c:showSerName val="0"/>
          <c:showPercent val="1"/>
          <c:showBubbleSize val="0"/>
          <c:showLeaderLines val="1"/>
        </c:dLbls>
      </c:pie3DChart>
    </c:plotArea>
    <c:legend>
      <c:legendPos val="t"/>
      <c:layout>
        <c:manualLayout>
          <c:xMode val="edge"/>
          <c:yMode val="edge"/>
          <c:x val="0.40033836395450567"/>
          <c:y val="0.25412398192493979"/>
          <c:w val="0.24654527559055117"/>
          <c:h val="0.15751873799280244"/>
        </c:manualLayout>
      </c:layout>
      <c:overlay val="0"/>
      <c:txPr>
        <a:bodyPr/>
        <a:lstStyle/>
        <a:p>
          <a:pPr rtl="0">
            <a:defRPr sz="1800" b="1"/>
          </a:pPr>
          <a:endParaRPr lang="en-US"/>
        </a:p>
      </c:txPr>
    </c:legend>
    <c:plotVisOnly val="1"/>
    <c:dispBlanksAs val="gap"/>
    <c:showDLblsOverMax val="0"/>
  </c:chart>
  <c:spPr>
    <a:solidFill>
      <a:schemeClr val="bg2">
        <a:lumMod val="90000"/>
      </a:schemeClr>
    </a:solidFill>
    <a:scene3d>
      <a:camera prst="orthographicFront"/>
      <a:lightRig rig="threePt" dir="t"/>
    </a:scene3d>
    <a:sp3d>
      <a:bevelT w="152400" h="50800" prst="softRound"/>
    </a:sp3d>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s-CO" sz="1400"/>
              <a:t>8. GESTIÓN</a:t>
            </a:r>
            <a:r>
              <a:rPr lang="es-CO" sz="1400" baseline="0"/>
              <a:t> DE LA FORMACIÓN JUDICIAL</a:t>
            </a:r>
            <a:endParaRPr lang="es-CO" sz="1400"/>
          </a:p>
        </c:rich>
      </c:tx>
      <c:overlay val="0"/>
    </c:title>
    <c:autoTitleDeleted val="0"/>
    <c:view3D>
      <c:rotX val="30"/>
      <c:rotY val="0"/>
      <c:rAngAx val="0"/>
    </c:view3D>
    <c:floor>
      <c:thickness val="0"/>
    </c:floor>
    <c:sideWall>
      <c:thickness val="0"/>
    </c:sideWall>
    <c:backWall>
      <c:thickness val="0"/>
    </c:backWall>
    <c:plotArea>
      <c:layout/>
      <c:pie3DChart>
        <c:varyColors val="1"/>
        <c:ser>
          <c:idx val="0"/>
          <c:order val="0"/>
          <c:explosion val="25"/>
          <c:dPt>
            <c:idx val="0"/>
            <c:bubble3D val="0"/>
            <c:spPr>
              <a:solidFill>
                <a:schemeClr val="accent3">
                  <a:lumMod val="75000"/>
                </a:schemeClr>
              </a:solidFill>
              <a:scene3d>
                <a:camera prst="orthographicFront"/>
                <a:lightRig rig="threePt" dir="t"/>
              </a:scene3d>
              <a:sp3d prstMaterial="matte">
                <a:bevelT w="165100" prst="coolSlant"/>
                <a:bevelB/>
              </a:sp3d>
            </c:spPr>
            <c:extLst>
              <c:ext xmlns:c16="http://schemas.microsoft.com/office/drawing/2014/chart" uri="{C3380CC4-5D6E-409C-BE32-E72D297353CC}">
                <c16:uniqueId val="{00000001-E5B1-4DFF-99C9-B9C67D427228}"/>
              </c:ext>
            </c:extLst>
          </c:dPt>
          <c:dPt>
            <c:idx val="1"/>
            <c:bubble3D val="0"/>
            <c:spPr>
              <a:solidFill>
                <a:srgbClr val="C00000"/>
              </a:solidFill>
              <a:scene3d>
                <a:camera prst="orthographicFront"/>
                <a:lightRig rig="threePt" dir="t"/>
              </a:scene3d>
              <a:sp3d>
                <a:bevelT w="165100" prst="coolSlant"/>
                <a:bevelB w="165100" prst="coolSlant"/>
              </a:sp3d>
            </c:spPr>
            <c:extLst>
              <c:ext xmlns:c16="http://schemas.microsoft.com/office/drawing/2014/chart" uri="{C3380CC4-5D6E-409C-BE32-E72D297353CC}">
                <c16:uniqueId val="{00000003-E5B1-4DFF-99C9-B9C67D427228}"/>
              </c:ext>
            </c:extLst>
          </c:dPt>
          <c:dLbls>
            <c:spPr>
              <a:noFill/>
              <a:ln>
                <a:noFill/>
              </a:ln>
              <a:effectLst/>
            </c:spPr>
            <c:txPr>
              <a:bodyPr/>
              <a:lstStyle/>
              <a:p>
                <a:pPr>
                  <a:defRPr sz="1400" b="1">
                    <a:solidFill>
                      <a:sysClr val="windowText" lastClr="000000"/>
                    </a:solidFill>
                  </a:defRPr>
                </a:pPr>
                <a:endParaRPr lang="en-US"/>
              </a:p>
            </c:txPr>
            <c:showLegendKey val="0"/>
            <c:showVal val="0"/>
            <c:showCatName val="1"/>
            <c:showSerName val="0"/>
            <c:showPercent val="1"/>
            <c:showBubbleSize val="0"/>
            <c:showLeaderLines val="1"/>
            <c:extLst>
              <c:ext xmlns:c15="http://schemas.microsoft.com/office/drawing/2012/chart" uri="{CE6537A1-D6FC-4f65-9D91-7224C49458BB}"/>
            </c:extLst>
          </c:dLbls>
          <c:cat>
            <c:strRef>
              <c:f>ENCUESTA!$B$62:$C$62</c:f>
              <c:strCache>
                <c:ptCount val="2"/>
                <c:pt idx="0">
                  <c:v>SI</c:v>
                </c:pt>
                <c:pt idx="1">
                  <c:v>NO</c:v>
                </c:pt>
              </c:strCache>
            </c:strRef>
          </c:cat>
          <c:val>
            <c:numRef>
              <c:f>ENCUESTA!$B$69:$C$69</c:f>
              <c:numCache>
                <c:formatCode>0%</c:formatCode>
                <c:ptCount val="2"/>
                <c:pt idx="0">
                  <c:v>0.75</c:v>
                </c:pt>
                <c:pt idx="1">
                  <c:v>0.25</c:v>
                </c:pt>
              </c:numCache>
            </c:numRef>
          </c:val>
          <c:extLst>
            <c:ext xmlns:c16="http://schemas.microsoft.com/office/drawing/2014/chart" uri="{C3380CC4-5D6E-409C-BE32-E72D297353CC}">
              <c16:uniqueId val="{00000004-E5B1-4DFF-99C9-B9C67D427228}"/>
            </c:ext>
          </c:extLst>
        </c:ser>
        <c:dLbls>
          <c:showLegendKey val="0"/>
          <c:showVal val="0"/>
          <c:showCatName val="1"/>
          <c:showSerName val="0"/>
          <c:showPercent val="1"/>
          <c:showBubbleSize val="0"/>
          <c:showLeaderLines val="1"/>
        </c:dLbls>
      </c:pie3DChart>
    </c:plotArea>
    <c:plotVisOnly val="1"/>
    <c:dispBlanksAs val="gap"/>
    <c:showDLblsOverMax val="0"/>
  </c:chart>
  <c:spPr>
    <a:solidFill>
      <a:schemeClr val="bg2">
        <a:lumMod val="90000"/>
      </a:schemeClr>
    </a:solidFill>
    <a:scene3d>
      <a:camera prst="orthographicFront"/>
      <a:lightRig rig="threePt" dir="t"/>
    </a:scene3d>
    <a:sp3d>
      <a:bevelT w="152400" h="50800" prst="softRound"/>
    </a:sp3d>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s-CO" sz="1400"/>
              <a:t>9. PLAN</a:t>
            </a:r>
            <a:r>
              <a:rPr lang="es-CO" sz="1400" baseline="0"/>
              <a:t> NACIONAL DE DESARROLLO</a:t>
            </a:r>
            <a:endParaRPr lang="es-CO" sz="1400"/>
          </a:p>
        </c:rich>
      </c:tx>
      <c:overlay val="0"/>
    </c:title>
    <c:autoTitleDeleted val="0"/>
    <c:view3D>
      <c:rotX val="30"/>
      <c:rotY val="0"/>
      <c:rAngAx val="0"/>
    </c:view3D>
    <c:floor>
      <c:thickness val="0"/>
    </c:floor>
    <c:sideWall>
      <c:thickness val="0"/>
    </c:sideWall>
    <c:backWall>
      <c:thickness val="0"/>
    </c:backWall>
    <c:plotArea>
      <c:layout/>
      <c:pie3DChart>
        <c:varyColors val="1"/>
        <c:ser>
          <c:idx val="0"/>
          <c:order val="0"/>
          <c:explosion val="25"/>
          <c:dPt>
            <c:idx val="0"/>
            <c:bubble3D val="0"/>
            <c:spPr>
              <a:solidFill>
                <a:schemeClr val="accent3">
                  <a:lumMod val="75000"/>
                </a:schemeClr>
              </a:solidFill>
              <a:scene3d>
                <a:camera prst="orthographicFront"/>
                <a:lightRig rig="threePt" dir="t"/>
              </a:scene3d>
              <a:sp3d prstMaterial="matte">
                <a:bevelT w="165100" prst="coolSlant"/>
                <a:bevelB/>
              </a:sp3d>
            </c:spPr>
            <c:extLst>
              <c:ext xmlns:c16="http://schemas.microsoft.com/office/drawing/2014/chart" uri="{C3380CC4-5D6E-409C-BE32-E72D297353CC}">
                <c16:uniqueId val="{00000001-8ED8-4459-8D58-D4BF51EF9B2F}"/>
              </c:ext>
            </c:extLst>
          </c:dPt>
          <c:dPt>
            <c:idx val="1"/>
            <c:bubble3D val="0"/>
            <c:spPr>
              <a:solidFill>
                <a:srgbClr val="C00000"/>
              </a:solidFill>
              <a:scene3d>
                <a:camera prst="orthographicFront"/>
                <a:lightRig rig="threePt" dir="t"/>
              </a:scene3d>
              <a:sp3d>
                <a:bevelT w="165100" prst="coolSlant"/>
                <a:bevelB w="165100" prst="coolSlant"/>
              </a:sp3d>
            </c:spPr>
            <c:extLst>
              <c:ext xmlns:c16="http://schemas.microsoft.com/office/drawing/2014/chart" uri="{C3380CC4-5D6E-409C-BE32-E72D297353CC}">
                <c16:uniqueId val="{00000003-8ED8-4459-8D58-D4BF51EF9B2F}"/>
              </c:ext>
            </c:extLst>
          </c:dPt>
          <c:dLbls>
            <c:dLbl>
              <c:idx val="0"/>
              <c:spPr/>
              <c:txPr>
                <a:bodyPr/>
                <a:lstStyle/>
                <a:p>
                  <a:pPr>
                    <a:defRPr sz="1400" b="1">
                      <a:solidFill>
                        <a:sysClr val="windowText" lastClr="000000"/>
                      </a:solidFill>
                    </a:defRPr>
                  </a:pPr>
                  <a:endParaRPr lang="en-US"/>
                </a:p>
              </c:txPr>
              <c:showLegendKey val="0"/>
              <c:showVal val="0"/>
              <c:showCatName val="0"/>
              <c:showSerName val="0"/>
              <c:showPercent val="1"/>
              <c:showBubbleSize val="0"/>
              <c:extLst>
                <c:ext xmlns:c16="http://schemas.microsoft.com/office/drawing/2014/chart" uri="{C3380CC4-5D6E-409C-BE32-E72D297353CC}">
                  <c16:uniqueId val="{00000001-8ED8-4459-8D58-D4BF51EF9B2F}"/>
                </c:ext>
              </c:extLst>
            </c:dLbl>
            <c:spPr>
              <a:noFill/>
              <a:ln>
                <a:noFill/>
              </a:ln>
              <a:effectLst/>
            </c:spPr>
            <c:txPr>
              <a:bodyPr/>
              <a:lstStyle/>
              <a:p>
                <a:pPr>
                  <a:defRPr sz="1400" b="1">
                    <a:solidFill>
                      <a:sysClr val="windowText" lastClr="000000"/>
                    </a:solidFill>
                  </a:defRPr>
                </a:pPr>
                <a:endParaRPr lang="en-US"/>
              </a:p>
            </c:txPr>
            <c:showLegendKey val="0"/>
            <c:showVal val="0"/>
            <c:showCatName val="0"/>
            <c:showSerName val="0"/>
            <c:showPercent val="1"/>
            <c:showBubbleSize val="0"/>
            <c:showLeaderLines val="1"/>
            <c:extLst>
              <c:ext xmlns:c15="http://schemas.microsoft.com/office/drawing/2012/chart" uri="{CE6537A1-D6FC-4f65-9D91-7224C49458BB}"/>
            </c:extLst>
          </c:dLbls>
          <c:cat>
            <c:strRef>
              <c:f>ENCUESTA!$B$73:$C$73</c:f>
              <c:strCache>
                <c:ptCount val="2"/>
                <c:pt idx="0">
                  <c:v>SI</c:v>
                </c:pt>
                <c:pt idx="1">
                  <c:v>NO</c:v>
                </c:pt>
              </c:strCache>
            </c:strRef>
          </c:cat>
          <c:val>
            <c:numRef>
              <c:f>ENCUESTA!$B$76:$C$76</c:f>
              <c:numCache>
                <c:formatCode>0%</c:formatCode>
                <c:ptCount val="2"/>
                <c:pt idx="0">
                  <c:v>0.56000000000000005</c:v>
                </c:pt>
                <c:pt idx="1">
                  <c:v>0.44</c:v>
                </c:pt>
              </c:numCache>
            </c:numRef>
          </c:val>
          <c:extLst>
            <c:ext xmlns:c16="http://schemas.microsoft.com/office/drawing/2014/chart" uri="{C3380CC4-5D6E-409C-BE32-E72D297353CC}">
              <c16:uniqueId val="{00000004-8ED8-4459-8D58-D4BF51EF9B2F}"/>
            </c:ext>
          </c:extLst>
        </c:ser>
        <c:dLbls>
          <c:showLegendKey val="0"/>
          <c:showVal val="0"/>
          <c:showCatName val="0"/>
          <c:showSerName val="0"/>
          <c:showPercent val="1"/>
          <c:showBubbleSize val="0"/>
          <c:showLeaderLines val="1"/>
        </c:dLbls>
      </c:pie3DChart>
    </c:plotArea>
    <c:legend>
      <c:legendPos val="t"/>
      <c:overlay val="0"/>
      <c:txPr>
        <a:bodyPr/>
        <a:lstStyle/>
        <a:p>
          <a:pPr>
            <a:defRPr sz="1600"/>
          </a:pPr>
          <a:endParaRPr lang="en-US"/>
        </a:p>
      </c:txPr>
    </c:legend>
    <c:plotVisOnly val="1"/>
    <c:dispBlanksAs val="gap"/>
    <c:showDLblsOverMax val="0"/>
  </c:chart>
  <c:spPr>
    <a:solidFill>
      <a:schemeClr val="bg2">
        <a:lumMod val="90000"/>
      </a:schemeClr>
    </a:solidFill>
    <a:scene3d>
      <a:camera prst="orthographicFront"/>
      <a:lightRig rig="threePt" dir="t"/>
    </a:scene3d>
    <a:sp3d>
      <a:bevelT w="152400" h="50800" prst="softRound"/>
    </a:sp3d>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s-CO" sz="1400" baseline="0"/>
              <a:t>10. SALUD OCUPACIONAL</a:t>
            </a:r>
            <a:endParaRPr lang="es-CO" sz="1400"/>
          </a:p>
        </c:rich>
      </c:tx>
      <c:overlay val="0"/>
    </c:title>
    <c:autoTitleDeleted val="0"/>
    <c:view3D>
      <c:rotX val="30"/>
      <c:rotY val="0"/>
      <c:rAngAx val="0"/>
    </c:view3D>
    <c:floor>
      <c:thickness val="0"/>
    </c:floor>
    <c:sideWall>
      <c:thickness val="0"/>
    </c:sideWall>
    <c:backWall>
      <c:thickness val="0"/>
    </c:backWall>
    <c:plotArea>
      <c:layout/>
      <c:pie3DChart>
        <c:varyColors val="1"/>
        <c:ser>
          <c:idx val="0"/>
          <c:order val="0"/>
          <c:explosion val="25"/>
          <c:dPt>
            <c:idx val="0"/>
            <c:bubble3D val="0"/>
            <c:spPr>
              <a:solidFill>
                <a:schemeClr val="accent3">
                  <a:lumMod val="75000"/>
                </a:schemeClr>
              </a:solidFill>
              <a:scene3d>
                <a:camera prst="orthographicFront"/>
                <a:lightRig rig="threePt" dir="t"/>
              </a:scene3d>
              <a:sp3d prstMaterial="matte">
                <a:bevelT w="165100" prst="coolSlant"/>
                <a:bevelB/>
              </a:sp3d>
            </c:spPr>
            <c:extLst>
              <c:ext xmlns:c16="http://schemas.microsoft.com/office/drawing/2014/chart" uri="{C3380CC4-5D6E-409C-BE32-E72D297353CC}">
                <c16:uniqueId val="{00000001-FFAA-4AC5-AD4D-11A90E28A5A4}"/>
              </c:ext>
            </c:extLst>
          </c:dPt>
          <c:dPt>
            <c:idx val="1"/>
            <c:bubble3D val="0"/>
            <c:spPr>
              <a:solidFill>
                <a:srgbClr val="C00000"/>
              </a:solidFill>
              <a:scene3d>
                <a:camera prst="orthographicFront"/>
                <a:lightRig rig="threePt" dir="t"/>
              </a:scene3d>
              <a:sp3d>
                <a:bevelT w="165100" prst="coolSlant"/>
                <a:bevelB w="165100" prst="coolSlant"/>
              </a:sp3d>
            </c:spPr>
            <c:extLst>
              <c:ext xmlns:c16="http://schemas.microsoft.com/office/drawing/2014/chart" uri="{C3380CC4-5D6E-409C-BE32-E72D297353CC}">
                <c16:uniqueId val="{00000003-FFAA-4AC5-AD4D-11A90E28A5A4}"/>
              </c:ext>
            </c:extLst>
          </c:dPt>
          <c:dLbls>
            <c:dLbl>
              <c:idx val="0"/>
              <c:spPr>
                <a:scene3d>
                  <a:camera prst="orthographicFront"/>
                  <a:lightRig rig="threePt" dir="t"/>
                </a:scene3d>
                <a:sp3d>
                  <a:bevelT w="165100" prst="coolSlant"/>
                </a:sp3d>
              </c:spPr>
              <c:txPr>
                <a:bodyPr/>
                <a:lstStyle/>
                <a:p>
                  <a:pPr>
                    <a:defRPr sz="1400" b="1">
                      <a:solidFill>
                        <a:schemeClr val="bg1"/>
                      </a:solidFill>
                    </a:defRPr>
                  </a:pPr>
                  <a:endParaRPr lang="en-US"/>
                </a:p>
              </c:txPr>
              <c:showLegendKey val="0"/>
              <c:showVal val="0"/>
              <c:showCatName val="0"/>
              <c:showSerName val="0"/>
              <c:showPercent val="1"/>
              <c:showBubbleSize val="0"/>
              <c:extLst>
                <c:ext xmlns:c16="http://schemas.microsoft.com/office/drawing/2014/chart" uri="{C3380CC4-5D6E-409C-BE32-E72D297353CC}">
                  <c16:uniqueId val="{00000001-FFAA-4AC5-AD4D-11A90E28A5A4}"/>
                </c:ext>
              </c:extLst>
            </c:dLbl>
            <c:spPr>
              <a:scene3d>
                <a:camera prst="orthographicFront"/>
                <a:lightRig rig="threePt" dir="t"/>
              </a:scene3d>
              <a:sp3d>
                <a:bevelT w="165100" prst="coolSlant"/>
              </a:sp3d>
            </c:spPr>
            <c:txPr>
              <a:bodyPr/>
              <a:lstStyle/>
              <a:p>
                <a:pPr>
                  <a:defRPr sz="1400" b="1">
                    <a:solidFill>
                      <a:sysClr val="windowText" lastClr="000000"/>
                    </a:solidFill>
                  </a:defRPr>
                </a:pPr>
                <a:endParaRPr lang="en-US"/>
              </a:p>
            </c:txPr>
            <c:showLegendKey val="0"/>
            <c:showVal val="0"/>
            <c:showCatName val="0"/>
            <c:showSerName val="0"/>
            <c:showPercent val="1"/>
            <c:showBubbleSize val="0"/>
            <c:showLeaderLines val="1"/>
            <c:extLst>
              <c:ext xmlns:c15="http://schemas.microsoft.com/office/drawing/2012/chart" uri="{CE6537A1-D6FC-4f65-9D91-7224C49458BB}"/>
            </c:extLst>
          </c:dLbls>
          <c:cat>
            <c:strRef>
              <c:f>ENCUESTA!$B$80:$C$80</c:f>
              <c:strCache>
                <c:ptCount val="2"/>
                <c:pt idx="0">
                  <c:v>SI</c:v>
                </c:pt>
                <c:pt idx="1">
                  <c:v>NO</c:v>
                </c:pt>
              </c:strCache>
            </c:strRef>
          </c:cat>
          <c:val>
            <c:numRef>
              <c:f>ENCUESTA!$B$87:$C$87</c:f>
              <c:numCache>
                <c:formatCode>0%</c:formatCode>
                <c:ptCount val="2"/>
                <c:pt idx="0">
                  <c:v>0.66</c:v>
                </c:pt>
                <c:pt idx="1">
                  <c:v>0.34</c:v>
                </c:pt>
              </c:numCache>
            </c:numRef>
          </c:val>
          <c:extLst>
            <c:ext xmlns:c16="http://schemas.microsoft.com/office/drawing/2014/chart" uri="{C3380CC4-5D6E-409C-BE32-E72D297353CC}">
              <c16:uniqueId val="{00000004-FFAA-4AC5-AD4D-11A90E28A5A4}"/>
            </c:ext>
          </c:extLst>
        </c:ser>
        <c:dLbls>
          <c:showLegendKey val="0"/>
          <c:showVal val="0"/>
          <c:showCatName val="0"/>
          <c:showSerName val="0"/>
          <c:showPercent val="1"/>
          <c:showBubbleSize val="0"/>
          <c:showLeaderLines val="1"/>
        </c:dLbls>
      </c:pie3DChart>
    </c:plotArea>
    <c:legend>
      <c:legendPos val="t"/>
      <c:layout>
        <c:manualLayout>
          <c:xMode val="edge"/>
          <c:yMode val="edge"/>
          <c:x val="0.40033836395450567"/>
          <c:y val="0.25412398192493979"/>
          <c:w val="0.24654527559055117"/>
          <c:h val="0.15751873799280244"/>
        </c:manualLayout>
      </c:layout>
      <c:overlay val="0"/>
      <c:txPr>
        <a:bodyPr/>
        <a:lstStyle/>
        <a:p>
          <a:pPr rtl="0">
            <a:defRPr sz="1800" b="1"/>
          </a:pPr>
          <a:endParaRPr lang="en-US"/>
        </a:p>
      </c:txPr>
    </c:legend>
    <c:plotVisOnly val="1"/>
    <c:dispBlanksAs val="gap"/>
    <c:showDLblsOverMax val="0"/>
  </c:chart>
  <c:spPr>
    <a:solidFill>
      <a:schemeClr val="bg2">
        <a:lumMod val="90000"/>
      </a:schemeClr>
    </a:solidFill>
    <a:scene3d>
      <a:camera prst="orthographicFront"/>
      <a:lightRig rig="threePt" dir="t"/>
    </a:scene3d>
    <a:sp3d>
      <a:bevelT w="152400" h="50800" prst="softRound"/>
    </a:sp3d>
  </c:sp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45">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xdr:from>
      <xdr:col>10</xdr:col>
      <xdr:colOff>4762</xdr:colOff>
      <xdr:row>0</xdr:row>
      <xdr:rowOff>57151</xdr:rowOff>
    </xdr:from>
    <xdr:to>
      <xdr:col>17</xdr:col>
      <xdr:colOff>309562</xdr:colOff>
      <xdr:row>7</xdr:row>
      <xdr:rowOff>9526</xdr:rowOff>
    </xdr:to>
    <xdr:graphicFrame macro="">
      <xdr:nvGraphicFramePr>
        <xdr:cNvPr id="7" name="6 Gráfico">
          <a:extLst>
            <a:ext uri="{FF2B5EF4-FFF2-40B4-BE49-F238E27FC236}">
              <a16:creationId xmlns:a16="http://schemas.microsoft.com/office/drawing/2014/main" id="{00000000-0008-0000-00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7</xdr:row>
      <xdr:rowOff>66674</xdr:rowOff>
    </xdr:from>
    <xdr:to>
      <xdr:col>17</xdr:col>
      <xdr:colOff>371475</xdr:colOff>
      <xdr:row>12</xdr:row>
      <xdr:rowOff>47625</xdr:rowOff>
    </xdr:to>
    <xdr:graphicFrame macro="">
      <xdr:nvGraphicFramePr>
        <xdr:cNvPr id="3" name="2 Gráfico">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38099</xdr:colOff>
      <xdr:row>12</xdr:row>
      <xdr:rowOff>209549</xdr:rowOff>
    </xdr:from>
    <xdr:to>
      <xdr:col>17</xdr:col>
      <xdr:colOff>361950</xdr:colOff>
      <xdr:row>21</xdr:row>
      <xdr:rowOff>38100</xdr:rowOff>
    </xdr:to>
    <xdr:graphicFrame macro="">
      <xdr:nvGraphicFramePr>
        <xdr:cNvPr id="4" name="3 Gráfico">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504825</xdr:colOff>
      <xdr:row>19</xdr:row>
      <xdr:rowOff>28575</xdr:rowOff>
    </xdr:from>
    <xdr:to>
      <xdr:col>2</xdr:col>
      <xdr:colOff>171450</xdr:colOff>
      <xdr:row>22</xdr:row>
      <xdr:rowOff>76200</xdr:rowOff>
    </xdr:to>
    <xdr:sp macro="" textlink="">
      <xdr:nvSpPr>
        <xdr:cNvPr id="14" name="13 Flecha abajo">
          <a:extLst>
            <a:ext uri="{FF2B5EF4-FFF2-40B4-BE49-F238E27FC236}">
              <a16:creationId xmlns:a16="http://schemas.microsoft.com/office/drawing/2014/main" id="{00000000-0008-0000-0000-00000E000000}"/>
            </a:ext>
          </a:extLst>
        </xdr:cNvPr>
        <xdr:cNvSpPr/>
      </xdr:nvSpPr>
      <xdr:spPr>
        <a:xfrm>
          <a:off x="4733925" y="4924425"/>
          <a:ext cx="714375" cy="742950"/>
        </a:xfrm>
        <a:prstGeom prst="downArrow">
          <a:avLst/>
        </a:prstGeom>
        <a:solidFill>
          <a:srgbClr val="FFFF00"/>
        </a:solidFill>
        <a:scene3d>
          <a:camera prst="orthographicFront"/>
          <a:lightRig rig="sunset" dir="t"/>
        </a:scene3d>
        <a:sp3d extrusionH="76200" prstMaterial="metal">
          <a:bevelT/>
          <a:bevelB w="165100" prst="coolSlant"/>
          <a:extrusionClr>
            <a:srgbClr val="92D050"/>
          </a:extrusionClr>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es-CO" sz="1100"/>
        </a:p>
      </xdr:txBody>
    </xdr:sp>
    <xdr:clientData/>
  </xdr:twoCellAnchor>
  <xdr:twoCellAnchor>
    <xdr:from>
      <xdr:col>5</xdr:col>
      <xdr:colOff>133349</xdr:colOff>
      <xdr:row>21</xdr:row>
      <xdr:rowOff>114300</xdr:rowOff>
    </xdr:from>
    <xdr:to>
      <xdr:col>10</xdr:col>
      <xdr:colOff>323850</xdr:colOff>
      <xdr:row>38</xdr:row>
      <xdr:rowOff>38100</xdr:rowOff>
    </xdr:to>
    <xdr:graphicFrame macro="">
      <xdr:nvGraphicFramePr>
        <xdr:cNvPr id="17" name="16 Gráfico">
          <a:extLst>
            <a:ext uri="{FF2B5EF4-FFF2-40B4-BE49-F238E27FC236}">
              <a16:creationId xmlns:a16="http://schemas.microsoft.com/office/drawing/2014/main" id="{00000000-0008-0000-00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180975</xdr:colOff>
      <xdr:row>39</xdr:row>
      <xdr:rowOff>28575</xdr:rowOff>
    </xdr:from>
    <xdr:to>
      <xdr:col>11</xdr:col>
      <xdr:colOff>352425</xdr:colOff>
      <xdr:row>49</xdr:row>
      <xdr:rowOff>28574</xdr:rowOff>
    </xdr:to>
    <xdr:graphicFrame macro="">
      <xdr:nvGraphicFramePr>
        <xdr:cNvPr id="18" name="17 Gráfico">
          <a:extLst>
            <a:ext uri="{FF2B5EF4-FFF2-40B4-BE49-F238E27FC236}">
              <a16:creationId xmlns:a16="http://schemas.microsoft.com/office/drawing/2014/main" id="{00000000-0008-0000-00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190500</xdr:colOff>
      <xdr:row>50</xdr:row>
      <xdr:rowOff>66674</xdr:rowOff>
    </xdr:from>
    <xdr:to>
      <xdr:col>12</xdr:col>
      <xdr:colOff>133350</xdr:colOff>
      <xdr:row>58</xdr:row>
      <xdr:rowOff>152399</xdr:rowOff>
    </xdr:to>
    <xdr:graphicFrame macro="">
      <xdr:nvGraphicFramePr>
        <xdr:cNvPr id="19" name="18 Gráfico">
          <a:extLst>
            <a:ext uri="{FF2B5EF4-FFF2-40B4-BE49-F238E27FC236}">
              <a16:creationId xmlns:a16="http://schemas.microsoft.com/office/drawing/2014/main" id="{00000000-0008-0000-0000-00001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38101</xdr:colOff>
      <xdr:row>60</xdr:row>
      <xdr:rowOff>76200</xdr:rowOff>
    </xdr:from>
    <xdr:to>
      <xdr:col>12</xdr:col>
      <xdr:colOff>133351</xdr:colOff>
      <xdr:row>68</xdr:row>
      <xdr:rowOff>47625</xdr:rowOff>
    </xdr:to>
    <xdr:graphicFrame macro="">
      <xdr:nvGraphicFramePr>
        <xdr:cNvPr id="21" name="20 Gráfico">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114300</xdr:colOff>
      <xdr:row>69</xdr:row>
      <xdr:rowOff>0</xdr:rowOff>
    </xdr:from>
    <xdr:to>
      <xdr:col>12</xdr:col>
      <xdr:colOff>209550</xdr:colOff>
      <xdr:row>78</xdr:row>
      <xdr:rowOff>133350</xdr:rowOff>
    </xdr:to>
    <xdr:graphicFrame macro="">
      <xdr:nvGraphicFramePr>
        <xdr:cNvPr id="22" name="21 Gráfico">
          <a:extLst>
            <a:ext uri="{FF2B5EF4-FFF2-40B4-BE49-F238E27FC236}">
              <a16:creationId xmlns:a16="http://schemas.microsoft.com/office/drawing/2014/main" id="{00000000-0008-0000-0000-000016000000}"/>
            </a:ext>
            <a:ext uri="{147F2762-F138-4A5C-976F-8EAC2B608ADB}">
              <a16:predDERef xmlns:a16="http://schemas.microsoft.com/office/drawing/2014/main" pre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5</xdr:col>
      <xdr:colOff>66675</xdr:colOff>
      <xdr:row>79</xdr:row>
      <xdr:rowOff>95250</xdr:rowOff>
    </xdr:from>
    <xdr:to>
      <xdr:col>12</xdr:col>
      <xdr:colOff>161925</xdr:colOff>
      <xdr:row>89</xdr:row>
      <xdr:rowOff>104775</xdr:rowOff>
    </xdr:to>
    <xdr:graphicFrame macro="">
      <xdr:nvGraphicFramePr>
        <xdr:cNvPr id="23" name="22 Gráfico">
          <a:extLst>
            <a:ext uri="{FF2B5EF4-FFF2-40B4-BE49-F238E27FC236}">
              <a16:creationId xmlns:a16="http://schemas.microsoft.com/office/drawing/2014/main" id="{00000000-0008-0000-00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xdr:col>
      <xdr:colOff>200025</xdr:colOff>
      <xdr:row>90</xdr:row>
      <xdr:rowOff>76200</xdr:rowOff>
    </xdr:from>
    <xdr:to>
      <xdr:col>12</xdr:col>
      <xdr:colOff>295275</xdr:colOff>
      <xdr:row>100</xdr:row>
      <xdr:rowOff>47625</xdr:rowOff>
    </xdr:to>
    <xdr:graphicFrame macro="">
      <xdr:nvGraphicFramePr>
        <xdr:cNvPr id="24" name="23 Gráfico">
          <a:extLst>
            <a:ext uri="{FF2B5EF4-FFF2-40B4-BE49-F238E27FC236}">
              <a16:creationId xmlns:a16="http://schemas.microsoft.com/office/drawing/2014/main" id="{00000000-0008-0000-00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xdr:col>
      <xdr:colOff>361949</xdr:colOff>
      <xdr:row>60</xdr:row>
      <xdr:rowOff>9524</xdr:rowOff>
    </xdr:from>
    <xdr:to>
      <xdr:col>19</xdr:col>
      <xdr:colOff>447674</xdr:colOff>
      <xdr:row>66</xdr:row>
      <xdr:rowOff>219075</xdr:rowOff>
    </xdr:to>
    <xdr:graphicFrame macro="">
      <xdr:nvGraphicFramePr>
        <xdr:cNvPr id="2" name="1 Gráfico">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12</xdr:col>
      <xdr:colOff>352425</xdr:colOff>
      <xdr:row>50</xdr:row>
      <xdr:rowOff>76200</xdr:rowOff>
    </xdr:from>
    <xdr:to>
      <xdr:col>20</xdr:col>
      <xdr:colOff>28575</xdr:colOff>
      <xdr:row>58</xdr:row>
      <xdr:rowOff>161925</xdr:rowOff>
    </xdr:to>
    <xdr:graphicFrame macro="">
      <xdr:nvGraphicFramePr>
        <xdr:cNvPr id="16" name="15 Gráfico">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657225</xdr:colOff>
      <xdr:row>102</xdr:row>
      <xdr:rowOff>80962</xdr:rowOff>
    </xdr:from>
    <xdr:to>
      <xdr:col>8</xdr:col>
      <xdr:colOff>428625</xdr:colOff>
      <xdr:row>107</xdr:row>
      <xdr:rowOff>161925</xdr:rowOff>
    </xdr:to>
    <xdr:graphicFrame macro="">
      <xdr:nvGraphicFramePr>
        <xdr:cNvPr id="6" name="Gráfico 5">
          <a:extLst>
            <a:ext uri="{FF2B5EF4-FFF2-40B4-BE49-F238E27FC236}">
              <a16:creationId xmlns:a16="http://schemas.microsoft.com/office/drawing/2014/main" id="{376A606A-1447-4CDA-84BD-37CAA7B2CD4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5</xdr:col>
      <xdr:colOff>409575</xdr:colOff>
      <xdr:row>108</xdr:row>
      <xdr:rowOff>0</xdr:rowOff>
    </xdr:from>
    <xdr:to>
      <xdr:col>12</xdr:col>
      <xdr:colOff>228600</xdr:colOff>
      <xdr:row>119</xdr:row>
      <xdr:rowOff>80962</xdr:rowOff>
    </xdr:to>
    <xdr:graphicFrame macro="">
      <xdr:nvGraphicFramePr>
        <xdr:cNvPr id="9" name="Gráfico 8">
          <a:extLst>
            <a:ext uri="{FF2B5EF4-FFF2-40B4-BE49-F238E27FC236}">
              <a16:creationId xmlns:a16="http://schemas.microsoft.com/office/drawing/2014/main" id="{8B7BDD7F-16E9-4980-A3C8-111070C12AE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5</xdr:col>
      <xdr:colOff>428625</xdr:colOff>
      <xdr:row>120</xdr:row>
      <xdr:rowOff>190500</xdr:rowOff>
    </xdr:from>
    <xdr:to>
      <xdr:col>12</xdr:col>
      <xdr:colOff>95250</xdr:colOff>
      <xdr:row>128</xdr:row>
      <xdr:rowOff>57150</xdr:rowOff>
    </xdr:to>
    <xdr:graphicFrame macro="">
      <xdr:nvGraphicFramePr>
        <xdr:cNvPr id="20" name="Gráfico 19">
          <a:extLst>
            <a:ext uri="{FF2B5EF4-FFF2-40B4-BE49-F238E27FC236}">
              <a16:creationId xmlns:a16="http://schemas.microsoft.com/office/drawing/2014/main" id="{F4926EB3-8F4B-4675-8878-0AD72DC4C5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1190624</xdr:colOff>
      <xdr:row>121</xdr:row>
      <xdr:rowOff>1295400</xdr:rowOff>
    </xdr:from>
    <xdr:to>
      <xdr:col>9</xdr:col>
      <xdr:colOff>533399</xdr:colOff>
      <xdr:row>121</xdr:row>
      <xdr:rowOff>2847975</xdr:rowOff>
    </xdr:to>
    <xdr:graphicFrame macro="">
      <xdr:nvGraphicFramePr>
        <xdr:cNvPr id="25" name="Gráfico 24">
          <a:extLst>
            <a:ext uri="{FF2B5EF4-FFF2-40B4-BE49-F238E27FC236}">
              <a16:creationId xmlns:a16="http://schemas.microsoft.com/office/drawing/2014/main" id="{ACD445C8-726C-4751-A0F3-1697ECCD45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11</xdr:col>
      <xdr:colOff>190500</xdr:colOff>
      <xdr:row>22</xdr:row>
      <xdr:rowOff>61911</xdr:rowOff>
    </xdr:from>
    <xdr:to>
      <xdr:col>18</xdr:col>
      <xdr:colOff>476250</xdr:colOff>
      <xdr:row>37</xdr:row>
      <xdr:rowOff>38099</xdr:rowOff>
    </xdr:to>
    <xdr:graphicFrame macro="">
      <xdr:nvGraphicFramePr>
        <xdr:cNvPr id="12" name="Gráfico 11">
          <a:extLst>
            <a:ext uri="{FF2B5EF4-FFF2-40B4-BE49-F238E27FC236}">
              <a16:creationId xmlns:a16="http://schemas.microsoft.com/office/drawing/2014/main" id="{48C7A2C0-6AA9-4A28-ABD5-A1192F9B36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13</xdr:col>
      <xdr:colOff>419100</xdr:colOff>
      <xdr:row>118</xdr:row>
      <xdr:rowOff>176212</xdr:rowOff>
    </xdr:from>
    <xdr:to>
      <xdr:col>21</xdr:col>
      <xdr:colOff>114300</xdr:colOff>
      <xdr:row>130</xdr:row>
      <xdr:rowOff>14287</xdr:rowOff>
    </xdr:to>
    <xdr:graphicFrame macro="">
      <xdr:nvGraphicFramePr>
        <xdr:cNvPr id="13" name="Gráfico 12">
          <a:extLst>
            <a:ext uri="{FF2B5EF4-FFF2-40B4-BE49-F238E27FC236}">
              <a16:creationId xmlns:a16="http://schemas.microsoft.com/office/drawing/2014/main" id="{5B820D7C-1840-4D71-9896-E3353943F32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oneCellAnchor>
    <xdr:from>
      <xdr:col>18</xdr:col>
      <xdr:colOff>219075</xdr:colOff>
      <xdr:row>128</xdr:row>
      <xdr:rowOff>104775</xdr:rowOff>
    </xdr:from>
    <xdr:ext cx="424347" cy="311496"/>
    <xdr:sp macro="" textlink="">
      <xdr:nvSpPr>
        <xdr:cNvPr id="15" name="CuadroTexto 14">
          <a:extLst>
            <a:ext uri="{FF2B5EF4-FFF2-40B4-BE49-F238E27FC236}">
              <a16:creationId xmlns:a16="http://schemas.microsoft.com/office/drawing/2014/main" id="{2470F963-72E4-460F-9514-F88C28034820}"/>
            </a:ext>
          </a:extLst>
        </xdr:cNvPr>
        <xdr:cNvSpPr txBox="1"/>
      </xdr:nvSpPr>
      <xdr:spPr>
        <a:xfrm>
          <a:off x="20735925" y="29937075"/>
          <a:ext cx="424347"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solidFill>
                <a:sysClr val="windowText" lastClr="000000"/>
              </a:solidFill>
            </a:rPr>
            <a:t>NO</a:t>
          </a:r>
        </a:p>
      </xdr:txBody>
    </xdr:sp>
    <xdr:clientData/>
  </xdr:oneCellAnchor>
  <xdr:twoCellAnchor>
    <xdr:from>
      <xdr:col>4</xdr:col>
      <xdr:colOff>1200150</xdr:colOff>
      <xdr:row>134</xdr:row>
      <xdr:rowOff>33337</xdr:rowOff>
    </xdr:from>
    <xdr:to>
      <xdr:col>9</xdr:col>
      <xdr:colOff>381000</xdr:colOff>
      <xdr:row>148</xdr:row>
      <xdr:rowOff>109537</xdr:rowOff>
    </xdr:to>
    <xdr:graphicFrame macro="">
      <xdr:nvGraphicFramePr>
        <xdr:cNvPr id="26" name="Gráfico 25">
          <a:extLst>
            <a:ext uri="{FF2B5EF4-FFF2-40B4-BE49-F238E27FC236}">
              <a16:creationId xmlns:a16="http://schemas.microsoft.com/office/drawing/2014/main" id="{B36BA530-6123-488B-A82D-7A932FD0E86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0.22378</cdr:x>
      <cdr:y>0.8599</cdr:y>
    </cdr:from>
    <cdr:to>
      <cdr:x>0.27972</cdr:x>
      <cdr:y>1</cdr:y>
    </cdr:to>
    <cdr:sp macro="" textlink="">
      <cdr:nvSpPr>
        <cdr:cNvPr id="3" name="CuadroTexto 2">
          <a:extLst xmlns:a="http://schemas.openxmlformats.org/drawingml/2006/main">
            <a:ext uri="{FF2B5EF4-FFF2-40B4-BE49-F238E27FC236}">
              <a16:creationId xmlns:a16="http://schemas.microsoft.com/office/drawing/2014/main" id="{A9532EDD-EC57-434D-8A23-AC3E600A4B80}"/>
            </a:ext>
          </a:extLst>
        </cdr:cNvPr>
        <cdr:cNvSpPr txBox="1"/>
      </cdr:nvSpPr>
      <cdr:spPr>
        <a:xfrm xmlns:a="http://schemas.openxmlformats.org/drawingml/2006/main">
          <a:off x="1219200" y="1695449"/>
          <a:ext cx="304800" cy="27622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s-CO" sz="1400" b="1"/>
            <a:t>SI</a:t>
          </a:r>
        </a:p>
      </cdr:txBody>
    </cdr:sp>
  </cdr:relSizeAnchor>
  <cdr:relSizeAnchor xmlns:cdr="http://schemas.openxmlformats.org/drawingml/2006/chartDrawing">
    <cdr:from>
      <cdr:x>0.63986</cdr:x>
      <cdr:y>0.85749</cdr:y>
    </cdr:from>
    <cdr:to>
      <cdr:x>0.72378</cdr:x>
      <cdr:y>1</cdr:y>
    </cdr:to>
    <cdr:sp macro="" textlink="">
      <cdr:nvSpPr>
        <cdr:cNvPr id="4" name="CuadroTexto 3">
          <a:extLst xmlns:a="http://schemas.openxmlformats.org/drawingml/2006/main">
            <a:ext uri="{FF2B5EF4-FFF2-40B4-BE49-F238E27FC236}">
              <a16:creationId xmlns:a16="http://schemas.microsoft.com/office/drawing/2014/main" id="{DC091023-D477-4839-AA38-3712C85F8BC5}"/>
            </a:ext>
          </a:extLst>
        </cdr:cNvPr>
        <cdr:cNvSpPr txBox="1"/>
      </cdr:nvSpPr>
      <cdr:spPr>
        <a:xfrm xmlns:a="http://schemas.openxmlformats.org/drawingml/2006/main">
          <a:off x="3486150" y="1690688"/>
          <a:ext cx="457200" cy="28098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CO" sz="1400" b="1"/>
            <a:t>NO</a:t>
          </a:r>
        </a:p>
      </cdr:txBody>
    </cdr:sp>
  </cdr:relSizeAnchor>
</c:userShapes>
</file>

<file path=xl/drawings/drawing3.xml><?xml version="1.0" encoding="utf-8"?>
<c:userShapes xmlns:c="http://schemas.openxmlformats.org/drawingml/2006/chart">
  <cdr:relSizeAnchor xmlns:cdr="http://schemas.openxmlformats.org/drawingml/2006/chartDrawing">
    <cdr:from>
      <cdr:x>0.25042</cdr:x>
      <cdr:y>0.85021</cdr:y>
    </cdr:from>
    <cdr:to>
      <cdr:x>0.32708</cdr:x>
      <cdr:y>0.91678</cdr:y>
    </cdr:to>
    <cdr:sp macro="" textlink="">
      <cdr:nvSpPr>
        <cdr:cNvPr id="2" name="Rectángulo 1">
          <a:extLst xmlns:a="http://schemas.openxmlformats.org/drawingml/2006/main">
            <a:ext uri="{FF2B5EF4-FFF2-40B4-BE49-F238E27FC236}">
              <a16:creationId xmlns:a16="http://schemas.microsoft.com/office/drawing/2014/main" id="{483DDDCF-E0F1-4CD2-99CD-27F93AA1F451}"/>
            </a:ext>
          </a:extLst>
        </cdr:cNvPr>
        <cdr:cNvSpPr/>
      </cdr:nvSpPr>
      <cdr:spPr>
        <a:xfrm xmlns:a="http://schemas.openxmlformats.org/drawingml/2006/main" flipH="1">
          <a:off x="1144905" y="2919414"/>
          <a:ext cx="350520" cy="228600"/>
        </a:xfrm>
        <a:prstGeom xmlns:a="http://schemas.openxmlformats.org/drawingml/2006/main" prst="rect">
          <a:avLst/>
        </a:prstGeom>
        <a:solidFill xmlns:a="http://schemas.openxmlformats.org/drawingml/2006/main">
          <a:schemeClr val="accent6">
            <a:lumMod val="75000"/>
          </a:schemeClr>
        </a:solidFill>
      </cdr:spPr>
      <cdr:style>
        <a:lnRef xmlns:a="http://schemas.openxmlformats.org/drawingml/2006/main" idx="2">
          <a:schemeClr val="accent6"/>
        </a:lnRef>
        <a:fillRef xmlns:a="http://schemas.openxmlformats.org/drawingml/2006/main" idx="1">
          <a:schemeClr val="lt1"/>
        </a:fillRef>
        <a:effectRef xmlns:a="http://schemas.openxmlformats.org/drawingml/2006/main" idx="0">
          <a:schemeClr val="accent6"/>
        </a:effectRef>
        <a:fontRef xmlns:a="http://schemas.openxmlformats.org/drawingml/2006/main" idx="minor">
          <a:schemeClr val="dk1"/>
        </a:fontRef>
      </cdr:style>
      <cdr:txBody>
        <a:bodyPr xmlns:a="http://schemas.openxmlformats.org/drawingml/2006/main" vertOverflow="clip"/>
        <a:lstStyle xmlns:a="http://schemas.openxmlformats.org/drawingml/2006/main"/>
        <a:p xmlns:a="http://schemas.openxmlformats.org/drawingml/2006/main">
          <a:endParaRPr lang="es-CO"/>
        </a:p>
      </cdr:txBody>
    </cdr:sp>
  </cdr:relSizeAnchor>
  <cdr:relSizeAnchor xmlns:cdr="http://schemas.openxmlformats.org/drawingml/2006/chartDrawing">
    <cdr:from>
      <cdr:x>0.52986</cdr:x>
      <cdr:y>0.85529</cdr:y>
    </cdr:from>
    <cdr:to>
      <cdr:x>0.60653</cdr:x>
      <cdr:y>0.92187</cdr:y>
    </cdr:to>
    <cdr:sp macro="" textlink="">
      <cdr:nvSpPr>
        <cdr:cNvPr id="3" name="Rectángulo 2">
          <a:extLst xmlns:a="http://schemas.openxmlformats.org/drawingml/2006/main">
            <a:ext uri="{FF2B5EF4-FFF2-40B4-BE49-F238E27FC236}">
              <a16:creationId xmlns:a16="http://schemas.microsoft.com/office/drawing/2014/main" id="{97F59146-81EF-4B0F-8B20-BC8172F59395}"/>
            </a:ext>
          </a:extLst>
        </cdr:cNvPr>
        <cdr:cNvSpPr/>
      </cdr:nvSpPr>
      <cdr:spPr>
        <a:xfrm xmlns:a="http://schemas.openxmlformats.org/drawingml/2006/main" flipH="1">
          <a:off x="2422525" y="2936875"/>
          <a:ext cx="350520" cy="228600"/>
        </a:xfrm>
        <a:prstGeom xmlns:a="http://schemas.openxmlformats.org/drawingml/2006/main" prst="rect">
          <a:avLst/>
        </a:prstGeom>
        <a:solidFill xmlns:a="http://schemas.openxmlformats.org/drawingml/2006/main">
          <a:schemeClr val="accent5">
            <a:lumMod val="75000"/>
          </a:schemeClr>
        </a:solidFill>
      </cdr:spPr>
      <cdr:style>
        <a:lnRef xmlns:a="http://schemas.openxmlformats.org/drawingml/2006/main" idx="2">
          <a:schemeClr val="accent5"/>
        </a:lnRef>
        <a:fillRef xmlns:a="http://schemas.openxmlformats.org/drawingml/2006/main" idx="1">
          <a:schemeClr val="lt1"/>
        </a:fillRef>
        <a:effectRef xmlns:a="http://schemas.openxmlformats.org/drawingml/2006/main" idx="0">
          <a:schemeClr val="accent5"/>
        </a:effectRef>
        <a:fontRef xmlns:a="http://schemas.openxmlformats.org/drawingml/2006/main" idx="minor">
          <a:schemeClr val="dk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es-CO"/>
        </a:p>
      </cdr:txBody>
    </cdr:sp>
  </cdr:relSizeAnchor>
  <cdr:relSizeAnchor xmlns:cdr="http://schemas.openxmlformats.org/drawingml/2006/chartDrawing">
    <cdr:from>
      <cdr:x>0.34375</cdr:x>
      <cdr:y>0.84189</cdr:y>
    </cdr:from>
    <cdr:to>
      <cdr:x>0.4125</cdr:x>
      <cdr:y>0.92233</cdr:y>
    </cdr:to>
    <cdr:sp macro="" textlink="">
      <cdr:nvSpPr>
        <cdr:cNvPr id="4" name="CuadroTexto 3">
          <a:extLst xmlns:a="http://schemas.openxmlformats.org/drawingml/2006/main">
            <a:ext uri="{FF2B5EF4-FFF2-40B4-BE49-F238E27FC236}">
              <a16:creationId xmlns:a16="http://schemas.microsoft.com/office/drawing/2014/main" id="{9ABFF8DD-546E-4B7D-83B3-EB9F632EA4EC}"/>
            </a:ext>
          </a:extLst>
        </cdr:cNvPr>
        <cdr:cNvSpPr txBox="1"/>
      </cdr:nvSpPr>
      <cdr:spPr>
        <a:xfrm xmlns:a="http://schemas.openxmlformats.org/drawingml/2006/main">
          <a:off x="1571625" y="2890839"/>
          <a:ext cx="314325" cy="276226"/>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s-CO" sz="1400" b="1"/>
            <a:t>SI</a:t>
          </a:r>
        </a:p>
      </cdr:txBody>
    </cdr:sp>
  </cdr:relSizeAnchor>
  <cdr:relSizeAnchor xmlns:cdr="http://schemas.openxmlformats.org/drawingml/2006/chartDrawing">
    <cdr:from>
      <cdr:x>0.64236</cdr:x>
      <cdr:y>0.84142</cdr:y>
    </cdr:from>
    <cdr:to>
      <cdr:x>0.71111</cdr:x>
      <cdr:y>0.92187</cdr:y>
    </cdr:to>
    <cdr:sp macro="" textlink="">
      <cdr:nvSpPr>
        <cdr:cNvPr id="5" name="CuadroTexto 1">
          <a:extLst xmlns:a="http://schemas.openxmlformats.org/drawingml/2006/main">
            <a:ext uri="{FF2B5EF4-FFF2-40B4-BE49-F238E27FC236}">
              <a16:creationId xmlns:a16="http://schemas.microsoft.com/office/drawing/2014/main" id="{F6955B5F-6630-4358-8DE4-842C98A1C8CC}"/>
            </a:ext>
          </a:extLst>
        </cdr:cNvPr>
        <cdr:cNvSpPr txBox="1"/>
      </cdr:nvSpPr>
      <cdr:spPr>
        <a:xfrm xmlns:a="http://schemas.openxmlformats.org/drawingml/2006/main">
          <a:off x="2936875" y="2889250"/>
          <a:ext cx="314325" cy="27622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s-CO" sz="1400" b="1"/>
            <a:t>NO</a:t>
          </a:r>
        </a:p>
      </cdr:txBody>
    </cdr:sp>
  </cdr:relSizeAnchor>
</c:userShapes>
</file>

<file path=xl/drawings/drawing4.xml><?xml version="1.0" encoding="utf-8"?>
<c:userShapes xmlns:c="http://schemas.openxmlformats.org/drawingml/2006/chart">
  <cdr:relSizeAnchor xmlns:cdr="http://schemas.openxmlformats.org/drawingml/2006/chartDrawing">
    <cdr:from>
      <cdr:x>0.275</cdr:x>
      <cdr:y>0.88715</cdr:y>
    </cdr:from>
    <cdr:to>
      <cdr:x>0.35208</cdr:x>
      <cdr:y>1</cdr:y>
    </cdr:to>
    <cdr:sp macro="" textlink="">
      <cdr:nvSpPr>
        <cdr:cNvPr id="2" name="CuadroTexto 1">
          <a:extLst xmlns:a="http://schemas.openxmlformats.org/drawingml/2006/main">
            <a:ext uri="{FF2B5EF4-FFF2-40B4-BE49-F238E27FC236}">
              <a16:creationId xmlns:a16="http://schemas.microsoft.com/office/drawing/2014/main" id="{04F88755-964F-4D21-AD5A-1E847DCD42DE}"/>
            </a:ext>
          </a:extLst>
        </cdr:cNvPr>
        <cdr:cNvSpPr txBox="1"/>
      </cdr:nvSpPr>
      <cdr:spPr>
        <a:xfrm xmlns:a="http://schemas.openxmlformats.org/drawingml/2006/main">
          <a:off x="1257300" y="2433638"/>
          <a:ext cx="352425" cy="309562"/>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s-CO" sz="1400" b="1">
              <a:solidFill>
                <a:sysClr val="windowText" lastClr="000000"/>
              </a:solidFill>
            </a:rPr>
            <a:t>SI</a:t>
          </a:r>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2:M132"/>
  <sheetViews>
    <sheetView tabSelected="1" topLeftCell="A55" zoomScaleNormal="100" workbookViewId="0">
      <selection activeCell="E69" sqref="E69"/>
    </sheetView>
  </sheetViews>
  <sheetFormatPr defaultColWidth="9.140625" defaultRowHeight="15"/>
  <cols>
    <col min="1" max="1" width="86.7109375" style="2" bestFit="1" customWidth="1"/>
    <col min="2" max="2" width="15.7109375" style="2" bestFit="1" customWidth="1"/>
    <col min="3" max="3" width="16.7109375" style="2" bestFit="1" customWidth="1"/>
    <col min="4" max="4" width="25.140625" style="2" bestFit="1" customWidth="1"/>
    <col min="5" max="5" width="21.5703125" style="2" bestFit="1" customWidth="1"/>
    <col min="6" max="6" width="14" style="2" bestFit="1" customWidth="1"/>
    <col min="7" max="7" width="20.7109375" style="2" bestFit="1" customWidth="1"/>
    <col min="8" max="8" width="15.42578125" style="2" customWidth="1"/>
    <col min="9" max="12" width="9.140625" style="2"/>
    <col min="13" max="13" width="9.42578125" style="2" bestFit="1" customWidth="1"/>
    <col min="14" max="16384" width="9.140625" style="2"/>
  </cols>
  <sheetData>
    <row r="2" spans="1:13">
      <c r="A2" s="93" t="s">
        <v>0</v>
      </c>
      <c r="B2" s="94"/>
      <c r="C2" s="94"/>
      <c r="D2" s="40"/>
      <c r="E2" s="41"/>
      <c r="F2" s="41"/>
      <c r="G2" s="41"/>
      <c r="H2" s="41"/>
    </row>
    <row r="3" spans="1:13">
      <c r="A3" s="42" t="s">
        <v>1</v>
      </c>
      <c r="B3" s="43" t="s">
        <v>2</v>
      </c>
      <c r="C3" s="44" t="s">
        <v>3</v>
      </c>
      <c r="D3" s="45" t="s">
        <v>4</v>
      </c>
      <c r="E3" s="46" t="s">
        <v>5</v>
      </c>
      <c r="F3" s="46" t="s">
        <v>6</v>
      </c>
      <c r="G3" s="47" t="s">
        <v>7</v>
      </c>
      <c r="H3" s="48" t="s">
        <v>8</v>
      </c>
    </row>
    <row r="4" spans="1:13" ht="42.75">
      <c r="A4" s="49" t="s">
        <v>9</v>
      </c>
      <c r="B4" s="50">
        <v>7</v>
      </c>
      <c r="C4" s="50">
        <v>57</v>
      </c>
      <c r="D4" s="50">
        <v>24</v>
      </c>
      <c r="E4" s="50">
        <v>9</v>
      </c>
      <c r="F4" s="50">
        <v>7</v>
      </c>
      <c r="G4" s="50">
        <v>20</v>
      </c>
      <c r="H4" s="51">
        <f>SUM(B4:G4)</f>
        <v>124</v>
      </c>
    </row>
    <row r="5" spans="1:13" ht="15" customHeight="1">
      <c r="A5" s="52" t="s">
        <v>10</v>
      </c>
      <c r="B5" s="53">
        <f>B4/$H$4</f>
        <v>0.06</v>
      </c>
      <c r="C5" s="53">
        <f t="shared" ref="C5:G5" si="0">C4/$H$4</f>
        <v>0.46</v>
      </c>
      <c r="D5" s="53">
        <f t="shared" si="0"/>
        <v>0.19</v>
      </c>
      <c r="E5" s="53">
        <f t="shared" si="0"/>
        <v>7.0000000000000007E-2</v>
      </c>
      <c r="F5" s="53">
        <f t="shared" si="0"/>
        <v>0.06</v>
      </c>
      <c r="G5" s="53">
        <f t="shared" si="0"/>
        <v>0.16</v>
      </c>
      <c r="H5" s="54">
        <f>+(B5+C5+D5+E5+F5+G5)</f>
        <v>1</v>
      </c>
    </row>
    <row r="6" spans="1:13" ht="15" customHeight="1">
      <c r="A6" s="41"/>
      <c r="B6" s="55"/>
      <c r="C6" s="55"/>
      <c r="D6" s="55"/>
      <c r="E6" s="55"/>
      <c r="F6" s="55"/>
      <c r="G6" s="55"/>
      <c r="H6" s="55"/>
    </row>
    <row r="7" spans="1:13" ht="15.75" customHeight="1" thickBot="1">
      <c r="A7" s="41"/>
      <c r="B7" s="41"/>
      <c r="C7" s="82"/>
      <c r="D7" s="41"/>
      <c r="E7" s="41"/>
      <c r="F7" s="41"/>
      <c r="G7" s="41"/>
      <c r="H7" s="41"/>
    </row>
    <row r="8" spans="1:13" ht="15.75" thickBot="1">
      <c r="A8" s="90" t="s">
        <v>11</v>
      </c>
      <c r="B8" s="91"/>
      <c r="C8" s="92"/>
      <c r="D8" s="40"/>
      <c r="E8" s="41"/>
      <c r="F8" s="41"/>
      <c r="G8" s="41"/>
      <c r="H8" s="41"/>
    </row>
    <row r="9" spans="1:13">
      <c r="A9" s="56" t="s">
        <v>1</v>
      </c>
      <c r="B9" s="43" t="s">
        <v>2</v>
      </c>
      <c r="C9" s="44" t="s">
        <v>3</v>
      </c>
      <c r="D9" s="45" t="s">
        <v>4</v>
      </c>
      <c r="E9" s="46" t="s">
        <v>5</v>
      </c>
      <c r="F9" s="46" t="s">
        <v>6</v>
      </c>
      <c r="G9" s="47" t="s">
        <v>7</v>
      </c>
      <c r="H9" s="48" t="s">
        <v>8</v>
      </c>
    </row>
    <row r="10" spans="1:13" ht="42.75">
      <c r="A10" s="49" t="s">
        <v>12</v>
      </c>
      <c r="B10" s="50">
        <v>12</v>
      </c>
      <c r="C10" s="50">
        <v>61</v>
      </c>
      <c r="D10" s="50">
        <v>27</v>
      </c>
      <c r="E10" s="50">
        <v>16</v>
      </c>
      <c r="F10" s="50">
        <v>3</v>
      </c>
      <c r="G10" s="50">
        <v>5</v>
      </c>
      <c r="H10" s="51">
        <f>SUM(B10:G10)</f>
        <v>124</v>
      </c>
    </row>
    <row r="11" spans="1:13" ht="18">
      <c r="A11" s="57" t="s">
        <v>10</v>
      </c>
      <c r="B11" s="76">
        <f>B10/$H$10</f>
        <v>0.1</v>
      </c>
      <c r="C11" s="76">
        <f t="shared" ref="C11:G11" si="1">C10/$H$10</f>
        <v>0.49</v>
      </c>
      <c r="D11" s="76">
        <f t="shared" si="1"/>
        <v>0.22</v>
      </c>
      <c r="E11" s="76">
        <f t="shared" si="1"/>
        <v>0.13</v>
      </c>
      <c r="F11" s="76">
        <f t="shared" si="1"/>
        <v>0.02</v>
      </c>
      <c r="G11" s="68">
        <f t="shared" si="1"/>
        <v>4.0300000000000002E-2</v>
      </c>
      <c r="H11" s="58">
        <f>SUM(B11:G11)</f>
        <v>1.0003</v>
      </c>
      <c r="M11" s="14"/>
    </row>
    <row r="12" spans="1:13" ht="18">
      <c r="A12" s="41"/>
      <c r="B12" s="55"/>
      <c r="C12" s="55"/>
      <c r="D12" s="55"/>
      <c r="E12" s="55"/>
      <c r="F12" s="55"/>
      <c r="G12" s="55"/>
      <c r="H12" s="55"/>
      <c r="M12" s="15"/>
    </row>
    <row r="13" spans="1:13" ht="18" customHeight="1" thickBot="1">
      <c r="A13" s="41"/>
      <c r="B13" s="41"/>
      <c r="C13" s="82">
        <f>+B11+C11</f>
        <v>0.59</v>
      </c>
      <c r="D13" s="41"/>
      <c r="E13" s="41"/>
      <c r="F13" s="41"/>
      <c r="G13" s="41"/>
      <c r="H13" s="41"/>
    </row>
    <row r="14" spans="1:13" ht="15.75" thickBot="1">
      <c r="A14" s="90" t="s">
        <v>13</v>
      </c>
      <c r="B14" s="91"/>
      <c r="C14" s="92"/>
      <c r="D14" s="40"/>
      <c r="E14" s="41"/>
      <c r="F14" s="41"/>
      <c r="G14" s="41"/>
      <c r="H14" s="41"/>
    </row>
    <row r="15" spans="1:13">
      <c r="A15" s="56" t="s">
        <v>1</v>
      </c>
      <c r="B15" s="43" t="s">
        <v>2</v>
      </c>
      <c r="C15" s="44" t="s">
        <v>3</v>
      </c>
      <c r="D15" s="45" t="s">
        <v>4</v>
      </c>
      <c r="E15" s="46" t="s">
        <v>5</v>
      </c>
      <c r="F15" s="46" t="s">
        <v>6</v>
      </c>
      <c r="G15" s="47" t="s">
        <v>7</v>
      </c>
      <c r="H15" s="48" t="s">
        <v>8</v>
      </c>
    </row>
    <row r="16" spans="1:13" ht="28.5">
      <c r="A16" s="49" t="s">
        <v>14</v>
      </c>
      <c r="B16" s="50">
        <v>2</v>
      </c>
      <c r="C16" s="50">
        <v>41</v>
      </c>
      <c r="D16" s="50">
        <v>38</v>
      </c>
      <c r="E16" s="50">
        <v>37</v>
      </c>
      <c r="F16" s="50">
        <v>4</v>
      </c>
      <c r="G16" s="50">
        <v>2</v>
      </c>
      <c r="H16" s="51">
        <f>SUM(B16:G16)</f>
        <v>124</v>
      </c>
    </row>
    <row r="17" spans="1:8" ht="18">
      <c r="A17" s="59" t="s">
        <v>15</v>
      </c>
      <c r="B17" s="77">
        <f>B16/H16</f>
        <v>0.02</v>
      </c>
      <c r="C17" s="77">
        <f>C16/H16</f>
        <v>0.33</v>
      </c>
      <c r="D17" s="77">
        <f>D16/H16</f>
        <v>0.31</v>
      </c>
      <c r="E17" s="77">
        <f>E16/H16</f>
        <v>0.3</v>
      </c>
      <c r="F17" s="77">
        <f>F16/H16</f>
        <v>0.03</v>
      </c>
      <c r="G17" s="77">
        <f>G16/H16</f>
        <v>0.02</v>
      </c>
      <c r="H17" s="61">
        <f>SUM(B17:G17)</f>
        <v>1.01</v>
      </c>
    </row>
    <row r="18" spans="1:8" ht="18.75">
      <c r="B18" s="18"/>
      <c r="C18" s="18"/>
      <c r="D18" s="18"/>
      <c r="E18" s="18"/>
      <c r="F18" s="18"/>
      <c r="G18" s="18"/>
      <c r="H18" s="19"/>
    </row>
    <row r="19" spans="1:8" ht="18.75" customHeight="1">
      <c r="A19" s="95" t="s">
        <v>16</v>
      </c>
      <c r="B19" s="96"/>
      <c r="C19" s="96"/>
      <c r="D19" s="96"/>
      <c r="E19" s="96"/>
      <c r="F19" s="96"/>
      <c r="G19" s="96"/>
      <c r="H19" s="97"/>
    </row>
    <row r="20" spans="1:8" ht="18.75">
      <c r="B20" s="18"/>
      <c r="C20" s="18"/>
      <c r="D20" s="18"/>
      <c r="E20" s="18"/>
      <c r="F20" s="18"/>
      <c r="G20" s="18"/>
      <c r="H20" s="19"/>
    </row>
    <row r="21" spans="1:8" ht="18.75">
      <c r="B21" s="18"/>
      <c r="C21" s="18"/>
      <c r="D21" s="18"/>
      <c r="E21" s="18"/>
      <c r="F21" s="18"/>
      <c r="G21" s="18"/>
      <c r="H21" s="19"/>
    </row>
    <row r="22" spans="1:8" ht="18.75">
      <c r="B22" s="12"/>
      <c r="C22" s="12"/>
      <c r="D22" s="12"/>
      <c r="E22" s="12"/>
      <c r="F22" s="12"/>
      <c r="G22" s="12"/>
      <c r="H22" s="12"/>
    </row>
    <row r="23" spans="1:8" ht="15.75" customHeight="1" thickBot="1"/>
    <row r="24" spans="1:8" ht="15.75" thickBot="1">
      <c r="A24" s="87" t="s">
        <v>17</v>
      </c>
      <c r="B24" s="88"/>
      <c r="C24" s="89"/>
      <c r="D24" s="1"/>
    </row>
    <row r="25" spans="1:8" ht="15.75">
      <c r="A25" s="5" t="s">
        <v>1</v>
      </c>
      <c r="B25" s="4" t="s">
        <v>18</v>
      </c>
      <c r="C25" s="34" t="s">
        <v>19</v>
      </c>
      <c r="D25" s="9" t="s">
        <v>8</v>
      </c>
      <c r="E25" s="21"/>
      <c r="F25" s="21"/>
      <c r="G25" s="21"/>
    </row>
    <row r="26" spans="1:8" ht="18.75">
      <c r="A26" s="3" t="s">
        <v>20</v>
      </c>
      <c r="B26" s="38">
        <v>124</v>
      </c>
      <c r="C26" s="39">
        <v>0</v>
      </c>
      <c r="D26" s="10">
        <f>+B26+C26</f>
        <v>124</v>
      </c>
      <c r="E26" s="63"/>
      <c r="F26" s="7"/>
      <c r="G26" s="7"/>
    </row>
    <row r="27" spans="1:8" ht="18.75">
      <c r="A27" s="3" t="s">
        <v>21</v>
      </c>
      <c r="B27" s="38">
        <v>122</v>
      </c>
      <c r="C27" s="39">
        <v>2</v>
      </c>
      <c r="D27" s="10">
        <f t="shared" ref="D27:D28" si="2">+B27+C27</f>
        <v>124</v>
      </c>
      <c r="E27" s="63"/>
      <c r="F27" s="7"/>
      <c r="G27" s="7"/>
    </row>
    <row r="28" spans="1:8" ht="36" customHeight="1">
      <c r="A28" s="6" t="s">
        <v>22</v>
      </c>
      <c r="B28" s="38">
        <v>115</v>
      </c>
      <c r="C28" s="39">
        <v>9</v>
      </c>
      <c r="D28" s="10">
        <f t="shared" si="2"/>
        <v>124</v>
      </c>
      <c r="E28" s="63"/>
      <c r="F28" s="7"/>
      <c r="G28" s="7"/>
    </row>
    <row r="29" spans="1:8" ht="18.75">
      <c r="A29" s="8" t="s">
        <v>23</v>
      </c>
      <c r="B29" s="16">
        <f>+(B26+B27+B28)</f>
        <v>361</v>
      </c>
      <c r="C29" s="27">
        <f t="shared" ref="C29" si="3">+(C26+C27+C28)</f>
        <v>11</v>
      </c>
      <c r="D29" s="16">
        <f t="shared" ref="D29" si="4">B29+C29</f>
        <v>372</v>
      </c>
      <c r="E29" s="12"/>
      <c r="F29" s="12"/>
      <c r="G29" s="12"/>
    </row>
    <row r="30" spans="1:8" ht="18.75">
      <c r="A30" s="31" t="s">
        <v>15</v>
      </c>
      <c r="B30" s="29">
        <f>B29/$D$29</f>
        <v>0.97</v>
      </c>
      <c r="C30" s="78">
        <f>C29/$D$29</f>
        <v>0.03</v>
      </c>
      <c r="D30" s="22">
        <f>+B30+C30</f>
        <v>1</v>
      </c>
      <c r="E30" s="18"/>
      <c r="F30" s="18"/>
      <c r="G30" s="18"/>
    </row>
    <row r="31" spans="1:8" ht="18.75">
      <c r="A31" s="8"/>
      <c r="B31" s="12"/>
      <c r="C31" s="12"/>
      <c r="D31" s="12"/>
      <c r="E31" s="12"/>
      <c r="F31" s="12"/>
      <c r="G31" s="12"/>
    </row>
    <row r="32" spans="1:8" ht="19.5" thickBot="1">
      <c r="A32" s="8"/>
      <c r="B32" s="12"/>
      <c r="C32" s="12"/>
      <c r="D32" s="12"/>
      <c r="E32" s="12"/>
      <c r="F32" s="12"/>
      <c r="G32" s="12"/>
    </row>
    <row r="33" spans="1:7" ht="19.5" thickBot="1">
      <c r="A33" s="87" t="s">
        <v>24</v>
      </c>
      <c r="B33" s="88"/>
      <c r="C33" s="89"/>
      <c r="E33" s="12"/>
      <c r="F33" s="12"/>
      <c r="G33" s="12"/>
    </row>
    <row r="34" spans="1:7" ht="18.75">
      <c r="A34" s="5" t="s">
        <v>1</v>
      </c>
      <c r="B34" s="4" t="s">
        <v>18</v>
      </c>
      <c r="C34" s="34" t="s">
        <v>19</v>
      </c>
      <c r="D34" s="62" t="s">
        <v>8</v>
      </c>
      <c r="E34" s="12"/>
      <c r="F34" s="12"/>
      <c r="G34" s="12"/>
    </row>
    <row r="35" spans="1:7" ht="18.75">
      <c r="A35" s="32" t="s">
        <v>25</v>
      </c>
      <c r="B35" s="75">
        <v>110</v>
      </c>
      <c r="C35" s="75">
        <v>14</v>
      </c>
      <c r="D35" s="11">
        <f>+B35+C35</f>
        <v>124</v>
      </c>
      <c r="E35" s="12"/>
      <c r="F35" s="12"/>
      <c r="G35" s="12"/>
    </row>
    <row r="36" spans="1:7" ht="18.75">
      <c r="A36" s="26" t="s">
        <v>23</v>
      </c>
      <c r="B36" s="16">
        <f>SUM(B35:B35)</f>
        <v>110</v>
      </c>
      <c r="C36" s="16">
        <f>SUM(C35:C35)</f>
        <v>14</v>
      </c>
      <c r="D36" s="17">
        <f t="shared" ref="D36" si="5">+B36+C36</f>
        <v>124</v>
      </c>
      <c r="E36" s="12"/>
      <c r="F36" s="12"/>
      <c r="G36" s="12"/>
    </row>
    <row r="37" spans="1:7" ht="18.75">
      <c r="A37" s="31" t="s">
        <v>15</v>
      </c>
      <c r="B37" s="29">
        <f>B36/$D$36</f>
        <v>0.89</v>
      </c>
      <c r="C37" s="29">
        <f>C36/$D$36</f>
        <v>0.11</v>
      </c>
      <c r="D37" s="22">
        <f>+B37+C37</f>
        <v>1</v>
      </c>
      <c r="E37" s="12"/>
      <c r="F37" s="12"/>
      <c r="G37" s="12"/>
    </row>
    <row r="38" spans="1:7" ht="18.75">
      <c r="A38" s="8"/>
      <c r="B38" s="12"/>
      <c r="C38" s="12"/>
      <c r="D38" s="12"/>
      <c r="E38" s="12"/>
      <c r="F38" s="12"/>
      <c r="G38" s="12"/>
    </row>
    <row r="39" spans="1:7" ht="18.75" customHeight="1" thickBot="1"/>
    <row r="40" spans="1:7" ht="15.75" thickBot="1">
      <c r="A40" s="87" t="s">
        <v>26</v>
      </c>
      <c r="B40" s="88"/>
      <c r="C40" s="89"/>
    </row>
    <row r="41" spans="1:7" ht="15.75">
      <c r="A41" s="5" t="s">
        <v>1</v>
      </c>
      <c r="B41" s="4" t="s">
        <v>18</v>
      </c>
      <c r="C41" s="34" t="s">
        <v>19</v>
      </c>
      <c r="D41" s="62" t="s">
        <v>8</v>
      </c>
      <c r="E41" s="21"/>
      <c r="F41" s="21"/>
      <c r="G41" s="21"/>
    </row>
    <row r="42" spans="1:7" ht="18.75">
      <c r="A42" s="32" t="s">
        <v>27</v>
      </c>
      <c r="B42" s="75">
        <v>113</v>
      </c>
      <c r="C42" s="75">
        <v>11</v>
      </c>
      <c r="D42" s="11">
        <f>+B42+C42</f>
        <v>124</v>
      </c>
      <c r="E42" s="63"/>
      <c r="F42" s="21"/>
      <c r="G42" s="21"/>
    </row>
    <row r="43" spans="1:7" ht="18.75">
      <c r="A43" s="32" t="s">
        <v>28</v>
      </c>
      <c r="B43" s="75">
        <v>109</v>
      </c>
      <c r="C43" s="75">
        <v>15</v>
      </c>
      <c r="D43" s="11">
        <f t="shared" ref="D43:D47" si="6">+B43+C43</f>
        <v>124</v>
      </c>
      <c r="E43" s="63"/>
      <c r="F43" s="21"/>
      <c r="G43" s="21"/>
    </row>
    <row r="44" spans="1:7" ht="18.75">
      <c r="A44" s="32" t="s">
        <v>29</v>
      </c>
      <c r="B44" s="75">
        <v>107</v>
      </c>
      <c r="C44" s="75">
        <v>17</v>
      </c>
      <c r="D44" s="11">
        <f t="shared" si="6"/>
        <v>124</v>
      </c>
      <c r="E44" s="63"/>
      <c r="F44" s="21"/>
      <c r="G44" s="21"/>
    </row>
    <row r="45" spans="1:7" ht="18.75">
      <c r="A45" s="32" t="s">
        <v>30</v>
      </c>
      <c r="B45" s="75">
        <v>107</v>
      </c>
      <c r="C45" s="75">
        <v>17</v>
      </c>
      <c r="D45" s="11">
        <f t="shared" si="6"/>
        <v>124</v>
      </c>
      <c r="E45" s="63"/>
      <c r="F45" s="21"/>
      <c r="G45" s="21"/>
    </row>
    <row r="46" spans="1:7" ht="18.75">
      <c r="A46" s="32" t="s">
        <v>31</v>
      </c>
      <c r="B46" s="75">
        <v>87</v>
      </c>
      <c r="C46" s="75">
        <v>37</v>
      </c>
      <c r="D46" s="11">
        <f t="shared" si="6"/>
        <v>124</v>
      </c>
      <c r="E46" s="63"/>
      <c r="F46" s="21"/>
      <c r="G46" s="21"/>
    </row>
    <row r="47" spans="1:7" ht="30">
      <c r="A47" s="33" t="s">
        <v>32</v>
      </c>
      <c r="B47" s="75">
        <v>91</v>
      </c>
      <c r="C47" s="75">
        <v>33</v>
      </c>
      <c r="D47" s="11">
        <f t="shared" si="6"/>
        <v>124</v>
      </c>
      <c r="E47" s="63"/>
      <c r="F47" s="21"/>
      <c r="G47" s="21"/>
    </row>
    <row r="48" spans="1:7" ht="17.25" customHeight="1">
      <c r="A48" s="26" t="s">
        <v>23</v>
      </c>
      <c r="B48" s="16">
        <f>SUM(B42:B47)</f>
        <v>614</v>
      </c>
      <c r="C48" s="16">
        <f>SUM(C42:C47)</f>
        <v>130</v>
      </c>
      <c r="D48" s="17">
        <f t="shared" ref="D48" si="7">+B48+C48</f>
        <v>744</v>
      </c>
      <c r="E48" s="12"/>
      <c r="F48" s="12"/>
      <c r="G48" s="12"/>
    </row>
    <row r="49" spans="1:8" ht="18.75">
      <c r="A49" s="31" t="s">
        <v>15</v>
      </c>
      <c r="B49" s="29">
        <f>B48/$D$48</f>
        <v>0.83</v>
      </c>
      <c r="C49" s="29">
        <f>C48/$D$48</f>
        <v>0.17</v>
      </c>
      <c r="D49" s="22">
        <f>+B49+C49</f>
        <v>1</v>
      </c>
      <c r="E49" s="18"/>
      <c r="F49" s="18"/>
      <c r="G49" s="18"/>
    </row>
    <row r="50" spans="1:8" ht="18.75">
      <c r="A50" s="8"/>
      <c r="B50" s="12"/>
      <c r="C50" s="12"/>
      <c r="D50" s="12"/>
      <c r="E50" s="12"/>
      <c r="F50" s="12"/>
      <c r="G50" s="12"/>
    </row>
    <row r="51" spans="1:8" ht="18.75" customHeight="1" thickBot="1"/>
    <row r="52" spans="1:8" ht="15.75" thickBot="1">
      <c r="A52" s="87" t="s">
        <v>33</v>
      </c>
      <c r="B52" s="88"/>
      <c r="C52" s="89"/>
    </row>
    <row r="53" spans="1:8" ht="15.75">
      <c r="A53" s="5" t="s">
        <v>1</v>
      </c>
      <c r="B53" s="4" t="s">
        <v>18</v>
      </c>
      <c r="C53" s="34" t="s">
        <v>19</v>
      </c>
      <c r="D53" s="9" t="s">
        <v>8</v>
      </c>
      <c r="E53" s="21"/>
      <c r="F53" s="21"/>
      <c r="G53" s="21"/>
    </row>
    <row r="54" spans="1:8" ht="18.75">
      <c r="A54" s="24" t="s">
        <v>34</v>
      </c>
      <c r="B54" s="38">
        <v>118</v>
      </c>
      <c r="C54" s="39">
        <v>6</v>
      </c>
      <c r="D54" s="10">
        <f>+B54+C54</f>
        <v>124</v>
      </c>
      <c r="E54" s="63"/>
      <c r="F54" s="7"/>
      <c r="G54" s="7"/>
    </row>
    <row r="55" spans="1:8" ht="18.75">
      <c r="A55" s="25" t="s">
        <v>35</v>
      </c>
      <c r="B55" s="38">
        <v>75</v>
      </c>
      <c r="C55" s="39">
        <v>49</v>
      </c>
      <c r="D55" s="10">
        <f>+B55+C55</f>
        <v>124</v>
      </c>
      <c r="E55" s="63"/>
      <c r="F55" s="7"/>
      <c r="G55" s="7"/>
    </row>
    <row r="56" spans="1:8" ht="18" customHeight="1">
      <c r="A56" s="25" t="s">
        <v>36</v>
      </c>
      <c r="B56" s="38">
        <v>92</v>
      </c>
      <c r="C56" s="39">
        <v>32</v>
      </c>
      <c r="D56" s="10">
        <f>+B56+C56</f>
        <v>124</v>
      </c>
      <c r="E56" s="63"/>
      <c r="F56" s="7"/>
      <c r="G56" s="7"/>
    </row>
    <row r="57" spans="1:8" ht="18.75" hidden="1">
      <c r="A57" s="26" t="s">
        <v>23</v>
      </c>
      <c r="B57" s="16">
        <f>B54+B55+B56</f>
        <v>285</v>
      </c>
      <c r="C57" s="16">
        <f>C54+C55+C56</f>
        <v>87</v>
      </c>
      <c r="D57" s="16">
        <f>B57+C57</f>
        <v>372</v>
      </c>
      <c r="E57" s="12"/>
      <c r="F57" s="12"/>
      <c r="G57" s="12"/>
    </row>
    <row r="58" spans="1:8" ht="18.75">
      <c r="A58" s="3" t="s">
        <v>15</v>
      </c>
      <c r="B58" s="29">
        <f>B57/$D$57</f>
        <v>0.77</v>
      </c>
      <c r="C58" s="29">
        <f>C57/$D$57</f>
        <v>0.23</v>
      </c>
      <c r="D58" s="22">
        <f>B58+C58</f>
        <v>1</v>
      </c>
      <c r="E58" s="23"/>
      <c r="F58" s="23"/>
      <c r="G58" s="23"/>
    </row>
    <row r="59" spans="1:8" ht="18.75">
      <c r="A59" s="8"/>
      <c r="B59" s="29">
        <f>B54/$D$54</f>
        <v>0.95</v>
      </c>
      <c r="C59" s="29">
        <f>C54/$D$54</f>
        <v>0.05</v>
      </c>
      <c r="D59" s="12"/>
      <c r="E59" s="12"/>
      <c r="F59" s="12"/>
      <c r="G59" s="12"/>
      <c r="H59" s="12"/>
    </row>
    <row r="60" spans="1:8" ht="15.75" thickBot="1"/>
    <row r="61" spans="1:8" ht="15.75" thickBot="1">
      <c r="A61" s="87" t="s">
        <v>37</v>
      </c>
      <c r="B61" s="88"/>
      <c r="C61" s="89"/>
      <c r="D61" s="1"/>
    </row>
    <row r="62" spans="1:8" ht="15.75">
      <c r="A62" s="5" t="s">
        <v>1</v>
      </c>
      <c r="B62" s="4" t="s">
        <v>18</v>
      </c>
      <c r="C62" s="34" t="s">
        <v>19</v>
      </c>
      <c r="D62" s="9" t="s">
        <v>8</v>
      </c>
      <c r="E62" s="21"/>
      <c r="F62" s="21"/>
      <c r="G62" s="21"/>
    </row>
    <row r="63" spans="1:8" ht="45">
      <c r="A63" s="6" t="s">
        <v>38</v>
      </c>
      <c r="B63" s="36">
        <v>100</v>
      </c>
      <c r="C63" s="37">
        <v>24</v>
      </c>
      <c r="D63" s="10">
        <f>+B63+C63</f>
        <v>124</v>
      </c>
      <c r="E63" s="63"/>
      <c r="F63" s="7"/>
      <c r="G63" s="7"/>
    </row>
    <row r="64" spans="1:8" ht="30">
      <c r="A64" s="6" t="s">
        <v>39</v>
      </c>
      <c r="B64" s="36">
        <v>103</v>
      </c>
      <c r="C64" s="37">
        <v>21</v>
      </c>
      <c r="D64" s="10">
        <f>+B64+C64</f>
        <v>124</v>
      </c>
      <c r="E64" s="63"/>
      <c r="F64" s="7"/>
      <c r="G64" s="7"/>
    </row>
    <row r="65" spans="1:8" ht="18.75">
      <c r="A65" s="6" t="s">
        <v>40</v>
      </c>
      <c r="B65" s="36">
        <v>81</v>
      </c>
      <c r="C65" s="37">
        <v>43</v>
      </c>
      <c r="D65" s="10">
        <f>+B65+C65</f>
        <v>124</v>
      </c>
      <c r="E65" s="63"/>
      <c r="F65" s="7"/>
      <c r="G65" s="7"/>
    </row>
    <row r="66" spans="1:8" ht="30">
      <c r="A66" s="6" t="s">
        <v>41</v>
      </c>
      <c r="B66" s="36">
        <v>95</v>
      </c>
      <c r="C66" s="37">
        <v>29</v>
      </c>
      <c r="D66" s="10">
        <f>+B66+C66</f>
        <v>124</v>
      </c>
      <c r="E66" s="63"/>
      <c r="F66" s="7"/>
      <c r="G66" s="7"/>
    </row>
    <row r="67" spans="1:8" ht="18.75">
      <c r="A67" s="6" t="s">
        <v>42</v>
      </c>
      <c r="B67" s="38">
        <v>86</v>
      </c>
      <c r="C67" s="39">
        <v>38</v>
      </c>
      <c r="D67" s="10">
        <f>+B67+C67</f>
        <v>124</v>
      </c>
      <c r="E67" s="63"/>
      <c r="F67" s="7"/>
      <c r="G67" s="7"/>
    </row>
    <row r="68" spans="1:8" ht="18.75">
      <c r="A68" s="26" t="s">
        <v>23</v>
      </c>
      <c r="B68" s="16">
        <f>SUM(B63:B67)</f>
        <v>465</v>
      </c>
      <c r="C68" s="27">
        <f t="shared" ref="C68" si="8">SUM(C63:C67)</f>
        <v>155</v>
      </c>
      <c r="D68" s="16">
        <f t="shared" ref="D68" si="9">B68+C68</f>
        <v>620</v>
      </c>
      <c r="E68" s="12"/>
      <c r="F68" s="12"/>
      <c r="G68" s="12"/>
    </row>
    <row r="69" spans="1:8" ht="18.75">
      <c r="A69" s="31" t="s">
        <v>15</v>
      </c>
      <c r="B69" s="29">
        <f>B68/$D$68</f>
        <v>0.75</v>
      </c>
      <c r="C69" s="78">
        <f>C68/$D$68</f>
        <v>0.25</v>
      </c>
      <c r="D69" s="22">
        <f>SUM(B69:C69)</f>
        <v>1</v>
      </c>
      <c r="E69" s="18"/>
      <c r="F69" s="18"/>
      <c r="G69" s="18"/>
    </row>
    <row r="70" spans="1:8" ht="18.75">
      <c r="A70" s="35" t="s">
        <v>43</v>
      </c>
      <c r="B70" s="29">
        <f>B63/D63</f>
        <v>0.81</v>
      </c>
      <c r="C70" s="29">
        <f>C63/D63</f>
        <v>0.19</v>
      </c>
      <c r="D70" s="12"/>
      <c r="E70" s="12"/>
      <c r="F70" s="12"/>
      <c r="G70" s="12"/>
      <c r="H70" s="12"/>
    </row>
    <row r="71" spans="1:8" ht="15.75" thickBot="1"/>
    <row r="72" spans="1:8" ht="15.75" thickBot="1">
      <c r="A72" s="87" t="s">
        <v>44</v>
      </c>
      <c r="B72" s="88"/>
      <c r="C72" s="89"/>
      <c r="D72" s="1"/>
    </row>
    <row r="73" spans="1:8" ht="15.75">
      <c r="A73" s="5" t="s">
        <v>1</v>
      </c>
      <c r="B73" s="4" t="s">
        <v>18</v>
      </c>
      <c r="C73" s="34" t="s">
        <v>19</v>
      </c>
      <c r="D73" s="9" t="s">
        <v>8</v>
      </c>
      <c r="E73" s="21"/>
      <c r="F73" s="21"/>
      <c r="G73" s="21"/>
    </row>
    <row r="74" spans="1:8" ht="18.75">
      <c r="A74" s="6" t="s">
        <v>45</v>
      </c>
      <c r="B74" s="38">
        <v>69</v>
      </c>
      <c r="C74" s="39">
        <v>55</v>
      </c>
      <c r="D74" s="10">
        <f>+B74+C74</f>
        <v>124</v>
      </c>
      <c r="E74" s="63"/>
      <c r="F74" s="7"/>
      <c r="G74" s="7"/>
    </row>
    <row r="75" spans="1:8" ht="18.75" hidden="1">
      <c r="A75" s="1" t="s">
        <v>23</v>
      </c>
      <c r="B75" s="17">
        <f>SUM(B74:B74)</f>
        <v>69</v>
      </c>
      <c r="C75" s="30">
        <f>C74</f>
        <v>55</v>
      </c>
      <c r="D75" s="17">
        <f>D74</f>
        <v>124</v>
      </c>
      <c r="E75" s="13"/>
      <c r="F75" s="13"/>
      <c r="G75" s="13"/>
    </row>
    <row r="76" spans="1:8" ht="18.75">
      <c r="A76" s="31" t="s">
        <v>15</v>
      </c>
      <c r="B76" s="29">
        <f>B75/$D$75</f>
        <v>0.56000000000000005</v>
      </c>
      <c r="C76" s="29">
        <f>C75/$D$75</f>
        <v>0.44</v>
      </c>
      <c r="D76" s="22">
        <f>B76+C76</f>
        <v>1</v>
      </c>
      <c r="E76" s="18"/>
      <c r="F76" s="18"/>
      <c r="G76" s="18"/>
    </row>
    <row r="77" spans="1:8" ht="18.75">
      <c r="B77" s="13"/>
      <c r="C77" s="13"/>
      <c r="D77" s="13"/>
      <c r="E77" s="13"/>
      <c r="F77" s="13"/>
      <c r="G77" s="13"/>
      <c r="H77" s="13"/>
    </row>
    <row r="78" spans="1:8" ht="15.75" thickBot="1"/>
    <row r="79" spans="1:8" ht="15.75" thickBot="1">
      <c r="A79" s="87" t="s">
        <v>46</v>
      </c>
      <c r="B79" s="88"/>
      <c r="C79" s="89"/>
      <c r="D79" s="1"/>
    </row>
    <row r="80" spans="1:8" ht="15.75">
      <c r="A80" s="5" t="s">
        <v>1</v>
      </c>
      <c r="B80" s="4" t="s">
        <v>18</v>
      </c>
      <c r="C80" s="34" t="s">
        <v>19</v>
      </c>
      <c r="D80" s="9" t="s">
        <v>8</v>
      </c>
      <c r="E80" s="21"/>
      <c r="F80" s="21"/>
      <c r="G80" s="21"/>
    </row>
    <row r="81" spans="1:7" ht="18.75">
      <c r="A81" s="6" t="s">
        <v>47</v>
      </c>
      <c r="B81" s="36">
        <v>98</v>
      </c>
      <c r="C81" s="37">
        <v>26</v>
      </c>
      <c r="D81" s="10">
        <f>+B81+C81</f>
        <v>124</v>
      </c>
      <c r="E81" s="63"/>
      <c r="F81" s="7"/>
      <c r="G81" s="7"/>
    </row>
    <row r="82" spans="1:7" ht="18.75">
      <c r="A82" s="6" t="s">
        <v>48</v>
      </c>
      <c r="B82" s="36">
        <v>78</v>
      </c>
      <c r="C82" s="37">
        <v>46</v>
      </c>
      <c r="D82" s="10">
        <f>+B82+C82</f>
        <v>124</v>
      </c>
      <c r="E82" s="63"/>
      <c r="F82" s="7"/>
      <c r="G82" s="7"/>
    </row>
    <row r="83" spans="1:7" ht="18.75">
      <c r="A83" s="6" t="s">
        <v>49</v>
      </c>
      <c r="B83" s="36">
        <v>99</v>
      </c>
      <c r="C83" s="37">
        <v>25</v>
      </c>
      <c r="D83" s="10">
        <f>+B83+C83</f>
        <v>124</v>
      </c>
      <c r="E83" s="63"/>
      <c r="F83" s="7"/>
      <c r="G83" s="7"/>
    </row>
    <row r="84" spans="1:7" ht="18.75">
      <c r="A84" s="6" t="s">
        <v>50</v>
      </c>
      <c r="B84" s="36">
        <v>30</v>
      </c>
      <c r="C84" s="37">
        <v>94</v>
      </c>
      <c r="D84" s="10">
        <f>+B84+C84</f>
        <v>124</v>
      </c>
      <c r="E84" s="63"/>
      <c r="F84" s="7"/>
      <c r="G84" s="7"/>
    </row>
    <row r="85" spans="1:7" ht="18.75">
      <c r="A85" s="6" t="s">
        <v>51</v>
      </c>
      <c r="B85" s="38">
        <v>107</v>
      </c>
      <c r="C85" s="39">
        <v>17</v>
      </c>
      <c r="D85" s="10">
        <f>+B85+C85</f>
        <v>124</v>
      </c>
      <c r="E85" s="63"/>
      <c r="F85" s="7"/>
      <c r="G85" s="7"/>
    </row>
    <row r="86" spans="1:7" ht="18.75" hidden="1">
      <c r="A86" s="26" t="s">
        <v>23</v>
      </c>
      <c r="B86" s="16">
        <f>SUM(B81:B85)</f>
        <v>412</v>
      </c>
      <c r="C86" s="27">
        <f t="shared" ref="C86" si="10">SUM(C81:C85)</f>
        <v>208</v>
      </c>
      <c r="D86" s="16">
        <f t="shared" ref="D86" si="11">B86+C86</f>
        <v>620</v>
      </c>
      <c r="E86" s="12"/>
      <c r="F86" s="12"/>
      <c r="G86" s="12"/>
    </row>
    <row r="87" spans="1:7" ht="18.75">
      <c r="A87" s="31" t="s">
        <v>15</v>
      </c>
      <c r="B87" s="29">
        <f>B86/$D$86</f>
        <v>0.66</v>
      </c>
      <c r="C87" s="29">
        <f>C86/$D$86</f>
        <v>0.34</v>
      </c>
      <c r="D87" s="22">
        <f>B87+C87</f>
        <v>1</v>
      </c>
      <c r="E87" s="18"/>
      <c r="F87" s="18"/>
      <c r="G87" s="18"/>
    </row>
    <row r="89" spans="1:7" ht="15.75" thickBot="1"/>
    <row r="90" spans="1:7" ht="15.75" thickBot="1">
      <c r="A90" s="87" t="s">
        <v>52</v>
      </c>
      <c r="B90" s="88"/>
      <c r="C90" s="89"/>
      <c r="D90" s="1"/>
    </row>
    <row r="91" spans="1:7" ht="15.75">
      <c r="A91" s="5" t="s">
        <v>1</v>
      </c>
      <c r="B91" s="4" t="s">
        <v>18</v>
      </c>
      <c r="C91" s="34" t="s">
        <v>19</v>
      </c>
      <c r="D91" s="9" t="s">
        <v>8</v>
      </c>
      <c r="E91" s="21"/>
      <c r="F91" s="21"/>
      <c r="G91" s="21"/>
    </row>
    <row r="92" spans="1:7" ht="18.75">
      <c r="A92" s="6" t="s">
        <v>53</v>
      </c>
      <c r="B92" s="36">
        <v>82</v>
      </c>
      <c r="C92" s="37">
        <v>42</v>
      </c>
      <c r="D92" s="10">
        <f>B92+C92</f>
        <v>124</v>
      </c>
      <c r="E92" s="63"/>
      <c r="F92" s="7"/>
      <c r="G92" s="7"/>
    </row>
    <row r="93" spans="1:7" ht="18.75">
      <c r="A93" s="6" t="s">
        <v>54</v>
      </c>
      <c r="B93" s="36">
        <v>22</v>
      </c>
      <c r="C93" s="37">
        <v>102</v>
      </c>
      <c r="D93" s="10">
        <f t="shared" ref="D93:D97" si="12">B93+C93</f>
        <v>124</v>
      </c>
      <c r="E93" s="63"/>
      <c r="F93" s="7"/>
      <c r="G93" s="7"/>
    </row>
    <row r="94" spans="1:7" ht="18.75">
      <c r="A94" s="6" t="s">
        <v>55</v>
      </c>
      <c r="B94" s="36">
        <v>80</v>
      </c>
      <c r="C94" s="37">
        <v>44</v>
      </c>
      <c r="D94" s="10">
        <f t="shared" si="12"/>
        <v>124</v>
      </c>
      <c r="E94" s="63"/>
      <c r="F94" s="7"/>
      <c r="G94" s="7"/>
    </row>
    <row r="95" spans="1:7" ht="18.75">
      <c r="A95" s="6" t="s">
        <v>56</v>
      </c>
      <c r="B95" s="36">
        <v>36</v>
      </c>
      <c r="C95" s="37">
        <v>88</v>
      </c>
      <c r="D95" s="10">
        <f t="shared" si="12"/>
        <v>124</v>
      </c>
      <c r="E95" s="63"/>
      <c r="F95" s="7"/>
      <c r="G95" s="7"/>
    </row>
    <row r="96" spans="1:7" ht="18.75">
      <c r="A96" s="6" t="s">
        <v>57</v>
      </c>
      <c r="B96" s="38">
        <v>44</v>
      </c>
      <c r="C96" s="39">
        <v>80</v>
      </c>
      <c r="D96" s="10">
        <f t="shared" si="12"/>
        <v>124</v>
      </c>
      <c r="E96" s="63"/>
      <c r="F96" s="7"/>
      <c r="G96" s="7"/>
    </row>
    <row r="97" spans="1:8" ht="18.75">
      <c r="A97" s="8" t="s">
        <v>23</v>
      </c>
      <c r="B97" s="16">
        <f>SUM(B92:B96)</f>
        <v>264</v>
      </c>
      <c r="C97" s="16">
        <f>SUM(C92:C96)</f>
        <v>356</v>
      </c>
      <c r="D97" s="16">
        <f t="shared" si="12"/>
        <v>620</v>
      </c>
      <c r="E97" s="12"/>
      <c r="F97" s="12"/>
      <c r="G97" s="12"/>
    </row>
    <row r="98" spans="1:8" ht="18.75">
      <c r="A98" s="31" t="s">
        <v>15</v>
      </c>
      <c r="B98" s="29">
        <f>B97/$D$97</f>
        <v>0.43</v>
      </c>
      <c r="C98" s="29">
        <f>C97/$D$97</f>
        <v>0.56999999999999995</v>
      </c>
      <c r="D98" s="20">
        <f>B98+C98</f>
        <v>1</v>
      </c>
      <c r="E98" s="18"/>
      <c r="F98" s="18"/>
      <c r="G98" s="18"/>
    </row>
    <row r="99" spans="1:8" ht="18.75">
      <c r="A99" s="80" t="s">
        <v>58</v>
      </c>
      <c r="B99" s="29">
        <f>B95/$D$95</f>
        <v>0.28999999999999998</v>
      </c>
      <c r="C99" s="29">
        <f>C95/$D$95</f>
        <v>0.71</v>
      </c>
      <c r="D99" s="20">
        <f>B99+C99</f>
        <v>1</v>
      </c>
      <c r="E99" s="12"/>
      <c r="F99" s="12"/>
      <c r="G99" s="12"/>
      <c r="H99" s="12"/>
    </row>
    <row r="102" spans="1:8" ht="15.75" thickBot="1"/>
    <row r="103" spans="1:8" ht="15.75" thickBot="1">
      <c r="A103" s="87" t="s">
        <v>59</v>
      </c>
      <c r="B103" s="88"/>
      <c r="C103" s="89"/>
      <c r="D103" s="1"/>
    </row>
    <row r="104" spans="1:8" ht="15.75">
      <c r="A104" s="5" t="s">
        <v>1</v>
      </c>
      <c r="B104" s="4" t="s">
        <v>18</v>
      </c>
      <c r="C104" s="34" t="s">
        <v>19</v>
      </c>
      <c r="D104" s="9" t="s">
        <v>8</v>
      </c>
    </row>
    <row r="105" spans="1:8" ht="30">
      <c r="A105" s="6" t="s">
        <v>60</v>
      </c>
      <c r="B105" s="36">
        <v>121</v>
      </c>
      <c r="C105" s="37">
        <v>3</v>
      </c>
      <c r="D105" s="10">
        <f>+B105+C105</f>
        <v>124</v>
      </c>
    </row>
    <row r="106" spans="1:8" ht="18.75">
      <c r="A106" s="1" t="s">
        <v>23</v>
      </c>
      <c r="B106" s="17">
        <f>SUM(B105:B105)</f>
        <v>121</v>
      </c>
      <c r="C106" s="30">
        <f>C105</f>
        <v>3</v>
      </c>
      <c r="D106" s="17">
        <f>D105</f>
        <v>124</v>
      </c>
    </row>
    <row r="107" spans="1:8" ht="18.75">
      <c r="A107" s="31" t="s">
        <v>15</v>
      </c>
      <c r="B107" s="29">
        <f>B106/$D$75</f>
        <v>0.98</v>
      </c>
      <c r="C107" s="29">
        <f>C106/$D$75</f>
        <v>0.02</v>
      </c>
      <c r="D107" s="22">
        <f>B107+C107</f>
        <v>1</v>
      </c>
    </row>
    <row r="109" spans="1:8" ht="15.75" thickBot="1"/>
    <row r="110" spans="1:8" ht="15.75" thickBot="1">
      <c r="A110" s="87" t="s">
        <v>61</v>
      </c>
      <c r="B110" s="88"/>
      <c r="C110" s="89"/>
      <c r="D110" s="1"/>
    </row>
    <row r="111" spans="1:8" ht="15.75">
      <c r="A111" s="5" t="s">
        <v>1</v>
      </c>
      <c r="B111" s="4" t="s">
        <v>18</v>
      </c>
      <c r="C111" s="34" t="s">
        <v>19</v>
      </c>
      <c r="D111" s="9" t="s">
        <v>8</v>
      </c>
    </row>
    <row r="112" spans="1:8" ht="30">
      <c r="A112" s="6" t="s">
        <v>62</v>
      </c>
      <c r="B112" s="36">
        <v>75</v>
      </c>
      <c r="C112" s="37">
        <v>49</v>
      </c>
      <c r="D112" s="10">
        <f>+B112+C112</f>
        <v>124</v>
      </c>
    </row>
    <row r="113" spans="1:4" ht="18.75">
      <c r="A113" s="6" t="s">
        <v>63</v>
      </c>
      <c r="B113" s="36">
        <v>58</v>
      </c>
      <c r="C113" s="37">
        <v>66</v>
      </c>
      <c r="D113" s="10">
        <f>+B113+C113</f>
        <v>124</v>
      </c>
    </row>
    <row r="114" spans="1:4" ht="30">
      <c r="A114" s="6" t="s">
        <v>64</v>
      </c>
      <c r="B114" s="36">
        <v>59</v>
      </c>
      <c r="C114" s="37">
        <v>65</v>
      </c>
      <c r="D114" s="10">
        <f>+B114+C114</f>
        <v>124</v>
      </c>
    </row>
    <row r="115" spans="1:4" ht="18.75">
      <c r="A115" s="26" t="s">
        <v>23</v>
      </c>
      <c r="B115" s="16">
        <f>SUM(B112:B114)</f>
        <v>192</v>
      </c>
      <c r="C115" s="27">
        <f>SUM(C112:C114)</f>
        <v>180</v>
      </c>
      <c r="D115" s="16">
        <f t="shared" ref="D115" si="13">B115+C115</f>
        <v>372</v>
      </c>
    </row>
    <row r="116" spans="1:4" ht="18.75">
      <c r="A116" s="31" t="s">
        <v>15</v>
      </c>
      <c r="B116" s="29">
        <f>B115/$D$115</f>
        <v>0.52</v>
      </c>
      <c r="C116" s="29">
        <f>C115/$D$115</f>
        <v>0.48</v>
      </c>
      <c r="D116" s="22">
        <f>B116+C116</f>
        <v>1</v>
      </c>
    </row>
    <row r="118" spans="1:4" ht="15.75" thickBot="1"/>
    <row r="119" spans="1:4" ht="15.75" thickBot="1">
      <c r="A119" s="87" t="s">
        <v>65</v>
      </c>
      <c r="B119" s="88"/>
      <c r="C119" s="89"/>
      <c r="D119" s="1"/>
    </row>
    <row r="120" spans="1:4" ht="15.75">
      <c r="A120" s="5" t="s">
        <v>1</v>
      </c>
      <c r="B120" s="4" t="s">
        <v>18</v>
      </c>
      <c r="C120" s="34" t="s">
        <v>19</v>
      </c>
      <c r="D120" s="9" t="s">
        <v>8</v>
      </c>
    </row>
    <row r="121" spans="1:4" ht="30">
      <c r="A121" s="6" t="s">
        <v>66</v>
      </c>
      <c r="B121" s="36">
        <v>94</v>
      </c>
      <c r="C121" s="37">
        <v>30</v>
      </c>
      <c r="D121" s="10">
        <f>+B121+C121</f>
        <v>124</v>
      </c>
    </row>
    <row r="122" spans="1:4" ht="30">
      <c r="A122" s="6" t="s">
        <v>67</v>
      </c>
      <c r="B122" s="36">
        <v>81</v>
      </c>
      <c r="C122" s="37">
        <v>43</v>
      </c>
      <c r="D122" s="10">
        <f>+B122+C122</f>
        <v>124</v>
      </c>
    </row>
    <row r="123" spans="1:4" ht="18.75">
      <c r="A123" s="26" t="s">
        <v>23</v>
      </c>
      <c r="B123" s="16">
        <f>SUM(B121:B122)</f>
        <v>175</v>
      </c>
      <c r="C123" s="27">
        <f>SUM(C121:C122)</f>
        <v>73</v>
      </c>
      <c r="D123" s="16">
        <f t="shared" ref="D123" si="14">B123+C123</f>
        <v>248</v>
      </c>
    </row>
    <row r="124" spans="1:4" ht="18.75">
      <c r="A124" s="31" t="s">
        <v>15</v>
      </c>
      <c r="B124" s="29">
        <f>B123/$D$123</f>
        <v>0.71</v>
      </c>
      <c r="C124" s="29">
        <f>C123/$D$123</f>
        <v>0.28999999999999998</v>
      </c>
      <c r="D124" s="22">
        <f>B124+C124</f>
        <v>1</v>
      </c>
    </row>
    <row r="125" spans="1:4" ht="30">
      <c r="A125" s="79" t="s">
        <v>68</v>
      </c>
      <c r="B125" s="29">
        <f>B121/$D$121</f>
        <v>0.76</v>
      </c>
      <c r="C125" s="29">
        <f>C121/$D$121</f>
        <v>0.24</v>
      </c>
      <c r="D125" s="22">
        <f t="shared" ref="D125:D126" si="15">B125+C125</f>
        <v>1</v>
      </c>
    </row>
    <row r="126" spans="1:4" ht="18.75">
      <c r="A126" s="3" t="s">
        <v>67</v>
      </c>
      <c r="B126" s="29">
        <f>B122/$D$122</f>
        <v>0.65</v>
      </c>
      <c r="C126" s="29">
        <f>C122/$D$122</f>
        <v>0.35</v>
      </c>
      <c r="D126" s="22">
        <f t="shared" si="15"/>
        <v>1</v>
      </c>
    </row>
    <row r="128" spans="1:4" ht="15.75" thickBot="1"/>
    <row r="129" spans="1:8" ht="15.75" thickBot="1">
      <c r="A129" s="87" t="s">
        <v>69</v>
      </c>
      <c r="B129" s="88"/>
      <c r="C129" s="89"/>
      <c r="D129" s="1"/>
    </row>
    <row r="130" spans="1:8" ht="15.75">
      <c r="A130" s="5" t="s">
        <v>1</v>
      </c>
      <c r="B130" s="4" t="s">
        <v>18</v>
      </c>
      <c r="C130" s="34" t="s">
        <v>19</v>
      </c>
      <c r="D130" s="9" t="s">
        <v>8</v>
      </c>
      <c r="G130" s="2">
        <v>1241</v>
      </c>
      <c r="H130" s="83">
        <v>100</v>
      </c>
    </row>
    <row r="131" spans="1:8" ht="30">
      <c r="A131" s="6" t="s">
        <v>70</v>
      </c>
      <c r="B131" s="36">
        <v>37</v>
      </c>
      <c r="C131" s="37">
        <v>87</v>
      </c>
      <c r="D131" s="10">
        <f>+B131+C131</f>
        <v>124</v>
      </c>
      <c r="E131" s="81"/>
      <c r="G131" s="2">
        <v>124</v>
      </c>
      <c r="H131" s="83">
        <f>+G131*H130/G130</f>
        <v>9.99</v>
      </c>
    </row>
    <row r="132" spans="1:8" ht="18.75">
      <c r="A132" s="31" t="s">
        <v>15</v>
      </c>
      <c r="B132" s="29">
        <f>B131/$D$131</f>
        <v>0.3</v>
      </c>
      <c r="C132" s="29">
        <f>C131/$D$131</f>
        <v>0.7</v>
      </c>
      <c r="D132" s="22">
        <f>B132+C132</f>
        <v>1</v>
      </c>
    </row>
  </sheetData>
  <mergeCells count="16">
    <mergeCell ref="A2:C2"/>
    <mergeCell ref="A14:C14"/>
    <mergeCell ref="A24:C24"/>
    <mergeCell ref="A40:C40"/>
    <mergeCell ref="A79:C79"/>
    <mergeCell ref="A61:C61"/>
    <mergeCell ref="A72:C72"/>
    <mergeCell ref="A19:H19"/>
    <mergeCell ref="A52:C52"/>
    <mergeCell ref="A33:C33"/>
    <mergeCell ref="A129:C129"/>
    <mergeCell ref="A119:C119"/>
    <mergeCell ref="A103:C103"/>
    <mergeCell ref="A110:C110"/>
    <mergeCell ref="A8:C8"/>
    <mergeCell ref="A90:C90"/>
  </mergeCells>
  <printOptions horizontalCentered="1"/>
  <pageMargins left="1.1023622047244095" right="0.70866141732283472" top="0.74803149606299213" bottom="0.74803149606299213" header="0.31496062992125984" footer="0.31496062992125984"/>
  <pageSetup scale="65" orientation="landscape" horizontalDpi="4294967294" verticalDpi="4294967294"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9"/>
  <sheetViews>
    <sheetView topLeftCell="A109" workbookViewId="0">
      <selection activeCell="A114" sqref="A114"/>
    </sheetView>
  </sheetViews>
  <sheetFormatPr defaultColWidth="11.42578125" defaultRowHeight="15"/>
  <cols>
    <col min="1" max="1" width="116" bestFit="1" customWidth="1"/>
    <col min="2" max="2" width="18.28515625" bestFit="1" customWidth="1"/>
    <col min="3" max="3" width="16.7109375" bestFit="1" customWidth="1"/>
    <col min="4" max="4" width="25.140625" bestFit="1" customWidth="1"/>
    <col min="5" max="5" width="21.5703125" bestFit="1" customWidth="1"/>
    <col min="7" max="7" width="20.7109375" bestFit="1" customWidth="1"/>
    <col min="8" max="8" width="16.7109375" customWidth="1"/>
  </cols>
  <sheetData>
    <row r="1" spans="1:8">
      <c r="A1" s="93" t="s">
        <v>0</v>
      </c>
      <c r="B1" s="94"/>
      <c r="C1" s="94"/>
      <c r="D1" s="40"/>
      <c r="E1" s="41"/>
      <c r="F1" s="41"/>
      <c r="G1" s="41"/>
      <c r="H1" s="41"/>
    </row>
    <row r="2" spans="1:8">
      <c r="A2" s="42" t="s">
        <v>1</v>
      </c>
      <c r="B2" s="43" t="s">
        <v>2</v>
      </c>
      <c r="C2" s="44" t="s">
        <v>3</v>
      </c>
      <c r="D2" s="45" t="s">
        <v>4</v>
      </c>
      <c r="E2" s="46" t="s">
        <v>5</v>
      </c>
      <c r="F2" s="46" t="s">
        <v>6</v>
      </c>
      <c r="G2" s="47" t="s">
        <v>7</v>
      </c>
      <c r="H2" s="48" t="s">
        <v>8</v>
      </c>
    </row>
    <row r="3" spans="1:8" s="2" customFormat="1" ht="28.5">
      <c r="A3" s="49" t="s">
        <v>9</v>
      </c>
      <c r="B3" s="50">
        <v>7</v>
      </c>
      <c r="C3" s="50">
        <v>57</v>
      </c>
      <c r="D3" s="50">
        <v>24</v>
      </c>
      <c r="E3" s="50">
        <v>9</v>
      </c>
      <c r="F3" s="50">
        <v>7</v>
      </c>
      <c r="G3" s="50">
        <v>20</v>
      </c>
      <c r="H3" s="51">
        <f>SUM(B3:G3)</f>
        <v>124</v>
      </c>
    </row>
    <row r="4" spans="1:8" ht="18">
      <c r="A4" s="57" t="s">
        <v>10</v>
      </c>
      <c r="B4" s="53">
        <f>B3/$H$3</f>
        <v>0.06</v>
      </c>
      <c r="C4" s="53">
        <f t="shared" ref="C4:G4" si="0">C3/$H$3</f>
        <v>0.46</v>
      </c>
      <c r="D4" s="53">
        <f t="shared" si="0"/>
        <v>0.19</v>
      </c>
      <c r="E4" s="53">
        <f t="shared" si="0"/>
        <v>7.0000000000000007E-2</v>
      </c>
      <c r="F4" s="53">
        <f t="shared" si="0"/>
        <v>0.06</v>
      </c>
      <c r="G4" s="53">
        <f t="shared" si="0"/>
        <v>0.16</v>
      </c>
      <c r="H4" s="54">
        <f>+(B4+C4+D4+E4+F4+G4)</f>
        <v>1</v>
      </c>
    </row>
    <row r="5" spans="1:8" ht="18.75" thickBot="1">
      <c r="A5" s="41"/>
      <c r="B5" s="55"/>
      <c r="C5" s="55"/>
      <c r="D5" s="55"/>
      <c r="E5" s="55"/>
      <c r="F5" s="55"/>
      <c r="G5" s="55"/>
      <c r="H5" s="55"/>
    </row>
    <row r="6" spans="1:8" ht="15.75" thickBot="1">
      <c r="A6" s="90" t="s">
        <v>11</v>
      </c>
      <c r="B6" s="91"/>
      <c r="C6" s="92"/>
      <c r="D6" s="40"/>
      <c r="E6" s="41"/>
      <c r="F6" s="41"/>
      <c r="G6" s="41"/>
      <c r="H6" s="41"/>
    </row>
    <row r="7" spans="1:8">
      <c r="A7" s="56" t="s">
        <v>1</v>
      </c>
      <c r="B7" s="43" t="s">
        <v>2</v>
      </c>
      <c r="C7" s="44" t="s">
        <v>3</v>
      </c>
      <c r="D7" s="45" t="s">
        <v>4</v>
      </c>
      <c r="E7" s="46" t="s">
        <v>5</v>
      </c>
      <c r="F7" s="46" t="s">
        <v>6</v>
      </c>
      <c r="G7" s="47" t="s">
        <v>7</v>
      </c>
      <c r="H7" s="48" t="s">
        <v>8</v>
      </c>
    </row>
    <row r="8" spans="1:8" ht="42.75">
      <c r="A8" s="49" t="s">
        <v>12</v>
      </c>
      <c r="B8" s="50">
        <v>12</v>
      </c>
      <c r="C8" s="50">
        <v>61</v>
      </c>
      <c r="D8" s="50">
        <v>27</v>
      </c>
      <c r="E8" s="50">
        <v>16</v>
      </c>
      <c r="F8" s="50">
        <v>3</v>
      </c>
      <c r="G8" s="50">
        <v>5</v>
      </c>
      <c r="H8" s="51">
        <f>SUM(B8:G8)</f>
        <v>124</v>
      </c>
    </row>
    <row r="9" spans="1:8" ht="18">
      <c r="A9" s="57" t="s">
        <v>10</v>
      </c>
      <c r="B9" s="76">
        <f>B8/H8</f>
        <v>0.1</v>
      </c>
      <c r="C9" s="76">
        <v>0.53</v>
      </c>
      <c r="D9" s="76">
        <f>D8/H8</f>
        <v>0.22</v>
      </c>
      <c r="E9" s="76">
        <f>E8/H8</f>
        <v>0.13</v>
      </c>
      <c r="F9" s="76">
        <f>F8/H8</f>
        <v>0.02</v>
      </c>
      <c r="G9" s="76">
        <f>G8/H8</f>
        <v>0.04</v>
      </c>
      <c r="H9" s="58">
        <v>1</v>
      </c>
    </row>
    <row r="10" spans="1:8" ht="15.75" thickBot="1">
      <c r="A10" s="41"/>
      <c r="B10" s="41"/>
      <c r="C10" s="41"/>
      <c r="D10" s="41"/>
      <c r="E10" s="41"/>
      <c r="F10" s="41"/>
      <c r="G10" s="41"/>
      <c r="H10" s="41"/>
    </row>
    <row r="11" spans="1:8" ht="15.75" thickBot="1">
      <c r="A11" s="90" t="s">
        <v>13</v>
      </c>
      <c r="B11" s="91"/>
      <c r="C11" s="92"/>
      <c r="D11" s="40"/>
      <c r="E11" s="41"/>
      <c r="F11" s="41"/>
      <c r="G11" s="41"/>
      <c r="H11" s="41"/>
    </row>
    <row r="12" spans="1:8">
      <c r="A12" s="56" t="s">
        <v>1</v>
      </c>
      <c r="B12" s="43" t="s">
        <v>2</v>
      </c>
      <c r="C12" s="44" t="s">
        <v>3</v>
      </c>
      <c r="D12" s="45" t="s">
        <v>4</v>
      </c>
      <c r="E12" s="46" t="s">
        <v>5</v>
      </c>
      <c r="F12" s="46" t="s">
        <v>6</v>
      </c>
      <c r="G12" s="47" t="s">
        <v>7</v>
      </c>
      <c r="H12" s="48" t="s">
        <v>8</v>
      </c>
    </row>
    <row r="13" spans="1:8" ht="18">
      <c r="A13" s="49" t="s">
        <v>14</v>
      </c>
      <c r="B13" s="50">
        <v>2</v>
      </c>
      <c r="C13" s="50">
        <v>41</v>
      </c>
      <c r="D13" s="50">
        <v>38</v>
      </c>
      <c r="E13" s="50">
        <v>37</v>
      </c>
      <c r="F13" s="50">
        <v>4</v>
      </c>
      <c r="G13" s="50">
        <v>2</v>
      </c>
      <c r="H13" s="51">
        <f>SUM(B13:G13)</f>
        <v>124</v>
      </c>
    </row>
    <row r="14" spans="1:8" ht="18">
      <c r="A14" s="48" t="s">
        <v>15</v>
      </c>
      <c r="B14" s="60">
        <f>B13/H13</f>
        <v>1.61E-2</v>
      </c>
      <c r="C14" s="60">
        <f>C13/H13</f>
        <v>0.3306</v>
      </c>
      <c r="D14" s="60">
        <f>D13/H13</f>
        <v>0.30649999999999999</v>
      </c>
      <c r="E14" s="60">
        <f>E13/H13</f>
        <v>0.2984</v>
      </c>
      <c r="F14" s="60">
        <f>F13/H13</f>
        <v>3.2300000000000002E-2</v>
      </c>
      <c r="G14" s="60">
        <f>G13/H13</f>
        <v>1.61E-2</v>
      </c>
      <c r="H14" s="61">
        <f>SUM(B14:G14)</f>
        <v>1</v>
      </c>
    </row>
    <row r="15" spans="1:8" ht="18.75" thickBot="1">
      <c r="A15" s="41"/>
      <c r="B15" s="69"/>
      <c r="C15" s="69"/>
      <c r="D15" s="69"/>
      <c r="E15" s="69"/>
      <c r="F15" s="69"/>
      <c r="G15" s="69"/>
      <c r="H15" s="73"/>
    </row>
    <row r="16" spans="1:8" ht="15.75" thickBot="1">
      <c r="A16" s="87" t="s">
        <v>17</v>
      </c>
      <c r="B16" s="88"/>
      <c r="C16" s="89"/>
      <c r="D16" s="1"/>
    </row>
    <row r="17" spans="1:7" ht="15.75">
      <c r="A17" s="5" t="s">
        <v>1</v>
      </c>
      <c r="B17" s="4" t="s">
        <v>18</v>
      </c>
      <c r="C17" s="34" t="s">
        <v>19</v>
      </c>
      <c r="D17" s="9" t="s">
        <v>8</v>
      </c>
      <c r="E17" s="64" t="s">
        <v>18</v>
      </c>
      <c r="F17" s="65" t="s">
        <v>19</v>
      </c>
    </row>
    <row r="18" spans="1:7" ht="18.75">
      <c r="A18" s="3" t="s">
        <v>20</v>
      </c>
      <c r="B18" s="38">
        <v>124</v>
      </c>
      <c r="C18" s="39">
        <v>0</v>
      </c>
      <c r="D18" s="10">
        <f>B18+C18</f>
        <v>124</v>
      </c>
      <c r="E18" s="66">
        <f>B18/D18</f>
        <v>1</v>
      </c>
      <c r="F18" s="66">
        <f>C18/D18</f>
        <v>0</v>
      </c>
    </row>
    <row r="19" spans="1:7" ht="18.75">
      <c r="A19" s="3" t="s">
        <v>21</v>
      </c>
      <c r="B19" s="38">
        <v>122</v>
      </c>
      <c r="C19" s="39">
        <v>2</v>
      </c>
      <c r="D19" s="10">
        <f t="shared" ref="D19:D21" si="1">B19+C19</f>
        <v>124</v>
      </c>
      <c r="E19" s="66">
        <f t="shared" ref="E19:E22" si="2">B19/D19</f>
        <v>0.98</v>
      </c>
      <c r="F19" s="66">
        <f t="shared" ref="F19:F22" si="3">C19/D19</f>
        <v>0.02</v>
      </c>
    </row>
    <row r="20" spans="1:7" ht="30">
      <c r="A20" s="6" t="s">
        <v>22</v>
      </c>
      <c r="B20" s="38">
        <v>115</v>
      </c>
      <c r="C20" s="39">
        <v>9</v>
      </c>
      <c r="D20" s="10">
        <f t="shared" si="1"/>
        <v>124</v>
      </c>
      <c r="E20" s="66">
        <f t="shared" si="2"/>
        <v>0.93</v>
      </c>
      <c r="F20" s="66">
        <f t="shared" si="3"/>
        <v>7.0000000000000007E-2</v>
      </c>
    </row>
    <row r="21" spans="1:7" ht="18.75">
      <c r="A21" s="8" t="s">
        <v>23</v>
      </c>
      <c r="B21" s="16">
        <f>+(B18+B19+B20)</f>
        <v>361</v>
      </c>
      <c r="C21" s="27">
        <f t="shared" ref="C21" si="4">+(C18+C19+C20)</f>
        <v>11</v>
      </c>
      <c r="D21" s="16">
        <f t="shared" si="1"/>
        <v>372</v>
      </c>
      <c r="E21" s="66">
        <f t="shared" si="2"/>
        <v>0.97</v>
      </c>
      <c r="F21" s="66">
        <f t="shared" si="3"/>
        <v>0.03</v>
      </c>
    </row>
    <row r="22" spans="1:7" ht="18.75">
      <c r="A22" s="74" t="s">
        <v>15</v>
      </c>
      <c r="B22" s="29">
        <f>B21/D21</f>
        <v>0.97</v>
      </c>
      <c r="C22" s="67">
        <f>C21/D21</f>
        <v>0.03</v>
      </c>
      <c r="D22" s="22">
        <f>B22+C22</f>
        <v>1</v>
      </c>
      <c r="E22" s="70">
        <f t="shared" si="2"/>
        <v>0.97</v>
      </c>
      <c r="F22" s="70">
        <f t="shared" si="3"/>
        <v>0.03</v>
      </c>
    </row>
    <row r="23" spans="1:7" s="2" customFormat="1" ht="19.5" thickBot="1">
      <c r="A23" s="1"/>
      <c r="B23" s="23"/>
      <c r="C23" s="84"/>
      <c r="D23" s="19"/>
      <c r="E23" s="85"/>
      <c r="F23" s="85"/>
    </row>
    <row r="24" spans="1:7" s="2" customFormat="1" ht="19.5" thickBot="1">
      <c r="A24" s="87" t="s">
        <v>24</v>
      </c>
      <c r="B24" s="88"/>
      <c r="C24" s="89"/>
      <c r="E24" s="12"/>
      <c r="F24" s="12"/>
      <c r="G24" s="12"/>
    </row>
    <row r="25" spans="1:7" s="2" customFormat="1" ht="18.75">
      <c r="A25" s="5" t="s">
        <v>1</v>
      </c>
      <c r="B25" s="4" t="s">
        <v>18</v>
      </c>
      <c r="C25" s="34" t="s">
        <v>19</v>
      </c>
      <c r="D25" s="9" t="s">
        <v>8</v>
      </c>
      <c r="E25" s="12"/>
      <c r="F25" s="12"/>
      <c r="G25" s="12"/>
    </row>
    <row r="26" spans="1:7" s="2" customFormat="1" ht="18.75">
      <c r="A26" s="32" t="s">
        <v>25</v>
      </c>
      <c r="B26" s="75">
        <v>110</v>
      </c>
      <c r="C26" s="75">
        <v>14</v>
      </c>
      <c r="D26" s="11">
        <f>+B26+C26</f>
        <v>124</v>
      </c>
      <c r="E26" s="12"/>
      <c r="F26" s="12"/>
      <c r="G26" s="12"/>
    </row>
    <row r="27" spans="1:7" s="2" customFormat="1" ht="18.75">
      <c r="A27" s="26" t="s">
        <v>23</v>
      </c>
      <c r="B27" s="16">
        <f>SUM(B26:B26)</f>
        <v>110</v>
      </c>
      <c r="C27" s="16">
        <f>SUM(C26:C26)</f>
        <v>14</v>
      </c>
      <c r="D27" s="17">
        <f t="shared" ref="D27" si="5">+B27+C27</f>
        <v>124</v>
      </c>
      <c r="E27" s="12"/>
      <c r="F27" s="12"/>
      <c r="G27" s="12"/>
    </row>
    <row r="28" spans="1:7" s="2" customFormat="1" ht="18.75">
      <c r="A28" s="31" t="s">
        <v>15</v>
      </c>
      <c r="B28" s="29">
        <f>B27/$D$36</f>
        <v>0.89</v>
      </c>
      <c r="C28" s="29">
        <f>C27/$D$36</f>
        <v>0.11</v>
      </c>
      <c r="D28" s="22">
        <f>+B28+C28</f>
        <v>1</v>
      </c>
      <c r="E28" s="12"/>
      <c r="F28" s="12"/>
      <c r="G28" s="12"/>
    </row>
    <row r="29" spans="1:7" ht="19.5" thickBot="1">
      <c r="A29" s="8"/>
      <c r="B29" s="12"/>
      <c r="C29" s="12"/>
      <c r="D29" s="12"/>
    </row>
    <row r="30" spans="1:7" ht="15.75" thickBot="1">
      <c r="A30" s="87" t="s">
        <v>26</v>
      </c>
      <c r="B30" s="88"/>
      <c r="C30" s="89"/>
      <c r="D30" s="2"/>
    </row>
    <row r="31" spans="1:7" ht="15.75">
      <c r="A31" s="5" t="s">
        <v>1</v>
      </c>
      <c r="B31" s="4" t="s">
        <v>18</v>
      </c>
      <c r="C31" s="34" t="s">
        <v>19</v>
      </c>
      <c r="D31" s="62" t="s">
        <v>8</v>
      </c>
      <c r="E31" s="64" t="s">
        <v>18</v>
      </c>
      <c r="F31" s="65" t="s">
        <v>19</v>
      </c>
    </row>
    <row r="32" spans="1:7" ht="18.75">
      <c r="A32" s="32" t="s">
        <v>27</v>
      </c>
      <c r="B32" s="75">
        <v>113</v>
      </c>
      <c r="C32" s="75">
        <v>11</v>
      </c>
      <c r="D32" s="11">
        <f>B32+C32</f>
        <v>124</v>
      </c>
      <c r="E32" s="66">
        <f>B32/D32</f>
        <v>0.91</v>
      </c>
      <c r="F32" s="66">
        <f>C32/D32</f>
        <v>0.09</v>
      </c>
    </row>
    <row r="33" spans="1:6" ht="18.75">
      <c r="A33" s="32" t="s">
        <v>28</v>
      </c>
      <c r="B33" s="75">
        <v>109</v>
      </c>
      <c r="C33" s="75">
        <v>15</v>
      </c>
      <c r="D33" s="11">
        <f>B33+C33</f>
        <v>124</v>
      </c>
      <c r="E33" s="66">
        <f t="shared" ref="E33:E37" si="6">B33/D33</f>
        <v>0.88</v>
      </c>
      <c r="F33" s="66">
        <f t="shared" ref="F33:F37" si="7">C33/D33</f>
        <v>0.12</v>
      </c>
    </row>
    <row r="34" spans="1:6" ht="18.75">
      <c r="A34" s="32" t="s">
        <v>29</v>
      </c>
      <c r="B34" s="75">
        <v>107</v>
      </c>
      <c r="C34" s="75">
        <v>17</v>
      </c>
      <c r="D34" s="11">
        <f>B34+C34</f>
        <v>124</v>
      </c>
      <c r="E34" s="66">
        <f t="shared" si="6"/>
        <v>0.86</v>
      </c>
      <c r="F34" s="66">
        <f t="shared" si="7"/>
        <v>0.14000000000000001</v>
      </c>
    </row>
    <row r="35" spans="1:6" ht="18.75">
      <c r="A35" s="32" t="s">
        <v>30</v>
      </c>
      <c r="B35" s="75">
        <v>107</v>
      </c>
      <c r="C35" s="75">
        <v>17</v>
      </c>
      <c r="D35" s="11">
        <f>B35+C35</f>
        <v>124</v>
      </c>
      <c r="E35" s="66">
        <f t="shared" si="6"/>
        <v>0.86</v>
      </c>
      <c r="F35" s="66">
        <f t="shared" si="7"/>
        <v>0.14000000000000001</v>
      </c>
    </row>
    <row r="36" spans="1:6" ht="18.75">
      <c r="A36" s="32" t="s">
        <v>71</v>
      </c>
      <c r="B36" s="75">
        <v>87</v>
      </c>
      <c r="C36" s="75">
        <v>37</v>
      </c>
      <c r="D36" s="11">
        <f t="shared" ref="D36:D37" si="8">B36+C36</f>
        <v>124</v>
      </c>
      <c r="E36" s="66">
        <f t="shared" si="6"/>
        <v>0.7</v>
      </c>
      <c r="F36" s="66">
        <f t="shared" si="7"/>
        <v>0.3</v>
      </c>
    </row>
    <row r="37" spans="1:6" ht="18.75">
      <c r="A37" s="33" t="s">
        <v>72</v>
      </c>
      <c r="B37" s="75">
        <v>91</v>
      </c>
      <c r="C37" s="75">
        <v>33</v>
      </c>
      <c r="D37" s="11">
        <f t="shared" si="8"/>
        <v>124</v>
      </c>
      <c r="E37" s="66">
        <f t="shared" si="6"/>
        <v>0.73</v>
      </c>
      <c r="F37" s="66">
        <f t="shared" si="7"/>
        <v>0.27</v>
      </c>
    </row>
    <row r="38" spans="1:6" ht="18.75">
      <c r="A38" s="26" t="s">
        <v>23</v>
      </c>
      <c r="B38" s="16">
        <f>SUM(B32:B37)</f>
        <v>614</v>
      </c>
      <c r="C38" s="16">
        <f>SUM(C32:C37)</f>
        <v>130</v>
      </c>
      <c r="D38" s="17">
        <f t="shared" ref="D38" si="9">+B38+C38</f>
        <v>744</v>
      </c>
    </row>
    <row r="39" spans="1:6" ht="18.75">
      <c r="A39" s="31" t="s">
        <v>15</v>
      </c>
      <c r="B39" s="29">
        <f>B38/D38</f>
        <v>0.83</v>
      </c>
      <c r="C39" s="67">
        <f>C38/D38</f>
        <v>0.17</v>
      </c>
      <c r="D39" s="22">
        <f>+B39+C39</f>
        <v>1</v>
      </c>
    </row>
    <row r="40" spans="1:6" ht="19.5" thickBot="1">
      <c r="A40" s="8"/>
      <c r="B40" s="12"/>
      <c r="C40" s="12"/>
      <c r="D40" s="12"/>
    </row>
    <row r="41" spans="1:6" ht="15.75" thickBot="1">
      <c r="A41" s="87" t="s">
        <v>33</v>
      </c>
      <c r="B41" s="88"/>
      <c r="C41" s="89"/>
      <c r="D41" s="2"/>
    </row>
    <row r="42" spans="1:6" ht="15.75">
      <c r="A42" s="5" t="s">
        <v>1</v>
      </c>
      <c r="B42" s="4" t="s">
        <v>18</v>
      </c>
      <c r="C42" s="34" t="s">
        <v>19</v>
      </c>
      <c r="D42" s="9" t="s">
        <v>8</v>
      </c>
      <c r="E42" s="64" t="s">
        <v>18</v>
      </c>
      <c r="F42" s="65" t="s">
        <v>19</v>
      </c>
    </row>
    <row r="43" spans="1:6" ht="18.75">
      <c r="A43" s="24" t="s">
        <v>34</v>
      </c>
      <c r="B43" s="38">
        <v>118</v>
      </c>
      <c r="C43" s="39">
        <v>6</v>
      </c>
      <c r="D43" s="10">
        <f>B43+C43</f>
        <v>124</v>
      </c>
      <c r="E43" s="66">
        <f t="shared" ref="E43:E45" si="10">B43/D43</f>
        <v>0.95</v>
      </c>
      <c r="F43" s="66">
        <f t="shared" ref="F43:F45" si="11">C43/D43</f>
        <v>0.05</v>
      </c>
    </row>
    <row r="44" spans="1:6" ht="18.75">
      <c r="A44" s="25" t="s">
        <v>35</v>
      </c>
      <c r="B44" s="38">
        <v>75</v>
      </c>
      <c r="C44" s="39">
        <v>49</v>
      </c>
      <c r="D44" s="10">
        <f t="shared" ref="D44:D45" si="12">B44+C44</f>
        <v>124</v>
      </c>
      <c r="E44" s="66">
        <f t="shared" si="10"/>
        <v>0.6</v>
      </c>
      <c r="F44" s="66">
        <f t="shared" si="11"/>
        <v>0.4</v>
      </c>
    </row>
    <row r="45" spans="1:6" ht="18.75">
      <c r="A45" s="25" t="s">
        <v>36</v>
      </c>
      <c r="B45" s="38">
        <v>92</v>
      </c>
      <c r="C45" s="39">
        <v>32</v>
      </c>
      <c r="D45" s="10">
        <f t="shared" si="12"/>
        <v>124</v>
      </c>
      <c r="E45" s="66">
        <f t="shared" si="10"/>
        <v>0.74</v>
      </c>
      <c r="F45" s="66">
        <f t="shared" si="11"/>
        <v>0.26</v>
      </c>
    </row>
    <row r="46" spans="1:6" ht="18.75">
      <c r="A46" s="26" t="s">
        <v>23</v>
      </c>
      <c r="B46" s="16">
        <f>B43+B44+B45</f>
        <v>285</v>
      </c>
      <c r="C46" s="16">
        <f>C43+C44+C45</f>
        <v>87</v>
      </c>
      <c r="D46" s="16">
        <f>B46+C46</f>
        <v>372</v>
      </c>
    </row>
    <row r="47" spans="1:6" ht="18.75">
      <c r="A47" s="3" t="s">
        <v>15</v>
      </c>
      <c r="B47" s="29">
        <f>B46/D46</f>
        <v>0.77</v>
      </c>
      <c r="C47" s="67">
        <f>C46/D46</f>
        <v>0.23</v>
      </c>
      <c r="D47" s="22">
        <f>+B47+C47</f>
        <v>1</v>
      </c>
    </row>
    <row r="48" spans="1:6" ht="18.75">
      <c r="A48" s="8"/>
      <c r="B48" s="29">
        <f>B43/$D$64</f>
        <v>0.95</v>
      </c>
      <c r="C48" s="29">
        <f>C43/$D$64</f>
        <v>0.05</v>
      </c>
      <c r="D48" s="12"/>
    </row>
    <row r="49" spans="1:6" ht="15.75" thickBot="1">
      <c r="A49" s="2"/>
      <c r="B49" s="2"/>
      <c r="C49" s="2"/>
      <c r="D49" s="2"/>
    </row>
    <row r="50" spans="1:6" ht="15.75" thickBot="1">
      <c r="A50" s="87" t="s">
        <v>37</v>
      </c>
      <c r="B50" s="88"/>
      <c r="C50" s="89"/>
      <c r="D50" s="1"/>
    </row>
    <row r="51" spans="1:6" ht="15.75">
      <c r="A51" s="5" t="s">
        <v>1</v>
      </c>
      <c r="B51" s="4" t="s">
        <v>18</v>
      </c>
      <c r="C51" s="34" t="s">
        <v>19</v>
      </c>
      <c r="D51" s="9" t="s">
        <v>8</v>
      </c>
      <c r="E51" s="64" t="s">
        <v>18</v>
      </c>
      <c r="F51" s="65" t="s">
        <v>19</v>
      </c>
    </row>
    <row r="52" spans="1:6" ht="30">
      <c r="A52" s="6" t="s">
        <v>38</v>
      </c>
      <c r="B52" s="36">
        <v>96</v>
      </c>
      <c r="C52" s="37">
        <v>28</v>
      </c>
      <c r="D52" s="10">
        <f>B52+C52</f>
        <v>124</v>
      </c>
      <c r="E52" s="66">
        <f t="shared" ref="E52:E56" si="13">B52/D52</f>
        <v>0.77</v>
      </c>
      <c r="F52" s="66">
        <f t="shared" ref="F52:F56" si="14">C52/D52</f>
        <v>0.23</v>
      </c>
    </row>
    <row r="53" spans="1:6" ht="30">
      <c r="A53" s="6" t="s">
        <v>39</v>
      </c>
      <c r="B53" s="36">
        <v>103</v>
      </c>
      <c r="C53" s="37">
        <v>21</v>
      </c>
      <c r="D53" s="10">
        <f t="shared" ref="D53:D57" si="15">B53+C53</f>
        <v>124</v>
      </c>
      <c r="E53" s="66">
        <f t="shared" si="13"/>
        <v>0.83</v>
      </c>
      <c r="F53" s="66">
        <f t="shared" si="14"/>
        <v>0.17</v>
      </c>
    </row>
    <row r="54" spans="1:6" ht="18.75">
      <c r="A54" s="6" t="s">
        <v>40</v>
      </c>
      <c r="B54" s="36">
        <v>81</v>
      </c>
      <c r="C54" s="37">
        <v>43</v>
      </c>
      <c r="D54" s="10">
        <f t="shared" si="15"/>
        <v>124</v>
      </c>
      <c r="E54" s="66">
        <f t="shared" si="13"/>
        <v>0.65</v>
      </c>
      <c r="F54" s="66">
        <f t="shared" si="14"/>
        <v>0.35</v>
      </c>
    </row>
    <row r="55" spans="1:6" ht="30">
      <c r="A55" s="6" t="s">
        <v>41</v>
      </c>
      <c r="B55" s="36">
        <v>95</v>
      </c>
      <c r="C55" s="37">
        <v>29</v>
      </c>
      <c r="D55" s="10">
        <f t="shared" si="15"/>
        <v>124</v>
      </c>
      <c r="E55" s="66">
        <f t="shared" si="13"/>
        <v>0.77</v>
      </c>
      <c r="F55" s="66">
        <f t="shared" si="14"/>
        <v>0.23</v>
      </c>
    </row>
    <row r="56" spans="1:6" ht="18.75">
      <c r="A56" s="6" t="s">
        <v>42</v>
      </c>
      <c r="B56" s="38">
        <v>86</v>
      </c>
      <c r="C56" s="39">
        <v>38</v>
      </c>
      <c r="D56" s="10">
        <f t="shared" si="15"/>
        <v>124</v>
      </c>
      <c r="E56" s="66">
        <f t="shared" si="13"/>
        <v>0.69</v>
      </c>
      <c r="F56" s="66">
        <f t="shared" si="14"/>
        <v>0.31</v>
      </c>
    </row>
    <row r="57" spans="1:6" ht="18.75">
      <c r="A57" s="26" t="s">
        <v>23</v>
      </c>
      <c r="B57" s="16">
        <f>SUM(B52:B56)</f>
        <v>461</v>
      </c>
      <c r="C57" s="27">
        <f t="shared" ref="C57" si="16">SUM(C52:C56)</f>
        <v>159</v>
      </c>
      <c r="D57" s="16">
        <f t="shared" si="15"/>
        <v>620</v>
      </c>
    </row>
    <row r="58" spans="1:6" ht="18.75">
      <c r="A58" s="31" t="s">
        <v>15</v>
      </c>
      <c r="B58" s="29">
        <f>B57/D57</f>
        <v>0.74</v>
      </c>
      <c r="C58" s="67">
        <f>C57/D57</f>
        <v>0.26</v>
      </c>
      <c r="D58" s="22">
        <f>+B58+C58</f>
        <v>1</v>
      </c>
    </row>
    <row r="59" spans="1:6" ht="18.75">
      <c r="A59" s="35" t="s">
        <v>43</v>
      </c>
      <c r="B59" s="28">
        <f>B52/D52</f>
        <v>0.7742</v>
      </c>
      <c r="C59" s="28">
        <f>C52/D52</f>
        <v>0.2258</v>
      </c>
      <c r="D59" s="12"/>
    </row>
    <row r="60" spans="1:6" ht="15.75" thickBot="1">
      <c r="A60" s="2"/>
      <c r="B60" s="2"/>
      <c r="C60" s="2"/>
      <c r="D60" s="2"/>
    </row>
    <row r="61" spans="1:6" ht="15.75" thickBot="1">
      <c r="A61" s="87" t="s">
        <v>73</v>
      </c>
      <c r="B61" s="88"/>
      <c r="C61" s="89"/>
      <c r="D61" s="1"/>
    </row>
    <row r="62" spans="1:6" ht="15.75">
      <c r="A62" s="5" t="s">
        <v>1</v>
      </c>
      <c r="B62" s="4" t="s">
        <v>18</v>
      </c>
      <c r="C62" s="34" t="s">
        <v>19</v>
      </c>
      <c r="D62" s="9" t="s">
        <v>8</v>
      </c>
      <c r="E62" s="4" t="s">
        <v>18</v>
      </c>
      <c r="F62" s="72" t="s">
        <v>19</v>
      </c>
    </row>
    <row r="63" spans="1:6" ht="18.75">
      <c r="A63" s="6" t="s">
        <v>45</v>
      </c>
      <c r="B63" s="38">
        <v>55</v>
      </c>
      <c r="C63" s="39">
        <v>69</v>
      </c>
      <c r="D63" s="10">
        <f>B63+C63</f>
        <v>124</v>
      </c>
      <c r="E63" s="71">
        <f>B63/D63</f>
        <v>0.44</v>
      </c>
      <c r="F63" s="71">
        <f t="shared" ref="F63" si="17">C63/D63</f>
        <v>0.56000000000000005</v>
      </c>
    </row>
    <row r="64" spans="1:6" ht="18.75">
      <c r="A64" s="1" t="s">
        <v>23</v>
      </c>
      <c r="B64" s="17">
        <v>40</v>
      </c>
      <c r="C64" s="30">
        <v>74</v>
      </c>
      <c r="D64" s="17">
        <f>D63</f>
        <v>124</v>
      </c>
    </row>
    <row r="65" spans="1:6" ht="18.75">
      <c r="A65" s="31" t="s">
        <v>15</v>
      </c>
      <c r="B65" s="29">
        <f>B64/D64</f>
        <v>0.32</v>
      </c>
      <c r="C65" s="67">
        <f>C64/D64</f>
        <v>0.6</v>
      </c>
      <c r="D65" s="22">
        <f>+B65+C65</f>
        <v>0.92</v>
      </c>
    </row>
    <row r="66" spans="1:6" ht="19.5" thickBot="1">
      <c r="A66" s="2"/>
      <c r="B66" s="13"/>
      <c r="C66" s="13"/>
      <c r="D66" s="13"/>
    </row>
    <row r="67" spans="1:6" ht="15.75" thickBot="1">
      <c r="A67" s="87" t="s">
        <v>46</v>
      </c>
      <c r="B67" s="88"/>
      <c r="C67" s="89"/>
      <c r="D67" s="1"/>
    </row>
    <row r="68" spans="1:6" ht="15.75">
      <c r="A68" s="5" t="s">
        <v>1</v>
      </c>
      <c r="B68" s="4" t="s">
        <v>18</v>
      </c>
      <c r="C68" s="34" t="s">
        <v>19</v>
      </c>
      <c r="D68" s="9" t="s">
        <v>8</v>
      </c>
      <c r="E68" s="64" t="s">
        <v>18</v>
      </c>
      <c r="F68" s="65" t="s">
        <v>19</v>
      </c>
    </row>
    <row r="69" spans="1:6" ht="18.75">
      <c r="A69" s="6" t="s">
        <v>47</v>
      </c>
      <c r="B69" s="36">
        <v>98</v>
      </c>
      <c r="C69" s="37">
        <v>26</v>
      </c>
      <c r="D69" s="10">
        <f>B69+C69</f>
        <v>124</v>
      </c>
      <c r="E69" s="66">
        <f t="shared" ref="E69:E73" si="18">B69/D69</f>
        <v>0.79</v>
      </c>
      <c r="F69" s="66">
        <f t="shared" ref="F69:F73" si="19">C69/D69</f>
        <v>0.21</v>
      </c>
    </row>
    <row r="70" spans="1:6" ht="18.75">
      <c r="A70" s="6" t="s">
        <v>48</v>
      </c>
      <c r="B70" s="36">
        <v>78</v>
      </c>
      <c r="C70" s="37">
        <v>46</v>
      </c>
      <c r="D70" s="10">
        <f t="shared" ref="D70:D74" si="20">B70+C70</f>
        <v>124</v>
      </c>
      <c r="E70" s="66">
        <f t="shared" si="18"/>
        <v>0.63</v>
      </c>
      <c r="F70" s="66">
        <f t="shared" si="19"/>
        <v>0.37</v>
      </c>
    </row>
    <row r="71" spans="1:6" ht="18.75">
      <c r="A71" s="6" t="s">
        <v>49</v>
      </c>
      <c r="B71" s="36">
        <v>99</v>
      </c>
      <c r="C71" s="37">
        <v>25</v>
      </c>
      <c r="D71" s="10">
        <f t="shared" si="20"/>
        <v>124</v>
      </c>
      <c r="E71" s="66">
        <f t="shared" si="18"/>
        <v>0.8</v>
      </c>
      <c r="F71" s="66">
        <f t="shared" si="19"/>
        <v>0.2</v>
      </c>
    </row>
    <row r="72" spans="1:6" ht="18.75">
      <c r="A72" s="6" t="s">
        <v>50</v>
      </c>
      <c r="B72" s="36">
        <v>30</v>
      </c>
      <c r="C72" s="37">
        <v>94</v>
      </c>
      <c r="D72" s="10">
        <f t="shared" si="20"/>
        <v>124</v>
      </c>
      <c r="E72" s="66">
        <f t="shared" si="18"/>
        <v>0.24</v>
      </c>
      <c r="F72" s="66">
        <f t="shared" si="19"/>
        <v>0.76</v>
      </c>
    </row>
    <row r="73" spans="1:6" ht="18.75">
      <c r="A73" s="6" t="s">
        <v>51</v>
      </c>
      <c r="B73" s="38">
        <v>107</v>
      </c>
      <c r="C73" s="39">
        <v>17</v>
      </c>
      <c r="D73" s="10">
        <f t="shared" si="20"/>
        <v>124</v>
      </c>
      <c r="E73" s="66">
        <f t="shared" si="18"/>
        <v>0.86</v>
      </c>
      <c r="F73" s="66">
        <f t="shared" si="19"/>
        <v>0.14000000000000001</v>
      </c>
    </row>
    <row r="74" spans="1:6" ht="18.75">
      <c r="A74" s="26" t="s">
        <v>23</v>
      </c>
      <c r="B74" s="16">
        <f>SUM(B69:B73)</f>
        <v>412</v>
      </c>
      <c r="C74" s="27">
        <f t="shared" ref="C74" si="21">SUM(C69:C73)</f>
        <v>208</v>
      </c>
      <c r="D74" s="16">
        <f t="shared" si="20"/>
        <v>620</v>
      </c>
    </row>
    <row r="75" spans="1:6" ht="18.75">
      <c r="A75" s="31" t="s">
        <v>15</v>
      </c>
      <c r="B75" s="29">
        <f>B74/D74</f>
        <v>0.66</v>
      </c>
      <c r="C75" s="67">
        <f>C74/D74</f>
        <v>0.34</v>
      </c>
      <c r="D75" s="22">
        <f>+B75+C75</f>
        <v>1</v>
      </c>
    </row>
    <row r="76" spans="1:6" ht="15.75" thickBot="1"/>
    <row r="77" spans="1:6" ht="15.75" thickBot="1">
      <c r="A77" s="87" t="s">
        <v>52</v>
      </c>
      <c r="B77" s="88"/>
      <c r="C77" s="89"/>
      <c r="D77" s="1"/>
    </row>
    <row r="78" spans="1:6" ht="15.75">
      <c r="A78" s="5" t="s">
        <v>1</v>
      </c>
      <c r="B78" s="4" t="s">
        <v>18</v>
      </c>
      <c r="C78" s="34" t="s">
        <v>19</v>
      </c>
      <c r="D78" s="9" t="s">
        <v>8</v>
      </c>
      <c r="E78" s="64" t="s">
        <v>18</v>
      </c>
      <c r="F78" s="65" t="s">
        <v>19</v>
      </c>
    </row>
    <row r="79" spans="1:6" ht="18.75">
      <c r="A79" s="6" t="s">
        <v>53</v>
      </c>
      <c r="B79" s="36">
        <v>82</v>
      </c>
      <c r="C79" s="37">
        <v>42</v>
      </c>
      <c r="D79" s="10">
        <f>B79+C79</f>
        <v>124</v>
      </c>
      <c r="E79" s="66">
        <f t="shared" ref="E79:E83" si="22">B79/D79</f>
        <v>0.66</v>
      </c>
      <c r="F79" s="66">
        <f t="shared" ref="F79:F83" si="23">C79/D79</f>
        <v>0.34</v>
      </c>
    </row>
    <row r="80" spans="1:6" ht="18.75">
      <c r="A80" s="6" t="s">
        <v>74</v>
      </c>
      <c r="B80" s="36">
        <v>22</v>
      </c>
      <c r="C80" s="37">
        <v>102</v>
      </c>
      <c r="D80" s="10">
        <f t="shared" ref="D80:D84" si="24">B80+C80</f>
        <v>124</v>
      </c>
      <c r="E80" s="66">
        <f t="shared" si="22"/>
        <v>0.18</v>
      </c>
      <c r="F80" s="66">
        <f t="shared" si="23"/>
        <v>0.82</v>
      </c>
    </row>
    <row r="81" spans="1:6" ht="18.75">
      <c r="A81" s="6" t="s">
        <v>55</v>
      </c>
      <c r="B81" s="36">
        <v>80</v>
      </c>
      <c r="C81" s="37">
        <v>44</v>
      </c>
      <c r="D81" s="10">
        <f t="shared" si="24"/>
        <v>124</v>
      </c>
      <c r="E81" s="66">
        <f t="shared" si="22"/>
        <v>0.65</v>
      </c>
      <c r="F81" s="66">
        <f t="shared" si="23"/>
        <v>0.35</v>
      </c>
    </row>
    <row r="82" spans="1:6" ht="18.75">
      <c r="A82" s="6" t="s">
        <v>56</v>
      </c>
      <c r="B82" s="36">
        <v>36</v>
      </c>
      <c r="C82" s="37">
        <v>88</v>
      </c>
      <c r="D82" s="10">
        <f t="shared" si="24"/>
        <v>124</v>
      </c>
      <c r="E82" s="66">
        <f t="shared" si="22"/>
        <v>0.28999999999999998</v>
      </c>
      <c r="F82" s="66">
        <f t="shared" si="23"/>
        <v>0.71</v>
      </c>
    </row>
    <row r="83" spans="1:6" ht="18.75">
      <c r="A83" s="6" t="s">
        <v>57</v>
      </c>
      <c r="B83" s="38">
        <v>44</v>
      </c>
      <c r="C83" s="39">
        <v>80</v>
      </c>
      <c r="D83" s="10">
        <f t="shared" si="24"/>
        <v>124</v>
      </c>
      <c r="E83" s="66">
        <f t="shared" si="22"/>
        <v>0.35</v>
      </c>
      <c r="F83" s="66">
        <f t="shared" si="23"/>
        <v>0.65</v>
      </c>
    </row>
    <row r="84" spans="1:6" ht="18.75">
      <c r="A84" s="8" t="s">
        <v>23</v>
      </c>
      <c r="B84" s="16">
        <f>SUM(B79:B83)</f>
        <v>264</v>
      </c>
      <c r="C84" s="16">
        <f>SUM(C79:C83)</f>
        <v>356</v>
      </c>
      <c r="D84" s="16">
        <f t="shared" si="24"/>
        <v>620</v>
      </c>
    </row>
    <row r="85" spans="1:6" ht="18.75">
      <c r="A85" s="31" t="s">
        <v>15</v>
      </c>
      <c r="B85" s="29">
        <f>B84/D84</f>
        <v>0.43</v>
      </c>
      <c r="C85" s="67">
        <f>C84/D84</f>
        <v>0.56999999999999995</v>
      </c>
      <c r="D85" s="22">
        <f>+B85+C85</f>
        <v>1</v>
      </c>
    </row>
    <row r="86" spans="1:6" ht="15.75" thickBot="1"/>
    <row r="87" spans="1:6" ht="15.75" thickBot="1">
      <c r="A87" s="87" t="s">
        <v>59</v>
      </c>
      <c r="B87" s="88"/>
      <c r="C87" s="89"/>
      <c r="D87" s="1"/>
    </row>
    <row r="88" spans="1:6" ht="15.75">
      <c r="A88" s="5" t="s">
        <v>1</v>
      </c>
      <c r="B88" s="4" t="s">
        <v>18</v>
      </c>
      <c r="C88" s="34" t="s">
        <v>19</v>
      </c>
      <c r="D88" s="9" t="s">
        <v>8</v>
      </c>
      <c r="E88" s="64" t="s">
        <v>18</v>
      </c>
      <c r="F88" s="65" t="s">
        <v>19</v>
      </c>
    </row>
    <row r="89" spans="1:6" ht="30">
      <c r="A89" s="6" t="s">
        <v>60</v>
      </c>
      <c r="B89" s="36">
        <v>121</v>
      </c>
      <c r="C89" s="37">
        <v>3</v>
      </c>
      <c r="D89" s="10">
        <f>B89+C89</f>
        <v>124</v>
      </c>
      <c r="E89" s="66">
        <f t="shared" ref="E89" si="25">B89/D89</f>
        <v>0.98</v>
      </c>
      <c r="F89" s="66">
        <f t="shared" ref="F89" si="26">C89/D89</f>
        <v>0.02</v>
      </c>
    </row>
    <row r="90" spans="1:6" ht="18.75">
      <c r="A90" s="8" t="s">
        <v>23</v>
      </c>
      <c r="B90" s="16">
        <v>110</v>
      </c>
      <c r="C90" s="16">
        <v>4</v>
      </c>
      <c r="D90" s="16">
        <f t="shared" ref="D90" si="27">B90+C90</f>
        <v>114</v>
      </c>
    </row>
    <row r="91" spans="1:6" ht="18.75">
      <c r="A91" s="31" t="s">
        <v>15</v>
      </c>
      <c r="B91" s="29">
        <f>B90/D90</f>
        <v>0.96</v>
      </c>
      <c r="C91" s="67">
        <f>C90/D90</f>
        <v>0.04</v>
      </c>
      <c r="D91" s="22">
        <f>+B91+C91</f>
        <v>1</v>
      </c>
    </row>
    <row r="93" spans="1:6" ht="15.75" thickBot="1"/>
    <row r="94" spans="1:6" ht="15.75" thickBot="1">
      <c r="A94" s="87" t="s">
        <v>61</v>
      </c>
      <c r="B94" s="88"/>
      <c r="C94" s="89"/>
      <c r="D94" s="1"/>
    </row>
    <row r="95" spans="1:6" ht="15.75">
      <c r="A95" s="5" t="s">
        <v>1</v>
      </c>
      <c r="B95" s="4" t="s">
        <v>18</v>
      </c>
      <c r="C95" s="34" t="s">
        <v>19</v>
      </c>
      <c r="D95" s="9" t="s">
        <v>8</v>
      </c>
      <c r="E95" s="64" t="s">
        <v>18</v>
      </c>
      <c r="F95" s="65" t="s">
        <v>19</v>
      </c>
    </row>
    <row r="96" spans="1:6" ht="30">
      <c r="A96" s="6" t="s">
        <v>62</v>
      </c>
      <c r="B96" s="36">
        <v>75</v>
      </c>
      <c r="C96" s="37">
        <v>49</v>
      </c>
      <c r="D96" s="10">
        <f>+B96+C96</f>
        <v>124</v>
      </c>
      <c r="E96" s="66">
        <f t="shared" ref="E96:E98" si="28">B96/D96</f>
        <v>0.6</v>
      </c>
      <c r="F96" s="66">
        <f t="shared" ref="F96:F98" si="29">C96/D96</f>
        <v>0.4</v>
      </c>
    </row>
    <row r="97" spans="1:6" ht="18.75">
      <c r="A97" s="6" t="s">
        <v>63</v>
      </c>
      <c r="B97" s="36">
        <v>58</v>
      </c>
      <c r="C97" s="37">
        <v>66</v>
      </c>
      <c r="D97" s="10">
        <f t="shared" ref="D97:D98" si="30">+B97+C97</f>
        <v>124</v>
      </c>
      <c r="E97" s="66">
        <f t="shared" si="28"/>
        <v>0.47</v>
      </c>
      <c r="F97" s="66">
        <f t="shared" si="29"/>
        <v>0.53</v>
      </c>
    </row>
    <row r="98" spans="1:6" ht="18.75">
      <c r="A98" s="6" t="s">
        <v>64</v>
      </c>
      <c r="B98" s="36">
        <v>59</v>
      </c>
      <c r="C98" s="37">
        <v>65</v>
      </c>
      <c r="D98" s="10">
        <f t="shared" si="30"/>
        <v>124</v>
      </c>
      <c r="E98" s="66">
        <f t="shared" si="28"/>
        <v>0.48</v>
      </c>
      <c r="F98" s="66">
        <f t="shared" si="29"/>
        <v>0.52</v>
      </c>
    </row>
    <row r="99" spans="1:6" ht="18.75">
      <c r="A99" s="26" t="s">
        <v>23</v>
      </c>
      <c r="B99" s="16">
        <f>SUM(B96:B98)</f>
        <v>192</v>
      </c>
      <c r="C99" s="27">
        <f>SUM(C96:C98)</f>
        <v>180</v>
      </c>
      <c r="D99" s="16">
        <f t="shared" ref="D99" si="31">B99+C99</f>
        <v>372</v>
      </c>
    </row>
    <row r="100" spans="1:6" ht="18.75">
      <c r="A100" s="31" t="s">
        <v>15</v>
      </c>
      <c r="B100" s="53">
        <f>B99/$D$99</f>
        <v>0.52</v>
      </c>
      <c r="C100" s="29">
        <f>C99/$D$99</f>
        <v>0.48</v>
      </c>
      <c r="D100" s="22">
        <f>B100+C100</f>
        <v>1</v>
      </c>
    </row>
    <row r="101" spans="1:6" ht="15.75" thickBot="1"/>
    <row r="102" spans="1:6" ht="15.75" thickBot="1">
      <c r="A102" s="87" t="s">
        <v>65</v>
      </c>
      <c r="B102" s="88"/>
      <c r="C102" s="89"/>
      <c r="D102" s="1"/>
    </row>
    <row r="103" spans="1:6" ht="15.75">
      <c r="A103" s="5" t="s">
        <v>1</v>
      </c>
      <c r="B103" s="4" t="s">
        <v>18</v>
      </c>
      <c r="C103" s="34" t="s">
        <v>19</v>
      </c>
      <c r="D103" s="9" t="s">
        <v>8</v>
      </c>
    </row>
    <row r="104" spans="1:6" ht="30">
      <c r="A104" s="6" t="s">
        <v>66</v>
      </c>
      <c r="B104" s="36">
        <v>94</v>
      </c>
      <c r="C104" s="37">
        <v>30</v>
      </c>
      <c r="D104" s="10">
        <f>+B104+C104</f>
        <v>124</v>
      </c>
    </row>
    <row r="105" spans="1:6" ht="18.75">
      <c r="A105" s="6" t="s">
        <v>67</v>
      </c>
      <c r="B105" s="36">
        <v>81</v>
      </c>
      <c r="C105" s="37">
        <v>43</v>
      </c>
      <c r="D105" s="10">
        <f>+B105+C105</f>
        <v>124</v>
      </c>
    </row>
    <row r="106" spans="1:6" ht="18.75">
      <c r="A106" s="26" t="s">
        <v>23</v>
      </c>
      <c r="B106" s="16">
        <f>SUM(B104:B105)</f>
        <v>175</v>
      </c>
      <c r="C106" s="27">
        <f>SUM(C104:C105)</f>
        <v>73</v>
      </c>
      <c r="D106" s="16">
        <f t="shared" ref="D106" si="32">B106+C106</f>
        <v>248</v>
      </c>
    </row>
    <row r="107" spans="1:6" ht="18.75">
      <c r="A107" s="31" t="s">
        <v>15</v>
      </c>
      <c r="B107" s="28">
        <f>B106/$D$106</f>
        <v>0.7056</v>
      </c>
      <c r="C107" s="28">
        <f>C106/$D$106</f>
        <v>0.2944</v>
      </c>
      <c r="D107" s="22">
        <f>B107+C107</f>
        <v>1</v>
      </c>
    </row>
    <row r="108" spans="1:6" ht="18.75">
      <c r="A108" s="79" t="s">
        <v>68</v>
      </c>
      <c r="B108" s="28">
        <f>B104/$D$104</f>
        <v>0.7581</v>
      </c>
      <c r="C108" s="28">
        <f>C104/$D$104</f>
        <v>0.2419</v>
      </c>
      <c r="D108" s="22">
        <f t="shared" ref="D108:D109" si="33">B108+C108</f>
        <v>1</v>
      </c>
    </row>
    <row r="109" spans="1:6" ht="18.75">
      <c r="A109" s="3" t="s">
        <v>75</v>
      </c>
      <c r="B109" s="28">
        <f>B105/$D$105</f>
        <v>0.6532</v>
      </c>
      <c r="C109" s="28">
        <f>C105/$D$105</f>
        <v>0.3468</v>
      </c>
      <c r="D109" s="22">
        <f t="shared" si="33"/>
        <v>1</v>
      </c>
    </row>
    <row r="111" spans="1:6" ht="15.75" thickBot="1"/>
    <row r="112" spans="1:6" ht="15.75" thickBot="1">
      <c r="A112" s="87" t="s">
        <v>69</v>
      </c>
      <c r="B112" s="88"/>
      <c r="C112" s="89"/>
      <c r="D112" s="1"/>
    </row>
    <row r="113" spans="1:4" ht="15.75">
      <c r="A113" s="5" t="s">
        <v>1</v>
      </c>
      <c r="B113" s="4" t="s">
        <v>18</v>
      </c>
      <c r="C113" s="34" t="s">
        <v>19</v>
      </c>
      <c r="D113" s="9" t="s">
        <v>8</v>
      </c>
    </row>
    <row r="114" spans="1:4" ht="18.75">
      <c r="A114" s="6" t="s">
        <v>70</v>
      </c>
      <c r="B114" s="36">
        <v>37</v>
      </c>
      <c r="C114" s="37">
        <v>87</v>
      </c>
      <c r="D114" s="10">
        <f>+B114+C114</f>
        <v>124</v>
      </c>
    </row>
    <row r="115" spans="1:4" ht="18.75">
      <c r="A115" s="31" t="s">
        <v>15</v>
      </c>
      <c r="B115" s="29">
        <f>B114/$D$114</f>
        <v>0.3</v>
      </c>
      <c r="C115" s="29">
        <f>C114/$D$114</f>
        <v>0.7</v>
      </c>
      <c r="D115" s="22">
        <f>B115+C115</f>
        <v>1</v>
      </c>
    </row>
    <row r="118" spans="1:4">
      <c r="B118">
        <v>1248</v>
      </c>
      <c r="C118">
        <v>100</v>
      </c>
    </row>
    <row r="119" spans="1:4">
      <c r="B119">
        <v>124</v>
      </c>
      <c r="C119" s="86">
        <f>+B119*C118/B118</f>
        <v>10</v>
      </c>
    </row>
  </sheetData>
  <mergeCells count="15">
    <mergeCell ref="A112:C112"/>
    <mergeCell ref="A87:C87"/>
    <mergeCell ref="A94:C94"/>
    <mergeCell ref="A102:C102"/>
    <mergeCell ref="A1:C1"/>
    <mergeCell ref="A6:C6"/>
    <mergeCell ref="A11:C11"/>
    <mergeCell ref="A77:C77"/>
    <mergeCell ref="A16:C16"/>
    <mergeCell ref="A30:C30"/>
    <mergeCell ref="A41:C41"/>
    <mergeCell ref="A50:C50"/>
    <mergeCell ref="A61:C61"/>
    <mergeCell ref="A67:C67"/>
    <mergeCell ref="A24:C24"/>
  </mergeCells>
  <printOptions horizontalCentered="1"/>
  <pageMargins left="0.9055118110236221" right="0.70866141732283472" top="0.74803149606299213" bottom="0.74803149606299213" header="0.31496062992125984" footer="0.31496062992125984"/>
  <pageSetup scale="60" orientation="landscape" horizontalDpi="4294967294" verticalDpi="4294967294"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227F972A283DF49B2FCFC14A41C2BE8" ma:contentTypeVersion="17" ma:contentTypeDescription="Crear nuevo documento." ma:contentTypeScope="" ma:versionID="7c96d5c2c052b4fa9a05010ec900c90b">
  <xsd:schema xmlns:xsd="http://www.w3.org/2001/XMLSchema" xmlns:xs="http://www.w3.org/2001/XMLSchema" xmlns:p="http://schemas.microsoft.com/office/2006/metadata/properties" xmlns:ns2="073acb01-3677-47bc-9f74-3e3f9815da0f" xmlns:ns3="daaf9afd-fd36-408d-b218-652a4a0b0200" targetNamespace="http://schemas.microsoft.com/office/2006/metadata/properties" ma:root="true" ma:fieldsID="a4e3bef51de95d2b9fc8869f3825d110" ns2:_="" ns3:_="">
    <xsd:import namespace="073acb01-3677-47bc-9f74-3e3f9815da0f"/>
    <xsd:import namespace="daaf9afd-fd36-408d-b218-652a4a0b020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LengthInSeconds" minOccurs="0"/>
                <xsd:element ref="ns2:MediaServiceGenerationTime" minOccurs="0"/>
                <xsd:element ref="ns2:MediaServiceEventHashCode" minOccurs="0"/>
                <xsd:element ref="ns2:MediaServiceOCR" minOccurs="0"/>
                <xsd:element ref="ns2:lcf76f155ced4ddcb4097134ff3c332f" minOccurs="0"/>
                <xsd:element ref="ns3:TaxCatchAll" minOccurs="0"/>
                <xsd:element ref="ns2:MediaServiceLocation"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3acb01-3677-47bc-9f74-3e3f9815da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Etiquetas de imagen" ma:readOnly="false" ma:fieldId="{5cf76f15-5ced-4ddc-b409-7134ff3c332f}" ma:taxonomyMulti="true" ma:sspId="e31b1466-370e-4680-8e95-6fcae1d3fa8c" ma:termSetId="09814cd3-568e-fe90-9814-8d621ff8fb84" ma:anchorId="fba54fb3-c3e1-fe81-a776-ca4b69148c4d" ma:open="true" ma:isKeyword="false">
      <xsd:complexType>
        <xsd:sequence>
          <xsd:element ref="pc:Terms" minOccurs="0" maxOccurs="1"/>
        </xsd:sequence>
      </xsd:complexType>
    </xsd:element>
    <xsd:element name="MediaServiceLocation" ma:index="22" nillable="true" ma:displayName="Location" ma:internalName="MediaServiceLocatio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aaf9afd-fd36-408d-b218-652a4a0b0200"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1" nillable="true" ma:displayName="Taxonomy Catch All Column" ma:hidden="true" ma:list="{7ac5ad71-6e95-4234-9a80-b96029d140ac}" ma:internalName="TaxCatchAll" ma:showField="CatchAllData" ma:web="daaf9afd-fd36-408d-b218-652a4a0b020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73acb01-3677-47bc-9f74-3e3f9815da0f">
      <Terms xmlns="http://schemas.microsoft.com/office/infopath/2007/PartnerControls"/>
    </lcf76f155ced4ddcb4097134ff3c332f>
    <TaxCatchAll xmlns="daaf9afd-fd36-408d-b218-652a4a0b0200" xsi:nil="true"/>
  </documentManagement>
</p:properties>
</file>

<file path=customXml/itemProps1.xml><?xml version="1.0" encoding="utf-8"?>
<ds:datastoreItem xmlns:ds="http://schemas.openxmlformats.org/officeDocument/2006/customXml" ds:itemID="{164CFBC1-303A-48D9-95F6-DA69F255F56B}"/>
</file>

<file path=customXml/itemProps2.xml><?xml version="1.0" encoding="utf-8"?>
<ds:datastoreItem xmlns:ds="http://schemas.openxmlformats.org/officeDocument/2006/customXml" ds:itemID="{5C999EA1-C075-41DF-B16F-F1CF44884F55}"/>
</file>

<file path=customXml/itemProps3.xml><?xml version="1.0" encoding="utf-8"?>
<ds:datastoreItem xmlns:ds="http://schemas.openxmlformats.org/officeDocument/2006/customXml" ds:itemID="{5440C643-31E4-45C5-93F5-D4955164053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Angela Stella Duarte Gutierrez</cp:lastModifiedBy>
  <cp:revision/>
  <dcterms:created xsi:type="dcterms:W3CDTF">2006-09-16T00:00:00Z</dcterms:created>
  <dcterms:modified xsi:type="dcterms:W3CDTF">2023-07-21T21:50:03Z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0x0101007227F972A283DF49B2FCFC14A41C2BE8</vt:lpwstr>
  </property>
  <property fmtid="{D5CDD505-2E9C-101B-9397-08002B2CF9AE}" pid="3" name="MediaServiceImageTags">
    <vt:lpwstr/>
  </property>
</Properties>
</file>