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activeTab="20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40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Pen'!$A$2:$J$11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Municipal'!$A$2:$J$6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</definedName>
    <definedName name="_xlnm._FilterDatabase" localSheetId="8" hidden="1">'Escribiente Tribunal'!$A$2:$J$4</definedName>
    <definedName name="_xlnm._FilterDatabase" localSheetId="17" hidden="1">'Oficial mayor o sust. Municipal'!$A$2:$J$5</definedName>
    <definedName name="_xlnm._FilterDatabase" localSheetId="13" hidden="1">'Oficial mayor o sust. Tribunal'!$B$2:$J$4</definedName>
    <definedName name="_xlnm._FilterDatabase" localSheetId="16" hidden="1">'Oficial Mayor o Susta. Circuito'!$A$2:$J$4</definedName>
    <definedName name="_xlnm._FilterDatabase" localSheetId="18" hidden="1">'Profesional Centro de Servicios'!$A$2:$J$6</definedName>
    <definedName name="_xlnm._FilterDatabase" localSheetId="4" hidden="1">'Profesional Juzg. Administrativ'!$A$2:$J$2</definedName>
    <definedName name="_xlnm._FilterDatabase" localSheetId="10" hidden="1">'Relator Tribunal'!$B$2:$J$4</definedName>
    <definedName name="_xlnm._FilterDatabase" localSheetId="19" hidden="1">'Secretario Juzg. Circuito '!$A$2:$J$11</definedName>
    <definedName name="_xlnm._FilterDatabase" localSheetId="20" hidden="1">'Secretario Juzg. Municipal'!$A$2:$J$10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6" i="23" l="1"/>
  <c r="J6" i="23" s="1"/>
  <c r="E10" i="40"/>
  <c r="J10" i="40" s="1"/>
  <c r="E9" i="40"/>
  <c r="J9" i="40" s="1"/>
  <c r="E8" i="40"/>
  <c r="J8" i="40" s="1"/>
  <c r="E7" i="40"/>
  <c r="J7" i="40" s="1"/>
  <c r="E6" i="40"/>
  <c r="J6" i="40" s="1"/>
  <c r="E5" i="40"/>
  <c r="J5" i="40" s="1"/>
  <c r="J4" i="40"/>
  <c r="E4" i="40"/>
  <c r="E3" i="40"/>
  <c r="J3" i="40" s="1"/>
  <c r="E4" i="39" l="1"/>
  <c r="J4" i="39" s="1"/>
  <c r="E5" i="39"/>
  <c r="J5" i="39" s="1"/>
  <c r="E6" i="39"/>
  <c r="J6" i="39" s="1"/>
  <c r="E8" i="39"/>
  <c r="J8" i="39" s="1"/>
  <c r="E9" i="39"/>
  <c r="J9" i="39" s="1"/>
  <c r="E11" i="39"/>
  <c r="J11" i="39" s="1"/>
  <c r="E3" i="17" l="1"/>
  <c r="J3" i="17"/>
  <c r="E4" i="17"/>
  <c r="J4" i="17" s="1"/>
  <c r="E5" i="17"/>
  <c r="J5" i="17" s="1"/>
  <c r="E7" i="39" l="1"/>
  <c r="J7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8" i="33" l="1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6" i="33"/>
  <c r="J6" i="33" s="1"/>
  <c r="E10" i="33"/>
  <c r="J10" i="33" s="1"/>
  <c r="E7" i="33"/>
  <c r="J7" i="33" s="1"/>
  <c r="E12" i="33"/>
  <c r="J12" i="33" s="1"/>
  <c r="E5" i="33"/>
  <c r="J5" i="33" s="1"/>
  <c r="E9" i="33"/>
  <c r="J9" i="33" s="1"/>
  <c r="E8" i="33"/>
  <c r="J8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5" i="23" l="1"/>
  <c r="J5" i="23" s="1"/>
  <c r="E11" i="23"/>
  <c r="J11" i="23" s="1"/>
  <c r="E4" i="23"/>
  <c r="J4" i="23" s="1"/>
  <c r="E3" i="23"/>
  <c r="J3" i="23" s="1"/>
  <c r="E10" i="23"/>
  <c r="J10" i="23" s="1"/>
  <c r="E8" i="23"/>
  <c r="J8" i="23" s="1"/>
  <c r="E9" i="23"/>
  <c r="J9" i="23" s="1"/>
  <c r="E7" i="23"/>
  <c r="J7" i="23" s="1"/>
  <c r="E3" i="20"/>
  <c r="J3" i="20" s="1"/>
  <c r="E5" i="20"/>
  <c r="J5" i="20" s="1"/>
  <c r="E6" i="20"/>
  <c r="J6" i="20" s="1"/>
  <c r="E4" i="20"/>
  <c r="J4" i="20" s="1"/>
  <c r="E4" i="16"/>
  <c r="J4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<sst xmlns="http://schemas.openxmlformats.org/spreadsheetml/2006/main" count="317" uniqueCount="121">
  <si>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</si>
  <si>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</si>
  <si>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</si>
  <si>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</si>
  <si>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</si>
  <si>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</si>
  <si>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</si>
  <si>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</si>
  <si>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</si>
  <si>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</si>
  <si>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</si>
  <si>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</si>
  <si>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</si>
  <si>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</si>
  <si>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</si>
  <si>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</si>
  <si>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</si>
  <si>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</si>
  <si>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</si>
  <si>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DIAZ APACHE NATHALIA</t>
  </si>
  <si>
    <t>No</t>
  </si>
  <si>
    <t>VARGAS RAMIREZ SEBASTIAN CAMILO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</si>
  <si>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</si>
  <si>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</si>
  <si>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</si>
  <si>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</si>
  <si>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</si>
  <si>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</si>
  <si>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</si>
  <si>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</si>
  <si>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GARCIA BIAGI PAULA ANDREA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</si>
  <si>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</si>
  <si>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</si>
  <si>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</si>
  <si>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</si>
  <si>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</si>
  <si>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</si>
  <si>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</si>
  <si>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</si>
  <si>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</si>
  <si>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</si>
  <si>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GOMEZ EDUARD ANDRES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</si>
  <si>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</si>
  <si>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</si>
  <si>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</si>
  <si>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</si>
  <si>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</si>
  <si>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</si>
  <si>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</si>
  <si>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</si>
  <si>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</si>
  <si>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</si>
  <si>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</si>
  <si>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</si>
  <si>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</si>
  <si>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</si>
  <si>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</si>
  <si>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</si>
  <si>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</si>
  <si>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</si>
  <si>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</si>
  <si>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</si>
  <si>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</si>
  <si>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</si>
  <si>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</si>
  <si>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</si>
  <si>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</si>
  <si>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</si>
  <si>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</si>
  <si>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</si>
  <si>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</si>
  <si>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</si>
  <si>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</si>
  <si>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</si>
  <si>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</si>
  <si>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</si>
  <si>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</si>
  <si>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</si>
  <si>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</si>
  <si>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</si>
  <si>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</si>
  <si>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</si>
  <si>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</si>
  <si>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</si>
  <si>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</si>
  <si>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</si>
  <si>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</si>
  <si>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</si>
  <si>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</si>
  <si>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</si>
  <si>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</si>
  <si>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</si>
  <si>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</si>
  <si>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</si>
  <si>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</si>
  <si>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</si>
  <si>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</si>
  <si>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</si>
  <si>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</si>
  <si>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</si>
  <si>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</si>
  <si>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</si>
  <si>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</si>
  <si>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</si>
  <si>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</si>
  <si>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</si>
  <si>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</si>
  <si>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</si>
  <si>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</si>
  <si>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</si>
  <si>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</si>
  <si>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</si>
  <si>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</si>
  <si>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</si>
  <si>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</si>
  <si>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</si>
  <si>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</si>
  <si>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</si>
  <si>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</si>
  <si>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</si>
  <si>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Se encuentra en trámite un recurso presentado para reclasificación año 2018. Una vez se resuelva se actualizará el registro.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</si>
</sst>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14" sqref="C14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7" t="s">
        <v>102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02" x14ac:dyDescent="0.25">
      <c r="A2" s="78" t="s">
        <v>10</v>
      </c>
      <c r="B2" s="6" t="s">
        <v>0</v>
      </c>
      <c r="C2" s="6" t="s">
        <v>9</v>
      </c>
      <c r="D2" s="7" t="s">
        <v>45</v>
      </c>
      <c r="E2" s="7" t="s">
        <v>46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103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104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105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106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111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ht="15" customHeight="1" x14ac:dyDescent="0.25">
      <c r="A8" s="3">
        <v>6</v>
      </c>
      <c r="B8" s="4">
        <v>41958675</v>
      </c>
      <c r="C8" s="4" t="s">
        <v>107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1002544444</v>
      </c>
      <c r="C9" s="4" t="s">
        <v>108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1097394546</v>
      </c>
      <c r="C10" s="4" t="s">
        <v>109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110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sortState ref="A3:J11">
    <sortCondition descending="1" ref="J3:J11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1" t="s">
        <v>116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45</v>
      </c>
      <c r="E2" s="7" t="s">
        <v>46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63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62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66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64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65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5" sqref="K15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6" t="s">
        <v>117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45</v>
      </c>
      <c r="E2" s="56" t="s">
        <v>46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60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61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K15" sqref="K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58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59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8" t="s">
        <v>56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11" t="s">
        <v>118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21.75" customHeight="1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12" t="s">
        <v>55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5" t="s">
        <v>54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1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8" t="s">
        <v>53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8" t="s">
        <v>54</v>
      </c>
      <c r="B3" s="118"/>
      <c r="C3" s="118"/>
      <c r="D3" s="118"/>
      <c r="E3" s="118"/>
      <c r="F3" s="118"/>
      <c r="G3" s="118"/>
      <c r="H3" s="118"/>
      <c r="I3" s="118"/>
      <c r="J3" s="118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K15" sqref="K15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8" t="s">
        <v>47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45</v>
      </c>
      <c r="E2" s="24" t="s">
        <v>46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5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K15" sqref="K15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02" x14ac:dyDescent="0.25">
      <c r="A2" s="28" t="s">
        <v>20</v>
      </c>
      <c r="B2" s="12" t="s">
        <v>0</v>
      </c>
      <c r="C2" s="12" t="s">
        <v>9</v>
      </c>
      <c r="D2" s="24" t="s">
        <v>45</v>
      </c>
      <c r="E2" s="24" t="s">
        <v>46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4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4" si="1">SUM(E3:I3)</f>
        <v>545.63</v>
      </c>
    </row>
    <row r="4" spans="1:10" x14ac:dyDescent="0.25">
      <c r="A4" s="4">
        <v>2</v>
      </c>
      <c r="B4" s="4">
        <v>1094899514</v>
      </c>
      <c r="C4" s="4" t="s">
        <v>19</v>
      </c>
      <c r="D4" s="5">
        <v>819.65</v>
      </c>
      <c r="E4" s="5">
        <f t="shared" si="0"/>
        <v>329.47499999999997</v>
      </c>
      <c r="F4" s="5">
        <v>150</v>
      </c>
      <c r="G4" s="5">
        <v>0.49315068493150682</v>
      </c>
      <c r="H4" s="5">
        <v>0</v>
      </c>
      <c r="I4" s="5">
        <v>0</v>
      </c>
      <c r="J4" s="13">
        <f t="shared" si="1"/>
        <v>479.96815068493146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5" zoomScaleNormal="85" workbookViewId="0">
      <selection activeCell="L23" sqref="L23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1094921308</v>
      </c>
      <c r="C3" s="14" t="s">
        <v>21</v>
      </c>
      <c r="D3" s="2">
        <v>863.1</v>
      </c>
      <c r="E3" s="2">
        <f>300+((600-300)*(D3-800)/(1000-800))</f>
        <v>394.65000000000003</v>
      </c>
      <c r="F3" s="2">
        <v>167.5</v>
      </c>
      <c r="G3" s="2">
        <v>65.479452054794521</v>
      </c>
      <c r="H3" s="2">
        <v>0</v>
      </c>
      <c r="I3" s="2">
        <v>0</v>
      </c>
      <c r="J3" s="20">
        <f>SUM(E3:I3)</f>
        <v>627.62945205479457</v>
      </c>
    </row>
    <row r="4" spans="1:10" ht="15" customHeight="1" x14ac:dyDescent="0.25">
      <c r="A4" s="14">
        <v>2</v>
      </c>
      <c r="B4" s="14">
        <v>24586100</v>
      </c>
      <c r="C4" s="14" t="s">
        <v>23</v>
      </c>
      <c r="D4" s="2">
        <v>808.98</v>
      </c>
      <c r="E4" s="2">
        <f>300+((600-300)*(D4-800)/(1000-800))</f>
        <v>313.47000000000003</v>
      </c>
      <c r="F4" s="2">
        <v>161.5</v>
      </c>
      <c r="G4" s="2">
        <v>100</v>
      </c>
      <c r="H4" s="2">
        <v>50</v>
      </c>
      <c r="I4" s="2">
        <v>0</v>
      </c>
      <c r="J4" s="20">
        <f>SUM(E4:I4)</f>
        <v>624.97</v>
      </c>
    </row>
    <row r="5" spans="1:10" x14ac:dyDescent="0.25">
      <c r="A5" s="14">
        <v>3</v>
      </c>
      <c r="B5" s="14">
        <v>1094905673</v>
      </c>
      <c r="C5" s="14" t="s">
        <v>22</v>
      </c>
      <c r="D5" s="2">
        <v>808.98</v>
      </c>
      <c r="E5" s="2">
        <f>300+((600-300)*(D5-800)/(1000-800))</f>
        <v>313.47000000000003</v>
      </c>
      <c r="F5" s="2">
        <v>151</v>
      </c>
      <c r="G5" s="2">
        <v>100</v>
      </c>
      <c r="H5" s="2">
        <v>0</v>
      </c>
      <c r="I5" s="2">
        <v>0</v>
      </c>
      <c r="J5" s="20">
        <f>SUM(E5:I5)</f>
        <v>564.47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I16" sqref="I16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7" t="s">
        <v>51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45</v>
      </c>
      <c r="E2" s="7" t="s">
        <v>46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24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41956757</v>
      </c>
      <c r="C4" s="3" t="s">
        <v>27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6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25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6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26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6">
        <f>SUM(E6:I6)</f>
        <v>541.92958904109582</v>
      </c>
    </row>
    <row r="10" spans="1:10" x14ac:dyDescent="0.25">
      <c r="D10" s="119"/>
      <c r="E10" s="119"/>
      <c r="F10" s="119"/>
      <c r="G10" s="119"/>
    </row>
    <row r="11" spans="1:10" x14ac:dyDescent="0.25">
      <c r="D11" s="119"/>
      <c r="E11" s="119"/>
      <c r="F11" s="119"/>
      <c r="G11" s="119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8" t="s">
        <v>100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45</v>
      </c>
      <c r="E2" s="7" t="s">
        <v>46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101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P18" sqref="P18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1" t="s">
        <v>52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45</v>
      </c>
      <c r="E2" s="24" t="s">
        <v>46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28</v>
      </c>
      <c r="D3" s="9">
        <v>954.93</v>
      </c>
      <c r="E3" s="9">
        <f t="shared" ref="E3:E11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1" si="1">SUM(E3:I3)</f>
        <v>787.755</v>
      </c>
    </row>
    <row r="4" spans="1:10" x14ac:dyDescent="0.25">
      <c r="A4" s="4">
        <v>2</v>
      </c>
      <c r="B4" s="4">
        <v>41931701</v>
      </c>
      <c r="C4" s="4" t="s">
        <v>33</v>
      </c>
      <c r="D4" s="9">
        <v>870.7</v>
      </c>
      <c r="E4" s="9">
        <f t="shared" si="0"/>
        <v>406.05000000000007</v>
      </c>
      <c r="F4" s="9">
        <v>167.5</v>
      </c>
      <c r="G4" s="9">
        <v>100</v>
      </c>
      <c r="H4" s="9">
        <v>20</v>
      </c>
      <c r="I4" s="9">
        <v>0</v>
      </c>
      <c r="J4" s="13">
        <f t="shared" si="1"/>
        <v>693.55000000000007</v>
      </c>
    </row>
    <row r="5" spans="1:10" x14ac:dyDescent="0.25">
      <c r="A5" s="4">
        <v>3</v>
      </c>
      <c r="B5" s="4">
        <v>41939176</v>
      </c>
      <c r="C5" s="4" t="s">
        <v>29</v>
      </c>
      <c r="D5" s="9">
        <v>858.66</v>
      </c>
      <c r="E5" s="9">
        <f t="shared" si="0"/>
        <v>387.98999999999995</v>
      </c>
      <c r="F5" s="9">
        <v>174</v>
      </c>
      <c r="G5" s="9">
        <v>100</v>
      </c>
      <c r="H5" s="9">
        <v>20</v>
      </c>
      <c r="I5" s="9">
        <v>0</v>
      </c>
      <c r="J5" s="13">
        <f t="shared" si="1"/>
        <v>681.99</v>
      </c>
    </row>
    <row r="6" spans="1:10" x14ac:dyDescent="0.25">
      <c r="A6" s="4">
        <v>4</v>
      </c>
      <c r="B6" s="4">
        <v>41954030</v>
      </c>
      <c r="C6" s="4" t="s">
        <v>30</v>
      </c>
      <c r="D6" s="9">
        <v>846.63</v>
      </c>
      <c r="E6" s="9">
        <f t="shared" si="0"/>
        <v>369.94499999999999</v>
      </c>
      <c r="F6" s="9">
        <v>165</v>
      </c>
      <c r="G6" s="9">
        <v>100</v>
      </c>
      <c r="H6" s="9">
        <v>20</v>
      </c>
      <c r="I6" s="9">
        <v>0</v>
      </c>
      <c r="J6" s="13">
        <f t="shared" si="1"/>
        <v>654.94499999999994</v>
      </c>
    </row>
    <row r="7" spans="1:10" x14ac:dyDescent="0.25">
      <c r="A7" s="4">
        <v>5</v>
      </c>
      <c r="B7" s="4">
        <v>18400234</v>
      </c>
      <c r="C7" s="4" t="s">
        <v>31</v>
      </c>
      <c r="D7" s="9">
        <v>846.63</v>
      </c>
      <c r="E7" s="9">
        <f t="shared" si="0"/>
        <v>369.94499999999999</v>
      </c>
      <c r="F7" s="9">
        <v>146.5</v>
      </c>
      <c r="G7" s="9">
        <v>100</v>
      </c>
      <c r="H7" s="9">
        <v>20</v>
      </c>
      <c r="I7" s="9">
        <v>0</v>
      </c>
      <c r="J7" s="13">
        <f t="shared" si="1"/>
        <v>636.44499999999994</v>
      </c>
    </row>
    <row r="8" spans="1:10" x14ac:dyDescent="0.25">
      <c r="A8" s="4">
        <v>6</v>
      </c>
      <c r="B8" s="4">
        <v>12986295</v>
      </c>
      <c r="C8" s="4" t="s">
        <v>32</v>
      </c>
      <c r="D8" s="9">
        <v>870.7</v>
      </c>
      <c r="E8" s="9">
        <f t="shared" si="0"/>
        <v>406.05000000000007</v>
      </c>
      <c r="F8" s="9">
        <v>130</v>
      </c>
      <c r="G8" s="9">
        <v>100</v>
      </c>
      <c r="H8" s="9">
        <v>0</v>
      </c>
      <c r="I8" s="9">
        <v>0</v>
      </c>
      <c r="J8" s="13">
        <f t="shared" si="1"/>
        <v>636.05000000000007</v>
      </c>
    </row>
    <row r="9" spans="1:10" x14ac:dyDescent="0.25">
      <c r="A9" s="4">
        <v>7</v>
      </c>
      <c r="B9" s="4">
        <v>41957055</v>
      </c>
      <c r="C9" s="4" t="s">
        <v>35</v>
      </c>
      <c r="D9" s="9">
        <v>822.56</v>
      </c>
      <c r="E9" s="9">
        <f t="shared" si="0"/>
        <v>333.83999999999992</v>
      </c>
      <c r="F9" s="9">
        <v>146.5</v>
      </c>
      <c r="G9" s="9">
        <v>64.72</v>
      </c>
      <c r="H9" s="9">
        <v>50</v>
      </c>
      <c r="I9" s="9">
        <v>0</v>
      </c>
      <c r="J9" s="13">
        <f t="shared" si="1"/>
        <v>595.05999999999995</v>
      </c>
    </row>
    <row r="10" spans="1:10" x14ac:dyDescent="0.25">
      <c r="A10" s="4">
        <v>8</v>
      </c>
      <c r="B10" s="4">
        <v>33815445</v>
      </c>
      <c r="C10" s="4" t="s">
        <v>34</v>
      </c>
      <c r="D10" s="9">
        <v>846.63</v>
      </c>
      <c r="E10" s="9">
        <f t="shared" si="0"/>
        <v>369.94499999999999</v>
      </c>
      <c r="F10" s="9">
        <v>160.5</v>
      </c>
      <c r="G10" s="9">
        <v>59.83</v>
      </c>
      <c r="H10" s="9">
        <v>0</v>
      </c>
      <c r="I10" s="9">
        <v>0</v>
      </c>
      <c r="J10" s="13">
        <f t="shared" si="1"/>
        <v>590.27499999999998</v>
      </c>
    </row>
    <row r="11" spans="1:10" x14ac:dyDescent="0.25">
      <c r="A11" s="4">
        <v>9</v>
      </c>
      <c r="B11" s="4">
        <v>41938429</v>
      </c>
      <c r="C11" s="4" t="s">
        <v>36</v>
      </c>
      <c r="D11" s="9">
        <v>810.53</v>
      </c>
      <c r="E11" s="9">
        <f t="shared" si="0"/>
        <v>315.79499999999996</v>
      </c>
      <c r="F11" s="9">
        <v>144</v>
      </c>
      <c r="G11" s="9">
        <v>100</v>
      </c>
      <c r="H11" s="9">
        <v>0</v>
      </c>
      <c r="I11" s="9">
        <v>0</v>
      </c>
      <c r="J11" s="13">
        <f t="shared" si="1"/>
        <v>559.79499999999996</v>
      </c>
    </row>
    <row r="12" spans="1:10" x14ac:dyDescent="0.25">
      <c r="A12" s="87"/>
    </row>
    <row r="16" spans="1:10" x14ac:dyDescent="0.25">
      <c r="C16" s="121"/>
      <c r="D16" s="121"/>
      <c r="E16" s="121"/>
      <c r="F16" s="121"/>
    </row>
    <row r="17" spans="3:6" x14ac:dyDescent="0.25">
      <c r="C17" s="122"/>
      <c r="D17" s="122"/>
      <c r="E17" s="122"/>
      <c r="F17" s="122"/>
    </row>
  </sheetData>
  <sortState ref="A3:J11">
    <sortCondition descending="1" ref="J3:J11"/>
  </sortState>
  <mergeCells count="3">
    <mergeCell ref="C16:F16"/>
    <mergeCell ref="C17:F17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B16" sqref="B16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7" t="s">
        <v>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45</v>
      </c>
      <c r="E2" s="16" t="s">
        <v>46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37</v>
      </c>
      <c r="D3" s="2">
        <v>943.44</v>
      </c>
      <c r="E3" s="2">
        <f t="shared" ref="E3:E10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0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38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9774751</v>
      </c>
      <c r="C5" s="14" t="s">
        <v>41</v>
      </c>
      <c r="D5" s="2">
        <v>845.08</v>
      </c>
      <c r="E5" s="2">
        <f t="shared" si="0"/>
        <v>367.62000000000006</v>
      </c>
      <c r="F5" s="2">
        <v>160</v>
      </c>
      <c r="G5" s="2">
        <v>85.18</v>
      </c>
      <c r="H5" s="2">
        <v>20</v>
      </c>
      <c r="I5" s="2">
        <v>0</v>
      </c>
      <c r="J5" s="20">
        <f t="shared" si="1"/>
        <v>632.80000000000018</v>
      </c>
    </row>
    <row r="6" spans="1:10" x14ac:dyDescent="0.25">
      <c r="A6" s="14">
        <v>4</v>
      </c>
      <c r="B6" s="14">
        <v>7551811</v>
      </c>
      <c r="C6" s="14" t="s">
        <v>39</v>
      </c>
      <c r="D6" s="2">
        <v>834.15</v>
      </c>
      <c r="E6" s="2">
        <f t="shared" si="0"/>
        <v>351.22499999999997</v>
      </c>
      <c r="F6" s="2">
        <v>144.5</v>
      </c>
      <c r="G6" s="2">
        <v>100</v>
      </c>
      <c r="H6" s="2">
        <v>0</v>
      </c>
      <c r="I6" s="2">
        <v>0</v>
      </c>
      <c r="J6" s="20">
        <f t="shared" si="1"/>
        <v>595.72499999999991</v>
      </c>
    </row>
    <row r="7" spans="1:10" x14ac:dyDescent="0.25">
      <c r="A7" s="14">
        <v>5</v>
      </c>
      <c r="B7" s="14">
        <v>33819562</v>
      </c>
      <c r="C7" s="14" t="s">
        <v>42</v>
      </c>
      <c r="D7" s="2">
        <v>812.3</v>
      </c>
      <c r="E7" s="2">
        <f t="shared" si="0"/>
        <v>318.44999999999993</v>
      </c>
      <c r="F7" s="2">
        <v>155.5</v>
      </c>
      <c r="G7" s="2">
        <v>100</v>
      </c>
      <c r="H7" s="2">
        <v>20</v>
      </c>
      <c r="I7" s="2">
        <v>0</v>
      </c>
      <c r="J7" s="20">
        <f t="shared" si="1"/>
        <v>593.94999999999993</v>
      </c>
    </row>
    <row r="8" spans="1:10" x14ac:dyDescent="0.25">
      <c r="A8" s="14">
        <v>6</v>
      </c>
      <c r="B8" s="14">
        <v>41913286</v>
      </c>
      <c r="C8" s="14" t="s">
        <v>44</v>
      </c>
      <c r="D8" s="2">
        <v>812.3</v>
      </c>
      <c r="E8" s="2">
        <f t="shared" si="0"/>
        <v>318.44999999999993</v>
      </c>
      <c r="F8" s="2">
        <v>148</v>
      </c>
      <c r="G8" s="2">
        <v>100</v>
      </c>
      <c r="H8" s="2">
        <v>20</v>
      </c>
      <c r="I8" s="2">
        <v>0</v>
      </c>
      <c r="J8" s="19">
        <f t="shared" si="1"/>
        <v>586.44999999999993</v>
      </c>
    </row>
    <row r="9" spans="1:10" x14ac:dyDescent="0.25">
      <c r="A9" s="14">
        <v>7</v>
      </c>
      <c r="B9" s="14">
        <v>1094887859</v>
      </c>
      <c r="C9" s="14" t="s">
        <v>40</v>
      </c>
      <c r="D9" s="2">
        <v>812.3</v>
      </c>
      <c r="E9" s="2">
        <f t="shared" si="0"/>
        <v>318.44999999999993</v>
      </c>
      <c r="F9" s="2">
        <v>164.5</v>
      </c>
      <c r="G9" s="2">
        <v>73.863013698630141</v>
      </c>
      <c r="H9" s="2">
        <v>0</v>
      </c>
      <c r="I9" s="2">
        <v>0</v>
      </c>
      <c r="J9" s="20">
        <f t="shared" si="1"/>
        <v>556.81301369863013</v>
      </c>
    </row>
    <row r="10" spans="1:10" x14ac:dyDescent="0.25">
      <c r="A10" s="14">
        <v>8</v>
      </c>
      <c r="B10" s="14">
        <v>89009974</v>
      </c>
      <c r="C10" s="14" t="s">
        <v>43</v>
      </c>
      <c r="D10" s="2">
        <v>801.37</v>
      </c>
      <c r="E10" s="2">
        <f t="shared" si="0"/>
        <v>302.05500000000001</v>
      </c>
      <c r="F10" s="2">
        <v>157.5</v>
      </c>
      <c r="G10" s="2">
        <v>64.61</v>
      </c>
      <c r="H10" s="2">
        <v>20</v>
      </c>
      <c r="I10" s="2">
        <v>0</v>
      </c>
      <c r="J10" s="20">
        <f t="shared" si="1"/>
        <v>544.16499999999996</v>
      </c>
    </row>
    <row r="12" spans="1:10" customFormat="1" x14ac:dyDescent="0.25">
      <c r="A12" s="29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1"/>
      <c r="E17" s="30"/>
      <c r="F17" s="30"/>
      <c r="G17" s="30"/>
      <c r="H17" s="30"/>
    </row>
    <row r="18" spans="1:8" customFormat="1" x14ac:dyDescent="0.25">
      <c r="C18" s="30"/>
      <c r="D18" s="32"/>
      <c r="E18" s="30"/>
      <c r="F18" s="30"/>
      <c r="G18" s="30"/>
      <c r="H18" s="30"/>
    </row>
    <row r="20" spans="1:8" x14ac:dyDescent="0.25">
      <c r="A20" s="29" t="s">
        <v>119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4"/>
      <c r="B1" s="99" t="s">
        <v>112</v>
      </c>
      <c r="C1" s="99"/>
      <c r="D1" s="99"/>
      <c r="E1" s="99"/>
      <c r="F1" s="99"/>
      <c r="G1" s="99"/>
      <c r="H1" s="99"/>
      <c r="I1" s="99"/>
      <c r="J1" s="100"/>
    </row>
    <row r="2" spans="1:10" ht="76.5" x14ac:dyDescent="0.25">
      <c r="A2" s="79" t="s">
        <v>11</v>
      </c>
      <c r="B2" s="80" t="s">
        <v>0</v>
      </c>
      <c r="C2" s="80" t="s">
        <v>9</v>
      </c>
      <c r="D2" s="81" t="s">
        <v>45</v>
      </c>
      <c r="E2" s="81" t="s">
        <v>46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x14ac:dyDescent="0.25">
      <c r="A3" s="3">
        <v>1</v>
      </c>
      <c r="B3" s="4">
        <v>5822434</v>
      </c>
      <c r="C3" s="4" t="s">
        <v>93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94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95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96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97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98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99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1" t="s">
        <v>113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45</v>
      </c>
      <c r="E2" s="7" t="s">
        <v>46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92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15" zoomScaleNormal="115" workbookViewId="0">
      <selection activeCell="K15" sqref="K15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4" t="s">
        <v>91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56.25" x14ac:dyDescent="0.25">
      <c r="A2" s="73" t="s">
        <v>11</v>
      </c>
      <c r="B2" s="74" t="s">
        <v>0</v>
      </c>
      <c r="C2" s="74" t="s">
        <v>9</v>
      </c>
      <c r="D2" s="75" t="s">
        <v>45</v>
      </c>
      <c r="E2" s="75" t="s">
        <v>46</v>
      </c>
      <c r="F2" s="75" t="s">
        <v>3</v>
      </c>
      <c r="G2" s="75" t="s">
        <v>4</v>
      </c>
      <c r="H2" s="76" t="s">
        <v>5</v>
      </c>
      <c r="I2" s="76" t="s">
        <v>6</v>
      </c>
      <c r="J2" s="77" t="s">
        <v>8</v>
      </c>
    </row>
    <row r="3" spans="1:10" ht="45" customHeight="1" x14ac:dyDescent="0.25">
      <c r="A3" s="123" t="s">
        <v>120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customFormat="1" x14ac:dyDescent="0.25">
      <c r="A4" s="29"/>
    </row>
    <row r="5" spans="1:10" customFormat="1" x14ac:dyDescent="0.25">
      <c r="B5" s="30"/>
      <c r="C5" s="30"/>
      <c r="D5" s="30"/>
      <c r="E5" s="30"/>
      <c r="F5" s="30"/>
      <c r="G5" s="30"/>
      <c r="H5" s="30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1"/>
      <c r="E9" s="30"/>
      <c r="F9" s="30"/>
      <c r="G9" s="30"/>
      <c r="H9" s="30"/>
    </row>
    <row r="10" spans="1:10" customFormat="1" x14ac:dyDescent="0.25">
      <c r="C10" s="30"/>
      <c r="D10" s="32"/>
      <c r="E10" s="30"/>
      <c r="F10" s="30"/>
      <c r="G10" s="30"/>
      <c r="H10" s="30"/>
    </row>
    <row r="12" spans="1:10" x14ac:dyDescent="0.25">
      <c r="A12" s="85"/>
    </row>
  </sheetData>
  <sortState ref="A3:J15">
    <sortCondition descending="1" ref="J3:J15"/>
  </sortState>
  <mergeCells count="2">
    <mergeCell ref="A1:J1"/>
    <mergeCell ref="A3:J3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30" zoomScaleNormal="130" workbookViewId="0">
      <selection activeCell="K15" sqref="K15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5" t="s">
        <v>90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84" customHeight="1" x14ac:dyDescent="0.25">
      <c r="A2" s="66" t="s">
        <v>11</v>
      </c>
      <c r="B2" s="67" t="s">
        <v>0</v>
      </c>
      <c r="C2" s="67" t="s">
        <v>9</v>
      </c>
      <c r="D2" s="68" t="s">
        <v>45</v>
      </c>
      <c r="E2" s="68" t="s">
        <v>46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49.5" customHeight="1" x14ac:dyDescent="0.25">
      <c r="A3" s="123" t="s">
        <v>120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customFormat="1" x14ac:dyDescent="0.25">
      <c r="A4" s="29"/>
    </row>
    <row r="5" spans="1:10" customFormat="1" x14ac:dyDescent="0.25">
      <c r="B5" s="30"/>
      <c r="C5" s="30"/>
      <c r="D5" s="30"/>
      <c r="E5" s="30"/>
      <c r="F5" s="30"/>
      <c r="G5" s="30"/>
      <c r="H5" s="30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1"/>
      <c r="E9" s="30"/>
      <c r="F9" s="30"/>
      <c r="G9" s="30"/>
      <c r="H9" s="30"/>
    </row>
    <row r="10" spans="1:10" customFormat="1" x14ac:dyDescent="0.25">
      <c r="C10" s="30"/>
      <c r="D10" s="32"/>
      <c r="E10" s="30"/>
      <c r="F10" s="30"/>
      <c r="G10" s="30"/>
      <c r="H10" s="30"/>
    </row>
    <row r="12" spans="1:10" customFormat="1" x14ac:dyDescent="0.25">
      <c r="A12" s="29" t="s">
        <v>119</v>
      </c>
      <c r="D12" s="1"/>
      <c r="E12" s="1"/>
      <c r="J12" s="1"/>
    </row>
  </sheetData>
  <sortState ref="A3:J23">
    <sortCondition descending="1" ref="J3:J23"/>
  </sortState>
  <mergeCells count="2">
    <mergeCell ref="A1:J1"/>
    <mergeCell ref="A3:J3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60" zoomScaleNormal="160" workbookViewId="0">
      <selection activeCell="H11" sqref="H11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5" t="s">
        <v>73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96" customHeight="1" x14ac:dyDescent="0.25">
      <c r="A2" s="66" t="s">
        <v>11</v>
      </c>
      <c r="B2" s="67" t="s">
        <v>0</v>
      </c>
      <c r="C2" s="67" t="s">
        <v>9</v>
      </c>
      <c r="D2" s="68" t="s">
        <v>45</v>
      </c>
      <c r="E2" s="68" t="s">
        <v>46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15" customHeight="1" x14ac:dyDescent="0.25">
      <c r="A3" s="71">
        <v>1</v>
      </c>
      <c r="B3" s="71">
        <v>79472085</v>
      </c>
      <c r="C3" s="71" t="s">
        <v>74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2">
        <f t="shared" ref="J3:J18" si="1">SUM(E3:I3)</f>
        <v>810.22</v>
      </c>
    </row>
    <row r="4" spans="1:10" ht="15" customHeight="1" x14ac:dyDescent="0.25">
      <c r="A4" s="71">
        <v>2</v>
      </c>
      <c r="B4" s="71">
        <v>41945945</v>
      </c>
      <c r="C4" s="71" t="s">
        <v>75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2">
        <f t="shared" si="1"/>
        <v>792.99</v>
      </c>
    </row>
    <row r="5" spans="1:10" ht="15" customHeight="1" x14ac:dyDescent="0.25">
      <c r="A5" s="71">
        <v>3</v>
      </c>
      <c r="B5" s="71">
        <v>7555733</v>
      </c>
      <c r="C5" s="71" t="s">
        <v>78</v>
      </c>
      <c r="D5" s="60">
        <v>863.4</v>
      </c>
      <c r="E5" s="60">
        <f t="shared" si="0"/>
        <v>395.09999999999997</v>
      </c>
      <c r="F5" s="60">
        <v>160.5</v>
      </c>
      <c r="G5" s="60">
        <v>100</v>
      </c>
      <c r="H5" s="60">
        <v>85</v>
      </c>
      <c r="I5" s="60">
        <v>0</v>
      </c>
      <c r="J5" s="72">
        <f t="shared" si="1"/>
        <v>740.59999999999991</v>
      </c>
    </row>
    <row r="6" spans="1:10" x14ac:dyDescent="0.25">
      <c r="A6" s="71">
        <v>4</v>
      </c>
      <c r="B6" s="71">
        <v>38281999</v>
      </c>
      <c r="C6" s="71" t="s">
        <v>82</v>
      </c>
      <c r="D6" s="60">
        <v>887.76</v>
      </c>
      <c r="E6" s="60">
        <f t="shared" si="0"/>
        <v>431.64</v>
      </c>
      <c r="F6" s="60">
        <v>167.5</v>
      </c>
      <c r="G6" s="60">
        <v>100</v>
      </c>
      <c r="H6" s="60">
        <v>40</v>
      </c>
      <c r="I6" s="60">
        <v>0</v>
      </c>
      <c r="J6" s="72">
        <f t="shared" si="1"/>
        <v>739.14</v>
      </c>
    </row>
    <row r="7" spans="1:10" x14ac:dyDescent="0.25">
      <c r="A7" s="71">
        <v>5</v>
      </c>
      <c r="B7" s="71">
        <v>41928462</v>
      </c>
      <c r="C7" s="71" t="s">
        <v>80</v>
      </c>
      <c r="D7" s="60">
        <v>887.76</v>
      </c>
      <c r="E7" s="60">
        <f t="shared" si="0"/>
        <v>431.64</v>
      </c>
      <c r="F7" s="60">
        <v>161</v>
      </c>
      <c r="G7" s="60">
        <v>100</v>
      </c>
      <c r="H7" s="60">
        <v>20</v>
      </c>
      <c r="I7" s="60">
        <v>0</v>
      </c>
      <c r="J7" s="72">
        <f t="shared" si="1"/>
        <v>712.64</v>
      </c>
    </row>
    <row r="8" spans="1:10" x14ac:dyDescent="0.25">
      <c r="A8" s="71">
        <v>6</v>
      </c>
      <c r="B8" s="71">
        <v>4523868</v>
      </c>
      <c r="C8" s="71" t="s">
        <v>76</v>
      </c>
      <c r="D8" s="60">
        <v>875.58</v>
      </c>
      <c r="E8" s="60">
        <f t="shared" si="0"/>
        <v>413.37000000000006</v>
      </c>
      <c r="F8" s="60">
        <v>159.5</v>
      </c>
      <c r="G8" s="60">
        <v>100</v>
      </c>
      <c r="H8" s="60">
        <v>30</v>
      </c>
      <c r="I8" s="60">
        <v>0</v>
      </c>
      <c r="J8" s="72">
        <f t="shared" si="1"/>
        <v>702.87000000000012</v>
      </c>
    </row>
    <row r="9" spans="1:10" x14ac:dyDescent="0.25">
      <c r="A9" s="71">
        <v>7</v>
      </c>
      <c r="B9" s="71">
        <v>41936199</v>
      </c>
      <c r="C9" s="71" t="s">
        <v>77</v>
      </c>
      <c r="D9" s="60">
        <v>887.76</v>
      </c>
      <c r="E9" s="60">
        <f t="shared" si="0"/>
        <v>431.64</v>
      </c>
      <c r="F9" s="60">
        <v>163.5</v>
      </c>
      <c r="G9" s="60">
        <v>100</v>
      </c>
      <c r="H9" s="60">
        <v>5</v>
      </c>
      <c r="I9" s="60">
        <v>0</v>
      </c>
      <c r="J9" s="72">
        <f t="shared" si="1"/>
        <v>700.14</v>
      </c>
    </row>
    <row r="10" spans="1:10" x14ac:dyDescent="0.25">
      <c r="A10" s="71">
        <v>8</v>
      </c>
      <c r="B10" s="71">
        <v>18464565</v>
      </c>
      <c r="C10" s="71" t="s">
        <v>81</v>
      </c>
      <c r="D10" s="60">
        <v>839.04</v>
      </c>
      <c r="E10" s="60">
        <f t="shared" si="0"/>
        <v>358.55999999999995</v>
      </c>
      <c r="F10" s="60">
        <v>157.5</v>
      </c>
      <c r="G10" s="60">
        <v>100</v>
      </c>
      <c r="H10" s="60">
        <v>55</v>
      </c>
      <c r="I10" s="60">
        <v>0</v>
      </c>
      <c r="J10" s="72">
        <f t="shared" si="1"/>
        <v>671.06</v>
      </c>
    </row>
    <row r="11" spans="1:10" x14ac:dyDescent="0.25">
      <c r="A11" s="71">
        <v>9</v>
      </c>
      <c r="B11" s="71">
        <v>1094901226</v>
      </c>
      <c r="C11" s="71" t="s">
        <v>85</v>
      </c>
      <c r="D11" s="60">
        <v>839.04</v>
      </c>
      <c r="E11" s="60">
        <f t="shared" si="0"/>
        <v>358.55999999999995</v>
      </c>
      <c r="F11" s="60">
        <v>157.5</v>
      </c>
      <c r="G11" s="60">
        <v>75.73</v>
      </c>
      <c r="H11" s="60">
        <v>70</v>
      </c>
      <c r="I11" s="60">
        <v>0</v>
      </c>
      <c r="J11" s="72">
        <f t="shared" si="1"/>
        <v>661.79</v>
      </c>
    </row>
    <row r="12" spans="1:10" x14ac:dyDescent="0.25">
      <c r="A12" s="71">
        <v>10</v>
      </c>
      <c r="B12" s="71">
        <v>41941579</v>
      </c>
      <c r="C12" s="71" t="s">
        <v>79</v>
      </c>
      <c r="D12" s="60">
        <v>851.22</v>
      </c>
      <c r="E12" s="60">
        <f t="shared" si="0"/>
        <v>376.83000000000004</v>
      </c>
      <c r="F12" s="60">
        <v>161.5</v>
      </c>
      <c r="G12" s="60">
        <v>100</v>
      </c>
      <c r="H12" s="60">
        <v>20</v>
      </c>
      <c r="I12" s="60">
        <v>0</v>
      </c>
      <c r="J12" s="72">
        <f t="shared" si="1"/>
        <v>658.33</v>
      </c>
    </row>
    <row r="13" spans="1:10" x14ac:dyDescent="0.25">
      <c r="A13" s="71">
        <v>11</v>
      </c>
      <c r="B13" s="71">
        <v>52782982</v>
      </c>
      <c r="C13" s="71" t="s">
        <v>87</v>
      </c>
      <c r="D13" s="60">
        <v>839.04</v>
      </c>
      <c r="E13" s="60">
        <f t="shared" si="0"/>
        <v>358.55999999999995</v>
      </c>
      <c r="F13" s="60">
        <v>141.5</v>
      </c>
      <c r="G13" s="60">
        <v>100</v>
      </c>
      <c r="H13" s="60">
        <v>50</v>
      </c>
      <c r="I13" s="60">
        <v>0</v>
      </c>
      <c r="J13" s="72">
        <f t="shared" si="1"/>
        <v>650.05999999999995</v>
      </c>
    </row>
    <row r="14" spans="1:10" x14ac:dyDescent="0.25">
      <c r="A14" s="71">
        <v>12</v>
      </c>
      <c r="B14" s="71">
        <v>1094925400</v>
      </c>
      <c r="C14" s="71" t="s">
        <v>88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2">
        <f t="shared" si="1"/>
        <v>623.66</v>
      </c>
    </row>
    <row r="15" spans="1:10" x14ac:dyDescent="0.25">
      <c r="A15" s="71">
        <v>13</v>
      </c>
      <c r="B15" s="71">
        <v>9772146</v>
      </c>
      <c r="C15" s="71" t="s">
        <v>86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2">
        <f t="shared" si="1"/>
        <v>616.54</v>
      </c>
    </row>
    <row r="16" spans="1:10" x14ac:dyDescent="0.25">
      <c r="A16" s="71">
        <v>14</v>
      </c>
      <c r="B16" s="71">
        <v>41916835</v>
      </c>
      <c r="C16" s="71" t="s">
        <v>83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2">
        <f t="shared" si="1"/>
        <v>574.68666999999994</v>
      </c>
    </row>
    <row r="17" spans="1:10" x14ac:dyDescent="0.25">
      <c r="A17" s="71">
        <v>15</v>
      </c>
      <c r="B17" s="71">
        <v>1097393864</v>
      </c>
      <c r="C17" s="71" t="s">
        <v>84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2">
        <f t="shared" si="1"/>
        <v>567.10506849315072</v>
      </c>
    </row>
    <row r="18" spans="1:10" x14ac:dyDescent="0.25">
      <c r="A18" s="71">
        <v>16</v>
      </c>
      <c r="B18" s="71">
        <v>1094936941</v>
      </c>
      <c r="C18" s="71" t="s">
        <v>89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2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sortState ref="A3:J18">
    <sortCondition descending="1" ref="J3:J18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3" sqref="A3:XFD3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1" t="s">
        <v>114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s="93" customFormat="1" ht="105" x14ac:dyDescent="0.25">
      <c r="A2" s="88" t="s">
        <v>11</v>
      </c>
      <c r="B2" s="89" t="s">
        <v>0</v>
      </c>
      <c r="C2" s="89" t="s">
        <v>1</v>
      </c>
      <c r="D2" s="90" t="s">
        <v>45</v>
      </c>
      <c r="E2" s="90" t="s">
        <v>46</v>
      </c>
      <c r="F2" s="90" t="s">
        <v>3</v>
      </c>
      <c r="G2" s="90" t="s">
        <v>4</v>
      </c>
      <c r="H2" s="91" t="s">
        <v>5</v>
      </c>
      <c r="I2" s="91" t="s">
        <v>6</v>
      </c>
      <c r="J2" s="92" t="s">
        <v>8</v>
      </c>
    </row>
    <row r="3" spans="1:10" s="93" customFormat="1" ht="15" customHeight="1" x14ac:dyDescent="0.25">
      <c r="A3" s="64">
        <v>1</v>
      </c>
      <c r="B3" s="64">
        <v>1099682151</v>
      </c>
      <c r="C3" s="64" t="s">
        <v>69</v>
      </c>
      <c r="D3" s="94">
        <v>918.64</v>
      </c>
      <c r="E3" s="94">
        <f>300+((600-300)*(D3-800)/(1000-800))</f>
        <v>477.95999999999992</v>
      </c>
      <c r="F3" s="94">
        <v>157</v>
      </c>
      <c r="G3" s="94">
        <v>32.5</v>
      </c>
      <c r="H3" s="94">
        <v>70</v>
      </c>
      <c r="I3" s="94">
        <v>0</v>
      </c>
      <c r="J3" s="95">
        <f>SUM(E3:I3)</f>
        <v>737.45999999999992</v>
      </c>
    </row>
    <row r="4" spans="1:10" s="93" customFormat="1" x14ac:dyDescent="0.25">
      <c r="A4" s="63">
        <v>2</v>
      </c>
      <c r="B4" s="64">
        <v>24604171</v>
      </c>
      <c r="C4" s="64" t="s">
        <v>70</v>
      </c>
      <c r="D4" s="94">
        <v>855.67</v>
      </c>
      <c r="E4" s="94">
        <f>300+((600-300)*(D4-800)/(1000-800))</f>
        <v>383.50499999999994</v>
      </c>
      <c r="F4" s="94">
        <v>158</v>
      </c>
      <c r="G4" s="94">
        <v>100</v>
      </c>
      <c r="H4" s="94">
        <v>15</v>
      </c>
      <c r="I4" s="94">
        <v>0</v>
      </c>
      <c r="J4" s="65">
        <f>SUM(E4:I4)</f>
        <v>656.50499999999988</v>
      </c>
    </row>
    <row r="5" spans="1:10" s="93" customFormat="1" x14ac:dyDescent="0.25">
      <c r="A5" s="64">
        <v>3</v>
      </c>
      <c r="B5" s="64">
        <v>7547656</v>
      </c>
      <c r="C5" s="64" t="s">
        <v>71</v>
      </c>
      <c r="D5" s="94">
        <v>805.29</v>
      </c>
      <c r="E5" s="94">
        <f>300+((600-300)*(D5-800)/(1000-800))</f>
        <v>307.93499999999995</v>
      </c>
      <c r="F5" s="94">
        <v>168.5</v>
      </c>
      <c r="G5" s="94">
        <v>100</v>
      </c>
      <c r="H5" s="94">
        <v>35</v>
      </c>
      <c r="I5" s="94">
        <v>0</v>
      </c>
      <c r="J5" s="95">
        <f>SUM(E5:I5)</f>
        <v>611.43499999999995</v>
      </c>
    </row>
    <row r="6" spans="1:10" s="93" customFormat="1" x14ac:dyDescent="0.25">
      <c r="A6" s="64">
        <v>4</v>
      </c>
      <c r="B6" s="64">
        <v>33966331</v>
      </c>
      <c r="C6" s="64" t="s">
        <v>72</v>
      </c>
      <c r="D6" s="94">
        <v>830.48</v>
      </c>
      <c r="E6" s="94">
        <f>300+((600-300)*(D6-800)/(1000-800))</f>
        <v>345.72</v>
      </c>
      <c r="F6" s="94">
        <v>155</v>
      </c>
      <c r="G6" s="94">
        <v>6.3</v>
      </c>
      <c r="H6" s="94">
        <v>40</v>
      </c>
      <c r="I6" s="94">
        <v>0</v>
      </c>
      <c r="J6" s="95">
        <f>SUM(E6:I6)</f>
        <v>547.02</v>
      </c>
    </row>
    <row r="7" spans="1:10" s="93" customFormat="1" x14ac:dyDescent="0.25">
      <c r="B7" s="96"/>
      <c r="C7" s="96"/>
      <c r="F7" s="96"/>
      <c r="G7" s="96"/>
      <c r="H7" s="96"/>
      <c r="I7" s="96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4" sqref="A4:XFD4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6" customFormat="1" ht="30.75" customHeight="1" x14ac:dyDescent="0.3">
      <c r="A1" s="101" t="s">
        <v>115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45</v>
      </c>
      <c r="E2" s="7" t="s">
        <v>46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67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68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6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2018-05-09T22:28:32Z</dcterms:modified>
</cp:coreProperties>
</file>