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User\bvelezr\OneDrive\OneDrive - Consejo Superior de la Judicatura\EJECUCION PRESUPUESTAL\"/>
    </mc:Choice>
  </mc:AlternateContent>
  <xr:revisionPtr revIDLastSave="34" documentId="11_FB9F1D2C04368FAADA6D8C0F6EFBB115C8F4239A" xr6:coauthVersionLast="47" xr6:coauthVersionMax="47" xr10:uidLastSave="{F73866F5-FB88-4E1D-8C8E-BE14BF491532}"/>
  <bookViews>
    <workbookView xWindow="0" yWindow="0" windowWidth="28800" windowHeight="12000" firstSheet="1" activeTab="1" xr2:uid="{00000000-000D-0000-FFFF-FFFF00000000}"/>
  </bookViews>
  <sheets>
    <sheet name="A BYS" sheetId="1" r:id="rId1"/>
    <sheet name="A BYS  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2" l="1"/>
  <c r="J6" i="2"/>
  <c r="N51" i="2"/>
  <c r="N49" i="2"/>
  <c r="J30" i="1" l="1"/>
  <c r="J7" i="1" s="1"/>
  <c r="J31" i="1"/>
  <c r="J8" i="1" s="1"/>
  <c r="J32" i="1"/>
  <c r="J9" i="1" s="1"/>
  <c r="J29" i="1"/>
  <c r="J6" i="1" s="1"/>
  <c r="N53" i="2" l="1"/>
  <c r="J8" i="2" s="1"/>
  <c r="N55" i="2"/>
  <c r="J9" i="2" s="1"/>
  <c r="K21" i="2" l="1"/>
  <c r="K20" i="2"/>
  <c r="J20" i="2"/>
  <c r="K19" i="2"/>
  <c r="J18" i="2"/>
  <c r="K17" i="2"/>
  <c r="J17" i="2"/>
  <c r="K16" i="2"/>
  <c r="J16" i="2"/>
  <c r="K15" i="2"/>
  <c r="K13" i="2"/>
  <c r="J13" i="2"/>
  <c r="K12" i="2"/>
  <c r="J12" i="2"/>
  <c r="K11" i="2"/>
  <c r="J11" i="2"/>
  <c r="J10" i="2"/>
  <c r="K9" i="2"/>
  <c r="K21" i="1" l="1"/>
  <c r="K20" i="1"/>
  <c r="J20" i="1"/>
  <c r="K19" i="1"/>
  <c r="K17" i="1"/>
  <c r="J17" i="1"/>
  <c r="K16" i="1"/>
  <c r="J16" i="1"/>
  <c r="K15" i="1"/>
  <c r="K13" i="1"/>
  <c r="J13" i="1"/>
  <c r="K12" i="1"/>
  <c r="J12" i="1"/>
  <c r="K11" i="1"/>
  <c r="J11" i="1"/>
  <c r="J10" i="1"/>
  <c r="K9" i="1"/>
  <c r="K8" i="1"/>
  <c r="K7" i="1"/>
</calcChain>
</file>

<file path=xl/sharedStrings.xml><?xml version="1.0" encoding="utf-8"?>
<sst xmlns="http://schemas.openxmlformats.org/spreadsheetml/2006/main" count="259" uniqueCount="70">
  <si>
    <t>MATRIZ DE INDICADORES</t>
  </si>
  <si>
    <t>PROCESO</t>
  </si>
  <si>
    <t>ADQUISICION DE BIENES Y SERVICIOS
COMPRA PÚBLICA</t>
  </si>
  <si>
    <t>SECCIONAL</t>
  </si>
  <si>
    <t xml:space="preserve">MEDELLÍN </t>
  </si>
  <si>
    <t>AÑO DE MEDICIÓN</t>
  </si>
  <si>
    <t>INDICADORES</t>
  </si>
  <si>
    <t>DESCRIPCIÓN</t>
  </si>
  <si>
    <t>MEDICIÓN</t>
  </si>
  <si>
    <t>ITEM</t>
  </si>
  <si>
    <t>NOMBRE DEL INDICADOR / VARIABLE</t>
  </si>
  <si>
    <t>TIPO</t>
  </si>
  <si>
    <t>FÓRMULA</t>
  </si>
  <si>
    <t>FRECUENCIA DE MEDICIÓN</t>
  </si>
  <si>
    <t>PERIODO DE MEDICIÓN</t>
  </si>
  <si>
    <t>META PERÍODO
(año anterior)</t>
  </si>
  <si>
    <t>MEDICIÓN PERÍODO
(año anterior)</t>
  </si>
  <si>
    <t>META PERÍODO
(año actual)</t>
  </si>
  <si>
    <t>MEDICIÓN PERÍODO
(año actual)</t>
  </si>
  <si>
    <t>RANGOS</t>
  </si>
  <si>
    <t>ANÁLISIS</t>
  </si>
  <si>
    <t>Procesos de contratación adjudicados</t>
  </si>
  <si>
    <t>Indicador</t>
  </si>
  <si>
    <r>
      <t>No. de procesos de contratación adjudicados en la vigencia(</t>
    </r>
    <r>
      <rPr>
        <b/>
        <sz val="11"/>
        <color indexed="8"/>
        <rFont val="Calibri"/>
        <family val="2"/>
      </rPr>
      <t>A</t>
    </r>
    <r>
      <rPr>
        <sz val="11"/>
        <color theme="1"/>
        <rFont val="Calibri"/>
        <family val="2"/>
        <scheme val="minor"/>
      </rPr>
      <t>)/No. de procesos de contratación inscritos en el PAA(</t>
    </r>
    <r>
      <rPr>
        <b/>
        <sz val="11"/>
        <color indexed="8"/>
        <rFont val="Calibri"/>
        <family val="2"/>
      </rPr>
      <t>B</t>
    </r>
    <r>
      <rPr>
        <sz val="11"/>
        <color theme="1"/>
        <rFont val="Calibri"/>
        <family val="2"/>
        <scheme val="minor"/>
      </rPr>
      <t xml:space="preserve">)
</t>
    </r>
  </si>
  <si>
    <t>Trimestral</t>
  </si>
  <si>
    <t>T1</t>
  </si>
  <si>
    <t xml:space="preserve">Durante la vigencia 2020 se adjudicaron 63 procesos de los 63 que se tenían inscritos en el Plan Anual de adquisiones. Se debe tener en cuenta que por efectos de la decaración de la pandemia a nivel nacional e internacional, el cierre de sedes, el trabajo desde casa, etc, se hizo dificil la  ehjecución de los procesos de selección durante el primer semestre del año </t>
  </si>
  <si>
    <t>T2</t>
  </si>
  <si>
    <t>T3</t>
  </si>
  <si>
    <t>T4</t>
  </si>
  <si>
    <t xml:space="preserve">Ahorro en la contratación </t>
  </si>
  <si>
    <r>
      <t>Valor adjudicación de los procesos de selección de contratistas(</t>
    </r>
    <r>
      <rPr>
        <b/>
        <sz val="11"/>
        <color indexed="8"/>
        <rFont val="Calibri"/>
        <family val="2"/>
      </rPr>
      <t>C</t>
    </r>
    <r>
      <rPr>
        <sz val="11"/>
        <color theme="1"/>
        <rFont val="Calibri"/>
        <family val="2"/>
        <scheme val="minor"/>
      </rPr>
      <t>)/Valor presupuesto oficial asignado a los procesos de selección(</t>
    </r>
    <r>
      <rPr>
        <b/>
        <sz val="11"/>
        <color indexed="8"/>
        <rFont val="Calibri"/>
        <family val="2"/>
      </rPr>
      <t>D</t>
    </r>
    <r>
      <rPr>
        <sz val="11"/>
        <color theme="1"/>
        <rFont val="Calibri"/>
        <family val="2"/>
        <scheme val="minor"/>
      </rPr>
      <t xml:space="preserve">)
</t>
    </r>
  </si>
  <si>
    <t>Durante el primer trimestre del año 2019 se adjudicaron contratos por valor de $1.331.257.787, de un presupuesto oficial estimado en la suma de $1.444.654.824, obteniendo un ahorro de $113.397.037, que representa un ahorro del 8%</t>
  </si>
  <si>
    <t>Oportunidad en la planeación contractual para la inversión</t>
  </si>
  <si>
    <r>
      <t>Promedio (Fecha aprobación inicial plan de inversiones(</t>
    </r>
    <r>
      <rPr>
        <b/>
        <sz val="11"/>
        <color indexed="8"/>
        <rFont val="Calibri"/>
        <family val="2"/>
      </rPr>
      <t>E</t>
    </r>
    <r>
      <rPr>
        <sz val="11"/>
        <color theme="1"/>
        <rFont val="Calibri"/>
        <family val="2"/>
        <scheme val="minor"/>
      </rPr>
      <t>)/Fecha publicación de la convocatoria pública del proceso de selección (</t>
    </r>
    <r>
      <rPr>
        <b/>
        <sz val="11"/>
        <color indexed="8"/>
        <rFont val="Calibri"/>
        <family val="2"/>
      </rPr>
      <t>F</t>
    </r>
    <r>
      <rPr>
        <sz val="11"/>
        <color theme="1"/>
        <rFont val="Calibri"/>
        <family val="2"/>
        <scheme val="minor"/>
      </rPr>
      <t xml:space="preserve">))
</t>
    </r>
  </si>
  <si>
    <t>Aunque la fecha en la aprobación del plan de inversiones fue del 28 de enero de 2019, la publicación de los proceso de selección dependen de la disponibilidad presupuestal y de las condiciones del mercado. El primer proceso de selección fue publicado el 01/02/19</t>
  </si>
  <si>
    <t>Estimación de imprevistos contractuales</t>
  </si>
  <si>
    <r>
      <t>No. de adiciones y/o prorrogas en los contratos de la vigencia anterior(</t>
    </r>
    <r>
      <rPr>
        <b/>
        <sz val="11"/>
        <color indexed="8"/>
        <rFont val="Calibri"/>
        <family val="2"/>
      </rPr>
      <t>G</t>
    </r>
    <r>
      <rPr>
        <sz val="11"/>
        <color theme="1"/>
        <rFont val="Calibri"/>
        <family val="2"/>
        <scheme val="minor"/>
      </rPr>
      <t>)/No. Total de contratos de la vigencia anterior(</t>
    </r>
    <r>
      <rPr>
        <b/>
        <sz val="11"/>
        <color indexed="8"/>
        <rFont val="Calibri"/>
        <family val="2"/>
      </rPr>
      <t>H</t>
    </r>
    <r>
      <rPr>
        <sz val="11"/>
        <color theme="1"/>
        <rFont val="Calibri"/>
        <family val="2"/>
        <scheme val="minor"/>
      </rPr>
      <t>)</t>
    </r>
  </si>
  <si>
    <t>Semestral</t>
  </si>
  <si>
    <t>S1</t>
  </si>
  <si>
    <t xml:space="preserve">Durante el primer trimestre de la vigencia 2019 se elaboraron 18 adiciones y una prórroga a los contratos de la vigencia 2018, de los 257 contratos que se elaboraron, lo que equivale a un 7.39%. En el segundo trimestre se elaboraron 19 adiciones a los contratos de la vigencia 2018, de los 257 contratos que se elaboraron, lo que equivale a un 7.39%. Lo que en total equivale al 15% durante el primer semestre del año 2019 </t>
  </si>
  <si>
    <t>S2</t>
  </si>
  <si>
    <t>VARIABLES</t>
  </si>
  <si>
    <t>A</t>
  </si>
  <si>
    <t>No. de procesos de contratación adjudicados en la vigencia</t>
  </si>
  <si>
    <t>Variable</t>
  </si>
  <si>
    <t>N.A</t>
  </si>
  <si>
    <t>B</t>
  </si>
  <si>
    <t>No. de procesos de contratación inscritos en el PAA</t>
  </si>
  <si>
    <t>C</t>
  </si>
  <si>
    <t>Valor adjudicación de los procesos de selección de contratistas</t>
  </si>
  <si>
    <t>D</t>
  </si>
  <si>
    <t>Valor presupuesto oficial asignado a los procesos de selección</t>
  </si>
  <si>
    <t>E</t>
  </si>
  <si>
    <t xml:space="preserve">Fecha aprobación inicial plan de inversiones </t>
  </si>
  <si>
    <t>F</t>
  </si>
  <si>
    <t xml:space="preserve">Fecha publicación de la convocatoria pública del proceso de selección </t>
  </si>
  <si>
    <t>G</t>
  </si>
  <si>
    <t>No. de adiciones y/o prorrogas en los contratos de la vigencia anterior</t>
  </si>
  <si>
    <t>H</t>
  </si>
  <si>
    <t>No. Total de contratos de la vigencia anterior</t>
  </si>
  <si>
    <t>ADQUISICION DE BIENES Y SERVICIOS (GESTIÓN ADMINISTRATIVA)</t>
  </si>
  <si>
    <t>MEDELLÍN</t>
  </si>
  <si>
    <t>Cumplimiento del plan de compras de gastos generales</t>
  </si>
  <si>
    <t>Valor asignado en el periodo (A) / Valor ejecutado en el periodo (B)</t>
  </si>
  <si>
    <t>Para el 2021 la Entidad alcanzó una meta de ejecucion presupuestal del 95.73%,  Que esta dentro del rango definido. Se cumplio con el  Plan Anual de Adquisiciones de la Entidad .</t>
  </si>
  <si>
    <t>10.11%</t>
  </si>
  <si>
    <t xml:space="preserve">Durante el primer trimestre de la vigencia 2019 se elaboraron 18 adiciones y 1 prórroga a 18 contratos de la vigencia 2018, de los 178 contratos que se elaboraron, lo que equivale a un 10.11%. </t>
  </si>
  <si>
    <t>Valor asignado en el periodo</t>
  </si>
  <si>
    <t>Valor ejecutado en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</si>
</sst>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Red]\-&quot;$&quot;\ #,##0"/>
    <numFmt numFmtId="165" formatCode="&quot;$&quot;\ #,##0.00;[Red]\-&quot;$&quot;\ #,##0.00"/>
    <numFmt numFmtId="166" formatCode="#,##0.000"/>
    <numFmt numFmtId="167" formatCode="0.000"/>
    <numFmt numFmtId="168" formatCode="0.0"/>
    <numFmt numFmtId="169" formatCode="_-[$$-240A]\ * #,##0.00_-;\-[$$-240A]\ * #,##0.00_-;_-[$$-240A]\ * &quot;-&quot;??_-;_-@_-"/>
  </numFmts>
  <fonts count="9">
    <font>
      <sz val="11"/>
      <color theme="1"/>
      <name val="Calibri"/>
      <family val="2"/>
      <scheme val="minor"/>
    </font>
    <font>
      <sz val="11"/>
      <color theme="1"/>
      <name val="Calibri"/>
      <family val="2"/>
      <scheme val="minor"/>
    </font>
    <font>
      <b/>
      <sz val="11"/>
      <color theme="1"/>
      <name val="Calibri"/>
      <family val="2"/>
      <scheme val="minor"/>
    </font>
    <font>
      <sz val="18"/>
      <color theme="0"/>
      <name val="Arial Black"/>
      <family val="2"/>
    </font>
    <font>
      <b/>
      <sz val="11"/>
      <color indexed="8"/>
      <name val="Calibri"/>
      <family val="2"/>
    </font>
    <font>
      <b/>
      <sz val="12"/>
      <color theme="1"/>
      <name val="Calibri"/>
      <family val="2"/>
      <scheme val="minor"/>
    </font>
    <font>
      <sz val="11"/>
      <color rgb="FF000000"/>
      <name val="Calibri"/>
      <family val="2"/>
      <scheme val="minor"/>
    </font>
    <font>
      <b/>
      <sz val="11"/>
      <color rgb="FF000000"/>
      <name val="Calibri"/>
      <family val="2"/>
      <scheme val="minor"/>
    </font>
    <font>
      <sz val="11"/>
      <name val="Calibri"/>
      <family val="2"/>
    </font>
  </fonts>
  <fills count="15">
    <fill>
      <patternFill patternType="none"/>
    </fill>
    <fill>
      <patternFill patternType="gray125"/>
    </fill>
    <fill>
      <patternFill patternType="solid">
        <fgColor theme="3" tint="-0.249977111117893"/>
        <bgColor indexed="64"/>
      </patternFill>
    </fill>
    <fill>
      <patternFill patternType="solid">
        <fgColor rgb="FFCCCC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EEEEEE"/>
        <bgColor indexed="64"/>
      </patternFill>
    </fill>
    <fill>
      <patternFill patternType="solid">
        <fgColor theme="6" tint="0.59999389629810485"/>
        <bgColor indexed="64"/>
      </patternFill>
    </fill>
    <fill>
      <patternFill patternType="solid">
        <fgColor rgb="FFFF0000"/>
        <bgColor indexed="64"/>
      </patternFill>
    </fill>
    <fill>
      <patternFill patternType="solid">
        <fgColor rgb="FFFF8000"/>
        <bgColor indexed="64"/>
      </patternFill>
    </fill>
    <fill>
      <patternFill patternType="solid">
        <fgColor rgb="FFFFFF00"/>
        <bgColor indexed="64"/>
      </patternFill>
    </fill>
    <fill>
      <patternFill patternType="solid">
        <fgColor rgb="FF009900"/>
        <bgColor indexed="64"/>
      </patternFill>
    </fill>
    <fill>
      <patternFill patternType="solid">
        <fgColor theme="0" tint="-0.249977111117893"/>
        <bgColor indexed="64"/>
      </patternFill>
    </fill>
    <fill>
      <patternFill patternType="solid">
        <fgColor rgb="FF009900"/>
        <bgColor rgb="FF000000"/>
      </patternFill>
    </fill>
  </fills>
  <borders count="142">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double">
        <color indexed="64"/>
      </right>
      <top style="thick">
        <color indexed="64"/>
      </top>
      <bottom style="thick">
        <color indexed="64"/>
      </bottom>
      <diagonal/>
    </border>
    <border>
      <left style="double">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double">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double">
        <color indexed="64"/>
      </left>
      <right/>
      <top style="double">
        <color indexed="64"/>
      </top>
      <bottom style="thick">
        <color indexed="64"/>
      </bottom>
      <diagonal/>
    </border>
    <border>
      <left style="double">
        <color indexed="64"/>
      </left>
      <right style="double">
        <color indexed="64"/>
      </right>
      <top style="double">
        <color indexed="64"/>
      </top>
      <bottom style="thick">
        <color indexed="64"/>
      </bottom>
      <diagonal/>
    </border>
    <border>
      <left/>
      <right style="thin">
        <color indexed="64"/>
      </right>
      <top style="double">
        <color indexed="64"/>
      </top>
      <bottom style="thick">
        <color indexed="64"/>
      </bottom>
      <diagonal/>
    </border>
    <border>
      <left/>
      <right/>
      <top style="double">
        <color indexed="64"/>
      </top>
      <bottom style="thick">
        <color indexed="64"/>
      </bottom>
      <diagonal/>
    </border>
    <border>
      <left/>
      <right style="double">
        <color indexed="64"/>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style="thin">
        <color rgb="FF999999"/>
      </right>
      <top/>
      <bottom style="double">
        <color indexed="64"/>
      </bottom>
      <diagonal/>
    </border>
    <border>
      <left style="thin">
        <color rgb="FF999999"/>
      </left>
      <right style="thin">
        <color rgb="FF999999"/>
      </right>
      <top/>
      <bottom/>
      <diagonal/>
    </border>
    <border>
      <left style="thin">
        <color rgb="FF999999"/>
      </left>
      <right/>
      <top/>
      <bottom/>
      <diagonal/>
    </border>
    <border>
      <left style="double">
        <color indexed="64"/>
      </left>
      <right/>
      <top/>
      <bottom/>
      <diagonal/>
    </border>
    <border>
      <left style="double">
        <color indexed="64"/>
      </left>
      <right style="double">
        <color indexed="64"/>
      </right>
      <top/>
      <bottom style="double">
        <color indexed="64"/>
      </bottom>
      <diagonal/>
    </border>
    <border>
      <left style="double">
        <color indexed="64"/>
      </left>
      <right style="double">
        <color indexed="64"/>
      </right>
      <top/>
      <bottom style="thin">
        <color indexed="64"/>
      </bottom>
      <diagonal/>
    </border>
    <border>
      <left/>
      <right style="thick">
        <color indexed="64"/>
      </right>
      <top/>
      <bottom/>
      <diagonal/>
    </border>
    <border>
      <left style="thick">
        <color indexed="64"/>
      </left>
      <right style="thin">
        <color rgb="FF999999"/>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thin">
        <color rgb="FF999999"/>
      </left>
      <right style="thin">
        <color rgb="FF999999"/>
      </right>
      <top/>
      <bottom style="double">
        <color indexed="64"/>
      </bottom>
      <diagonal/>
    </border>
    <border>
      <left style="thin">
        <color rgb="FF999999"/>
      </left>
      <right/>
      <top/>
      <bottom style="double">
        <color indexed="64"/>
      </bottom>
      <diagonal/>
    </border>
    <border>
      <left style="double">
        <color indexed="64"/>
      </left>
      <right/>
      <top/>
      <bottom style="double">
        <color indexed="64"/>
      </bottom>
      <diagonal/>
    </border>
    <border>
      <left style="double">
        <color indexed="64"/>
      </left>
      <right style="double">
        <color indexed="64"/>
      </right>
      <top style="thin">
        <color indexed="64"/>
      </top>
      <bottom style="double">
        <color indexed="64"/>
      </bottom>
      <diagonal/>
    </border>
    <border>
      <left/>
      <right style="thick">
        <color indexed="64"/>
      </right>
      <top/>
      <bottom style="double">
        <color indexed="64"/>
      </bottom>
      <diagonal/>
    </border>
    <border>
      <left style="thin">
        <color rgb="FF999999"/>
      </left>
      <right style="thin">
        <color rgb="FF999999"/>
      </right>
      <top style="thick">
        <color indexed="64"/>
      </top>
      <bottom/>
      <diagonal/>
    </border>
    <border>
      <left style="thin">
        <color rgb="FF999999"/>
      </left>
      <right/>
      <top style="thick">
        <color indexed="64"/>
      </top>
      <bottom/>
      <diagonal/>
    </border>
    <border>
      <left style="double">
        <color indexed="64"/>
      </left>
      <right/>
      <top style="thick">
        <color indexed="64"/>
      </top>
      <bottom/>
      <diagonal/>
    </border>
    <border>
      <left/>
      <right style="thin">
        <color rgb="FF999999"/>
      </right>
      <top style="double">
        <color indexed="64"/>
      </top>
      <bottom style="double">
        <color indexed="64"/>
      </bottom>
      <diagonal/>
    </border>
    <border>
      <left style="thin">
        <color rgb="FF999999"/>
      </left>
      <right/>
      <top style="double">
        <color indexed="64"/>
      </top>
      <bottom style="double">
        <color indexed="64"/>
      </bottom>
      <diagonal/>
    </border>
    <border>
      <left style="double">
        <color indexed="64"/>
      </left>
      <right style="double">
        <color indexed="64"/>
      </right>
      <top style="double">
        <color indexed="64"/>
      </top>
      <bottom style="thin">
        <color indexed="64"/>
      </bottom>
      <diagonal/>
    </border>
    <border>
      <left/>
      <right style="thick">
        <color indexed="64"/>
      </right>
      <top style="double">
        <color indexed="64"/>
      </top>
      <bottom/>
      <diagonal/>
    </border>
    <border>
      <left style="thick">
        <color indexed="64"/>
      </left>
      <right style="thin">
        <color rgb="FF999999"/>
      </right>
      <top style="double">
        <color indexed="64"/>
      </top>
      <bottom/>
      <diagonal/>
    </border>
    <border>
      <left style="thin">
        <color rgb="FF999999"/>
      </left>
      <right style="thin">
        <color rgb="FF999999"/>
      </right>
      <top style="double">
        <color indexed="64"/>
      </top>
      <bottom/>
      <diagonal/>
    </border>
    <border>
      <left style="thin">
        <color rgb="FF999999"/>
      </left>
      <right style="thin">
        <color rgb="FF999999"/>
      </right>
      <top style="double">
        <color indexed="64"/>
      </top>
      <bottom style="double">
        <color indexed="64"/>
      </bottom>
      <diagonal/>
    </border>
    <border>
      <left style="thin">
        <color rgb="FF999999"/>
      </left>
      <right/>
      <top style="double">
        <color indexed="64"/>
      </top>
      <bottom/>
      <diagonal/>
    </border>
    <border>
      <left style="double">
        <color indexed="64"/>
      </left>
      <right/>
      <top style="double">
        <color indexed="64"/>
      </top>
      <bottom style="double">
        <color indexed="64"/>
      </bottom>
      <diagonal/>
    </border>
    <border>
      <left style="thick">
        <color indexed="64"/>
      </left>
      <right style="thin">
        <color rgb="FF999999"/>
      </right>
      <top/>
      <bottom/>
      <diagonal/>
    </border>
    <border>
      <left style="double">
        <color indexed="64"/>
      </left>
      <right style="double">
        <color indexed="64"/>
      </right>
      <top style="double">
        <color indexed="64"/>
      </top>
      <bottom/>
      <diagonal/>
    </border>
    <border>
      <left style="double">
        <color indexed="64"/>
      </left>
      <right style="thin">
        <color rgb="FF999999"/>
      </right>
      <top style="double">
        <color indexed="64"/>
      </top>
      <bottom/>
      <diagonal/>
    </border>
    <border>
      <left style="thin">
        <color rgb="FF999999"/>
      </left>
      <right style="double">
        <color indexed="64"/>
      </right>
      <top style="double">
        <color indexed="64"/>
      </top>
      <bottom/>
      <diagonal/>
    </border>
    <border>
      <left style="double">
        <color indexed="64"/>
      </left>
      <right style="thin">
        <color rgb="FF999999"/>
      </right>
      <top/>
      <bottom style="double">
        <color indexed="64"/>
      </bottom>
      <diagonal/>
    </border>
    <border>
      <left style="thin">
        <color rgb="FF999999"/>
      </left>
      <right style="double">
        <color indexed="64"/>
      </right>
      <top/>
      <bottom style="double">
        <color indexed="64"/>
      </bottom>
      <diagonal/>
    </border>
    <border>
      <left style="thick">
        <color indexed="64"/>
      </left>
      <right/>
      <top/>
      <bottom/>
      <diagonal/>
    </border>
    <border>
      <left/>
      <right/>
      <top/>
      <bottom style="thick">
        <color indexed="64"/>
      </bottom>
      <diagonal/>
    </border>
    <border>
      <left style="thick">
        <color indexed="64"/>
      </left>
      <right style="thin">
        <color rgb="FF999999"/>
      </right>
      <top style="double">
        <color indexed="64"/>
      </top>
      <bottom style="thin">
        <color theme="0" tint="-0.24994659260841701"/>
      </bottom>
      <diagonal/>
    </border>
    <border>
      <left/>
      <right/>
      <top style="double">
        <color indexed="64"/>
      </top>
      <bottom/>
      <diagonal/>
    </border>
    <border>
      <left style="double">
        <color indexed="64"/>
      </left>
      <right style="double">
        <color indexed="64"/>
      </right>
      <top style="double">
        <color indexed="64"/>
      </top>
      <bottom style="thin">
        <color rgb="FF999999"/>
      </bottom>
      <diagonal/>
    </border>
    <border>
      <left/>
      <right style="thin">
        <color rgb="FF999999"/>
      </right>
      <top style="double">
        <color indexed="64"/>
      </top>
      <bottom style="thin">
        <color rgb="FF999999"/>
      </bottom>
      <diagonal/>
    </border>
    <border>
      <left style="thin">
        <color rgb="FF999999"/>
      </left>
      <right style="thin">
        <color rgb="FF999999"/>
      </right>
      <top style="double">
        <color indexed="64"/>
      </top>
      <bottom style="thin">
        <color rgb="FF999999"/>
      </bottom>
      <diagonal/>
    </border>
    <border>
      <left style="thin">
        <color rgb="FF999999"/>
      </left>
      <right/>
      <top style="double">
        <color indexed="64"/>
      </top>
      <bottom style="thin">
        <color rgb="FF999999"/>
      </bottom>
      <diagonal/>
    </border>
    <border>
      <left style="double">
        <color indexed="64"/>
      </left>
      <right/>
      <top style="double">
        <color indexed="64"/>
      </top>
      <bottom style="thin">
        <color rgb="FF999999"/>
      </bottom>
      <diagonal/>
    </border>
    <border>
      <left/>
      <right/>
      <top style="double">
        <color indexed="64"/>
      </top>
      <bottom style="thin">
        <color rgb="FF999999"/>
      </bottom>
      <diagonal/>
    </border>
    <border>
      <left/>
      <right style="thick">
        <color indexed="64"/>
      </right>
      <top style="double">
        <color indexed="64"/>
      </top>
      <bottom style="thin">
        <color rgb="FF999999"/>
      </bottom>
      <diagonal/>
    </border>
    <border>
      <left style="thick">
        <color indexed="64"/>
      </left>
      <right style="thin">
        <color rgb="FF999999"/>
      </right>
      <top style="thin">
        <color theme="0" tint="-0.24994659260841701"/>
      </top>
      <bottom style="thin">
        <color theme="0" tint="-0.24994659260841701"/>
      </bottom>
      <diagonal/>
    </border>
    <border>
      <left style="thin">
        <color rgb="FF999999"/>
      </left>
      <right style="double">
        <color indexed="64"/>
      </right>
      <top/>
      <bottom/>
      <diagonal/>
    </border>
    <border>
      <left style="double">
        <color indexed="64"/>
      </left>
      <right style="double">
        <color indexed="64"/>
      </right>
      <top/>
      <bottom style="thin">
        <color rgb="FF999999"/>
      </bottom>
      <diagonal/>
    </border>
    <border>
      <left/>
      <right style="thin">
        <color rgb="FF999999"/>
      </right>
      <top/>
      <bottom style="thin">
        <color rgb="FF999999"/>
      </bottom>
      <diagonal/>
    </border>
    <border>
      <left style="thin">
        <color rgb="FF999999"/>
      </left>
      <right style="thin">
        <color rgb="FF999999"/>
      </right>
      <top/>
      <bottom style="thin">
        <color rgb="FF999999"/>
      </bottom>
      <diagonal/>
    </border>
    <border>
      <left style="thin">
        <color rgb="FF999999"/>
      </left>
      <right/>
      <top/>
      <bottom style="thin">
        <color rgb="FF999999"/>
      </bottom>
      <diagonal/>
    </border>
    <border>
      <left style="double">
        <color indexed="64"/>
      </left>
      <right/>
      <top/>
      <bottom style="thin">
        <color rgb="FF999999"/>
      </bottom>
      <diagonal/>
    </border>
    <border>
      <left/>
      <right/>
      <top/>
      <bottom style="thin">
        <color rgb="FF999999"/>
      </bottom>
      <diagonal/>
    </border>
    <border>
      <left/>
      <right style="thick">
        <color indexed="64"/>
      </right>
      <top/>
      <bottom style="thin">
        <color rgb="FF999999"/>
      </bottom>
      <diagonal/>
    </border>
    <border>
      <left style="thin">
        <color rgb="FF999999"/>
      </left>
      <right style="double">
        <color indexed="64"/>
      </right>
      <top/>
      <bottom style="thin">
        <color rgb="FF999999"/>
      </bottom>
      <diagonal/>
    </border>
    <border>
      <left style="double">
        <color indexed="64"/>
      </left>
      <right style="double">
        <color indexed="64"/>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double">
        <color indexed="64"/>
      </left>
      <right/>
      <top style="thin">
        <color rgb="FF999999"/>
      </top>
      <bottom style="thin">
        <color rgb="FF999999"/>
      </bottom>
      <diagonal/>
    </border>
    <border>
      <left/>
      <right/>
      <top style="thin">
        <color rgb="FF999999"/>
      </top>
      <bottom style="thin">
        <color rgb="FF999999"/>
      </bottom>
      <diagonal/>
    </border>
    <border>
      <left/>
      <right style="thick">
        <color indexed="64"/>
      </right>
      <top style="thin">
        <color rgb="FF999999"/>
      </top>
      <bottom style="thin">
        <color rgb="FF999999"/>
      </bottom>
      <diagonal/>
    </border>
    <border>
      <left style="thick">
        <color indexed="64"/>
      </left>
      <right style="thin">
        <color rgb="FF999999"/>
      </right>
      <top style="thin">
        <color theme="0" tint="-0.24994659260841701"/>
      </top>
      <bottom style="double">
        <color indexed="64"/>
      </bottom>
      <diagonal/>
    </border>
    <border>
      <left/>
      <right/>
      <top/>
      <bottom style="double">
        <color indexed="64"/>
      </bottom>
      <diagonal/>
    </border>
    <border>
      <left style="double">
        <color indexed="64"/>
      </left>
      <right style="double">
        <color indexed="64"/>
      </right>
      <top style="thin">
        <color rgb="FF999999"/>
      </top>
      <bottom style="double">
        <color indexed="64"/>
      </bottom>
      <diagonal/>
    </border>
    <border>
      <left/>
      <right style="thin">
        <color rgb="FF999999"/>
      </right>
      <top style="thin">
        <color rgb="FF999999"/>
      </top>
      <bottom style="double">
        <color indexed="64"/>
      </bottom>
      <diagonal/>
    </border>
    <border>
      <left style="thin">
        <color rgb="FF999999"/>
      </left>
      <right style="thin">
        <color rgb="FF999999"/>
      </right>
      <top style="thin">
        <color rgb="FF999999"/>
      </top>
      <bottom style="double">
        <color indexed="64"/>
      </bottom>
      <diagonal/>
    </border>
    <border>
      <left style="thin">
        <color rgb="FF999999"/>
      </left>
      <right/>
      <top style="thin">
        <color rgb="FF999999"/>
      </top>
      <bottom style="double">
        <color indexed="64"/>
      </bottom>
      <diagonal/>
    </border>
    <border>
      <left style="double">
        <color indexed="64"/>
      </left>
      <right/>
      <top style="thin">
        <color rgb="FF999999"/>
      </top>
      <bottom style="double">
        <color indexed="64"/>
      </bottom>
      <diagonal/>
    </border>
    <border>
      <left/>
      <right/>
      <top style="thin">
        <color rgb="FF999999"/>
      </top>
      <bottom style="double">
        <color indexed="64"/>
      </bottom>
      <diagonal/>
    </border>
    <border>
      <left/>
      <right style="thick">
        <color indexed="64"/>
      </right>
      <top style="thin">
        <color rgb="FF999999"/>
      </top>
      <bottom style="double">
        <color indexed="64"/>
      </bottom>
      <diagonal/>
    </border>
    <border>
      <left style="thick">
        <color indexed="64"/>
      </left>
      <right style="thin">
        <color rgb="FF999999"/>
      </right>
      <top style="double">
        <color indexed="64"/>
      </top>
      <bottom style="thin">
        <color theme="0" tint="-0.34998626667073579"/>
      </bottom>
      <diagonal/>
    </border>
    <border>
      <left style="thin">
        <color rgb="FF999999"/>
      </left>
      <right style="double">
        <color indexed="64"/>
      </right>
      <top style="double">
        <color indexed="64"/>
      </top>
      <bottom style="thin">
        <color rgb="FF999999"/>
      </bottom>
      <diagonal/>
    </border>
    <border>
      <left style="double">
        <color indexed="64"/>
      </left>
      <right style="double">
        <color indexed="64"/>
      </right>
      <top style="double">
        <color indexed="64"/>
      </top>
      <bottom style="thin">
        <color theme="0" tint="-0.34998626667073579"/>
      </bottom>
      <diagonal/>
    </border>
    <border>
      <left style="double">
        <color indexed="64"/>
      </left>
      <right style="thin">
        <color rgb="FF999999"/>
      </right>
      <top style="double">
        <color indexed="64"/>
      </top>
      <bottom style="thin">
        <color theme="0" tint="-0.34998626667073579"/>
      </bottom>
      <diagonal/>
    </border>
    <border>
      <left style="thin">
        <color rgb="FF999999"/>
      </left>
      <right style="thin">
        <color rgb="FF999999"/>
      </right>
      <top style="double">
        <color indexed="64"/>
      </top>
      <bottom style="thin">
        <color theme="0" tint="-0.34998626667073579"/>
      </bottom>
      <diagonal/>
    </border>
    <border>
      <left style="thin">
        <color rgb="FF999999"/>
      </left>
      <right style="double">
        <color indexed="64"/>
      </right>
      <top style="double">
        <color indexed="64"/>
      </top>
      <bottom style="thin">
        <color theme="0" tint="-0.34998626667073579"/>
      </bottom>
      <diagonal/>
    </border>
    <border>
      <left style="double">
        <color indexed="64"/>
      </left>
      <right/>
      <top style="double">
        <color indexed="64"/>
      </top>
      <bottom style="thin">
        <color theme="0" tint="-0.34998626667073579"/>
      </bottom>
      <diagonal/>
    </border>
    <border>
      <left/>
      <right/>
      <top style="double">
        <color indexed="64"/>
      </top>
      <bottom style="thin">
        <color theme="0" tint="-0.34998626667073579"/>
      </bottom>
      <diagonal/>
    </border>
    <border>
      <left/>
      <right style="thick">
        <color indexed="64"/>
      </right>
      <top style="double">
        <color indexed="64"/>
      </top>
      <bottom style="thin">
        <color theme="0" tint="-0.34998626667073579"/>
      </bottom>
      <diagonal/>
    </border>
    <border>
      <left style="thick">
        <color indexed="64"/>
      </left>
      <right style="thin">
        <color rgb="FF999999"/>
      </right>
      <top style="thin">
        <color theme="0" tint="-0.34998626667073579"/>
      </top>
      <bottom style="thin">
        <color theme="0" tint="-0.34998626667073579"/>
      </bottom>
      <diagonal/>
    </border>
    <border>
      <left style="thin">
        <color rgb="FF999999"/>
      </left>
      <right style="double">
        <color indexed="64"/>
      </right>
      <top style="thin">
        <color rgb="FF999999"/>
      </top>
      <bottom style="thin">
        <color rgb="FF999999"/>
      </bottom>
      <diagonal/>
    </border>
    <border>
      <left style="double">
        <color indexed="64"/>
      </left>
      <right style="double">
        <color indexed="64"/>
      </right>
      <top style="thin">
        <color theme="0" tint="-0.34998626667073579"/>
      </top>
      <bottom style="thin">
        <color theme="0" tint="-0.34998626667073579"/>
      </bottom>
      <diagonal/>
    </border>
    <border>
      <left style="double">
        <color indexed="64"/>
      </left>
      <right style="thin">
        <color rgb="FF999999"/>
      </right>
      <top style="thin">
        <color theme="0" tint="-0.34998626667073579"/>
      </top>
      <bottom style="thin">
        <color theme="0" tint="-0.34998626667073579"/>
      </bottom>
      <diagonal/>
    </border>
    <border>
      <left style="thin">
        <color rgb="FF999999"/>
      </left>
      <right style="thin">
        <color rgb="FF999999"/>
      </right>
      <top style="thin">
        <color theme="0" tint="-0.34998626667073579"/>
      </top>
      <bottom style="thin">
        <color theme="0" tint="-0.34998626667073579"/>
      </bottom>
      <diagonal/>
    </border>
    <border>
      <left style="thin">
        <color rgb="FF999999"/>
      </left>
      <right style="double">
        <color indexed="64"/>
      </right>
      <top style="thin">
        <color theme="0" tint="-0.34998626667073579"/>
      </top>
      <bottom style="thin">
        <color theme="0" tint="-0.34998626667073579"/>
      </bottom>
      <diagonal/>
    </border>
    <border>
      <left style="double">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ck">
        <color indexed="64"/>
      </right>
      <top style="thin">
        <color theme="0" tint="-0.34998626667073579"/>
      </top>
      <bottom style="thin">
        <color theme="0" tint="-0.34998626667073579"/>
      </bottom>
      <diagonal/>
    </border>
    <border>
      <left style="thick">
        <color indexed="64"/>
      </left>
      <right style="thin">
        <color rgb="FF999999"/>
      </right>
      <top style="thin">
        <color theme="0" tint="-0.34998626667073579"/>
      </top>
      <bottom style="double">
        <color indexed="64"/>
      </bottom>
      <diagonal/>
    </border>
    <border>
      <left style="thin">
        <color rgb="FF999999"/>
      </left>
      <right style="double">
        <color indexed="64"/>
      </right>
      <top style="thin">
        <color rgb="FF999999"/>
      </top>
      <bottom style="double">
        <color indexed="64"/>
      </bottom>
      <diagonal/>
    </border>
    <border>
      <left style="double">
        <color indexed="64"/>
      </left>
      <right style="double">
        <color indexed="64"/>
      </right>
      <top style="thin">
        <color theme="0" tint="-0.34998626667073579"/>
      </top>
      <bottom style="double">
        <color indexed="64"/>
      </bottom>
      <diagonal/>
    </border>
    <border>
      <left style="double">
        <color indexed="64"/>
      </left>
      <right style="thin">
        <color rgb="FF999999"/>
      </right>
      <top style="thin">
        <color theme="0" tint="-0.34998626667073579"/>
      </top>
      <bottom style="double">
        <color indexed="64"/>
      </bottom>
      <diagonal/>
    </border>
    <border>
      <left style="thin">
        <color rgb="FF999999"/>
      </left>
      <right style="thin">
        <color rgb="FF999999"/>
      </right>
      <top style="thin">
        <color theme="0" tint="-0.34998626667073579"/>
      </top>
      <bottom style="double">
        <color indexed="64"/>
      </bottom>
      <diagonal/>
    </border>
    <border>
      <left style="thin">
        <color rgb="FF999999"/>
      </left>
      <right style="double">
        <color indexed="64"/>
      </right>
      <top style="thin">
        <color theme="0" tint="-0.34998626667073579"/>
      </top>
      <bottom style="double">
        <color indexed="64"/>
      </bottom>
      <diagonal/>
    </border>
    <border>
      <left style="double">
        <color indexed="64"/>
      </left>
      <right/>
      <top style="thin">
        <color theme="0" tint="-0.34998626667073579"/>
      </top>
      <bottom style="double">
        <color indexed="64"/>
      </bottom>
      <diagonal/>
    </border>
    <border>
      <left/>
      <right/>
      <top style="thin">
        <color theme="0" tint="-0.34998626667073579"/>
      </top>
      <bottom style="double">
        <color indexed="64"/>
      </bottom>
      <diagonal/>
    </border>
    <border>
      <left/>
      <right style="thick">
        <color indexed="64"/>
      </right>
      <top style="thin">
        <color theme="0" tint="-0.34998626667073579"/>
      </top>
      <bottom style="double">
        <color indexed="64"/>
      </bottom>
      <diagonal/>
    </border>
    <border>
      <left/>
      <right style="thin">
        <color rgb="FF999999"/>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double">
        <color auto="1"/>
      </left>
      <right/>
      <top style="medium">
        <color indexed="64"/>
      </top>
      <bottom style="thin">
        <color rgb="FF999999"/>
      </bottom>
      <diagonal/>
    </border>
    <border>
      <left/>
      <right/>
      <top style="medium">
        <color indexed="64"/>
      </top>
      <bottom style="thin">
        <color rgb="FF999999"/>
      </bottom>
      <diagonal/>
    </border>
    <border>
      <left/>
      <right style="medium">
        <color indexed="64"/>
      </right>
      <top style="medium">
        <color indexed="64"/>
      </top>
      <bottom style="thin">
        <color rgb="FF999999"/>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rgb="FF999999"/>
      </top>
      <bottom style="medium">
        <color indexed="64"/>
      </bottom>
      <diagonal/>
    </border>
    <border>
      <left/>
      <right style="medium">
        <color indexed="64"/>
      </right>
      <top style="thin">
        <color rgb="FF999999"/>
      </top>
      <bottom style="medium">
        <color indexed="64"/>
      </bottom>
      <diagonal/>
    </border>
  </borders>
  <cellStyleXfs count="2">
    <xf numFmtId="0" fontId="0" fillId="0" borderId="0"/>
    <xf numFmtId="9" fontId="1" fillId="0" borderId="0" applyFont="0" applyFill="0" applyBorder="0" applyAlignment="0" applyProtection="0"/>
  </cellStyleXfs>
  <cellXfs count="226">
    <xf numFmtId="0" fontId="0" fillId="0" borderId="0" xfId="0"/>
    <xf numFmtId="0" fontId="0" fillId="4" borderId="10" xfId="0" applyFill="1" applyBorder="1" applyAlignment="1">
      <alignment horizontal="center" vertical="center"/>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3" borderId="26" xfId="0" applyFont="1" applyFill="1" applyBorder="1" applyAlignment="1">
      <alignment horizontal="center" vertical="center" wrapText="1"/>
    </xf>
    <xf numFmtId="167" fontId="0" fillId="8" borderId="32" xfId="0" applyNumberFormat="1" applyFill="1" applyBorder="1" applyAlignment="1">
      <alignment horizontal="center" vertical="center" wrapText="1"/>
    </xf>
    <xf numFmtId="168" fontId="0" fillId="9" borderId="32" xfId="0" applyNumberFormat="1" applyFill="1" applyBorder="1" applyAlignment="1">
      <alignment horizontal="center" vertical="center" wrapText="1"/>
    </xf>
    <xf numFmtId="0" fontId="2" fillId="7" borderId="35" xfId="0" applyFont="1" applyFill="1" applyBorder="1" applyAlignment="1">
      <alignment horizontal="center" vertical="center" wrapText="1"/>
    </xf>
    <xf numFmtId="9" fontId="2" fillId="6" borderId="35" xfId="1" applyFont="1" applyFill="1" applyBorder="1" applyAlignment="1">
      <alignment horizontal="center" vertical="center" wrapText="1"/>
    </xf>
    <xf numFmtId="167" fontId="0" fillId="8" borderId="36" xfId="0" applyNumberFormat="1" applyFill="1" applyBorder="1" applyAlignment="1">
      <alignment horizontal="center" vertical="center" wrapText="1"/>
    </xf>
    <xf numFmtId="168" fontId="0" fillId="10" borderId="36" xfId="0" applyNumberFormat="1" applyFill="1" applyBorder="1" applyAlignment="1">
      <alignment horizontal="center" vertical="center" wrapText="1"/>
    </xf>
    <xf numFmtId="168" fontId="0" fillId="11" borderId="36" xfId="0" applyNumberFormat="1" applyFill="1" applyBorder="1" applyAlignment="1">
      <alignment horizontal="center" vertical="center" wrapText="1"/>
    </xf>
    <xf numFmtId="168" fontId="0" fillId="12" borderId="40" xfId="0" applyNumberFormat="1" applyFill="1" applyBorder="1" applyAlignment="1">
      <alignment horizontal="center" vertical="center" wrapText="1"/>
    </xf>
    <xf numFmtId="167" fontId="0" fillId="8" borderId="40" xfId="0" applyNumberFormat="1" applyFill="1" applyBorder="1" applyAlignment="1">
      <alignment horizontal="center" vertical="center" wrapText="1"/>
    </xf>
    <xf numFmtId="2" fontId="0" fillId="7" borderId="45" xfId="0" applyNumberFormat="1" applyFill="1" applyBorder="1" applyAlignment="1">
      <alignment vertical="center" wrapText="1"/>
    </xf>
    <xf numFmtId="2" fontId="0" fillId="7" borderId="46" xfId="0" applyNumberFormat="1" applyFill="1" applyBorder="1" applyAlignment="1">
      <alignment vertical="center" wrapText="1"/>
    </xf>
    <xf numFmtId="167" fontId="0" fillId="8" borderId="47" xfId="0" applyNumberFormat="1" applyFill="1" applyBorder="1" applyAlignment="1">
      <alignment horizontal="center" vertical="center" wrapText="1"/>
    </xf>
    <xf numFmtId="168" fontId="0" fillId="9" borderId="47" xfId="0" applyNumberFormat="1" applyFill="1" applyBorder="1" applyAlignment="1">
      <alignment horizontal="center" vertical="center" wrapText="1"/>
    </xf>
    <xf numFmtId="2" fontId="2" fillId="6" borderId="35" xfId="1" applyNumberFormat="1" applyFont="1" applyFill="1" applyBorder="1" applyAlignment="1">
      <alignment horizontal="center" vertical="center" wrapText="1"/>
    </xf>
    <xf numFmtId="1" fontId="0" fillId="8" borderId="47" xfId="0" applyNumberFormat="1" applyFill="1" applyBorder="1" applyAlignment="1">
      <alignment horizontal="center" vertical="center" wrapText="1"/>
    </xf>
    <xf numFmtId="1" fontId="0" fillId="9" borderId="47" xfId="0" applyNumberFormat="1" applyFill="1" applyBorder="1" applyAlignment="1">
      <alignment horizontal="center" vertical="center" wrapText="1"/>
    </xf>
    <xf numFmtId="1" fontId="0" fillId="8" borderId="36" xfId="0" applyNumberFormat="1" applyFill="1" applyBorder="1" applyAlignment="1">
      <alignment horizontal="center" vertical="center" wrapText="1"/>
    </xf>
    <xf numFmtId="1" fontId="0" fillId="10" borderId="36" xfId="0" applyNumberFormat="1" applyFill="1" applyBorder="1" applyAlignment="1">
      <alignment horizontal="center" vertical="center" wrapText="1"/>
    </xf>
    <xf numFmtId="1" fontId="0" fillId="11" borderId="36" xfId="0" applyNumberFormat="1" applyFill="1" applyBorder="1" applyAlignment="1">
      <alignment horizontal="center" vertical="center" wrapText="1"/>
    </xf>
    <xf numFmtId="1" fontId="0" fillId="8" borderId="40" xfId="0" applyNumberFormat="1" applyFill="1" applyBorder="1" applyAlignment="1">
      <alignment horizontal="center" vertical="center" wrapText="1"/>
    </xf>
    <xf numFmtId="1" fontId="0" fillId="12" borderId="40" xfId="0" applyNumberFormat="1" applyFill="1" applyBorder="1" applyAlignment="1">
      <alignment horizontal="center" vertical="center" wrapText="1"/>
    </xf>
    <xf numFmtId="0" fontId="2" fillId="7" borderId="60" xfId="0" applyFont="1" applyFill="1" applyBorder="1" applyAlignment="1">
      <alignment horizontal="center" vertical="center" wrapText="1"/>
    </xf>
    <xf numFmtId="0" fontId="2" fillId="7" borderId="0" xfId="0" applyFont="1" applyFill="1" applyAlignment="1">
      <alignment horizontal="center" vertical="center" wrapText="1"/>
    </xf>
    <xf numFmtId="2" fontId="0" fillId="7" borderId="0" xfId="0" applyNumberFormat="1" applyFill="1" applyAlignment="1">
      <alignment horizontal="center" vertical="center" wrapText="1"/>
    </xf>
    <xf numFmtId="9" fontId="2" fillId="6" borderId="0" xfId="1" applyFont="1" applyFill="1" applyAlignment="1">
      <alignment horizontal="center" vertical="center" wrapText="1"/>
    </xf>
    <xf numFmtId="166" fontId="2" fillId="5" borderId="0" xfId="0" applyNumberFormat="1" applyFont="1" applyFill="1" applyAlignment="1">
      <alignment horizontal="center" vertical="center" wrapText="1"/>
    </xf>
    <xf numFmtId="167" fontId="0" fillId="8" borderId="0" xfId="0" applyNumberFormat="1" applyFill="1" applyAlignment="1">
      <alignment horizontal="center" vertical="center" wrapText="1"/>
    </xf>
    <xf numFmtId="168" fontId="0" fillId="12" borderId="0" xfId="0" applyNumberFormat="1" applyFill="1" applyAlignment="1">
      <alignment horizontal="center" vertical="center" wrapText="1"/>
    </xf>
    <xf numFmtId="0" fontId="0" fillId="7" borderId="65" xfId="0" applyFill="1" applyBorder="1" applyAlignment="1">
      <alignment vertical="center" wrapText="1"/>
    </xf>
    <xf numFmtId="0" fontId="0" fillId="7" borderId="66" xfId="0" applyFill="1" applyBorder="1" applyAlignment="1">
      <alignment vertical="center" wrapText="1"/>
    </xf>
    <xf numFmtId="0" fontId="0" fillId="7" borderId="67" xfId="0" applyFill="1" applyBorder="1" applyAlignment="1">
      <alignment vertical="center" wrapText="1"/>
    </xf>
    <xf numFmtId="0" fontId="0" fillId="13" borderId="64" xfId="0" applyFill="1" applyBorder="1" applyAlignment="1">
      <alignment vertical="center" wrapText="1"/>
    </xf>
    <xf numFmtId="167" fontId="0" fillId="7" borderId="68" xfId="0" applyNumberFormat="1" applyFill="1" applyBorder="1" applyAlignment="1">
      <alignment vertical="center" wrapText="1"/>
    </xf>
    <xf numFmtId="0" fontId="0" fillId="7" borderId="69" xfId="0" applyFill="1" applyBorder="1" applyAlignment="1">
      <alignment vertical="center" wrapText="1"/>
    </xf>
    <xf numFmtId="167" fontId="0" fillId="7" borderId="69" xfId="0" applyNumberFormat="1" applyFill="1" applyBorder="1" applyAlignment="1">
      <alignment vertical="center" wrapText="1"/>
    </xf>
    <xf numFmtId="0" fontId="0" fillId="7" borderId="70" xfId="0" applyFill="1" applyBorder="1" applyAlignment="1">
      <alignment vertical="center" wrapText="1"/>
    </xf>
    <xf numFmtId="0" fontId="0" fillId="7" borderId="73" xfId="0" applyFill="1" applyBorder="1" applyAlignment="1">
      <alignment horizontal="center" vertical="center" wrapText="1"/>
    </xf>
    <xf numFmtId="0" fontId="0" fillId="7" borderId="74" xfId="0" applyFill="1" applyBorder="1" applyAlignment="1">
      <alignment vertical="center" wrapText="1"/>
    </xf>
    <xf numFmtId="0" fontId="0" fillId="7" borderId="75" xfId="0" applyFill="1" applyBorder="1" applyAlignment="1">
      <alignment vertical="center" wrapText="1"/>
    </xf>
    <xf numFmtId="0" fontId="0" fillId="7" borderId="76" xfId="0" applyFill="1" applyBorder="1" applyAlignment="1">
      <alignment vertical="center" wrapText="1"/>
    </xf>
    <xf numFmtId="0" fontId="0" fillId="13" borderId="73" xfId="0" applyFill="1" applyBorder="1" applyAlignment="1">
      <alignment vertical="center" wrapText="1"/>
    </xf>
    <xf numFmtId="167" fontId="0" fillId="7" borderId="77" xfId="0" applyNumberFormat="1" applyFill="1" applyBorder="1" applyAlignment="1">
      <alignment vertical="center" wrapText="1"/>
    </xf>
    <xf numFmtId="0" fontId="0" fillId="7" borderId="78" xfId="0" applyFill="1" applyBorder="1" applyAlignment="1">
      <alignment vertical="center" wrapText="1"/>
    </xf>
    <xf numFmtId="167" fontId="0" fillId="7" borderId="78" xfId="0" applyNumberFormat="1" applyFill="1" applyBorder="1" applyAlignment="1">
      <alignment vertical="center" wrapText="1"/>
    </xf>
    <xf numFmtId="0" fontId="0" fillId="7" borderId="79" xfId="0" applyFill="1" applyBorder="1" applyAlignment="1">
      <alignment vertical="center" wrapText="1"/>
    </xf>
    <xf numFmtId="0" fontId="0" fillId="7" borderId="82" xfId="0" applyFill="1" applyBorder="1" applyAlignment="1">
      <alignment vertical="center" wrapText="1"/>
    </xf>
    <xf numFmtId="0" fontId="0" fillId="7" borderId="83" xfId="0" applyFill="1" applyBorder="1" applyAlignment="1">
      <alignment vertical="center" wrapText="1"/>
    </xf>
    <xf numFmtId="0" fontId="0" fillId="7" borderId="84" xfId="0" applyFill="1" applyBorder="1" applyAlignment="1">
      <alignment vertical="center" wrapText="1"/>
    </xf>
    <xf numFmtId="167" fontId="0" fillId="7" borderId="85" xfId="0" applyNumberFormat="1" applyFill="1" applyBorder="1" applyAlignment="1">
      <alignment vertical="center" wrapText="1"/>
    </xf>
    <xf numFmtId="0" fontId="0" fillId="7" borderId="86" xfId="0" applyFill="1" applyBorder="1" applyAlignment="1">
      <alignment vertical="center" wrapText="1"/>
    </xf>
    <xf numFmtId="167" fontId="0" fillId="7" borderId="86" xfId="0" applyNumberFormat="1" applyFill="1" applyBorder="1" applyAlignment="1">
      <alignment vertical="center" wrapText="1"/>
    </xf>
    <xf numFmtId="0" fontId="0" fillId="7" borderId="87" xfId="0" applyFill="1" applyBorder="1" applyAlignment="1">
      <alignment vertical="center" wrapText="1"/>
    </xf>
    <xf numFmtId="0" fontId="0" fillId="7" borderId="91" xfId="0" applyFill="1" applyBorder="1" applyAlignment="1">
      <alignment vertical="center" wrapText="1"/>
    </xf>
    <xf numFmtId="0" fontId="0" fillId="7" borderId="92" xfId="0" applyFill="1" applyBorder="1" applyAlignment="1">
      <alignment vertical="center" wrapText="1"/>
    </xf>
    <xf numFmtId="0" fontId="0" fillId="7" borderId="93" xfId="0" applyFill="1" applyBorder="1" applyAlignment="1">
      <alignment vertical="center" wrapText="1"/>
    </xf>
    <xf numFmtId="0" fontId="0" fillId="13" borderId="31" xfId="0" applyFill="1" applyBorder="1" applyAlignment="1">
      <alignment vertical="center" wrapText="1"/>
    </xf>
    <xf numFmtId="167" fontId="0" fillId="7" borderId="94" xfId="0" applyNumberFormat="1" applyFill="1" applyBorder="1" applyAlignment="1">
      <alignment vertical="center" wrapText="1"/>
    </xf>
    <xf numFmtId="0" fontId="0" fillId="7" borderId="95" xfId="0" applyFill="1" applyBorder="1" applyAlignment="1">
      <alignment vertical="center" wrapText="1"/>
    </xf>
    <xf numFmtId="167" fontId="0" fillId="7" borderId="95" xfId="0" applyNumberFormat="1" applyFill="1" applyBorder="1" applyAlignment="1">
      <alignment vertical="center" wrapText="1"/>
    </xf>
    <xf numFmtId="0" fontId="0" fillId="7" borderId="96" xfId="0" applyFill="1" applyBorder="1" applyAlignment="1">
      <alignment vertical="center" wrapText="1"/>
    </xf>
    <xf numFmtId="14" fontId="0" fillId="13" borderId="64" xfId="0" applyNumberFormat="1" applyFill="1" applyBorder="1" applyAlignment="1">
      <alignment vertical="center" wrapText="1"/>
    </xf>
    <xf numFmtId="14" fontId="0" fillId="13" borderId="73" xfId="0" applyNumberFormat="1" applyFill="1" applyBorder="1" applyAlignment="1">
      <alignment vertical="center" wrapText="1"/>
    </xf>
    <xf numFmtId="14" fontId="0" fillId="13" borderId="31" xfId="0" applyNumberFormat="1" applyFill="1" applyBorder="1" applyAlignment="1">
      <alignment vertical="center" wrapText="1"/>
    </xf>
    <xf numFmtId="0" fontId="0" fillId="7" borderId="99" xfId="0" applyFill="1" applyBorder="1" applyAlignment="1">
      <alignment horizontal="center" vertical="center" wrapText="1"/>
    </xf>
    <xf numFmtId="0" fontId="0" fillId="7" borderId="100" xfId="0" applyFill="1" applyBorder="1" applyAlignment="1">
      <alignment horizontal="center" vertical="center" wrapText="1"/>
    </xf>
    <xf numFmtId="0" fontId="0" fillId="7" borderId="101" xfId="0" applyFill="1" applyBorder="1" applyAlignment="1">
      <alignment horizontal="center" vertical="center" wrapText="1"/>
    </xf>
    <xf numFmtId="0" fontId="0" fillId="7" borderId="102" xfId="0" applyFill="1" applyBorder="1" applyAlignment="1">
      <alignment horizontal="center" vertical="center" wrapText="1"/>
    </xf>
    <xf numFmtId="0" fontId="0" fillId="13" borderId="99" xfId="0" applyFill="1" applyBorder="1" applyAlignment="1">
      <alignment vertical="center" wrapText="1"/>
    </xf>
    <xf numFmtId="167" fontId="0" fillId="7" borderId="103" xfId="0" applyNumberFormat="1" applyFill="1" applyBorder="1" applyAlignment="1">
      <alignment vertical="center" wrapText="1"/>
    </xf>
    <xf numFmtId="167" fontId="0" fillId="7" borderId="104" xfId="0" applyNumberFormat="1" applyFill="1" applyBorder="1" applyAlignment="1">
      <alignment vertical="center" wrapText="1"/>
    </xf>
    <xf numFmtId="167" fontId="0" fillId="7" borderId="105" xfId="0" applyNumberFormat="1" applyFill="1" applyBorder="1" applyAlignment="1">
      <alignment vertical="center" wrapText="1"/>
    </xf>
    <xf numFmtId="0" fontId="0" fillId="7" borderId="108" xfId="0" applyFill="1" applyBorder="1" applyAlignment="1">
      <alignment horizontal="center" vertical="center" wrapText="1"/>
    </xf>
    <xf numFmtId="0" fontId="0" fillId="7" borderId="109" xfId="0" applyFill="1" applyBorder="1" applyAlignment="1">
      <alignment horizontal="center" vertical="center" wrapText="1"/>
    </xf>
    <xf numFmtId="0" fontId="0" fillId="7" borderId="110" xfId="0" applyFill="1" applyBorder="1" applyAlignment="1">
      <alignment horizontal="center" vertical="center" wrapText="1"/>
    </xf>
    <xf numFmtId="0" fontId="0" fillId="7" borderId="111" xfId="0" applyFill="1" applyBorder="1" applyAlignment="1">
      <alignment horizontal="center" vertical="center" wrapText="1"/>
    </xf>
    <xf numFmtId="0" fontId="0" fillId="13" borderId="108" xfId="0" applyFill="1" applyBorder="1" applyAlignment="1">
      <alignment vertical="center" wrapText="1"/>
    </xf>
    <xf numFmtId="167" fontId="0" fillId="7" borderId="112" xfId="0" applyNumberFormat="1" applyFill="1" applyBorder="1" applyAlignment="1">
      <alignment vertical="center" wrapText="1"/>
    </xf>
    <xf numFmtId="167" fontId="0" fillId="7" borderId="113" xfId="0" applyNumberFormat="1" applyFill="1" applyBorder="1" applyAlignment="1">
      <alignment vertical="center" wrapText="1"/>
    </xf>
    <xf numFmtId="167" fontId="0" fillId="7" borderId="114" xfId="0" applyNumberFormat="1" applyFill="1" applyBorder="1" applyAlignment="1">
      <alignment vertical="center" wrapText="1"/>
    </xf>
    <xf numFmtId="0" fontId="0" fillId="7" borderId="117" xfId="0" applyFill="1" applyBorder="1" applyAlignment="1">
      <alignment horizontal="center" vertical="center" wrapText="1"/>
    </xf>
    <xf numFmtId="0" fontId="0" fillId="7" borderId="118" xfId="0" applyFill="1" applyBorder="1" applyAlignment="1">
      <alignment horizontal="center" vertical="center" wrapText="1"/>
    </xf>
    <xf numFmtId="0" fontId="0" fillId="7" borderId="119" xfId="0" applyFill="1" applyBorder="1" applyAlignment="1">
      <alignment horizontal="center" vertical="center" wrapText="1"/>
    </xf>
    <xf numFmtId="0" fontId="0" fillId="7" borderId="120" xfId="0" applyFill="1" applyBorder="1" applyAlignment="1">
      <alignment horizontal="center" vertical="center" wrapText="1"/>
    </xf>
    <xf numFmtId="0" fontId="0" fillId="13" borderId="117" xfId="0" applyFill="1" applyBorder="1" applyAlignment="1">
      <alignment vertical="center" wrapText="1"/>
    </xf>
    <xf numFmtId="167" fontId="0" fillId="7" borderId="121" xfId="0" applyNumberFormat="1" applyFill="1" applyBorder="1" applyAlignment="1">
      <alignment vertical="center" wrapText="1"/>
    </xf>
    <xf numFmtId="167" fontId="0" fillId="7" borderId="122" xfId="0" applyNumberFormat="1" applyFill="1" applyBorder="1" applyAlignment="1">
      <alignment vertical="center" wrapText="1"/>
    </xf>
    <xf numFmtId="167" fontId="0" fillId="7" borderId="123" xfId="0" applyNumberFormat="1" applyFill="1" applyBorder="1" applyAlignment="1">
      <alignment vertical="center" wrapText="1"/>
    </xf>
    <xf numFmtId="167" fontId="0" fillId="0" borderId="0" xfId="0" applyNumberFormat="1"/>
    <xf numFmtId="2" fontId="0" fillId="7" borderId="124" xfId="0" applyNumberFormat="1" applyFill="1" applyBorder="1" applyAlignment="1">
      <alignment vertical="center" wrapText="1"/>
    </xf>
    <xf numFmtId="0" fontId="0" fillId="7" borderId="126" xfId="0" applyFill="1" applyBorder="1" applyAlignment="1">
      <alignment vertical="center" wrapText="1"/>
    </xf>
    <xf numFmtId="0" fontId="0" fillId="7" borderId="128" xfId="0" applyFill="1" applyBorder="1" applyAlignment="1">
      <alignment vertical="center" wrapText="1"/>
    </xf>
    <xf numFmtId="0" fontId="0" fillId="7" borderId="129" xfId="0" applyFill="1" applyBorder="1" applyAlignment="1">
      <alignment vertical="center" wrapText="1"/>
    </xf>
    <xf numFmtId="169" fontId="0" fillId="0" borderId="0" xfId="0" applyNumberFormat="1"/>
    <xf numFmtId="0" fontId="0" fillId="7" borderId="132" xfId="0" applyFill="1" applyBorder="1" applyAlignment="1">
      <alignment vertical="center" wrapText="1"/>
    </xf>
    <xf numFmtId="169" fontId="0" fillId="13" borderId="132" xfId="0" applyNumberFormat="1" applyFill="1" applyBorder="1" applyAlignment="1">
      <alignment horizontal="right" vertical="center" wrapText="1"/>
    </xf>
    <xf numFmtId="0" fontId="0" fillId="7" borderId="134" xfId="0" applyFill="1" applyBorder="1" applyAlignment="1">
      <alignment vertical="center" wrapText="1"/>
    </xf>
    <xf numFmtId="169" fontId="0" fillId="7" borderId="135" xfId="0" applyNumberFormat="1" applyFill="1" applyBorder="1" applyAlignment="1">
      <alignment vertical="center" wrapText="1"/>
    </xf>
    <xf numFmtId="0" fontId="0" fillId="7" borderId="126" xfId="0" applyFill="1" applyBorder="1" applyAlignment="1">
      <alignment horizontal="left" vertical="center" wrapText="1"/>
    </xf>
    <xf numFmtId="0" fontId="0" fillId="7" borderId="136" xfId="0" applyFill="1" applyBorder="1" applyAlignment="1">
      <alignment vertical="center" wrapText="1"/>
    </xf>
    <xf numFmtId="0" fontId="0" fillId="7" borderId="135" xfId="0" applyFill="1" applyBorder="1" applyAlignment="1">
      <alignment vertical="center" wrapText="1"/>
    </xf>
    <xf numFmtId="0" fontId="0" fillId="7" borderId="140" xfId="0" applyFill="1" applyBorder="1" applyAlignment="1">
      <alignment vertical="center" wrapText="1"/>
    </xf>
    <xf numFmtId="0" fontId="0" fillId="7" borderId="141" xfId="0" applyFill="1" applyBorder="1" applyAlignment="1">
      <alignment vertical="center" wrapText="1"/>
    </xf>
    <xf numFmtId="0" fontId="0" fillId="7" borderId="33" xfId="0" applyFill="1" applyBorder="1" applyAlignment="1">
      <alignment horizontal="center" vertical="center" wrapText="1"/>
    </xf>
    <xf numFmtId="0" fontId="2" fillId="7" borderId="31" xfId="0" applyFont="1" applyFill="1" applyBorder="1" applyAlignment="1">
      <alignment horizontal="center" vertical="center" wrapText="1"/>
    </xf>
    <xf numFmtId="9" fontId="2" fillId="6" borderId="31" xfId="1" applyFont="1" applyFill="1" applyBorder="1" applyAlignment="1">
      <alignment horizontal="center" vertical="center" wrapText="1"/>
    </xf>
    <xf numFmtId="166" fontId="2" fillId="5" borderId="31" xfId="0" applyNumberFormat="1" applyFont="1" applyFill="1" applyBorder="1" applyAlignment="1">
      <alignment horizontal="center" vertical="center" wrapText="1"/>
    </xf>
    <xf numFmtId="0" fontId="0" fillId="7" borderId="0" xfId="0" applyFill="1" applyAlignment="1">
      <alignment horizontal="center" vertical="center" wrapText="1"/>
    </xf>
    <xf numFmtId="0" fontId="0" fillId="7" borderId="64" xfId="0" applyFill="1" applyBorder="1" applyAlignment="1">
      <alignment horizontal="center" vertical="center" wrapText="1"/>
    </xf>
    <xf numFmtId="0" fontId="0" fillId="7" borderId="81" xfId="0" applyFill="1" applyBorder="1" applyAlignment="1">
      <alignment horizontal="center" vertical="center" wrapText="1"/>
    </xf>
    <xf numFmtId="0" fontId="0" fillId="7" borderId="90" xfId="0" applyFill="1" applyBorder="1" applyAlignment="1">
      <alignment horizontal="center" vertical="center" wrapText="1"/>
    </xf>
    <xf numFmtId="0" fontId="0" fillId="7" borderId="137" xfId="0" applyFill="1" applyBorder="1" applyAlignment="1">
      <alignment vertical="center" wrapText="1"/>
    </xf>
    <xf numFmtId="0" fontId="0" fillId="7" borderId="130" xfId="0" applyFill="1" applyBorder="1" applyAlignment="1">
      <alignment vertical="center" wrapText="1"/>
    </xf>
    <xf numFmtId="165" fontId="6" fillId="0" borderId="132" xfId="0" applyNumberFormat="1" applyFont="1" applyBorder="1" applyAlignment="1">
      <alignment horizontal="right" vertical="center" wrapText="1"/>
    </xf>
    <xf numFmtId="165" fontId="6" fillId="0" borderId="132" xfId="0" applyNumberFormat="1" applyFont="1" applyBorder="1" applyAlignment="1">
      <alignment vertical="center" wrapText="1"/>
    </xf>
    <xf numFmtId="165" fontId="6" fillId="0" borderId="126" xfId="0" applyNumberFormat="1" applyFont="1" applyBorder="1" applyAlignment="1">
      <alignment vertical="center" wrapText="1"/>
    </xf>
    <xf numFmtId="164" fontId="6" fillId="0" borderId="126" xfId="0" applyNumberFormat="1" applyFont="1" applyBorder="1" applyAlignment="1">
      <alignment vertical="center" wrapText="1"/>
    </xf>
    <xf numFmtId="0" fontId="7" fillId="14" borderId="31" xfId="0" applyFont="1" applyFill="1" applyBorder="1" applyAlignment="1">
      <alignment horizontal="center" vertical="center" wrapText="1"/>
    </xf>
    <xf numFmtId="4" fontId="0" fillId="0" borderId="0" xfId="0" applyNumberFormat="1"/>
    <xf numFmtId="0" fontId="8" fillId="0" borderId="0" xfId="0" applyFont="1"/>
    <xf numFmtId="4" fontId="8" fillId="0" borderId="0" xfId="0" applyNumberFormat="1" applyFont="1"/>
    <xf numFmtId="0" fontId="2" fillId="7" borderId="106" xfId="0" applyFont="1" applyFill="1" applyBorder="1" applyAlignment="1">
      <alignment horizontal="center" vertical="center" wrapText="1"/>
    </xf>
    <xf numFmtId="0" fontId="2" fillId="7" borderId="115" xfId="0" applyFont="1" applyFill="1" applyBorder="1" applyAlignment="1">
      <alignment horizontal="center" vertical="center" wrapText="1"/>
    </xf>
    <xf numFmtId="0" fontId="0" fillId="7" borderId="83" xfId="0" applyFill="1" applyBorder="1" applyAlignment="1">
      <alignment horizontal="center" vertical="center" wrapText="1"/>
    </xf>
    <xf numFmtId="0" fontId="0" fillId="7" borderId="92" xfId="0" applyFill="1" applyBorder="1" applyAlignment="1">
      <alignment horizontal="center" vertical="center" wrapText="1"/>
    </xf>
    <xf numFmtId="0" fontId="0" fillId="7" borderId="107" xfId="0" applyFill="1" applyBorder="1" applyAlignment="1">
      <alignment horizontal="center" vertical="center" wrapText="1"/>
    </xf>
    <xf numFmtId="0" fontId="0" fillId="7" borderId="116" xfId="0" applyFill="1" applyBorder="1" applyAlignment="1">
      <alignment horizontal="center" vertical="center" wrapText="1"/>
    </xf>
    <xf numFmtId="0" fontId="0" fillId="7" borderId="81" xfId="0" applyFill="1" applyBorder="1" applyAlignment="1">
      <alignment horizontal="center" vertical="center" wrapText="1"/>
    </xf>
    <xf numFmtId="0" fontId="0" fillId="7" borderId="90" xfId="0" applyFill="1" applyBorder="1" applyAlignment="1">
      <alignment horizontal="center" vertical="center" wrapText="1"/>
    </xf>
    <xf numFmtId="0" fontId="2" fillId="7" borderId="71" xfId="0" applyFont="1" applyFill="1" applyBorder="1" applyAlignment="1">
      <alignment horizontal="center" vertical="center" wrapText="1"/>
    </xf>
    <xf numFmtId="0" fontId="2" fillId="7" borderId="88" xfId="0" applyFont="1" applyFill="1" applyBorder="1" applyAlignment="1">
      <alignment horizontal="center" vertical="center" wrapText="1"/>
    </xf>
    <xf numFmtId="0" fontId="0" fillId="7" borderId="28" xfId="0" applyFill="1" applyBorder="1" applyAlignment="1">
      <alignment horizontal="center" vertical="center" wrapText="1"/>
    </xf>
    <xf numFmtId="0" fontId="0" fillId="7" borderId="37" xfId="0" applyFill="1" applyBorder="1" applyAlignment="1">
      <alignment horizontal="center" vertical="center" wrapText="1"/>
    </xf>
    <xf numFmtId="0" fontId="0" fillId="7" borderId="72" xfId="0" applyFill="1" applyBorder="1" applyAlignment="1">
      <alignment horizontal="center" vertical="center" wrapText="1"/>
    </xf>
    <xf numFmtId="0" fontId="0" fillId="7" borderId="59" xfId="0" applyFill="1" applyBorder="1" applyAlignment="1">
      <alignment horizontal="center" vertical="center" wrapText="1"/>
    </xf>
    <xf numFmtId="0" fontId="0" fillId="7" borderId="0" xfId="0" applyFill="1" applyAlignment="1">
      <alignment horizontal="center" vertical="center" wrapText="1"/>
    </xf>
    <xf numFmtId="0" fontId="0" fillId="7" borderId="89" xfId="0" applyFill="1" applyBorder="1" applyAlignment="1">
      <alignment horizontal="center" vertical="center" wrapText="1"/>
    </xf>
    <xf numFmtId="0" fontId="2" fillId="7" borderId="97" xfId="0" applyFont="1" applyFill="1" applyBorder="1" applyAlignment="1">
      <alignment horizontal="center" vertical="center" wrapText="1"/>
    </xf>
    <xf numFmtId="0" fontId="0" fillId="7" borderId="66" xfId="0" applyFill="1" applyBorder="1" applyAlignment="1">
      <alignment horizontal="center" vertical="center" wrapText="1"/>
    </xf>
    <xf numFmtId="0" fontId="0" fillId="7" borderId="98" xfId="0" applyFill="1" applyBorder="1" applyAlignment="1">
      <alignment horizontal="center" vertical="center" wrapText="1"/>
    </xf>
    <xf numFmtId="0" fontId="0" fillId="7" borderId="64" xfId="0" applyFill="1" applyBorder="1" applyAlignment="1">
      <alignment horizontal="center" vertical="center" wrapText="1"/>
    </xf>
    <xf numFmtId="0" fontId="2" fillId="7" borderId="55"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49" xfId="0" applyFont="1" applyFill="1" applyBorder="1" applyAlignment="1">
      <alignment horizontal="center" vertical="center" wrapText="1"/>
    </xf>
    <xf numFmtId="0" fontId="2" fillId="7" borderId="54"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50"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0" fillId="7" borderId="51" xfId="0" applyFill="1" applyBorder="1" applyAlignment="1">
      <alignment horizontal="center" vertical="center" wrapText="1"/>
    </xf>
    <xf numFmtId="0" fontId="2" fillId="7" borderId="62" xfId="0" applyFont="1" applyFill="1" applyBorder="1" applyAlignment="1">
      <alignment horizontal="center" vertical="center" wrapText="1"/>
    </xf>
    <xf numFmtId="0" fontId="0" fillId="7" borderId="50" xfId="0" applyFill="1" applyBorder="1" applyAlignment="1">
      <alignment horizontal="center" vertical="center" wrapText="1"/>
    </xf>
    <xf numFmtId="0" fontId="0" fillId="7" borderId="75" xfId="0" applyFill="1" applyBorder="1" applyAlignment="1">
      <alignment horizontal="center" vertical="center" wrapText="1"/>
    </xf>
    <xf numFmtId="0" fontId="0" fillId="7" borderId="57" xfId="0" applyFill="1" applyBorder="1" applyAlignment="1">
      <alignment horizontal="center" vertical="center" wrapText="1"/>
    </xf>
    <xf numFmtId="0" fontId="0" fillId="7" borderId="80" xfId="0" applyFill="1" applyBorder="1" applyAlignment="1">
      <alignment horizontal="center" vertical="center" wrapText="1"/>
    </xf>
    <xf numFmtId="0" fontId="0" fillId="7" borderId="63" xfId="0" applyFill="1" applyBorder="1" applyAlignment="1">
      <alignment horizontal="center" vertical="center" wrapText="1"/>
    </xf>
    <xf numFmtId="0" fontId="0" fillId="7" borderId="78" xfId="0" applyFill="1" applyBorder="1" applyAlignment="1">
      <alignment horizontal="center" vertical="center" wrapText="1"/>
    </xf>
    <xf numFmtId="0" fontId="0" fillId="7" borderId="48"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41" xfId="0"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61" xfId="0" applyFont="1" applyFill="1" applyBorder="1" applyAlignment="1">
      <alignment horizontal="center" vertical="center" wrapText="1"/>
    </xf>
    <xf numFmtId="0" fontId="2" fillId="5" borderId="3" xfId="0" applyFont="1" applyFill="1" applyBorder="1" applyAlignment="1">
      <alignment horizontal="center" vertical="center" wrapText="1"/>
    </xf>
    <xf numFmtId="2" fontId="0" fillId="7" borderId="56" xfId="0" applyNumberFormat="1" applyFill="1" applyBorder="1" applyAlignment="1">
      <alignment horizontal="center" vertical="center" wrapText="1"/>
    </xf>
    <xf numFmtId="2" fontId="0" fillId="7" borderId="58" xfId="0" applyNumberFormat="1" applyFill="1" applyBorder="1" applyAlignment="1">
      <alignment horizontal="center" vertical="center" wrapText="1"/>
    </xf>
    <xf numFmtId="2" fontId="0" fillId="7" borderId="57" xfId="0" applyNumberFormat="1" applyFill="1" applyBorder="1" applyAlignment="1">
      <alignment horizontal="center" vertical="center" wrapText="1"/>
    </xf>
    <xf numFmtId="2" fontId="0" fillId="7" borderId="59" xfId="0" applyNumberFormat="1" applyFill="1" applyBorder="1" applyAlignment="1">
      <alignment horizontal="center" vertical="center" wrapText="1"/>
    </xf>
    <xf numFmtId="9" fontId="2" fillId="6" borderId="55" xfId="1" applyFont="1" applyFill="1" applyBorder="1" applyAlignment="1">
      <alignment horizontal="center" vertical="center" wrapText="1"/>
    </xf>
    <xf numFmtId="9" fontId="2" fillId="6" borderId="31" xfId="1" applyFont="1" applyFill="1" applyBorder="1" applyAlignment="1">
      <alignment horizontal="center" vertical="center" wrapText="1"/>
    </xf>
    <xf numFmtId="166" fontId="2" fillId="5" borderId="55" xfId="0" applyNumberFormat="1" applyFont="1" applyFill="1" applyBorder="1" applyAlignment="1">
      <alignment horizontal="center" vertical="center" wrapText="1"/>
    </xf>
    <xf numFmtId="166" fontId="2" fillId="5" borderId="31" xfId="0" applyNumberFormat="1" applyFont="1" applyFill="1" applyBorder="1" applyAlignment="1">
      <alignment horizontal="center" vertical="center" wrapText="1"/>
    </xf>
    <xf numFmtId="0" fontId="2" fillId="7" borderId="34"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0" fillId="7" borderId="42" xfId="0" applyFill="1" applyBorder="1" applyAlignment="1">
      <alignment horizontal="center" vertical="center" wrapText="1"/>
    </xf>
    <xf numFmtId="0" fontId="0" fillId="7" borderId="43" xfId="0" applyFill="1" applyBorder="1" applyAlignment="1">
      <alignment horizontal="center" vertical="center" wrapText="1"/>
    </xf>
    <xf numFmtId="0" fontId="0" fillId="7" borderId="29"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44" xfId="0" applyFill="1" applyBorder="1" applyAlignment="1">
      <alignment horizontal="center" vertical="center" wrapText="1"/>
    </xf>
    <xf numFmtId="0" fontId="0" fillId="7" borderId="30" xfId="0" applyFill="1" applyBorder="1" applyAlignment="1">
      <alignment horizontal="center" vertical="center" wrapText="1"/>
    </xf>
    <xf numFmtId="0" fontId="0" fillId="7" borderId="39" xfId="0" applyFill="1" applyBorder="1" applyAlignment="1">
      <alignment horizontal="center" vertical="center" wrapText="1"/>
    </xf>
    <xf numFmtId="0" fontId="0" fillId="7" borderId="52" xfId="0" applyFill="1" applyBorder="1" applyAlignment="1">
      <alignment horizontal="center" vertical="center" wrapText="1"/>
    </xf>
    <xf numFmtId="0" fontId="0" fillId="7" borderId="53" xfId="0"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5" fillId="7" borderId="126" xfId="0" applyFont="1" applyFill="1" applyBorder="1" applyAlignment="1">
      <alignment horizontal="center" vertical="center" wrapText="1"/>
    </xf>
    <xf numFmtId="0" fontId="5" fillId="7" borderId="132" xfId="0" applyFont="1" applyFill="1" applyBorder="1" applyAlignment="1">
      <alignment horizontal="center" vertical="center" wrapText="1"/>
    </xf>
    <xf numFmtId="0" fontId="2" fillId="7" borderId="125" xfId="0" applyFont="1" applyFill="1" applyBorder="1" applyAlignment="1">
      <alignment horizontal="center" vertical="center" wrapText="1"/>
    </xf>
    <xf numFmtId="0" fontId="2" fillId="7" borderId="131" xfId="0" applyFont="1" applyFill="1" applyBorder="1" applyAlignment="1">
      <alignment horizontal="center" vertical="center" wrapText="1"/>
    </xf>
    <xf numFmtId="0" fontId="0" fillId="7" borderId="126" xfId="0" applyFill="1" applyBorder="1" applyAlignment="1">
      <alignment horizontal="center" vertical="center" wrapText="1"/>
    </xf>
    <xf numFmtId="0" fontId="0" fillId="7" borderId="132" xfId="0" applyFill="1" applyBorder="1" applyAlignment="1">
      <alignment horizontal="center" vertical="center" wrapText="1"/>
    </xf>
    <xf numFmtId="0" fontId="0" fillId="7" borderId="127" xfId="0" applyFill="1" applyBorder="1" applyAlignment="1">
      <alignment horizontal="center" vertical="center" wrapText="1"/>
    </xf>
    <xf numFmtId="0" fontId="0" fillId="7" borderId="133" xfId="0" applyFill="1" applyBorder="1" applyAlignment="1">
      <alignment horizontal="center" vertical="center" wrapText="1"/>
    </xf>
    <xf numFmtId="0" fontId="2" fillId="7" borderId="138" xfId="0" applyFont="1" applyFill="1" applyBorder="1" applyAlignment="1">
      <alignment horizontal="center" vertical="center" wrapText="1"/>
    </xf>
    <xf numFmtId="0" fontId="2" fillId="7" borderId="139" xfId="0" applyFont="1" applyFill="1" applyBorder="1" applyAlignment="1">
      <alignment horizontal="center" vertical="center" wrapText="1"/>
    </xf>
  </cellXfs>
  <cellStyles count="2">
    <cellStyle name="Normal" xfId="0" builtinId="0"/>
    <cellStyle name="Porcentaje" xfId="1" builtinId="5"/>
  </cellStyles>
  <dxfs count="130">
    <dxf>
      <font>
        <b/>
        <i val="0"/>
      </font>
      <fill>
        <patternFill>
          <bgColor rgb="FFFF0000"/>
        </patternFill>
      </fill>
    </dxf>
    <dxf>
      <font>
        <b/>
        <i val="0"/>
      </font>
      <fill>
        <patternFill>
          <bgColor rgb="FFFFFF00"/>
        </patternFill>
      </fill>
    </dxf>
    <dxf>
      <font>
        <b/>
        <i val="0"/>
      </font>
      <fill>
        <patternFill>
          <bgColor rgb="FF008000"/>
        </patternFill>
      </fill>
    </dxf>
    <dxf>
      <font>
        <b/>
        <i val="0"/>
      </font>
      <fill>
        <patternFill>
          <bgColor rgb="FFFF9933"/>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i val="0"/>
      </font>
      <fill>
        <patternFill>
          <bgColor rgb="FFFF9900"/>
        </patternFill>
      </fill>
    </dxf>
    <dxf>
      <font>
        <b/>
        <i val="0"/>
      </font>
      <fill>
        <patternFill>
          <bgColor rgb="FFFFFF00"/>
        </patternFill>
      </fill>
    </dxf>
    <dxf>
      <font>
        <b val="0"/>
        <i/>
      </font>
      <fill>
        <patternFill>
          <bgColor rgb="FF00B050"/>
        </patternFill>
      </fill>
    </dxf>
    <dxf>
      <font>
        <b/>
        <i val="0"/>
      </font>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i val="0"/>
      </font>
      <fill>
        <patternFill>
          <bgColor rgb="FFFF9900"/>
        </patternFill>
      </fill>
    </dxf>
    <dxf>
      <font>
        <b/>
        <i val="0"/>
      </font>
      <fill>
        <patternFill>
          <bgColor rgb="FFFFFF00"/>
        </patternFill>
      </fill>
    </dxf>
    <dxf>
      <font>
        <b val="0"/>
        <i/>
      </font>
      <fill>
        <patternFill>
          <bgColor rgb="FF00B050"/>
        </patternFill>
      </fill>
    </dxf>
    <dxf>
      <font>
        <b/>
        <i val="0"/>
      </font>
      <fill>
        <patternFill>
          <bgColor rgb="FF009900"/>
        </patternFill>
      </fill>
    </dxf>
    <dxf>
      <font>
        <b/>
        <i val="0"/>
      </font>
      <fill>
        <patternFill>
          <bgColor rgb="FFFF0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i val="0"/>
      </font>
      <fill>
        <patternFill>
          <bgColor rgb="FFFFFF00"/>
        </patternFill>
      </fill>
    </dxf>
    <dxf>
      <font>
        <b/>
        <i val="0"/>
      </font>
      <fill>
        <patternFill>
          <bgColor rgb="FF008000"/>
        </patternFill>
      </fill>
    </dxf>
    <dxf>
      <font>
        <b/>
        <i val="0"/>
      </font>
      <fill>
        <patternFill>
          <bgColor rgb="FFFF9933"/>
        </patternFill>
      </fill>
    </dxf>
    <dxf>
      <font>
        <b/>
        <i val="0"/>
      </font>
      <fill>
        <patternFill>
          <bgColor rgb="FFFF0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i val="0"/>
      </font>
      <fill>
        <patternFill>
          <bgColor rgb="FFFFFF00"/>
        </patternFill>
      </fill>
    </dxf>
    <dxf>
      <font>
        <b/>
        <i val="0"/>
      </font>
      <fill>
        <patternFill>
          <bgColor rgb="FF008000"/>
        </patternFill>
      </fill>
    </dxf>
    <dxf>
      <font>
        <b/>
        <i val="0"/>
      </font>
      <fill>
        <patternFill>
          <bgColor rgb="FFFF9933"/>
        </patternFill>
      </fill>
    </dxf>
    <dxf>
      <font>
        <b/>
        <i val="0"/>
      </font>
      <fill>
        <patternFill>
          <bgColor rgb="FFFF0000"/>
        </patternFill>
      </fill>
    </dxf>
    <dxf>
      <font>
        <b/>
        <i val="0"/>
      </font>
      <fill>
        <patternFill>
          <bgColor rgb="FFFFFF00"/>
        </patternFill>
      </fill>
    </dxf>
    <dxf>
      <font>
        <b/>
        <i val="0"/>
      </font>
      <fill>
        <patternFill>
          <bgColor rgb="FF008000"/>
        </patternFill>
      </fill>
    </dxf>
    <dxf>
      <font>
        <b/>
        <i val="0"/>
      </font>
      <fill>
        <patternFill>
          <bgColor rgb="FFFF9933"/>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ont>
        <b/>
        <i val="0"/>
      </font>
      <fill>
        <patternFill>
          <bgColor rgb="FFFF6600"/>
        </patternFill>
      </fill>
    </dxf>
    <dxf>
      <font>
        <b/>
        <i val="0"/>
      </font>
      <fill>
        <patternFill>
          <bgColor rgb="FFFFFF00"/>
        </patternFill>
      </fill>
    </dxf>
    <dxf>
      <font>
        <b/>
        <i val="0"/>
      </font>
      <fill>
        <patternFill>
          <bgColor rgb="FF008000"/>
        </patternFill>
      </fill>
    </dxf>
    <dxf>
      <font>
        <b/>
        <i val="0"/>
      </font>
      <fill>
        <patternFill>
          <bgColor rgb="FFFF0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i val="0"/>
      </font>
      <fill>
        <patternFill>
          <bgColor rgb="FFFF9900"/>
        </patternFill>
      </fill>
    </dxf>
    <dxf>
      <font>
        <b/>
        <i val="0"/>
      </font>
      <fill>
        <patternFill>
          <bgColor rgb="FFFFFF00"/>
        </patternFill>
      </fill>
    </dxf>
    <dxf>
      <font>
        <b val="0"/>
        <i/>
      </font>
      <fill>
        <patternFill>
          <bgColor rgb="FF00B050"/>
        </patternFill>
      </fill>
    </dxf>
    <dxf>
      <font>
        <b/>
        <i val="0"/>
      </font>
      <fill>
        <patternFill>
          <bgColor rgb="FF0099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
      <font>
        <b/>
        <i val="0"/>
      </font>
      <fill>
        <patternFill>
          <bgColor rgb="FFFF0000"/>
        </patternFill>
      </fill>
    </dxf>
    <dxf>
      <font>
        <b/>
        <i val="0"/>
      </font>
      <fill>
        <patternFill>
          <bgColor rgb="FFFF9900"/>
        </patternFill>
      </fill>
    </dxf>
    <dxf>
      <font>
        <b/>
        <i val="0"/>
      </font>
      <fill>
        <patternFill>
          <bgColor rgb="FFFFFF00"/>
        </patternFill>
      </fill>
    </dxf>
    <dxf>
      <font>
        <b val="0"/>
        <i/>
      </font>
      <fill>
        <patternFill>
          <bgColor rgb="FF00B050"/>
        </patternFill>
      </fill>
    </dxf>
    <dxf>
      <font>
        <b/>
        <i val="0"/>
      </font>
      <fill>
        <patternFill>
          <bgColor rgb="FF009900"/>
        </patternFill>
      </fill>
    </dxf>
    <dxf>
      <font>
        <b/>
        <i val="0"/>
      </font>
      <fill>
        <patternFill>
          <bgColor rgb="FFFF0000"/>
        </patternFill>
      </fill>
    </dxf>
    <dxf>
      <fill>
        <patternFill>
          <bgColor rgb="FFFF0000"/>
        </patternFill>
      </fill>
    </dxf>
    <dxf>
      <fill>
        <patternFill>
          <bgColor rgb="FFFF6600"/>
        </patternFill>
      </fill>
    </dxf>
    <dxf>
      <fill>
        <patternFill>
          <bgColor rgb="FFFFFF00"/>
        </patternFill>
      </fill>
    </dxf>
    <dxf>
      <fill>
        <patternFill>
          <bgColor rgb="FF008000"/>
        </patternFill>
      </fill>
    </dxf>
    <dxf>
      <fill>
        <patternFill>
          <bgColor rgb="FFFF0000"/>
        </patternFill>
      </fill>
    </dxf>
    <dxf>
      <fill>
        <patternFill>
          <bgColor rgb="FFFF0000"/>
        </patternFill>
      </fill>
    </dxf>
    <dxf>
      <fill>
        <patternFill>
          <bgColor rgb="FFFF9900"/>
        </patternFill>
      </fill>
    </dxf>
    <dxf>
      <fill>
        <patternFill>
          <bgColor rgb="FFFFFF00"/>
        </patternFill>
      </fill>
    </dxf>
    <dxf>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2</xdr:col>
      <xdr:colOff>327660</xdr:colOff>
      <xdr:row>3</xdr:row>
      <xdr:rowOff>129540</xdr:rowOff>
    </xdr:to>
    <xdr:pic>
      <xdr:nvPicPr>
        <xdr:cNvPr id="2" name="Imagen 9">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 y="28575"/>
          <a:ext cx="306324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0</xdr:row>
      <xdr:rowOff>28575</xdr:rowOff>
    </xdr:from>
    <xdr:to>
      <xdr:col>1</xdr:col>
      <xdr:colOff>2085975</xdr:colOff>
      <xdr:row>3</xdr:row>
      <xdr:rowOff>34290</xdr:rowOff>
    </xdr:to>
    <xdr:pic>
      <xdr:nvPicPr>
        <xdr:cNvPr id="3" name="Imagen 9">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 y="28575"/>
          <a:ext cx="243649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152400</xdr:colOff>
      <xdr:row>0</xdr:row>
      <xdr:rowOff>28575</xdr:rowOff>
    </xdr:from>
    <xdr:ext cx="3114675" cy="1000125"/>
    <xdr:pic>
      <xdr:nvPicPr>
        <xdr:cNvPr id="2" name="Imagen 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 y="28575"/>
          <a:ext cx="31146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152400</xdr:colOff>
      <xdr:row>0</xdr:row>
      <xdr:rowOff>28575</xdr:rowOff>
    </xdr:from>
    <xdr:ext cx="2473325" cy="904875"/>
    <xdr:pic>
      <xdr:nvPicPr>
        <xdr:cNvPr id="3" name="Imagen 9">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420" y="28575"/>
          <a:ext cx="24733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workbookViewId="0">
      <selection activeCell="G23" sqref="G23"/>
    </sheetView>
  </sheetViews>
  <sheetFormatPr defaultColWidth="9.140625" defaultRowHeight="15"/>
  <cols>
    <col min="1" max="1" width="7.85546875" customWidth="1"/>
    <col min="2" max="2" width="32.28515625" customWidth="1"/>
    <col min="3" max="3" width="10.7109375" customWidth="1"/>
    <col min="4" max="4" width="42.85546875" customWidth="1"/>
    <col min="5" max="5" width="11.5703125" customWidth="1"/>
    <col min="6" max="6" width="10.85546875" customWidth="1"/>
    <col min="7" max="10" width="13.7109375" customWidth="1"/>
    <col min="11" max="11" width="7.7109375" style="97" customWidth="1"/>
    <col min="12" max="12" width="3.28515625" customWidth="1"/>
    <col min="13" max="13" width="8.7109375" style="97" customWidth="1"/>
    <col min="14" max="14" width="35" customWidth="1"/>
    <col min="15" max="256" width="11.42578125" customWidth="1"/>
  </cols>
  <sheetData>
    <row r="1" spans="1:14" ht="81.75" customHeight="1" thickTop="1" thickBot="1">
      <c r="A1" s="202"/>
      <c r="B1" s="203"/>
      <c r="C1" s="203"/>
      <c r="D1" s="204" t="s">
        <v>0</v>
      </c>
      <c r="E1" s="204"/>
      <c r="F1" s="204"/>
      <c r="G1" s="204"/>
      <c r="H1" s="204"/>
      <c r="I1" s="204"/>
      <c r="J1" s="204"/>
      <c r="K1" s="204"/>
      <c r="L1" s="204"/>
      <c r="M1" s="204"/>
      <c r="N1" s="205"/>
    </row>
    <row r="2" spans="1:14" ht="40.5" customHeight="1" thickTop="1" thickBot="1">
      <c r="A2" s="206" t="s">
        <v>1</v>
      </c>
      <c r="B2" s="207"/>
      <c r="C2" s="208" t="s">
        <v>2</v>
      </c>
      <c r="D2" s="209"/>
      <c r="E2" s="210" t="s">
        <v>3</v>
      </c>
      <c r="F2" s="211"/>
      <c r="G2" s="208" t="s">
        <v>4</v>
      </c>
      <c r="H2" s="212"/>
      <c r="I2" s="213"/>
      <c r="J2" s="214" t="s">
        <v>5</v>
      </c>
      <c r="K2" s="170"/>
      <c r="L2" s="170"/>
      <c r="M2" s="215"/>
      <c r="N2" s="1">
        <v>2020</v>
      </c>
    </row>
    <row r="3" spans="1:14" ht="16.5" customHeight="1" thickTop="1" thickBot="1">
      <c r="A3" s="169" t="s">
        <v>6</v>
      </c>
      <c r="B3" s="170"/>
      <c r="C3" s="170"/>
      <c r="D3" s="170"/>
      <c r="E3" s="170"/>
      <c r="F3" s="170"/>
      <c r="G3" s="170"/>
      <c r="H3" s="170"/>
      <c r="I3" s="170"/>
      <c r="J3" s="170"/>
      <c r="K3" s="170"/>
      <c r="L3" s="170"/>
      <c r="M3" s="170"/>
      <c r="N3" s="172"/>
    </row>
    <row r="4" spans="1:14" ht="16.5" customHeight="1" thickTop="1" thickBot="1">
      <c r="A4" s="192" t="s">
        <v>7</v>
      </c>
      <c r="B4" s="193"/>
      <c r="C4" s="193"/>
      <c r="D4" s="194"/>
      <c r="E4" s="195" t="s">
        <v>8</v>
      </c>
      <c r="F4" s="196"/>
      <c r="G4" s="196"/>
      <c r="H4" s="196"/>
      <c r="I4" s="196"/>
      <c r="J4" s="196"/>
      <c r="K4" s="197"/>
      <c r="L4" s="197"/>
      <c r="M4" s="197"/>
      <c r="N4" s="198"/>
    </row>
    <row r="5" spans="1:14" ht="58.15" customHeight="1" thickTop="1" thickBot="1">
      <c r="A5" s="2" t="s">
        <v>9</v>
      </c>
      <c r="B5" s="3" t="s">
        <v>10</v>
      </c>
      <c r="C5" s="3" t="s">
        <v>11</v>
      </c>
      <c r="D5" s="4" t="s">
        <v>12</v>
      </c>
      <c r="E5" s="5" t="s">
        <v>13</v>
      </c>
      <c r="F5" s="6" t="s">
        <v>14</v>
      </c>
      <c r="G5" s="7" t="s">
        <v>15</v>
      </c>
      <c r="H5" s="4" t="s">
        <v>16</v>
      </c>
      <c r="I5" s="8" t="s">
        <v>17</v>
      </c>
      <c r="J5" s="8" t="s">
        <v>18</v>
      </c>
      <c r="K5" s="199" t="s">
        <v>19</v>
      </c>
      <c r="L5" s="200"/>
      <c r="M5" s="201"/>
      <c r="N5" s="9" t="s">
        <v>20</v>
      </c>
    </row>
    <row r="6" spans="1:14" ht="24.95" customHeight="1" thickTop="1" thickBot="1">
      <c r="A6" s="154">
        <v>1</v>
      </c>
      <c r="B6" s="156" t="s">
        <v>21</v>
      </c>
      <c r="C6" s="140" t="s">
        <v>22</v>
      </c>
      <c r="D6" s="185" t="s">
        <v>23</v>
      </c>
      <c r="E6" s="188" t="s">
        <v>24</v>
      </c>
      <c r="F6" s="113" t="s">
        <v>25</v>
      </c>
      <c r="G6" s="114">
        <v>0.25</v>
      </c>
      <c r="H6" s="115">
        <v>4.8</v>
      </c>
      <c r="I6" s="114">
        <v>0.25</v>
      </c>
      <c r="J6" s="115">
        <f>J29</f>
        <v>6.3492063492063489</v>
      </c>
      <c r="K6" s="10">
        <v>0</v>
      </c>
      <c r="L6" s="11"/>
      <c r="M6" s="10">
        <v>50</v>
      </c>
      <c r="N6" s="167" t="s">
        <v>26</v>
      </c>
    </row>
    <row r="7" spans="1:14" ht="24.95" customHeight="1" thickTop="1" thickBot="1">
      <c r="A7" s="181"/>
      <c r="B7" s="156"/>
      <c r="C7" s="140"/>
      <c r="D7" s="185"/>
      <c r="E7" s="188"/>
      <c r="F7" s="12" t="s">
        <v>27</v>
      </c>
      <c r="G7" s="13">
        <v>0.5</v>
      </c>
      <c r="H7" s="115">
        <v>10</v>
      </c>
      <c r="I7" s="13">
        <v>0.5</v>
      </c>
      <c r="J7" s="115">
        <f>J30</f>
        <v>25.396825396825395</v>
      </c>
      <c r="K7" s="14">
        <f>+M6+$Q$1</f>
        <v>50</v>
      </c>
      <c r="L7" s="15"/>
      <c r="M7" s="14">
        <v>60</v>
      </c>
      <c r="N7" s="167"/>
    </row>
    <row r="8" spans="1:14" ht="24.95" customHeight="1" thickTop="1" thickBot="1">
      <c r="A8" s="181"/>
      <c r="B8" s="156"/>
      <c r="C8" s="140"/>
      <c r="D8" s="185"/>
      <c r="E8" s="188"/>
      <c r="F8" s="12" t="s">
        <v>28</v>
      </c>
      <c r="G8" s="13">
        <v>0.75</v>
      </c>
      <c r="H8" s="115">
        <v>28.8</v>
      </c>
      <c r="I8" s="13">
        <v>0.75</v>
      </c>
      <c r="J8" s="115">
        <f>J31</f>
        <v>66.666666666666671</v>
      </c>
      <c r="K8" s="14">
        <f>+M7+$Q$1</f>
        <v>60</v>
      </c>
      <c r="L8" s="16"/>
      <c r="M8" s="14">
        <v>70</v>
      </c>
      <c r="N8" s="167"/>
    </row>
    <row r="9" spans="1:14" ht="161.25" customHeight="1" thickTop="1" thickBot="1">
      <c r="A9" s="181"/>
      <c r="B9" s="157"/>
      <c r="C9" s="141"/>
      <c r="D9" s="186"/>
      <c r="E9" s="189"/>
      <c r="F9" s="12" t="s">
        <v>29</v>
      </c>
      <c r="G9" s="13">
        <v>1</v>
      </c>
      <c r="H9" s="115">
        <v>100</v>
      </c>
      <c r="I9" s="13">
        <v>1</v>
      </c>
      <c r="J9" s="115">
        <f>J32</f>
        <v>100</v>
      </c>
      <c r="K9" s="14">
        <f>+M8+$Q$1</f>
        <v>70</v>
      </c>
      <c r="L9" s="17"/>
      <c r="M9" s="18">
        <v>100</v>
      </c>
      <c r="N9" s="168"/>
    </row>
    <row r="10" spans="1:14" ht="24.95" hidden="1" customHeight="1">
      <c r="A10" s="181">
        <v>2</v>
      </c>
      <c r="B10" s="182" t="s">
        <v>30</v>
      </c>
      <c r="C10" s="183" t="s">
        <v>22</v>
      </c>
      <c r="D10" s="184" t="s">
        <v>31</v>
      </c>
      <c r="E10" s="187" t="s">
        <v>24</v>
      </c>
      <c r="F10" s="12" t="s">
        <v>25</v>
      </c>
      <c r="G10" s="19"/>
      <c r="H10" s="20"/>
      <c r="I10" s="13">
        <v>0.03</v>
      </c>
      <c r="J10" s="115">
        <f>(J37/J41)*100</f>
        <v>32.466903346646866</v>
      </c>
      <c r="K10" s="21">
        <v>0</v>
      </c>
      <c r="L10" s="22"/>
      <c r="M10" s="21">
        <v>1E-3</v>
      </c>
      <c r="N10" s="166" t="s">
        <v>32</v>
      </c>
    </row>
    <row r="11" spans="1:14" ht="24.95" hidden="1" customHeight="1" thickTop="1">
      <c r="A11" s="181"/>
      <c r="B11" s="156"/>
      <c r="C11" s="140"/>
      <c r="D11" s="185"/>
      <c r="E11" s="188"/>
      <c r="F11" s="12" t="s">
        <v>27</v>
      </c>
      <c r="G11" s="19"/>
      <c r="H11" s="20"/>
      <c r="I11" s="13">
        <v>0.03</v>
      </c>
      <c r="J11" s="115" t="e">
        <f>(J38/J42)*100</f>
        <v>#DIV/0!</v>
      </c>
      <c r="K11" s="14">
        <f>+M10+$Q$1</f>
        <v>1E-3</v>
      </c>
      <c r="L11" s="15"/>
      <c r="M11" s="14">
        <v>5.0000000000000001E-3</v>
      </c>
      <c r="N11" s="167"/>
    </row>
    <row r="12" spans="1:14" ht="24.95" hidden="1" customHeight="1" thickTop="1">
      <c r="A12" s="181"/>
      <c r="B12" s="156"/>
      <c r="C12" s="140"/>
      <c r="D12" s="185"/>
      <c r="E12" s="188"/>
      <c r="F12" s="12" t="s">
        <v>28</v>
      </c>
      <c r="G12" s="19"/>
      <c r="H12" s="20"/>
      <c r="I12" s="13">
        <v>0.03</v>
      </c>
      <c r="J12" s="115" t="e">
        <f>(J39/J43)*100</f>
        <v>#DIV/0!</v>
      </c>
      <c r="K12" s="14">
        <f>+M11+$Q$1</f>
        <v>5.0000000000000001E-3</v>
      </c>
      <c r="L12" s="16"/>
      <c r="M12" s="14">
        <v>0.01</v>
      </c>
      <c r="N12" s="167"/>
    </row>
    <row r="13" spans="1:14" ht="24.95" hidden="1" customHeight="1" thickTop="1">
      <c r="A13" s="181"/>
      <c r="B13" s="157"/>
      <c r="C13" s="141"/>
      <c r="D13" s="186"/>
      <c r="E13" s="189"/>
      <c r="F13" s="12" t="s">
        <v>29</v>
      </c>
      <c r="G13" s="19"/>
      <c r="H13" s="20"/>
      <c r="I13" s="13">
        <v>0.03</v>
      </c>
      <c r="J13" s="115" t="e">
        <f>(J40/J44)*100</f>
        <v>#DIV/0!</v>
      </c>
      <c r="K13" s="14">
        <f>+M12+$Q$1</f>
        <v>0.01</v>
      </c>
      <c r="L13" s="17"/>
      <c r="M13" s="18">
        <v>0.03</v>
      </c>
      <c r="N13" s="168"/>
    </row>
    <row r="14" spans="1:14" ht="24.95" hidden="1" customHeight="1" thickTop="1">
      <c r="A14" s="152">
        <v>3</v>
      </c>
      <c r="B14" s="155" t="s">
        <v>33</v>
      </c>
      <c r="C14" s="158" t="s">
        <v>22</v>
      </c>
      <c r="D14" s="190" t="s">
        <v>34</v>
      </c>
      <c r="E14" s="191" t="s">
        <v>24</v>
      </c>
      <c r="F14" s="12" t="s">
        <v>25</v>
      </c>
      <c r="G14" s="19"/>
      <c r="H14" s="20"/>
      <c r="I14" s="23">
        <v>30</v>
      </c>
      <c r="J14" s="115">
        <v>97</v>
      </c>
      <c r="K14" s="24">
        <v>180</v>
      </c>
      <c r="L14" s="25"/>
      <c r="M14" s="24">
        <v>150</v>
      </c>
      <c r="N14" s="166" t="s">
        <v>35</v>
      </c>
    </row>
    <row r="15" spans="1:14" ht="24.95" hidden="1" customHeight="1" thickTop="1">
      <c r="A15" s="153"/>
      <c r="B15" s="156"/>
      <c r="C15" s="158"/>
      <c r="D15" s="185"/>
      <c r="E15" s="191"/>
      <c r="F15" s="12" t="s">
        <v>27</v>
      </c>
      <c r="G15" s="19"/>
      <c r="H15" s="20"/>
      <c r="I15" s="23">
        <v>30</v>
      </c>
      <c r="J15" s="115">
        <v>158</v>
      </c>
      <c r="K15" s="26">
        <f>+M14+$Q$1</f>
        <v>150</v>
      </c>
      <c r="L15" s="27"/>
      <c r="M15" s="26">
        <v>120</v>
      </c>
      <c r="N15" s="167"/>
    </row>
    <row r="16" spans="1:14" ht="24.95" hidden="1" customHeight="1" thickTop="1">
      <c r="A16" s="153"/>
      <c r="B16" s="156"/>
      <c r="C16" s="158"/>
      <c r="D16" s="185"/>
      <c r="E16" s="191"/>
      <c r="F16" s="12" t="s">
        <v>28</v>
      </c>
      <c r="G16" s="19"/>
      <c r="H16" s="20"/>
      <c r="I16" s="23">
        <v>30</v>
      </c>
      <c r="J16" s="115" t="e">
        <f>(J35/J39)*100</f>
        <v>#DIV/0!</v>
      </c>
      <c r="K16" s="26">
        <f>+M15+$Q$1</f>
        <v>120</v>
      </c>
      <c r="L16" s="28"/>
      <c r="M16" s="26">
        <v>90</v>
      </c>
      <c r="N16" s="167"/>
    </row>
    <row r="17" spans="1:14" ht="24.95" hidden="1" customHeight="1" thickTop="1">
      <c r="A17" s="154"/>
      <c r="B17" s="157"/>
      <c r="C17" s="158"/>
      <c r="D17" s="186"/>
      <c r="E17" s="191"/>
      <c r="F17" s="12" t="s">
        <v>29</v>
      </c>
      <c r="G17" s="19"/>
      <c r="H17" s="20"/>
      <c r="I17" s="23">
        <v>30</v>
      </c>
      <c r="J17" s="115" t="e">
        <f>(J36/J40)*100</f>
        <v>#DIV/0!</v>
      </c>
      <c r="K17" s="29">
        <f>+M16+$Q$1</f>
        <v>90</v>
      </c>
      <c r="L17" s="30"/>
      <c r="M17" s="29">
        <v>30</v>
      </c>
      <c r="N17" s="168"/>
    </row>
    <row r="18" spans="1:14" ht="24.95" hidden="1" customHeight="1" thickTop="1">
      <c r="A18" s="152">
        <v>4</v>
      </c>
      <c r="B18" s="155" t="s">
        <v>36</v>
      </c>
      <c r="C18" s="158" t="s">
        <v>22</v>
      </c>
      <c r="D18" s="190" t="s">
        <v>37</v>
      </c>
      <c r="E18" s="191" t="s">
        <v>38</v>
      </c>
      <c r="F18" s="150" t="s">
        <v>39</v>
      </c>
      <c r="G18" s="173"/>
      <c r="H18" s="175"/>
      <c r="I18" s="177">
        <v>1</v>
      </c>
      <c r="J18" s="179">
        <v>37</v>
      </c>
      <c r="K18" s="21">
        <v>50</v>
      </c>
      <c r="L18" s="22"/>
      <c r="M18" s="21">
        <v>40</v>
      </c>
      <c r="N18" s="166" t="s">
        <v>40</v>
      </c>
    </row>
    <row r="19" spans="1:14" ht="24.95" hidden="1" customHeight="1" thickTop="1">
      <c r="A19" s="153"/>
      <c r="B19" s="156"/>
      <c r="C19" s="158"/>
      <c r="D19" s="185"/>
      <c r="E19" s="191"/>
      <c r="F19" s="151"/>
      <c r="G19" s="174"/>
      <c r="H19" s="176"/>
      <c r="I19" s="178"/>
      <c r="J19" s="180"/>
      <c r="K19" s="14">
        <f>+M18+$Q$1</f>
        <v>40</v>
      </c>
      <c r="L19" s="15"/>
      <c r="M19" s="14">
        <v>30</v>
      </c>
      <c r="N19" s="167"/>
    </row>
    <row r="20" spans="1:14" ht="24.95" hidden="1" customHeight="1" thickTop="1">
      <c r="A20" s="153"/>
      <c r="B20" s="156"/>
      <c r="C20" s="158"/>
      <c r="D20" s="185"/>
      <c r="E20" s="191"/>
      <c r="F20" s="150" t="s">
        <v>41</v>
      </c>
      <c r="G20" s="173"/>
      <c r="H20" s="175"/>
      <c r="I20" s="177"/>
      <c r="J20" s="179" t="e">
        <f>SUM(J54/J56)</f>
        <v>#DIV/0!</v>
      </c>
      <c r="K20" s="14">
        <f>+M19+$Q$1</f>
        <v>30</v>
      </c>
      <c r="L20" s="16"/>
      <c r="M20" s="14">
        <v>15</v>
      </c>
      <c r="N20" s="167"/>
    </row>
    <row r="21" spans="1:14" ht="24.95" hidden="1" customHeight="1" thickTop="1">
      <c r="A21" s="154"/>
      <c r="B21" s="157"/>
      <c r="C21" s="158"/>
      <c r="D21" s="186"/>
      <c r="E21" s="191"/>
      <c r="F21" s="151"/>
      <c r="G21" s="174"/>
      <c r="H21" s="176"/>
      <c r="I21" s="178"/>
      <c r="J21" s="180"/>
      <c r="K21" s="18">
        <f>+M20+$Q$1</f>
        <v>15</v>
      </c>
      <c r="L21" s="17"/>
      <c r="M21" s="18">
        <v>0</v>
      </c>
      <c r="N21" s="168"/>
    </row>
    <row r="22" spans="1:14" ht="24.95" customHeight="1" thickTop="1">
      <c r="A22" s="31"/>
      <c r="B22" s="32"/>
      <c r="C22" s="116"/>
      <c r="D22" s="116"/>
      <c r="E22" s="116"/>
      <c r="F22" s="32"/>
      <c r="G22" s="33"/>
      <c r="H22" s="33"/>
      <c r="I22" s="34"/>
      <c r="J22" s="35"/>
      <c r="K22" s="36"/>
      <c r="L22" s="37"/>
      <c r="M22" s="36"/>
      <c r="N22" s="112"/>
    </row>
    <row r="23" spans="1:14" ht="24.95" customHeight="1">
      <c r="A23" s="31"/>
      <c r="B23" s="32"/>
      <c r="C23" s="116"/>
      <c r="D23" s="116"/>
      <c r="E23" s="116"/>
      <c r="F23" s="32"/>
      <c r="G23" s="33"/>
      <c r="H23" s="33"/>
      <c r="I23" s="34"/>
      <c r="J23" s="35"/>
      <c r="K23" s="36"/>
      <c r="L23" s="37"/>
      <c r="M23" s="36"/>
      <c r="N23" s="112"/>
    </row>
    <row r="24" spans="1:14" ht="24.95" customHeight="1">
      <c r="A24" s="31"/>
      <c r="B24" s="32"/>
      <c r="C24" s="116"/>
      <c r="D24" s="116"/>
      <c r="E24" s="116"/>
      <c r="F24" s="32"/>
      <c r="G24" s="33"/>
      <c r="H24" s="33"/>
      <c r="I24" s="34"/>
      <c r="J24" s="35"/>
      <c r="K24" s="36"/>
      <c r="L24" s="37"/>
      <c r="M24" s="36"/>
      <c r="N24" s="112"/>
    </row>
    <row r="25" spans="1:14" ht="24.95" customHeight="1">
      <c r="A25" s="31"/>
      <c r="B25" s="32"/>
      <c r="C25" s="116"/>
      <c r="D25" s="116"/>
      <c r="E25" s="116"/>
      <c r="F25" s="32"/>
      <c r="G25" s="33"/>
      <c r="H25" s="33"/>
      <c r="I25" s="34"/>
      <c r="J25" s="35"/>
      <c r="K25" s="36"/>
      <c r="L25" s="37"/>
      <c r="M25" s="36"/>
      <c r="N25" s="112"/>
    </row>
    <row r="26" spans="1:14" ht="24.95" customHeight="1">
      <c r="A26" s="31"/>
      <c r="B26" s="32"/>
      <c r="C26" s="116"/>
      <c r="D26" s="116"/>
      <c r="E26" s="116"/>
      <c r="F26" s="32"/>
      <c r="G26" s="33"/>
      <c r="H26" s="33"/>
      <c r="I26" s="34"/>
      <c r="J26" s="35"/>
      <c r="K26" s="36"/>
      <c r="L26" s="37"/>
      <c r="M26" s="36"/>
      <c r="N26" s="112"/>
    </row>
    <row r="27" spans="1:14" ht="24.95" customHeight="1" thickBot="1">
      <c r="A27" s="31"/>
      <c r="B27" s="32"/>
      <c r="C27" s="116"/>
      <c r="D27" s="116"/>
      <c r="E27" s="116"/>
      <c r="F27" s="32"/>
      <c r="G27" s="33"/>
      <c r="H27" s="33"/>
      <c r="I27" s="34"/>
      <c r="J27" s="35"/>
      <c r="K27" s="36"/>
      <c r="L27" s="37"/>
      <c r="M27" s="36"/>
      <c r="N27" s="112"/>
    </row>
    <row r="28" spans="1:14" ht="16.5" thickTop="1" thickBot="1">
      <c r="A28" s="169" t="s">
        <v>42</v>
      </c>
      <c r="B28" s="170"/>
      <c r="C28" s="170"/>
      <c r="D28" s="170"/>
      <c r="E28" s="170"/>
      <c r="F28" s="170"/>
      <c r="G28" s="170"/>
      <c r="H28" s="170"/>
      <c r="I28" s="170"/>
      <c r="J28" s="170"/>
      <c r="K28" s="171"/>
      <c r="L28" s="170"/>
      <c r="M28" s="170"/>
      <c r="N28" s="172"/>
    </row>
    <row r="29" spans="1:14" ht="15" customHeight="1" thickTop="1" thickBot="1">
      <c r="A29" s="159" t="s">
        <v>43</v>
      </c>
      <c r="B29" s="160" t="s">
        <v>44</v>
      </c>
      <c r="C29" s="160" t="s">
        <v>45</v>
      </c>
      <c r="D29" s="162" t="s">
        <v>46</v>
      </c>
      <c r="E29" s="164" t="s">
        <v>24</v>
      </c>
      <c r="F29" s="117" t="s">
        <v>25</v>
      </c>
      <c r="G29" s="38"/>
      <c r="H29" s="39"/>
      <c r="I29" s="40">
        <v>4</v>
      </c>
      <c r="J29" s="41">
        <f>(I29*100)/63</f>
        <v>6.3492063492063489</v>
      </c>
      <c r="K29" s="42"/>
      <c r="L29" s="43"/>
      <c r="M29" s="44"/>
      <c r="N29" s="45"/>
    </row>
    <row r="30" spans="1:14" ht="15" customHeight="1" thickTop="1" thickBot="1">
      <c r="A30" s="138"/>
      <c r="B30" s="140"/>
      <c r="C30" s="140"/>
      <c r="D30" s="142"/>
      <c r="E30" s="144"/>
      <c r="F30" s="46" t="s">
        <v>27</v>
      </c>
      <c r="G30" s="47"/>
      <c r="H30" s="48"/>
      <c r="I30" s="49">
        <v>16</v>
      </c>
      <c r="J30" s="41">
        <f t="shared" ref="J30:J32" si="0">(I30*100)/63</f>
        <v>25.396825396825395</v>
      </c>
      <c r="K30" s="51"/>
      <c r="L30" s="52"/>
      <c r="M30" s="53"/>
      <c r="N30" s="54"/>
    </row>
    <row r="31" spans="1:14" ht="15" customHeight="1" thickTop="1" thickBot="1">
      <c r="A31" s="138"/>
      <c r="B31" s="140"/>
      <c r="C31" s="140"/>
      <c r="D31" s="142"/>
      <c r="E31" s="144"/>
      <c r="F31" s="46" t="s">
        <v>28</v>
      </c>
      <c r="G31" s="47"/>
      <c r="H31" s="48"/>
      <c r="I31" s="49">
        <v>42</v>
      </c>
      <c r="J31" s="41">
        <f t="shared" si="0"/>
        <v>66.666666666666671</v>
      </c>
      <c r="K31" s="51"/>
      <c r="L31" s="52"/>
      <c r="M31" s="53"/>
      <c r="N31" s="54"/>
    </row>
    <row r="32" spans="1:14" ht="15.75" thickTop="1">
      <c r="A32" s="138"/>
      <c r="B32" s="161"/>
      <c r="C32" s="161"/>
      <c r="D32" s="163"/>
      <c r="E32" s="165"/>
      <c r="F32" s="118" t="s">
        <v>29</v>
      </c>
      <c r="G32" s="55"/>
      <c r="H32" s="56"/>
      <c r="I32" s="57">
        <v>63</v>
      </c>
      <c r="J32" s="41">
        <f t="shared" si="0"/>
        <v>100</v>
      </c>
      <c r="K32" s="58"/>
      <c r="L32" s="59"/>
      <c r="M32" s="60"/>
      <c r="N32" s="61"/>
    </row>
    <row r="33" spans="1:14" ht="15" customHeight="1">
      <c r="A33" s="138" t="s">
        <v>47</v>
      </c>
      <c r="B33" s="140" t="s">
        <v>48</v>
      </c>
      <c r="C33" s="140" t="s">
        <v>45</v>
      </c>
      <c r="D33" s="142" t="s">
        <v>46</v>
      </c>
      <c r="E33" s="144" t="s">
        <v>24</v>
      </c>
      <c r="F33" s="46" t="s">
        <v>25</v>
      </c>
      <c r="G33" s="47"/>
      <c r="H33" s="48"/>
      <c r="I33" s="49">
        <v>63</v>
      </c>
      <c r="J33" s="50"/>
      <c r="K33" s="51"/>
      <c r="L33" s="52"/>
      <c r="M33" s="53"/>
      <c r="N33" s="54"/>
    </row>
    <row r="34" spans="1:14">
      <c r="A34" s="138"/>
      <c r="B34" s="140"/>
      <c r="C34" s="140"/>
      <c r="D34" s="142"/>
      <c r="E34" s="144"/>
      <c r="F34" s="46" t="s">
        <v>27</v>
      </c>
      <c r="G34" s="47"/>
      <c r="H34" s="48"/>
      <c r="I34" s="49">
        <v>63</v>
      </c>
      <c r="J34" s="50"/>
      <c r="K34" s="51"/>
      <c r="L34" s="52"/>
      <c r="M34" s="53"/>
      <c r="N34" s="54"/>
    </row>
    <row r="35" spans="1:14">
      <c r="A35" s="138"/>
      <c r="B35" s="140"/>
      <c r="C35" s="140"/>
      <c r="D35" s="142"/>
      <c r="E35" s="144"/>
      <c r="F35" s="46" t="s">
        <v>28</v>
      </c>
      <c r="G35" s="47"/>
      <c r="H35" s="48"/>
      <c r="I35" s="49">
        <v>63</v>
      </c>
      <c r="J35" s="50"/>
      <c r="K35" s="51"/>
      <c r="L35" s="52"/>
      <c r="M35" s="53"/>
      <c r="N35" s="54"/>
    </row>
    <row r="36" spans="1:14" ht="15.75" thickBot="1">
      <c r="A36" s="139"/>
      <c r="B36" s="141"/>
      <c r="C36" s="141"/>
      <c r="D36" s="143"/>
      <c r="E36" s="145"/>
      <c r="F36" s="119" t="s">
        <v>29</v>
      </c>
      <c r="G36" s="62"/>
      <c r="H36" s="63"/>
      <c r="I36" s="64">
        <v>63</v>
      </c>
      <c r="J36" s="65"/>
      <c r="K36" s="66"/>
      <c r="L36" s="67"/>
      <c r="M36" s="68"/>
      <c r="N36" s="69"/>
    </row>
    <row r="37" spans="1:14" ht="15" hidden="1" customHeight="1">
      <c r="A37" s="159" t="s">
        <v>49</v>
      </c>
      <c r="B37" s="160" t="s">
        <v>50</v>
      </c>
      <c r="C37" s="160" t="s">
        <v>45</v>
      </c>
      <c r="D37" s="162" t="s">
        <v>46</v>
      </c>
      <c r="E37" s="164" t="s">
        <v>24</v>
      </c>
      <c r="F37" s="117" t="s">
        <v>25</v>
      </c>
      <c r="G37" s="38"/>
      <c r="H37" s="39"/>
      <c r="I37" s="40"/>
      <c r="J37" s="41">
        <v>432218179</v>
      </c>
      <c r="K37" s="42"/>
      <c r="L37" s="43"/>
      <c r="M37" s="44"/>
      <c r="N37" s="45"/>
    </row>
    <row r="38" spans="1:14" ht="15" hidden="1" customHeight="1" thickTop="1">
      <c r="A38" s="138"/>
      <c r="B38" s="140"/>
      <c r="C38" s="140"/>
      <c r="D38" s="142"/>
      <c r="E38" s="144"/>
      <c r="F38" s="46" t="s">
        <v>27</v>
      </c>
      <c r="G38" s="47"/>
      <c r="H38" s="48"/>
      <c r="I38" s="49"/>
      <c r="J38" s="41"/>
      <c r="K38" s="51"/>
      <c r="L38" s="52"/>
      <c r="M38" s="53"/>
      <c r="N38" s="54"/>
    </row>
    <row r="39" spans="1:14" ht="15" hidden="1" customHeight="1" thickTop="1">
      <c r="A39" s="138"/>
      <c r="B39" s="140"/>
      <c r="C39" s="140"/>
      <c r="D39" s="142"/>
      <c r="E39" s="144"/>
      <c r="F39" s="46" t="s">
        <v>28</v>
      </c>
      <c r="G39" s="47"/>
      <c r="H39" s="48"/>
      <c r="I39" s="49"/>
      <c r="J39" s="41"/>
      <c r="K39" s="51"/>
      <c r="L39" s="52"/>
      <c r="M39" s="53"/>
      <c r="N39" s="54"/>
    </row>
    <row r="40" spans="1:14" ht="15.75" hidden="1" thickTop="1">
      <c r="A40" s="138"/>
      <c r="B40" s="161"/>
      <c r="C40" s="161"/>
      <c r="D40" s="163"/>
      <c r="E40" s="165"/>
      <c r="F40" s="118" t="s">
        <v>29</v>
      </c>
      <c r="G40" s="55"/>
      <c r="H40" s="56"/>
      <c r="I40" s="57"/>
      <c r="J40" s="41"/>
      <c r="K40" s="58"/>
      <c r="L40" s="59"/>
      <c r="M40" s="60"/>
      <c r="N40" s="61"/>
    </row>
    <row r="41" spans="1:14" ht="15" hidden="1" customHeight="1" thickTop="1">
      <c r="A41" s="138" t="s">
        <v>51</v>
      </c>
      <c r="B41" s="140" t="s">
        <v>52</v>
      </c>
      <c r="C41" s="140" t="s">
        <v>45</v>
      </c>
      <c r="D41" s="142" t="s">
        <v>46</v>
      </c>
      <c r="E41" s="144" t="s">
        <v>24</v>
      </c>
      <c r="F41" s="46" t="s">
        <v>25</v>
      </c>
      <c r="G41" s="47"/>
      <c r="H41" s="48"/>
      <c r="I41" s="49"/>
      <c r="J41" s="50">
        <v>1331257787</v>
      </c>
      <c r="K41" s="51"/>
      <c r="L41" s="52"/>
      <c r="M41" s="53"/>
      <c r="N41" s="54"/>
    </row>
    <row r="42" spans="1:14" ht="15.75" hidden="1" thickTop="1">
      <c r="A42" s="138"/>
      <c r="B42" s="140"/>
      <c r="C42" s="140"/>
      <c r="D42" s="142"/>
      <c r="E42" s="144"/>
      <c r="F42" s="46" t="s">
        <v>27</v>
      </c>
      <c r="G42" s="47"/>
      <c r="H42" s="48"/>
      <c r="I42" s="49"/>
      <c r="J42" s="50"/>
      <c r="K42" s="51"/>
      <c r="L42" s="52"/>
      <c r="M42" s="53"/>
      <c r="N42" s="54"/>
    </row>
    <row r="43" spans="1:14" ht="15.75" hidden="1" thickTop="1">
      <c r="A43" s="138"/>
      <c r="B43" s="140"/>
      <c r="C43" s="140"/>
      <c r="D43" s="142"/>
      <c r="E43" s="144"/>
      <c r="F43" s="46" t="s">
        <v>28</v>
      </c>
      <c r="G43" s="47"/>
      <c r="H43" s="48"/>
      <c r="I43" s="49"/>
      <c r="J43" s="50"/>
      <c r="K43" s="51"/>
      <c r="L43" s="52"/>
      <c r="M43" s="53"/>
      <c r="N43" s="54"/>
    </row>
    <row r="44" spans="1:14" ht="16.5" hidden="1" thickTop="1" thickBot="1">
      <c r="A44" s="139"/>
      <c r="B44" s="141"/>
      <c r="C44" s="141"/>
      <c r="D44" s="143"/>
      <c r="E44" s="145"/>
      <c r="F44" s="119" t="s">
        <v>29</v>
      </c>
      <c r="G44" s="62"/>
      <c r="H44" s="63"/>
      <c r="I44" s="64"/>
      <c r="J44" s="50"/>
      <c r="K44" s="66"/>
      <c r="L44" s="67"/>
      <c r="M44" s="68"/>
      <c r="N44" s="69"/>
    </row>
    <row r="45" spans="1:14" ht="15" hidden="1" customHeight="1" thickTop="1">
      <c r="A45" s="159" t="s">
        <v>53</v>
      </c>
      <c r="B45" s="160" t="s">
        <v>54</v>
      </c>
      <c r="C45" s="160" t="s">
        <v>45</v>
      </c>
      <c r="D45" s="162" t="s">
        <v>46</v>
      </c>
      <c r="E45" s="164" t="s">
        <v>24</v>
      </c>
      <c r="F45" s="117" t="s">
        <v>25</v>
      </c>
      <c r="G45" s="38"/>
      <c r="H45" s="39"/>
      <c r="I45" s="40"/>
      <c r="J45" s="70">
        <v>43493</v>
      </c>
      <c r="K45" s="42"/>
      <c r="L45" s="43"/>
      <c r="M45" s="44"/>
      <c r="N45" s="45"/>
    </row>
    <row r="46" spans="1:14" ht="15" hidden="1" customHeight="1" thickTop="1">
      <c r="A46" s="138"/>
      <c r="B46" s="140"/>
      <c r="C46" s="140"/>
      <c r="D46" s="142"/>
      <c r="E46" s="144"/>
      <c r="F46" s="46" t="s">
        <v>27</v>
      </c>
      <c r="G46" s="47"/>
      <c r="H46" s="48"/>
      <c r="I46" s="49"/>
      <c r="J46" s="71"/>
      <c r="K46" s="51"/>
      <c r="L46" s="52"/>
      <c r="M46" s="53"/>
      <c r="N46" s="54"/>
    </row>
    <row r="47" spans="1:14" ht="15" hidden="1" customHeight="1" thickTop="1">
      <c r="A47" s="138"/>
      <c r="B47" s="140"/>
      <c r="C47" s="140"/>
      <c r="D47" s="142"/>
      <c r="E47" s="144"/>
      <c r="F47" s="46" t="s">
        <v>28</v>
      </c>
      <c r="G47" s="47"/>
      <c r="H47" s="48"/>
      <c r="I47" s="49"/>
      <c r="J47" s="71"/>
      <c r="K47" s="51"/>
      <c r="L47" s="52"/>
      <c r="M47" s="53"/>
      <c r="N47" s="54"/>
    </row>
    <row r="48" spans="1:14" ht="15.75" hidden="1" thickTop="1">
      <c r="A48" s="138"/>
      <c r="B48" s="161"/>
      <c r="C48" s="161"/>
      <c r="D48" s="163"/>
      <c r="E48" s="165"/>
      <c r="F48" s="118" t="s">
        <v>29</v>
      </c>
      <c r="G48" s="55"/>
      <c r="H48" s="56"/>
      <c r="I48" s="57"/>
      <c r="J48" s="71"/>
      <c r="K48" s="58"/>
      <c r="L48" s="59"/>
      <c r="M48" s="60"/>
      <c r="N48" s="61"/>
    </row>
    <row r="49" spans="1:14" ht="15" hidden="1" customHeight="1" thickTop="1">
      <c r="A49" s="138" t="s">
        <v>55</v>
      </c>
      <c r="B49" s="140" t="s">
        <v>56</v>
      </c>
      <c r="C49" s="140" t="s">
        <v>45</v>
      </c>
      <c r="D49" s="142" t="s">
        <v>46</v>
      </c>
      <c r="E49" s="144" t="s">
        <v>24</v>
      </c>
      <c r="F49" s="46" t="s">
        <v>25</v>
      </c>
      <c r="G49" s="47"/>
      <c r="H49" s="48"/>
      <c r="I49" s="49"/>
      <c r="J49" s="71">
        <v>43497</v>
      </c>
      <c r="K49" s="51"/>
      <c r="L49" s="52"/>
      <c r="M49" s="53"/>
      <c r="N49" s="54"/>
    </row>
    <row r="50" spans="1:14" ht="15.75" hidden="1" thickTop="1">
      <c r="A50" s="138"/>
      <c r="B50" s="140"/>
      <c r="C50" s="140"/>
      <c r="D50" s="142"/>
      <c r="E50" s="144"/>
      <c r="F50" s="46" t="s">
        <v>27</v>
      </c>
      <c r="G50" s="47"/>
      <c r="H50" s="48"/>
      <c r="I50" s="49"/>
      <c r="J50" s="71"/>
      <c r="K50" s="51"/>
      <c r="L50" s="52"/>
      <c r="M50" s="53"/>
      <c r="N50" s="54"/>
    </row>
    <row r="51" spans="1:14" ht="15.75" hidden="1" thickTop="1">
      <c r="A51" s="138"/>
      <c r="B51" s="140"/>
      <c r="C51" s="140"/>
      <c r="D51" s="142"/>
      <c r="E51" s="144"/>
      <c r="F51" s="46" t="s">
        <v>28</v>
      </c>
      <c r="G51" s="47"/>
      <c r="H51" s="48"/>
      <c r="I51" s="49"/>
      <c r="J51" s="71"/>
      <c r="K51" s="51"/>
      <c r="L51" s="52"/>
      <c r="M51" s="53"/>
      <c r="N51" s="54"/>
    </row>
    <row r="52" spans="1:14" ht="16.5" hidden="1" thickTop="1" thickBot="1">
      <c r="A52" s="139"/>
      <c r="B52" s="141"/>
      <c r="C52" s="141"/>
      <c r="D52" s="143"/>
      <c r="E52" s="145"/>
      <c r="F52" s="119" t="s">
        <v>29</v>
      </c>
      <c r="G52" s="62"/>
      <c r="H52" s="63"/>
      <c r="I52" s="64"/>
      <c r="J52" s="72"/>
      <c r="K52" s="66"/>
      <c r="L52" s="67"/>
      <c r="M52" s="68"/>
      <c r="N52" s="69"/>
    </row>
    <row r="53" spans="1:14" ht="15" hidden="1" customHeight="1" thickTop="1">
      <c r="A53" s="146" t="s">
        <v>57</v>
      </c>
      <c r="B53" s="147" t="s">
        <v>58</v>
      </c>
      <c r="C53" s="147" t="s">
        <v>45</v>
      </c>
      <c r="D53" s="148" t="s">
        <v>46</v>
      </c>
      <c r="E53" s="149" t="s">
        <v>38</v>
      </c>
      <c r="F53" s="73" t="s">
        <v>39</v>
      </c>
      <c r="G53" s="74"/>
      <c r="H53" s="75"/>
      <c r="I53" s="76"/>
      <c r="J53" s="77">
        <v>36</v>
      </c>
      <c r="K53" s="78"/>
      <c r="L53" s="79"/>
      <c r="M53" s="79"/>
      <c r="N53" s="80"/>
    </row>
    <row r="54" spans="1:14" ht="15.75" hidden="1" thickTop="1">
      <c r="A54" s="130"/>
      <c r="B54" s="132"/>
      <c r="C54" s="132"/>
      <c r="D54" s="134"/>
      <c r="E54" s="136"/>
      <c r="F54" s="81" t="s">
        <v>41</v>
      </c>
      <c r="G54" s="82"/>
      <c r="H54" s="83"/>
      <c r="I54" s="84"/>
      <c r="J54" s="85"/>
      <c r="K54" s="86"/>
      <c r="L54" s="87"/>
      <c r="M54" s="87"/>
      <c r="N54" s="88"/>
    </row>
    <row r="55" spans="1:14" ht="15.75" hidden="1" thickTop="1">
      <c r="A55" s="130" t="s">
        <v>59</v>
      </c>
      <c r="B55" s="132" t="s">
        <v>60</v>
      </c>
      <c r="C55" s="132" t="s">
        <v>45</v>
      </c>
      <c r="D55" s="134" t="s">
        <v>46</v>
      </c>
      <c r="E55" s="136" t="s">
        <v>38</v>
      </c>
      <c r="F55" s="81" t="s">
        <v>39</v>
      </c>
      <c r="G55" s="82"/>
      <c r="H55" s="83"/>
      <c r="I55" s="84"/>
      <c r="J55" s="85">
        <v>257</v>
      </c>
      <c r="K55" s="86"/>
      <c r="L55" s="87"/>
      <c r="M55" s="87"/>
      <c r="N55" s="88"/>
    </row>
    <row r="56" spans="1:14" ht="16.5" hidden="1" thickTop="1" thickBot="1">
      <c r="A56" s="131"/>
      <c r="B56" s="133"/>
      <c r="C56" s="133"/>
      <c r="D56" s="135"/>
      <c r="E56" s="137"/>
      <c r="F56" s="89" t="s">
        <v>41</v>
      </c>
      <c r="G56" s="90"/>
      <c r="H56" s="91"/>
      <c r="I56" s="92"/>
      <c r="J56" s="93"/>
      <c r="K56" s="94"/>
      <c r="L56" s="95"/>
      <c r="M56" s="95"/>
      <c r="N56" s="96"/>
    </row>
    <row r="57" spans="1:14" ht="15.75" thickTop="1"/>
  </sheetData>
  <mergeCells count="86">
    <mergeCell ref="A1:C1"/>
    <mergeCell ref="D1:N1"/>
    <mergeCell ref="A2:B2"/>
    <mergeCell ref="C2:D2"/>
    <mergeCell ref="E2:F2"/>
    <mergeCell ref="G2:I2"/>
    <mergeCell ref="J2:M2"/>
    <mergeCell ref="A3:N3"/>
    <mergeCell ref="A4:D4"/>
    <mergeCell ref="E4:N4"/>
    <mergeCell ref="K5:M5"/>
    <mergeCell ref="A6:A9"/>
    <mergeCell ref="B6:B9"/>
    <mergeCell ref="C6:C9"/>
    <mergeCell ref="D6:D9"/>
    <mergeCell ref="E6:E9"/>
    <mergeCell ref="N6:N9"/>
    <mergeCell ref="D18:D21"/>
    <mergeCell ref="E18:E21"/>
    <mergeCell ref="A14:A17"/>
    <mergeCell ref="B14:B17"/>
    <mergeCell ref="C14:C17"/>
    <mergeCell ref="N14:N17"/>
    <mergeCell ref="A10:A13"/>
    <mergeCell ref="B10:B13"/>
    <mergeCell ref="C10:C13"/>
    <mergeCell ref="D10:D13"/>
    <mergeCell ref="E10:E13"/>
    <mergeCell ref="N10:N13"/>
    <mergeCell ref="D14:D17"/>
    <mergeCell ref="E14:E17"/>
    <mergeCell ref="N18:N21"/>
    <mergeCell ref="A28:N28"/>
    <mergeCell ref="A29:A32"/>
    <mergeCell ref="B29:B32"/>
    <mergeCell ref="C29:C32"/>
    <mergeCell ref="D29:D32"/>
    <mergeCell ref="E29:E32"/>
    <mergeCell ref="G20:G21"/>
    <mergeCell ref="H20:H21"/>
    <mergeCell ref="I20:I21"/>
    <mergeCell ref="J20:J21"/>
    <mergeCell ref="G18:G19"/>
    <mergeCell ref="H18:H19"/>
    <mergeCell ref="I18:I19"/>
    <mergeCell ref="J18:J19"/>
    <mergeCell ref="F18:F19"/>
    <mergeCell ref="C33:C36"/>
    <mergeCell ref="D33:D36"/>
    <mergeCell ref="E33:E36"/>
    <mergeCell ref="A37:A40"/>
    <mergeCell ref="B37:B40"/>
    <mergeCell ref="C37:C40"/>
    <mergeCell ref="D37:D40"/>
    <mergeCell ref="E37:E40"/>
    <mergeCell ref="F20:F21"/>
    <mergeCell ref="A18:A21"/>
    <mergeCell ref="B18:B21"/>
    <mergeCell ref="C18:C21"/>
    <mergeCell ref="A45:A48"/>
    <mergeCell ref="B45:B48"/>
    <mergeCell ref="C45:C48"/>
    <mergeCell ref="D45:D48"/>
    <mergeCell ref="E45:E48"/>
    <mergeCell ref="A41:A44"/>
    <mergeCell ref="B41:B44"/>
    <mergeCell ref="C41:C44"/>
    <mergeCell ref="D41:D44"/>
    <mergeCell ref="E41:E44"/>
    <mergeCell ref="A33:A36"/>
    <mergeCell ref="B33:B36"/>
    <mergeCell ref="A53:A54"/>
    <mergeCell ref="B53:B54"/>
    <mergeCell ref="C53:C54"/>
    <mergeCell ref="D53:D54"/>
    <mergeCell ref="E53:E54"/>
    <mergeCell ref="A49:A52"/>
    <mergeCell ref="B49:B52"/>
    <mergeCell ref="C49:C52"/>
    <mergeCell ref="D49:D52"/>
    <mergeCell ref="E49:E52"/>
    <mergeCell ref="A55:A56"/>
    <mergeCell ref="B55:B56"/>
    <mergeCell ref="C55:C56"/>
    <mergeCell ref="D55:D56"/>
    <mergeCell ref="E55:E56"/>
  </mergeCells>
  <conditionalFormatting sqref="J6 J18">
    <cfRule type="cellIs" dxfId="129" priority="69" operator="between">
      <formula>$K$9</formula>
      <formula>$M$9</formula>
    </cfRule>
    <cfRule type="cellIs" dxfId="128" priority="70" operator="between">
      <formula>$K$8</formula>
      <formula>$M$8</formula>
    </cfRule>
    <cfRule type="cellIs" dxfId="127" priority="71" operator="between">
      <formula>$K$7</formula>
      <formula>$M$7</formula>
    </cfRule>
    <cfRule type="cellIs" dxfId="126" priority="72" operator="between">
      <formula>$K$6</formula>
      <formula>$M$6</formula>
    </cfRule>
    <cfRule type="cellIs" dxfId="125" priority="73" operator="between">
      <formula>$K$6</formula>
      <formula>$M$6</formula>
    </cfRule>
    <cfRule type="cellIs" dxfId="124" priority="74" operator="greaterThan">
      <formula>98</formula>
    </cfRule>
    <cfRule type="cellIs" dxfId="123" priority="75" operator="between">
      <formula>97.0001</formula>
      <formula>98</formula>
    </cfRule>
    <cfRule type="cellIs" dxfId="122" priority="76" operator="between">
      <formula>95.0001</formula>
      <formula>97</formula>
    </cfRule>
    <cfRule type="cellIs" dxfId="121" priority="77" operator="between">
      <formula>0</formula>
      <formula>95</formula>
    </cfRule>
  </conditionalFormatting>
  <conditionalFormatting sqref="J6">
    <cfRule type="cellIs" dxfId="120" priority="68" stopIfTrue="1" operator="between">
      <formula>$K$6</formula>
      <formula>$M$6</formula>
    </cfRule>
  </conditionalFormatting>
  <conditionalFormatting sqref="J18:J19">
    <cfRule type="cellIs" dxfId="119" priority="63" stopIfTrue="1" operator="between">
      <formula>$K$21</formula>
      <formula>$M$21</formula>
    </cfRule>
    <cfRule type="cellIs" dxfId="118" priority="64" stopIfTrue="1" operator="between">
      <formula>$K$21</formula>
      <formula>$M$21</formula>
    </cfRule>
    <cfRule type="cellIs" dxfId="117" priority="65" stopIfTrue="1" operator="between">
      <formula>$K$20</formula>
      <formula>$M$20</formula>
    </cfRule>
    <cfRule type="cellIs" dxfId="116" priority="66" stopIfTrue="1" operator="between">
      <formula>$K$19</formula>
      <formula>$M$19</formula>
    </cfRule>
    <cfRule type="cellIs" dxfId="115" priority="67" stopIfTrue="1" operator="between">
      <formula>$K$18</formula>
      <formula>$M$18</formula>
    </cfRule>
  </conditionalFormatting>
  <conditionalFormatting sqref="J20">
    <cfRule type="cellIs" dxfId="114" priority="54" operator="between">
      <formula>$K$9</formula>
      <formula>$M$9</formula>
    </cfRule>
    <cfRule type="cellIs" dxfId="113" priority="55" operator="between">
      <formula>$K$8</formula>
      <formula>$M$8</formula>
    </cfRule>
    <cfRule type="cellIs" dxfId="112" priority="56" operator="between">
      <formula>$K$7</formula>
      <formula>$M$7</formula>
    </cfRule>
    <cfRule type="cellIs" dxfId="111" priority="57" operator="between">
      <formula>$K$6</formula>
      <formula>$M$6</formula>
    </cfRule>
    <cfRule type="cellIs" dxfId="110" priority="58" operator="between">
      <formula>$K$6</formula>
      <formula>$M$6</formula>
    </cfRule>
    <cfRule type="cellIs" dxfId="109" priority="59" operator="greaterThan">
      <formula>98</formula>
    </cfRule>
    <cfRule type="cellIs" dxfId="108" priority="60" operator="between">
      <formula>97.0001</formula>
      <formula>98</formula>
    </cfRule>
    <cfRule type="cellIs" dxfId="107" priority="61" operator="between">
      <formula>95.0001</formula>
      <formula>97</formula>
    </cfRule>
    <cfRule type="cellIs" dxfId="106" priority="62" operator="between">
      <formula>0</formula>
      <formula>95</formula>
    </cfRule>
  </conditionalFormatting>
  <conditionalFormatting sqref="J20:J27">
    <cfRule type="cellIs" dxfId="105" priority="49" stopIfTrue="1" operator="between">
      <formula>$K$21</formula>
      <formula>$M$21</formula>
    </cfRule>
    <cfRule type="cellIs" dxfId="104" priority="50" stopIfTrue="1" operator="between">
      <formula>$K$21</formula>
      <formula>$M$21</formula>
    </cfRule>
    <cfRule type="cellIs" dxfId="103" priority="51" stopIfTrue="1" operator="between">
      <formula>$K$20</formula>
      <formula>$M$20</formula>
    </cfRule>
    <cfRule type="cellIs" dxfId="102" priority="52" stopIfTrue="1" operator="between">
      <formula>$K$19</formula>
      <formula>$M$19</formula>
    </cfRule>
    <cfRule type="cellIs" dxfId="101" priority="53" stopIfTrue="1" operator="between">
      <formula>$K$18</formula>
      <formula>$M$18</formula>
    </cfRule>
  </conditionalFormatting>
  <conditionalFormatting sqref="J7:J17">
    <cfRule type="cellIs" dxfId="100" priority="40" operator="between">
      <formula>$K$9</formula>
      <formula>$M$9</formula>
    </cfRule>
    <cfRule type="cellIs" dxfId="99" priority="41" operator="between">
      <formula>$K$8</formula>
      <formula>$M$8</formula>
    </cfRule>
    <cfRule type="cellIs" dxfId="98" priority="42" operator="between">
      <formula>$K$7</formula>
      <formula>$M$7</formula>
    </cfRule>
    <cfRule type="cellIs" dxfId="97" priority="43" operator="between">
      <formula>$K$6</formula>
      <formula>$M$6</formula>
    </cfRule>
    <cfRule type="cellIs" dxfId="96" priority="44" operator="between">
      <formula>$K$6</formula>
      <formula>$M$6</formula>
    </cfRule>
    <cfRule type="cellIs" dxfId="95" priority="45" operator="greaterThan">
      <formula>98</formula>
    </cfRule>
    <cfRule type="cellIs" dxfId="94" priority="46" operator="between">
      <formula>97.0001</formula>
      <formula>98</formula>
    </cfRule>
    <cfRule type="cellIs" dxfId="93" priority="47" operator="between">
      <formula>95.0001</formula>
      <formula>97</formula>
    </cfRule>
    <cfRule type="cellIs" dxfId="92" priority="48" operator="between">
      <formula>0</formula>
      <formula>95</formula>
    </cfRule>
  </conditionalFormatting>
  <conditionalFormatting sqref="J7:J17">
    <cfRule type="cellIs" dxfId="91" priority="39" stopIfTrue="1" operator="between">
      <formula>$K$6</formula>
      <formula>$M$6</formula>
    </cfRule>
  </conditionalFormatting>
  <conditionalFormatting sqref="J10">
    <cfRule type="cellIs" dxfId="90" priority="35" stopIfTrue="1" operator="between">
      <formula>$K$13</formula>
      <formula>$M$13</formula>
    </cfRule>
    <cfRule type="cellIs" dxfId="89" priority="36" stopIfTrue="1" operator="between">
      <formula>$K$12</formula>
      <formula>$M$12</formula>
    </cfRule>
    <cfRule type="cellIs" dxfId="88" priority="37" stopIfTrue="1" operator="between">
      <formula>$K$11</formula>
      <formula>$M$11</formula>
    </cfRule>
    <cfRule type="cellIs" dxfId="87" priority="38" stopIfTrue="1" operator="between">
      <formula>$K$10</formula>
      <formula>$M$10</formula>
    </cfRule>
  </conditionalFormatting>
  <conditionalFormatting sqref="J11:J13">
    <cfRule type="cellIs" dxfId="86" priority="31" stopIfTrue="1" operator="between">
      <formula>$K$13</formula>
      <formula>$M$13</formula>
    </cfRule>
    <cfRule type="cellIs" dxfId="85" priority="32" stopIfTrue="1" operator="between">
      <formula>$K$12</formula>
      <formula>$M$12</formula>
    </cfRule>
    <cfRule type="cellIs" dxfId="84" priority="33" stopIfTrue="1" operator="between">
      <formula>$K$11</formula>
      <formula>$M$11</formula>
    </cfRule>
    <cfRule type="cellIs" dxfId="83" priority="34" stopIfTrue="1" operator="between">
      <formula>$K$10</formula>
      <formula>$M$10</formula>
    </cfRule>
  </conditionalFormatting>
  <conditionalFormatting sqref="J14">
    <cfRule type="cellIs" dxfId="82" priority="26" stopIfTrue="1" operator="between">
      <formula>$K$15</formula>
      <formula>$M$15</formula>
    </cfRule>
    <cfRule type="cellIs" dxfId="81" priority="27" stopIfTrue="1" operator="between">
      <formula>$K$17</formula>
      <formula>$M$17</formula>
    </cfRule>
    <cfRule type="cellIs" dxfId="80" priority="28" stopIfTrue="1" operator="between">
      <formula>$K$16</formula>
      <formula>$M$16</formula>
    </cfRule>
    <cfRule type="cellIs" priority="29" stopIfTrue="1" operator="between">
      <formula>$K$15</formula>
      <formula>$M$15</formula>
    </cfRule>
    <cfRule type="cellIs" dxfId="79" priority="30" stopIfTrue="1" operator="between">
      <formula>$K$14</formula>
      <formula>$M$14</formula>
    </cfRule>
  </conditionalFormatting>
  <conditionalFormatting sqref="J15:J17">
    <cfRule type="cellIs" dxfId="78" priority="21" stopIfTrue="1" operator="between">
      <formula>$K$15</formula>
      <formula>$M$15</formula>
    </cfRule>
    <cfRule type="cellIs" dxfId="77" priority="22" stopIfTrue="1" operator="between">
      <formula>$K$17</formula>
      <formula>$M$17</formula>
    </cfRule>
    <cfRule type="cellIs" dxfId="76" priority="23" stopIfTrue="1" operator="between">
      <formula>$K$16</formula>
      <formula>$M$16</formula>
    </cfRule>
    <cfRule type="cellIs" priority="24" stopIfTrue="1" operator="between">
      <formula>$K$15</formula>
      <formula>$M$15</formula>
    </cfRule>
    <cfRule type="cellIs" dxfId="75" priority="25" stopIfTrue="1" operator="between">
      <formula>$K$14</formula>
      <formula>$M$14</formula>
    </cfRule>
  </conditionalFormatting>
  <conditionalFormatting sqref="H6">
    <cfRule type="cellIs" dxfId="74" priority="12" operator="between">
      <formula>$K$9</formula>
      <formula>$M$9</formula>
    </cfRule>
    <cfRule type="cellIs" dxfId="73" priority="13" operator="between">
      <formula>$K$8</formula>
      <formula>$M$8</formula>
    </cfRule>
    <cfRule type="cellIs" dxfId="72" priority="14" operator="between">
      <formula>$K$7</formula>
      <formula>$M$7</formula>
    </cfRule>
    <cfRule type="cellIs" dxfId="71" priority="15" operator="between">
      <formula>$K$6</formula>
      <formula>$M$6</formula>
    </cfRule>
    <cfRule type="cellIs" dxfId="70" priority="16" operator="between">
      <formula>$K$6</formula>
      <formula>$M$6</formula>
    </cfRule>
    <cfRule type="cellIs" dxfId="69" priority="17" operator="greaterThan">
      <formula>98</formula>
    </cfRule>
    <cfRule type="cellIs" dxfId="68" priority="18" operator="between">
      <formula>97.0001</formula>
      <formula>98</formula>
    </cfRule>
    <cfRule type="cellIs" dxfId="67" priority="19" operator="between">
      <formula>95.0001</formula>
      <formula>97</formula>
    </cfRule>
    <cfRule type="cellIs" dxfId="66" priority="20" operator="between">
      <formula>0</formula>
      <formula>95</formula>
    </cfRule>
  </conditionalFormatting>
  <conditionalFormatting sqref="H6">
    <cfRule type="cellIs" dxfId="65" priority="11" stopIfTrue="1" operator="between">
      <formula>$K$6</formula>
      <formula>$M$6</formula>
    </cfRule>
  </conditionalFormatting>
  <conditionalFormatting sqref="H7:H9">
    <cfRule type="cellIs" dxfId="64" priority="2" operator="between">
      <formula>$K$9</formula>
      <formula>$M$9</formula>
    </cfRule>
    <cfRule type="cellIs" dxfId="63" priority="3" operator="between">
      <formula>$K$8</formula>
      <formula>$M$8</formula>
    </cfRule>
    <cfRule type="cellIs" dxfId="62" priority="4" operator="between">
      <formula>$K$7</formula>
      <formula>$M$7</formula>
    </cfRule>
    <cfRule type="cellIs" dxfId="61" priority="5" operator="between">
      <formula>$K$6</formula>
      <formula>$M$6</formula>
    </cfRule>
    <cfRule type="cellIs" dxfId="60" priority="6" operator="between">
      <formula>$K$6</formula>
      <formula>$M$6</formula>
    </cfRule>
    <cfRule type="cellIs" dxfId="59" priority="7" operator="greaterThan">
      <formula>98</formula>
    </cfRule>
    <cfRule type="cellIs" dxfId="58" priority="8" operator="between">
      <formula>97.0001</formula>
      <formula>98</formula>
    </cfRule>
    <cfRule type="cellIs" dxfId="57" priority="9" operator="between">
      <formula>95.0001</formula>
      <formula>97</formula>
    </cfRule>
    <cfRule type="cellIs" dxfId="56" priority="10" operator="between">
      <formula>0</formula>
      <formula>95</formula>
    </cfRule>
  </conditionalFormatting>
  <conditionalFormatting sqref="H7:H9">
    <cfRule type="cellIs" dxfId="55" priority="1" stopIfTrue="1" operator="between">
      <formula>$K$6</formula>
      <formula>$M$6</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tabSelected="1" workbookViewId="0">
      <selection activeCell="N28" sqref="A28:N28"/>
    </sheetView>
  </sheetViews>
  <sheetFormatPr defaultColWidth="9.140625" defaultRowHeight="15"/>
  <cols>
    <col min="1" max="1" width="7.85546875" customWidth="1"/>
    <col min="2" max="2" width="32.28515625" customWidth="1"/>
    <col min="3" max="3" width="10.7109375" customWidth="1"/>
    <col min="4" max="4" width="42.85546875" customWidth="1"/>
    <col min="5" max="5" width="11.5703125" customWidth="1"/>
    <col min="6" max="6" width="10.85546875" customWidth="1"/>
    <col min="7" max="7" width="13.7109375" customWidth="1"/>
    <col min="8" max="8" width="19.85546875" customWidth="1"/>
    <col min="9" max="9" width="13.7109375" customWidth="1"/>
    <col min="10" max="10" width="20.28515625" customWidth="1"/>
    <col min="11" max="11" width="7.7109375" style="97" customWidth="1"/>
    <col min="12" max="12" width="3.28515625" customWidth="1"/>
    <col min="13" max="13" width="8.7109375" style="97" customWidth="1"/>
    <col min="14" max="14" width="35" customWidth="1"/>
    <col min="15" max="15" width="21.7109375" customWidth="1"/>
    <col min="16" max="256" width="11.42578125" customWidth="1"/>
  </cols>
  <sheetData>
    <row r="1" spans="1:14" ht="81.75" customHeight="1" thickTop="1" thickBot="1">
      <c r="A1" s="202"/>
      <c r="B1" s="203"/>
      <c r="C1" s="203"/>
      <c r="D1" s="204" t="s">
        <v>0</v>
      </c>
      <c r="E1" s="204"/>
      <c r="F1" s="204"/>
      <c r="G1" s="204"/>
      <c r="H1" s="204"/>
      <c r="I1" s="204"/>
      <c r="J1" s="204"/>
      <c r="K1" s="204"/>
      <c r="L1" s="204"/>
      <c r="M1" s="204"/>
      <c r="N1" s="205"/>
    </row>
    <row r="2" spans="1:14" ht="40.5" customHeight="1" thickTop="1" thickBot="1">
      <c r="A2" s="206" t="s">
        <v>1</v>
      </c>
      <c r="B2" s="207"/>
      <c r="C2" s="208" t="s">
        <v>61</v>
      </c>
      <c r="D2" s="209"/>
      <c r="E2" s="210" t="s">
        <v>3</v>
      </c>
      <c r="F2" s="211"/>
      <c r="G2" s="208" t="s">
        <v>62</v>
      </c>
      <c r="H2" s="212"/>
      <c r="I2" s="213"/>
      <c r="J2" s="214" t="s">
        <v>5</v>
      </c>
      <c r="K2" s="170"/>
      <c r="L2" s="170"/>
      <c r="M2" s="215"/>
      <c r="N2" s="1">
        <v>2021</v>
      </c>
    </row>
    <row r="3" spans="1:14" ht="16.5" customHeight="1" thickTop="1" thickBot="1">
      <c r="A3" s="169" t="s">
        <v>6</v>
      </c>
      <c r="B3" s="170"/>
      <c r="C3" s="170"/>
      <c r="D3" s="170"/>
      <c r="E3" s="170"/>
      <c r="F3" s="170"/>
      <c r="G3" s="170"/>
      <c r="H3" s="170"/>
      <c r="I3" s="170"/>
      <c r="J3" s="170"/>
      <c r="K3" s="170"/>
      <c r="L3" s="170"/>
      <c r="M3" s="170"/>
      <c r="N3" s="172"/>
    </row>
    <row r="4" spans="1:14" ht="16.5" customHeight="1" thickTop="1" thickBot="1">
      <c r="A4" s="192" t="s">
        <v>7</v>
      </c>
      <c r="B4" s="193"/>
      <c r="C4" s="193"/>
      <c r="D4" s="194"/>
      <c r="E4" s="195" t="s">
        <v>8</v>
      </c>
      <c r="F4" s="196"/>
      <c r="G4" s="196"/>
      <c r="H4" s="196"/>
      <c r="I4" s="196"/>
      <c r="J4" s="196"/>
      <c r="K4" s="197"/>
      <c r="L4" s="197"/>
      <c r="M4" s="197"/>
      <c r="N4" s="198"/>
    </row>
    <row r="5" spans="1:14" ht="58.15" customHeight="1" thickTop="1" thickBot="1">
      <c r="A5" s="2" t="s">
        <v>9</v>
      </c>
      <c r="B5" s="3" t="s">
        <v>10</v>
      </c>
      <c r="C5" s="3" t="s">
        <v>11</v>
      </c>
      <c r="D5" s="4" t="s">
        <v>12</v>
      </c>
      <c r="E5" s="5" t="s">
        <v>13</v>
      </c>
      <c r="F5" s="6" t="s">
        <v>14</v>
      </c>
      <c r="G5" s="7" t="s">
        <v>15</v>
      </c>
      <c r="H5" s="4" t="s">
        <v>16</v>
      </c>
      <c r="I5" s="8" t="s">
        <v>17</v>
      </c>
      <c r="J5" s="8" t="s">
        <v>18</v>
      </c>
      <c r="K5" s="199" t="s">
        <v>19</v>
      </c>
      <c r="L5" s="200"/>
      <c r="M5" s="201"/>
      <c r="N5" s="9" t="s">
        <v>20</v>
      </c>
    </row>
    <row r="6" spans="1:14" ht="24.95" customHeight="1" thickTop="1" thickBot="1">
      <c r="A6" s="154">
        <v>1</v>
      </c>
      <c r="B6" s="156" t="s">
        <v>63</v>
      </c>
      <c r="C6" s="140" t="s">
        <v>22</v>
      </c>
      <c r="D6" s="185" t="s">
        <v>64</v>
      </c>
      <c r="E6" s="188" t="s">
        <v>24</v>
      </c>
      <c r="F6" s="113" t="s">
        <v>25</v>
      </c>
      <c r="G6" s="98"/>
      <c r="H6" s="126">
        <v>76.263000000000005</v>
      </c>
      <c r="I6" s="114">
        <v>0.25</v>
      </c>
      <c r="J6" s="115">
        <f>N49</f>
        <v>66.815068441447892</v>
      </c>
      <c r="K6" s="10">
        <v>0</v>
      </c>
      <c r="L6" s="11"/>
      <c r="M6" s="10">
        <v>25</v>
      </c>
      <c r="N6" s="167" t="s">
        <v>65</v>
      </c>
    </row>
    <row r="7" spans="1:14" ht="24.95" customHeight="1" thickTop="1" thickBot="1">
      <c r="A7" s="181"/>
      <c r="B7" s="156"/>
      <c r="C7" s="140"/>
      <c r="D7" s="185"/>
      <c r="E7" s="188"/>
      <c r="F7" s="12" t="s">
        <v>27</v>
      </c>
      <c r="G7" s="19"/>
      <c r="H7" s="126">
        <v>81.986999999999995</v>
      </c>
      <c r="I7" s="13">
        <v>0.5</v>
      </c>
      <c r="J7" s="115">
        <f>+N51</f>
        <v>74.041626090759976</v>
      </c>
      <c r="K7" s="14">
        <v>25</v>
      </c>
      <c r="L7" s="15"/>
      <c r="M7" s="14">
        <v>50</v>
      </c>
      <c r="N7" s="167"/>
    </row>
    <row r="8" spans="1:14" ht="24.95" customHeight="1" thickTop="1" thickBot="1">
      <c r="A8" s="181"/>
      <c r="B8" s="156"/>
      <c r="C8" s="140"/>
      <c r="D8" s="185"/>
      <c r="E8" s="188"/>
      <c r="F8" s="12" t="s">
        <v>28</v>
      </c>
      <c r="G8" s="19"/>
      <c r="H8" s="126">
        <v>87.494</v>
      </c>
      <c r="I8" s="13">
        <v>0.75</v>
      </c>
      <c r="J8" s="115">
        <f>N53</f>
        <v>81.025753270213343</v>
      </c>
      <c r="K8" s="14">
        <v>50</v>
      </c>
      <c r="L8" s="16"/>
      <c r="M8" s="14">
        <v>75</v>
      </c>
      <c r="N8" s="167"/>
    </row>
    <row r="9" spans="1:14" ht="38.25" customHeight="1" thickTop="1" thickBot="1">
      <c r="A9" s="181"/>
      <c r="B9" s="157"/>
      <c r="C9" s="141"/>
      <c r="D9" s="186"/>
      <c r="E9" s="189"/>
      <c r="F9" s="12" t="s">
        <v>29</v>
      </c>
      <c r="G9" s="19"/>
      <c r="H9" s="126">
        <v>96.173000000000002</v>
      </c>
      <c r="I9" s="13">
        <v>1</v>
      </c>
      <c r="J9" s="115">
        <f>N55</f>
        <v>95.734941166758034</v>
      </c>
      <c r="K9" s="14">
        <f>+M8+$Q$1</f>
        <v>75</v>
      </c>
      <c r="L9" s="17"/>
      <c r="M9" s="18">
        <v>100</v>
      </c>
      <c r="N9" s="168"/>
    </row>
    <row r="10" spans="1:14" ht="24.95" hidden="1" customHeight="1">
      <c r="A10" s="181">
        <v>2</v>
      </c>
      <c r="B10" s="182" t="s">
        <v>30</v>
      </c>
      <c r="C10" s="183" t="s">
        <v>22</v>
      </c>
      <c r="D10" s="184" t="s">
        <v>31</v>
      </c>
      <c r="E10" s="187" t="s">
        <v>24</v>
      </c>
      <c r="F10" s="12" t="s">
        <v>25</v>
      </c>
      <c r="G10" s="19"/>
      <c r="H10" s="20"/>
      <c r="I10" s="13">
        <v>0.03</v>
      </c>
      <c r="J10" s="115">
        <f>(J29/J33)*100</f>
        <v>32.466903346646866</v>
      </c>
      <c r="K10" s="21">
        <v>0</v>
      </c>
      <c r="L10" s="22"/>
      <c r="M10" s="21">
        <v>1E-3</v>
      </c>
      <c r="N10" s="166" t="s">
        <v>32</v>
      </c>
    </row>
    <row r="11" spans="1:14" ht="24.95" hidden="1" customHeight="1" thickTop="1">
      <c r="A11" s="181"/>
      <c r="B11" s="156"/>
      <c r="C11" s="140"/>
      <c r="D11" s="185"/>
      <c r="E11" s="188"/>
      <c r="F11" s="12" t="s">
        <v>27</v>
      </c>
      <c r="G11" s="19"/>
      <c r="H11" s="20"/>
      <c r="I11" s="13">
        <v>0.03</v>
      </c>
      <c r="J11" s="115" t="e">
        <f>(J30/J34)*100</f>
        <v>#DIV/0!</v>
      </c>
      <c r="K11" s="14">
        <f>+M10+$Q$1</f>
        <v>1E-3</v>
      </c>
      <c r="L11" s="15"/>
      <c r="M11" s="14">
        <v>5.0000000000000001E-3</v>
      </c>
      <c r="N11" s="167"/>
    </row>
    <row r="12" spans="1:14" ht="24.95" hidden="1" customHeight="1" thickTop="1">
      <c r="A12" s="181"/>
      <c r="B12" s="156"/>
      <c r="C12" s="140"/>
      <c r="D12" s="185"/>
      <c r="E12" s="188"/>
      <c r="F12" s="12" t="s">
        <v>28</v>
      </c>
      <c r="G12" s="19"/>
      <c r="H12" s="20"/>
      <c r="I12" s="13">
        <v>0.03</v>
      </c>
      <c r="J12" s="115" t="e">
        <f>(J31/J35)*100</f>
        <v>#DIV/0!</v>
      </c>
      <c r="K12" s="14">
        <f>+M11+$Q$1</f>
        <v>5.0000000000000001E-3</v>
      </c>
      <c r="L12" s="16"/>
      <c r="M12" s="14">
        <v>0.01</v>
      </c>
      <c r="N12" s="167"/>
    </row>
    <row r="13" spans="1:14" ht="24.95" hidden="1" customHeight="1" thickTop="1">
      <c r="A13" s="181"/>
      <c r="B13" s="157"/>
      <c r="C13" s="141"/>
      <c r="D13" s="186"/>
      <c r="E13" s="189"/>
      <c r="F13" s="12" t="s">
        <v>29</v>
      </c>
      <c r="G13" s="19"/>
      <c r="H13" s="20"/>
      <c r="I13" s="13">
        <v>0.03</v>
      </c>
      <c r="J13" s="115" t="e">
        <f>(J32/J36)*100</f>
        <v>#DIV/0!</v>
      </c>
      <c r="K13" s="14">
        <f>+M12+$Q$1</f>
        <v>0.01</v>
      </c>
      <c r="L13" s="17"/>
      <c r="M13" s="18">
        <v>0.03</v>
      </c>
      <c r="N13" s="168"/>
    </row>
    <row r="14" spans="1:14" ht="24.95" hidden="1" customHeight="1" thickTop="1">
      <c r="A14" s="152">
        <v>3</v>
      </c>
      <c r="B14" s="155" t="s">
        <v>33</v>
      </c>
      <c r="C14" s="158" t="s">
        <v>22</v>
      </c>
      <c r="D14" s="190" t="s">
        <v>34</v>
      </c>
      <c r="E14" s="191" t="s">
        <v>24</v>
      </c>
      <c r="F14" s="12" t="s">
        <v>25</v>
      </c>
      <c r="G14" s="19"/>
      <c r="H14" s="20"/>
      <c r="I14" s="23">
        <v>30</v>
      </c>
      <c r="J14" s="115">
        <v>97</v>
      </c>
      <c r="K14" s="24">
        <v>180</v>
      </c>
      <c r="L14" s="25"/>
      <c r="M14" s="24">
        <v>150</v>
      </c>
      <c r="N14" s="166" t="s">
        <v>35</v>
      </c>
    </row>
    <row r="15" spans="1:14" ht="24.95" hidden="1" customHeight="1" thickTop="1">
      <c r="A15" s="153"/>
      <c r="B15" s="156"/>
      <c r="C15" s="158"/>
      <c r="D15" s="185"/>
      <c r="E15" s="191"/>
      <c r="F15" s="12" t="s">
        <v>27</v>
      </c>
      <c r="G15" s="19"/>
      <c r="H15" s="20"/>
      <c r="I15" s="23">
        <v>30</v>
      </c>
      <c r="J15" s="115">
        <v>158</v>
      </c>
      <c r="K15" s="26">
        <f>+M14+$Q$1</f>
        <v>150</v>
      </c>
      <c r="L15" s="27"/>
      <c r="M15" s="26">
        <v>120</v>
      </c>
      <c r="N15" s="167"/>
    </row>
    <row r="16" spans="1:14" ht="24.95" hidden="1" customHeight="1" thickTop="1">
      <c r="A16" s="153"/>
      <c r="B16" s="156"/>
      <c r="C16" s="158"/>
      <c r="D16" s="185"/>
      <c r="E16" s="191"/>
      <c r="F16" s="12" t="s">
        <v>28</v>
      </c>
      <c r="G16" s="19"/>
      <c r="H16" s="20"/>
      <c r="I16" s="23">
        <v>30</v>
      </c>
      <c r="J16" s="115" t="e">
        <f>(#REF!/J31)*100</f>
        <v>#REF!</v>
      </c>
      <c r="K16" s="26">
        <f>+M15+$Q$1</f>
        <v>120</v>
      </c>
      <c r="L16" s="28"/>
      <c r="M16" s="26">
        <v>90</v>
      </c>
      <c r="N16" s="167"/>
    </row>
    <row r="17" spans="1:14" ht="24.95" hidden="1" customHeight="1" thickTop="1">
      <c r="A17" s="154"/>
      <c r="B17" s="157"/>
      <c r="C17" s="158"/>
      <c r="D17" s="186"/>
      <c r="E17" s="191"/>
      <c r="F17" s="12" t="s">
        <v>29</v>
      </c>
      <c r="G17" s="19"/>
      <c r="H17" s="20"/>
      <c r="I17" s="23">
        <v>30</v>
      </c>
      <c r="J17" s="115" t="e">
        <f>(#REF!/J32)*100</f>
        <v>#REF!</v>
      </c>
      <c r="K17" s="29">
        <f>+M16+$Q$1</f>
        <v>90</v>
      </c>
      <c r="L17" s="30"/>
      <c r="M17" s="29">
        <v>30</v>
      </c>
      <c r="N17" s="168"/>
    </row>
    <row r="18" spans="1:14" ht="24.95" hidden="1" customHeight="1" thickTop="1">
      <c r="A18" s="152">
        <v>4</v>
      </c>
      <c r="B18" s="155" t="s">
        <v>36</v>
      </c>
      <c r="C18" s="158" t="s">
        <v>22</v>
      </c>
      <c r="D18" s="190" t="s">
        <v>37</v>
      </c>
      <c r="E18" s="191" t="s">
        <v>38</v>
      </c>
      <c r="F18" s="150" t="s">
        <v>39</v>
      </c>
      <c r="G18" s="173"/>
      <c r="H18" s="175"/>
      <c r="I18" s="177" t="s">
        <v>66</v>
      </c>
      <c r="J18" s="179">
        <f>SUM(J45/J47)</f>
        <v>0.10112359550561797</v>
      </c>
      <c r="K18" s="21">
        <v>50</v>
      </c>
      <c r="L18" s="22"/>
      <c r="M18" s="21">
        <v>40</v>
      </c>
      <c r="N18" s="166" t="s">
        <v>67</v>
      </c>
    </row>
    <row r="19" spans="1:14" ht="24.95" hidden="1" customHeight="1" thickTop="1">
      <c r="A19" s="153"/>
      <c r="B19" s="156"/>
      <c r="C19" s="158"/>
      <c r="D19" s="185"/>
      <c r="E19" s="191"/>
      <c r="F19" s="151"/>
      <c r="G19" s="174"/>
      <c r="H19" s="176"/>
      <c r="I19" s="178"/>
      <c r="J19" s="180"/>
      <c r="K19" s="14">
        <f>+M18+$Q$1</f>
        <v>40</v>
      </c>
      <c r="L19" s="15"/>
      <c r="M19" s="14">
        <v>30</v>
      </c>
      <c r="N19" s="167"/>
    </row>
    <row r="20" spans="1:14" ht="24.95" hidden="1" customHeight="1" thickTop="1">
      <c r="A20" s="153"/>
      <c r="B20" s="156"/>
      <c r="C20" s="158"/>
      <c r="D20" s="185"/>
      <c r="E20" s="191"/>
      <c r="F20" s="150" t="s">
        <v>41</v>
      </c>
      <c r="G20" s="173"/>
      <c r="H20" s="175"/>
      <c r="I20" s="177">
        <v>0</v>
      </c>
      <c r="J20" s="179" t="e">
        <f>SUM(J46/J48)</f>
        <v>#DIV/0!</v>
      </c>
      <c r="K20" s="14">
        <f>+M19+$Q$1</f>
        <v>30</v>
      </c>
      <c r="L20" s="16"/>
      <c r="M20" s="14">
        <v>15</v>
      </c>
      <c r="N20" s="167"/>
    </row>
    <row r="21" spans="1:14" ht="24.95" hidden="1" customHeight="1" thickTop="1">
      <c r="A21" s="154"/>
      <c r="B21" s="157"/>
      <c r="C21" s="158"/>
      <c r="D21" s="186"/>
      <c r="E21" s="191"/>
      <c r="F21" s="151"/>
      <c r="G21" s="174"/>
      <c r="H21" s="176"/>
      <c r="I21" s="178"/>
      <c r="J21" s="180"/>
      <c r="K21" s="18">
        <f>+M20+$Q$1</f>
        <v>15</v>
      </c>
      <c r="L21" s="17"/>
      <c r="M21" s="18">
        <v>0</v>
      </c>
      <c r="N21" s="168"/>
    </row>
    <row r="22" spans="1:14" ht="24.95" hidden="1" customHeight="1" thickTop="1">
      <c r="A22" s="31"/>
      <c r="B22" s="32"/>
      <c r="C22" s="116"/>
      <c r="D22" s="116"/>
      <c r="E22" s="116"/>
      <c r="F22" s="32"/>
      <c r="G22" s="33"/>
      <c r="H22" s="33"/>
      <c r="I22" s="34"/>
      <c r="J22" s="35"/>
      <c r="K22" s="36"/>
      <c r="L22" s="37"/>
      <c r="M22" s="36"/>
      <c r="N22" s="112"/>
    </row>
    <row r="23" spans="1:14" ht="24.95" hidden="1" customHeight="1" thickTop="1">
      <c r="A23" s="31"/>
      <c r="B23" s="32"/>
      <c r="C23" s="116"/>
      <c r="D23" s="116"/>
      <c r="E23" s="116"/>
      <c r="F23" s="32"/>
      <c r="G23" s="33"/>
      <c r="H23" s="33"/>
      <c r="I23" s="34"/>
      <c r="J23" s="35"/>
      <c r="K23" s="36"/>
      <c r="L23" s="37"/>
      <c r="M23" s="36"/>
      <c r="N23" s="112"/>
    </row>
    <row r="24" spans="1:14" ht="24.95" hidden="1" customHeight="1" thickTop="1">
      <c r="A24" s="31"/>
      <c r="B24" s="32"/>
      <c r="C24" s="116"/>
      <c r="D24" s="116"/>
      <c r="E24" s="116"/>
      <c r="F24" s="32"/>
      <c r="G24" s="33"/>
      <c r="H24" s="33"/>
      <c r="I24" s="34"/>
      <c r="J24" s="35"/>
      <c r="K24" s="36"/>
      <c r="L24" s="37"/>
      <c r="M24" s="36"/>
      <c r="N24" s="112"/>
    </row>
    <row r="25" spans="1:14" ht="24.95" hidden="1" customHeight="1" thickTop="1">
      <c r="A25" s="31"/>
      <c r="B25" s="32"/>
      <c r="C25" s="116"/>
      <c r="D25" s="116"/>
      <c r="E25" s="116"/>
      <c r="F25" s="32"/>
      <c r="G25" s="33"/>
      <c r="H25" s="33"/>
      <c r="I25" s="34"/>
      <c r="J25" s="35"/>
      <c r="K25" s="36"/>
      <c r="L25" s="37"/>
      <c r="M25" s="36"/>
      <c r="N25" s="112"/>
    </row>
    <row r="26" spans="1:14" ht="24.95" hidden="1" customHeight="1" thickTop="1">
      <c r="A26" s="31"/>
      <c r="B26" s="32"/>
      <c r="C26" s="116"/>
      <c r="D26" s="116"/>
      <c r="E26" s="116"/>
      <c r="F26" s="32"/>
      <c r="G26" s="33"/>
      <c r="H26" s="33"/>
      <c r="I26" s="34"/>
      <c r="J26" s="35"/>
      <c r="K26" s="36"/>
      <c r="L26" s="37"/>
      <c r="M26" s="36"/>
      <c r="N26" s="112"/>
    </row>
    <row r="27" spans="1:14" ht="24.95" hidden="1" customHeight="1" thickTop="1">
      <c r="A27" s="31"/>
      <c r="B27" s="32"/>
      <c r="C27" s="116"/>
      <c r="D27" s="116"/>
      <c r="E27" s="116"/>
      <c r="F27" s="32"/>
      <c r="G27" s="33"/>
      <c r="H27" s="33"/>
      <c r="I27" s="34"/>
      <c r="J27" s="35"/>
      <c r="K27" s="36"/>
      <c r="L27" s="37"/>
      <c r="M27" s="36"/>
      <c r="N27" s="112"/>
    </row>
    <row r="28" spans="1:14" ht="16.5" thickTop="1" thickBot="1">
      <c r="A28" s="169" t="s">
        <v>42</v>
      </c>
      <c r="B28" s="170"/>
      <c r="C28" s="170"/>
      <c r="D28" s="170"/>
      <c r="E28" s="170"/>
      <c r="F28" s="170"/>
      <c r="G28" s="170"/>
      <c r="H28" s="170"/>
      <c r="I28" s="170"/>
      <c r="J28" s="170"/>
      <c r="K28" s="171"/>
      <c r="L28" s="170"/>
      <c r="M28" s="170"/>
      <c r="N28" s="172"/>
    </row>
    <row r="29" spans="1:14" ht="15" hidden="1" customHeight="1">
      <c r="A29" s="159" t="s">
        <v>49</v>
      </c>
      <c r="B29" s="160" t="s">
        <v>50</v>
      </c>
      <c r="C29" s="160" t="s">
        <v>45</v>
      </c>
      <c r="D29" s="162" t="s">
        <v>46</v>
      </c>
      <c r="E29" s="164" t="s">
        <v>24</v>
      </c>
      <c r="F29" s="117" t="s">
        <v>25</v>
      </c>
      <c r="G29" s="38"/>
      <c r="H29" s="39"/>
      <c r="I29" s="40"/>
      <c r="J29" s="41">
        <v>432218179</v>
      </c>
      <c r="K29" s="42"/>
      <c r="L29" s="43"/>
      <c r="M29" s="44"/>
      <c r="N29" s="45"/>
    </row>
    <row r="30" spans="1:14" ht="15" hidden="1" customHeight="1" thickTop="1">
      <c r="A30" s="138"/>
      <c r="B30" s="140"/>
      <c r="C30" s="140"/>
      <c r="D30" s="142"/>
      <c r="E30" s="144"/>
      <c r="F30" s="46" t="s">
        <v>27</v>
      </c>
      <c r="G30" s="47"/>
      <c r="H30" s="48"/>
      <c r="I30" s="49"/>
      <c r="J30" s="41"/>
      <c r="K30" s="51"/>
      <c r="L30" s="52"/>
      <c r="M30" s="53"/>
      <c r="N30" s="54"/>
    </row>
    <row r="31" spans="1:14" ht="15" hidden="1" customHeight="1" thickTop="1">
      <c r="A31" s="138"/>
      <c r="B31" s="140"/>
      <c r="C31" s="140"/>
      <c r="D31" s="142"/>
      <c r="E31" s="144"/>
      <c r="F31" s="46" t="s">
        <v>28</v>
      </c>
      <c r="G31" s="47"/>
      <c r="H31" s="48"/>
      <c r="I31" s="49"/>
      <c r="J31" s="41"/>
      <c r="K31" s="51"/>
      <c r="L31" s="52"/>
      <c r="M31" s="53"/>
      <c r="N31" s="54"/>
    </row>
    <row r="32" spans="1:14" ht="16.5" hidden="1" thickTop="1" thickBot="1">
      <c r="A32" s="138"/>
      <c r="B32" s="161"/>
      <c r="C32" s="161"/>
      <c r="D32" s="163"/>
      <c r="E32" s="165"/>
      <c r="F32" s="118" t="s">
        <v>29</v>
      </c>
      <c r="G32" s="55"/>
      <c r="H32" s="56"/>
      <c r="I32" s="57"/>
      <c r="J32" s="41"/>
      <c r="K32" s="58"/>
      <c r="L32" s="59"/>
      <c r="M32" s="60"/>
      <c r="N32" s="61"/>
    </row>
    <row r="33" spans="1:14" ht="15" hidden="1" customHeight="1" thickTop="1">
      <c r="A33" s="138" t="s">
        <v>51</v>
      </c>
      <c r="B33" s="140" t="s">
        <v>52</v>
      </c>
      <c r="C33" s="140" t="s">
        <v>45</v>
      </c>
      <c r="D33" s="142" t="s">
        <v>46</v>
      </c>
      <c r="E33" s="144" t="s">
        <v>24</v>
      </c>
      <c r="F33" s="46" t="s">
        <v>25</v>
      </c>
      <c r="G33" s="47"/>
      <c r="H33" s="48"/>
      <c r="I33" s="49"/>
      <c r="J33" s="50">
        <v>1331257787</v>
      </c>
      <c r="K33" s="51"/>
      <c r="L33" s="52"/>
      <c r="M33" s="53"/>
      <c r="N33" s="54"/>
    </row>
    <row r="34" spans="1:14" ht="16.5" hidden="1" thickTop="1" thickBot="1">
      <c r="A34" s="138"/>
      <c r="B34" s="140"/>
      <c r="C34" s="140"/>
      <c r="D34" s="142"/>
      <c r="E34" s="144"/>
      <c r="F34" s="46" t="s">
        <v>27</v>
      </c>
      <c r="G34" s="47"/>
      <c r="H34" s="48"/>
      <c r="I34" s="49"/>
      <c r="J34" s="50"/>
      <c r="K34" s="51"/>
      <c r="L34" s="52"/>
      <c r="M34" s="53"/>
      <c r="N34" s="54"/>
    </row>
    <row r="35" spans="1:14" ht="16.5" hidden="1" thickTop="1" thickBot="1">
      <c r="A35" s="138"/>
      <c r="B35" s="140"/>
      <c r="C35" s="140"/>
      <c r="D35" s="142"/>
      <c r="E35" s="144"/>
      <c r="F35" s="46" t="s">
        <v>28</v>
      </c>
      <c r="G35" s="47"/>
      <c r="H35" s="48"/>
      <c r="I35" s="49"/>
      <c r="J35" s="50"/>
      <c r="K35" s="51"/>
      <c r="L35" s="52"/>
      <c r="M35" s="53"/>
      <c r="N35" s="54"/>
    </row>
    <row r="36" spans="1:14" ht="16.5" hidden="1" thickTop="1" thickBot="1">
      <c r="A36" s="139"/>
      <c r="B36" s="141"/>
      <c r="C36" s="141"/>
      <c r="D36" s="143"/>
      <c r="E36" s="145"/>
      <c r="F36" s="119" t="s">
        <v>29</v>
      </c>
      <c r="G36" s="62"/>
      <c r="H36" s="63"/>
      <c r="I36" s="64"/>
      <c r="J36" s="50"/>
      <c r="K36" s="66"/>
      <c r="L36" s="67"/>
      <c r="M36" s="68"/>
      <c r="N36" s="69"/>
    </row>
    <row r="37" spans="1:14" ht="15" hidden="1" customHeight="1" thickTop="1">
      <c r="A37" s="159" t="s">
        <v>53</v>
      </c>
      <c r="B37" s="160" t="s">
        <v>54</v>
      </c>
      <c r="C37" s="160" t="s">
        <v>45</v>
      </c>
      <c r="D37" s="162" t="s">
        <v>46</v>
      </c>
      <c r="E37" s="164" t="s">
        <v>24</v>
      </c>
      <c r="F37" s="117" t="s">
        <v>25</v>
      </c>
      <c r="G37" s="38"/>
      <c r="H37" s="39"/>
      <c r="I37" s="40"/>
      <c r="J37" s="70">
        <v>43493</v>
      </c>
      <c r="K37" s="42"/>
      <c r="L37" s="43"/>
      <c r="M37" s="44"/>
      <c r="N37" s="45"/>
    </row>
    <row r="38" spans="1:14" ht="15" hidden="1" customHeight="1" thickTop="1">
      <c r="A38" s="138"/>
      <c r="B38" s="140"/>
      <c r="C38" s="140"/>
      <c r="D38" s="142"/>
      <c r="E38" s="144"/>
      <c r="F38" s="46" t="s">
        <v>27</v>
      </c>
      <c r="G38" s="47"/>
      <c r="H38" s="48"/>
      <c r="I38" s="49"/>
      <c r="J38" s="71"/>
      <c r="K38" s="51"/>
      <c r="L38" s="52"/>
      <c r="M38" s="53"/>
      <c r="N38" s="54"/>
    </row>
    <row r="39" spans="1:14" ht="15" hidden="1" customHeight="1" thickTop="1">
      <c r="A39" s="138"/>
      <c r="B39" s="140"/>
      <c r="C39" s="140"/>
      <c r="D39" s="142"/>
      <c r="E39" s="144"/>
      <c r="F39" s="46" t="s">
        <v>28</v>
      </c>
      <c r="G39" s="47"/>
      <c r="H39" s="48"/>
      <c r="I39" s="49"/>
      <c r="J39" s="71"/>
      <c r="K39" s="51"/>
      <c r="L39" s="52"/>
      <c r="M39" s="53"/>
      <c r="N39" s="54"/>
    </row>
    <row r="40" spans="1:14" ht="16.5" hidden="1" thickTop="1" thickBot="1">
      <c r="A40" s="138"/>
      <c r="B40" s="161"/>
      <c r="C40" s="161"/>
      <c r="D40" s="163"/>
      <c r="E40" s="165"/>
      <c r="F40" s="118" t="s">
        <v>29</v>
      </c>
      <c r="G40" s="55"/>
      <c r="H40" s="56"/>
      <c r="I40" s="57"/>
      <c r="J40" s="71"/>
      <c r="K40" s="58"/>
      <c r="L40" s="59"/>
      <c r="M40" s="60"/>
      <c r="N40" s="61"/>
    </row>
    <row r="41" spans="1:14" ht="15" hidden="1" customHeight="1" thickTop="1">
      <c r="A41" s="138" t="s">
        <v>55</v>
      </c>
      <c r="B41" s="140" t="s">
        <v>56</v>
      </c>
      <c r="C41" s="140" t="s">
        <v>45</v>
      </c>
      <c r="D41" s="142" t="s">
        <v>46</v>
      </c>
      <c r="E41" s="144" t="s">
        <v>24</v>
      </c>
      <c r="F41" s="46" t="s">
        <v>25</v>
      </c>
      <c r="G41" s="47"/>
      <c r="H41" s="48"/>
      <c r="I41" s="49"/>
      <c r="J41" s="71">
        <v>43497</v>
      </c>
      <c r="K41" s="51"/>
      <c r="L41" s="52"/>
      <c r="M41" s="53"/>
      <c r="N41" s="54"/>
    </row>
    <row r="42" spans="1:14" ht="16.5" hidden="1" thickTop="1" thickBot="1">
      <c r="A42" s="138"/>
      <c r="B42" s="140"/>
      <c r="C42" s="140"/>
      <c r="D42" s="142"/>
      <c r="E42" s="144"/>
      <c r="F42" s="46" t="s">
        <v>27</v>
      </c>
      <c r="G42" s="47"/>
      <c r="H42" s="48"/>
      <c r="I42" s="49"/>
      <c r="J42" s="71"/>
      <c r="K42" s="51"/>
      <c r="L42" s="52"/>
      <c r="M42" s="53"/>
      <c r="N42" s="54"/>
    </row>
    <row r="43" spans="1:14" ht="16.5" hidden="1" thickTop="1" thickBot="1">
      <c r="A43" s="138"/>
      <c r="B43" s="140"/>
      <c r="C43" s="140"/>
      <c r="D43" s="142"/>
      <c r="E43" s="144"/>
      <c r="F43" s="46" t="s">
        <v>28</v>
      </c>
      <c r="G43" s="47"/>
      <c r="H43" s="48"/>
      <c r="I43" s="49"/>
      <c r="J43" s="71"/>
      <c r="K43" s="51"/>
      <c r="L43" s="52"/>
      <c r="M43" s="53"/>
      <c r="N43" s="54"/>
    </row>
    <row r="44" spans="1:14" ht="16.5" hidden="1" thickTop="1" thickBot="1">
      <c r="A44" s="139"/>
      <c r="B44" s="141"/>
      <c r="C44" s="141"/>
      <c r="D44" s="143"/>
      <c r="E44" s="145"/>
      <c r="F44" s="119" t="s">
        <v>29</v>
      </c>
      <c r="G44" s="62"/>
      <c r="H44" s="63"/>
      <c r="I44" s="64"/>
      <c r="J44" s="72"/>
      <c r="K44" s="66"/>
      <c r="L44" s="67"/>
      <c r="M44" s="68"/>
      <c r="N44" s="69"/>
    </row>
    <row r="45" spans="1:14" ht="15" hidden="1" customHeight="1" thickTop="1">
      <c r="A45" s="146" t="s">
        <v>57</v>
      </c>
      <c r="B45" s="147" t="s">
        <v>58</v>
      </c>
      <c r="C45" s="147" t="s">
        <v>45</v>
      </c>
      <c r="D45" s="148" t="s">
        <v>46</v>
      </c>
      <c r="E45" s="149" t="s">
        <v>38</v>
      </c>
      <c r="F45" s="73" t="s">
        <v>39</v>
      </c>
      <c r="G45" s="74"/>
      <c r="H45" s="75"/>
      <c r="I45" s="76"/>
      <c r="J45" s="77">
        <v>18</v>
      </c>
      <c r="K45" s="78"/>
      <c r="L45" s="79"/>
      <c r="M45" s="79"/>
      <c r="N45" s="80"/>
    </row>
    <row r="46" spans="1:14" ht="16.5" hidden="1" thickTop="1" thickBot="1">
      <c r="A46" s="130"/>
      <c r="B46" s="132"/>
      <c r="C46" s="132"/>
      <c r="D46" s="134"/>
      <c r="E46" s="136"/>
      <c r="F46" s="81" t="s">
        <v>41</v>
      </c>
      <c r="G46" s="82"/>
      <c r="H46" s="83"/>
      <c r="I46" s="84"/>
      <c r="J46" s="85"/>
      <c r="K46" s="86"/>
      <c r="L46" s="87"/>
      <c r="M46" s="87"/>
      <c r="N46" s="88"/>
    </row>
    <row r="47" spans="1:14" ht="16.5" hidden="1" thickTop="1" thickBot="1">
      <c r="A47" s="130" t="s">
        <v>59</v>
      </c>
      <c r="B47" s="132" t="s">
        <v>60</v>
      </c>
      <c r="C47" s="132" t="s">
        <v>45</v>
      </c>
      <c r="D47" s="134" t="s">
        <v>46</v>
      </c>
      <c r="E47" s="136" t="s">
        <v>38</v>
      </c>
      <c r="F47" s="81" t="s">
        <v>39</v>
      </c>
      <c r="G47" s="82"/>
      <c r="H47" s="83"/>
      <c r="I47" s="84"/>
      <c r="J47" s="85">
        <v>178</v>
      </c>
      <c r="K47" s="86"/>
      <c r="L47" s="87"/>
      <c r="M47" s="87"/>
      <c r="N47" s="88"/>
    </row>
    <row r="48" spans="1:14" ht="16.5" hidden="1" thickTop="1" thickBot="1">
      <c r="A48" s="131"/>
      <c r="B48" s="133"/>
      <c r="C48" s="133"/>
      <c r="D48" s="135"/>
      <c r="E48" s="137"/>
      <c r="F48" s="89" t="s">
        <v>41</v>
      </c>
      <c r="G48" s="90"/>
      <c r="H48" s="91"/>
      <c r="I48" s="92"/>
      <c r="J48" s="93"/>
      <c r="K48" s="94"/>
      <c r="L48" s="95"/>
      <c r="M48" s="95"/>
      <c r="N48" s="96"/>
    </row>
    <row r="49" spans="1:15" ht="39.950000000000003" customHeight="1" thickTop="1" thickBot="1">
      <c r="A49" s="218" t="s">
        <v>25</v>
      </c>
      <c r="B49" s="99" t="s">
        <v>68</v>
      </c>
      <c r="C49" s="220" t="s">
        <v>45</v>
      </c>
      <c r="D49" s="220" t="s">
        <v>46</v>
      </c>
      <c r="E49" s="222" t="s">
        <v>24</v>
      </c>
      <c r="F49" s="216" t="s">
        <v>25</v>
      </c>
      <c r="G49" s="99"/>
      <c r="H49" s="122">
        <v>31379532294</v>
      </c>
      <c r="I49" s="99"/>
      <c r="J49" s="104">
        <v>31134217724</v>
      </c>
      <c r="K49" s="100"/>
      <c r="L49" s="101"/>
      <c r="M49" s="101"/>
      <c r="N49" s="121">
        <f>(J50*100)/J49</f>
        <v>66.815068441447892</v>
      </c>
      <c r="O49" s="102"/>
    </row>
    <row r="50" spans="1:15" ht="39.950000000000003" customHeight="1">
      <c r="A50" s="219"/>
      <c r="B50" s="103" t="s">
        <v>69</v>
      </c>
      <c r="C50" s="221"/>
      <c r="D50" s="221"/>
      <c r="E50" s="223"/>
      <c r="F50" s="217"/>
      <c r="G50" s="99"/>
      <c r="H50" s="122">
        <v>23930916671</v>
      </c>
      <c r="I50" s="99"/>
      <c r="J50" s="104">
        <v>20802348881</v>
      </c>
      <c r="K50" s="105"/>
      <c r="L50" s="105"/>
      <c r="M50" s="105"/>
      <c r="N50" s="106"/>
      <c r="O50" s="102"/>
    </row>
    <row r="51" spans="1:15" ht="39.950000000000003" customHeight="1">
      <c r="A51" s="218" t="s">
        <v>27</v>
      </c>
      <c r="B51" s="107" t="s">
        <v>69</v>
      </c>
      <c r="C51" s="220" t="s">
        <v>45</v>
      </c>
      <c r="D51" s="220" t="s">
        <v>46</v>
      </c>
      <c r="E51" s="222" t="s">
        <v>24</v>
      </c>
      <c r="F51" s="216" t="s">
        <v>27</v>
      </c>
      <c r="G51" s="99"/>
      <c r="H51" s="122">
        <v>32277898294</v>
      </c>
      <c r="I51" s="99"/>
      <c r="J51" s="104">
        <v>32878332868</v>
      </c>
      <c r="K51" s="108"/>
      <c r="L51" s="108"/>
      <c r="M51" s="108"/>
      <c r="N51" s="121">
        <f>(J52*100)/J51</f>
        <v>74.041626090759976</v>
      </c>
    </row>
    <row r="52" spans="1:15" ht="39.950000000000003" customHeight="1">
      <c r="A52" s="219"/>
      <c r="B52" s="103" t="s">
        <v>69</v>
      </c>
      <c r="C52" s="221"/>
      <c r="D52" s="221"/>
      <c r="E52" s="223"/>
      <c r="F52" s="217"/>
      <c r="G52" s="99"/>
      <c r="H52" s="123">
        <v>26463606783</v>
      </c>
      <c r="I52" s="99"/>
      <c r="J52" s="104">
        <v>24343652287</v>
      </c>
      <c r="K52" s="105"/>
      <c r="L52" s="105"/>
      <c r="M52" s="105"/>
      <c r="N52" s="109"/>
    </row>
    <row r="53" spans="1:15" ht="39.950000000000003" customHeight="1">
      <c r="A53" s="224" t="s">
        <v>28</v>
      </c>
      <c r="B53" s="99" t="s">
        <v>68</v>
      </c>
      <c r="C53" s="220" t="s">
        <v>45</v>
      </c>
      <c r="D53" s="220" t="s">
        <v>46</v>
      </c>
      <c r="E53" s="222" t="s">
        <v>24</v>
      </c>
      <c r="F53" s="216" t="s">
        <v>28</v>
      </c>
      <c r="G53" s="99"/>
      <c r="H53" s="124">
        <v>32975067688</v>
      </c>
      <c r="I53" s="99"/>
      <c r="J53" s="104">
        <v>33132443256</v>
      </c>
      <c r="K53" s="101"/>
      <c r="L53" s="101"/>
      <c r="M53" s="101"/>
      <c r="N53" s="121">
        <f>(J54*100)/J53</f>
        <v>81.025753270213343</v>
      </c>
      <c r="O53" s="102"/>
    </row>
    <row r="54" spans="1:15" ht="39.950000000000003" customHeight="1">
      <c r="A54" s="225"/>
      <c r="B54" s="103" t="s">
        <v>69</v>
      </c>
      <c r="C54" s="221"/>
      <c r="D54" s="221"/>
      <c r="E54" s="223"/>
      <c r="F54" s="217"/>
      <c r="G54" s="99"/>
      <c r="H54" s="125">
        <v>28851293648</v>
      </c>
      <c r="I54" s="99"/>
      <c r="J54" s="104">
        <v>26845811725</v>
      </c>
      <c r="K54" s="105"/>
      <c r="L54" s="105"/>
      <c r="M54" s="105"/>
      <c r="N54" s="109"/>
      <c r="O54" s="102"/>
    </row>
    <row r="55" spans="1:15" ht="39.950000000000003" customHeight="1">
      <c r="A55" s="224" t="s">
        <v>29</v>
      </c>
      <c r="B55" s="99" t="s">
        <v>68</v>
      </c>
      <c r="C55" s="220" t="s">
        <v>45</v>
      </c>
      <c r="D55" s="220" t="s">
        <v>46</v>
      </c>
      <c r="E55" s="222" t="s">
        <v>24</v>
      </c>
      <c r="F55" s="216" t="s">
        <v>29</v>
      </c>
      <c r="G55" s="99"/>
      <c r="H55" s="124">
        <v>31946478105</v>
      </c>
      <c r="I55" s="99"/>
      <c r="J55" s="129">
        <v>32935688146</v>
      </c>
      <c r="K55" s="108"/>
      <c r="L55" s="108"/>
      <c r="M55" s="108"/>
      <c r="N55" s="120">
        <f>(J56*100)/J55</f>
        <v>95.734941166758034</v>
      </c>
      <c r="O55" s="102"/>
    </row>
    <row r="56" spans="1:15" ht="39.950000000000003" customHeight="1">
      <c r="A56" s="225"/>
      <c r="B56" s="103" t="s">
        <v>69</v>
      </c>
      <c r="C56" s="221"/>
      <c r="D56" s="221"/>
      <c r="E56" s="223"/>
      <c r="F56" s="217"/>
      <c r="G56" s="99"/>
      <c r="H56" s="125">
        <v>30723972402</v>
      </c>
      <c r="I56" s="99"/>
      <c r="J56" s="128">
        <v>31530961669.439999</v>
      </c>
      <c r="K56" s="110"/>
      <c r="L56" s="110"/>
      <c r="M56" s="110"/>
      <c r="N56" s="111"/>
      <c r="O56" s="102"/>
    </row>
    <row r="59" spans="1:15">
      <c r="J59" s="127"/>
    </row>
  </sheetData>
  <mergeCells count="96">
    <mergeCell ref="A53:A54"/>
    <mergeCell ref="C53:C54"/>
    <mergeCell ref="D53:D54"/>
    <mergeCell ref="E53:E54"/>
    <mergeCell ref="F53:F54"/>
    <mergeCell ref="A55:A56"/>
    <mergeCell ref="C55:C56"/>
    <mergeCell ref="D55:D56"/>
    <mergeCell ref="E55:E56"/>
    <mergeCell ref="F55:F56"/>
    <mergeCell ref="F49:F50"/>
    <mergeCell ref="A51:A52"/>
    <mergeCell ref="C51:C52"/>
    <mergeCell ref="D51:D52"/>
    <mergeCell ref="E51:E52"/>
    <mergeCell ref="F51:F52"/>
    <mergeCell ref="A49:A50"/>
    <mergeCell ref="C49:C50"/>
    <mergeCell ref="D49:D50"/>
    <mergeCell ref="E49:E50"/>
    <mergeCell ref="A47:A48"/>
    <mergeCell ref="B47:B48"/>
    <mergeCell ref="C47:C48"/>
    <mergeCell ref="D47:D48"/>
    <mergeCell ref="E47:E48"/>
    <mergeCell ref="F20:F21"/>
    <mergeCell ref="A18:A21"/>
    <mergeCell ref="B18:B21"/>
    <mergeCell ref="C18:C21"/>
    <mergeCell ref="A45:A46"/>
    <mergeCell ref="B45:B46"/>
    <mergeCell ref="C45:C46"/>
    <mergeCell ref="D45:D46"/>
    <mergeCell ref="E45:E46"/>
    <mergeCell ref="A41:A44"/>
    <mergeCell ref="B41:B44"/>
    <mergeCell ref="C41:C44"/>
    <mergeCell ref="D41:D44"/>
    <mergeCell ref="E41:E44"/>
    <mergeCell ref="A33:A36"/>
    <mergeCell ref="B33:B36"/>
    <mergeCell ref="C33:C36"/>
    <mergeCell ref="D33:D36"/>
    <mergeCell ref="E33:E36"/>
    <mergeCell ref="A37:A40"/>
    <mergeCell ref="B37:B40"/>
    <mergeCell ref="C37:C40"/>
    <mergeCell ref="D37:D40"/>
    <mergeCell ref="E37:E40"/>
    <mergeCell ref="N18:N21"/>
    <mergeCell ref="A28:N28"/>
    <mergeCell ref="A29:A32"/>
    <mergeCell ref="B29:B32"/>
    <mergeCell ref="C29:C32"/>
    <mergeCell ref="D29:D32"/>
    <mergeCell ref="E29:E32"/>
    <mergeCell ref="G20:G21"/>
    <mergeCell ref="H20:H21"/>
    <mergeCell ref="I20:I21"/>
    <mergeCell ref="J20:J21"/>
    <mergeCell ref="G18:G19"/>
    <mergeCell ref="H18:H19"/>
    <mergeCell ref="I18:I19"/>
    <mergeCell ref="J18:J19"/>
    <mergeCell ref="F18:F19"/>
    <mergeCell ref="N14:N17"/>
    <mergeCell ref="A10:A13"/>
    <mergeCell ref="B10:B13"/>
    <mergeCell ref="C10:C13"/>
    <mergeCell ref="D10:D13"/>
    <mergeCell ref="E10:E13"/>
    <mergeCell ref="N10:N13"/>
    <mergeCell ref="D14:D17"/>
    <mergeCell ref="E14:E17"/>
    <mergeCell ref="D18:D21"/>
    <mergeCell ref="E18:E21"/>
    <mergeCell ref="A14:A17"/>
    <mergeCell ref="B14:B17"/>
    <mergeCell ref="C14:C17"/>
    <mergeCell ref="A3:N3"/>
    <mergeCell ref="A4:D4"/>
    <mergeCell ref="E4:N4"/>
    <mergeCell ref="K5:M5"/>
    <mergeCell ref="A6:A9"/>
    <mergeCell ref="B6:B9"/>
    <mergeCell ref="C6:C9"/>
    <mergeCell ref="D6:D9"/>
    <mergeCell ref="E6:E9"/>
    <mergeCell ref="N6:N9"/>
    <mergeCell ref="A1:C1"/>
    <mergeCell ref="D1:N1"/>
    <mergeCell ref="A2:B2"/>
    <mergeCell ref="C2:D2"/>
    <mergeCell ref="E2:F2"/>
    <mergeCell ref="G2:I2"/>
    <mergeCell ref="J2:M2"/>
  </mergeCells>
  <conditionalFormatting sqref="J15:J17">
    <cfRule type="cellIs" dxfId="54" priority="21" stopIfTrue="1" operator="between">
      <formula>$K$15</formula>
      <formula>$M$15</formula>
    </cfRule>
    <cfRule type="cellIs" dxfId="53" priority="22" stopIfTrue="1" operator="between">
      <formula>$K$17</formula>
      <formula>$M$17</formula>
    </cfRule>
    <cfRule type="cellIs" dxfId="52" priority="23" stopIfTrue="1" operator="between">
      <formula>$K$16</formula>
      <formula>$M$16</formula>
    </cfRule>
    <cfRule type="cellIs" priority="24" stopIfTrue="1" operator="between">
      <formula>$K$15</formula>
      <formula>$M$15</formula>
    </cfRule>
    <cfRule type="cellIs" dxfId="51" priority="25" stopIfTrue="1" operator="between">
      <formula>$K$14</formula>
      <formula>$M$14</formula>
    </cfRule>
  </conditionalFormatting>
  <conditionalFormatting sqref="J6 J18">
    <cfRule type="cellIs" dxfId="50" priority="69" operator="between">
      <formula>$K$9</formula>
      <formula>$M$9</formula>
    </cfRule>
    <cfRule type="cellIs" dxfId="49" priority="70" operator="between">
      <formula>$K$8</formula>
      <formula>$M$8</formula>
    </cfRule>
    <cfRule type="cellIs" dxfId="48" priority="71" operator="between">
      <formula>$K$7</formula>
      <formula>$M$7</formula>
    </cfRule>
    <cfRule type="cellIs" dxfId="47" priority="72" operator="between">
      <formula>$K$6</formula>
      <formula>$M$6</formula>
    </cfRule>
    <cfRule type="cellIs" dxfId="46" priority="73" operator="between">
      <formula>$K$6</formula>
      <formula>$M$6</formula>
    </cfRule>
    <cfRule type="cellIs" dxfId="45" priority="74" operator="greaterThan">
      <formula>98</formula>
    </cfRule>
    <cfRule type="cellIs" dxfId="44" priority="75" operator="between">
      <formula>97.0001</formula>
      <formula>98</formula>
    </cfRule>
    <cfRule type="cellIs" dxfId="43" priority="76" operator="between">
      <formula>95.0001</formula>
      <formula>97</formula>
    </cfRule>
    <cfRule type="cellIs" dxfId="42" priority="77" operator="between">
      <formula>0</formula>
      <formula>95</formula>
    </cfRule>
  </conditionalFormatting>
  <conditionalFormatting sqref="J6">
    <cfRule type="cellIs" dxfId="41" priority="68" stopIfTrue="1" operator="between">
      <formula>$K$6</formula>
      <formula>$M$6</formula>
    </cfRule>
  </conditionalFormatting>
  <conditionalFormatting sqref="J18:J19">
    <cfRule type="cellIs" dxfId="40" priority="63" stopIfTrue="1" operator="between">
      <formula>$K$21</formula>
      <formula>$M$21</formula>
    </cfRule>
    <cfRule type="cellIs" dxfId="39" priority="64" stopIfTrue="1" operator="between">
      <formula>$K$21</formula>
      <formula>$M$21</formula>
    </cfRule>
    <cfRule type="cellIs" dxfId="38" priority="65" stopIfTrue="1" operator="between">
      <formula>$K$20</formula>
      <formula>$M$20</formula>
    </cfRule>
    <cfRule type="cellIs" dxfId="37" priority="66" stopIfTrue="1" operator="between">
      <formula>$K$19</formula>
      <formula>$M$19</formula>
    </cfRule>
    <cfRule type="cellIs" dxfId="36" priority="67" stopIfTrue="1" operator="between">
      <formula>$K$18</formula>
      <formula>$M$18</formula>
    </cfRule>
  </conditionalFormatting>
  <conditionalFormatting sqref="J20">
    <cfRule type="cellIs" dxfId="35" priority="54" operator="between">
      <formula>$K$9</formula>
      <formula>$M$9</formula>
    </cfRule>
    <cfRule type="cellIs" dxfId="34" priority="55" operator="between">
      <formula>$K$8</formula>
      <formula>$M$8</formula>
    </cfRule>
    <cfRule type="cellIs" dxfId="33" priority="56" operator="between">
      <formula>$K$7</formula>
      <formula>$M$7</formula>
    </cfRule>
    <cfRule type="cellIs" dxfId="32" priority="57" operator="between">
      <formula>$K$6</formula>
      <formula>$M$6</formula>
    </cfRule>
    <cfRule type="cellIs" dxfId="31" priority="58" operator="between">
      <formula>$K$6</formula>
      <formula>$M$6</formula>
    </cfRule>
    <cfRule type="cellIs" dxfId="30" priority="59" operator="greaterThan">
      <formula>98</formula>
    </cfRule>
    <cfRule type="cellIs" dxfId="29" priority="60" operator="between">
      <formula>97.0001</formula>
      <formula>98</formula>
    </cfRule>
    <cfRule type="cellIs" dxfId="28" priority="61" operator="between">
      <formula>95.0001</formula>
      <formula>97</formula>
    </cfRule>
    <cfRule type="cellIs" dxfId="27" priority="62" operator="between">
      <formula>0</formula>
      <formula>95</formula>
    </cfRule>
  </conditionalFormatting>
  <conditionalFormatting sqref="J20:J27">
    <cfRule type="cellIs" dxfId="26" priority="49" stopIfTrue="1" operator="between">
      <formula>$K$21</formula>
      <formula>$M$21</formula>
    </cfRule>
    <cfRule type="cellIs" dxfId="25" priority="50" stopIfTrue="1" operator="between">
      <formula>$K$21</formula>
      <formula>$M$21</formula>
    </cfRule>
    <cfRule type="cellIs" dxfId="24" priority="51" stopIfTrue="1" operator="between">
      <formula>$K$20</formula>
      <formula>$M$20</formula>
    </cfRule>
    <cfRule type="cellIs" dxfId="23" priority="52" stopIfTrue="1" operator="between">
      <formula>$K$19</formula>
      <formula>$M$19</formula>
    </cfRule>
    <cfRule type="cellIs" dxfId="22" priority="53" stopIfTrue="1" operator="between">
      <formula>$K$18</formula>
      <formula>$M$18</formula>
    </cfRule>
  </conditionalFormatting>
  <conditionalFormatting sqref="J7:J17">
    <cfRule type="cellIs" dxfId="21" priority="40" operator="between">
      <formula>$K$9</formula>
      <formula>$M$9</formula>
    </cfRule>
    <cfRule type="cellIs" dxfId="20" priority="41" operator="between">
      <formula>$K$8</formula>
      <formula>$M$8</formula>
    </cfRule>
    <cfRule type="cellIs" dxfId="19" priority="42" operator="between">
      <formula>$K$7</formula>
      <formula>$M$7</formula>
    </cfRule>
    <cfRule type="cellIs" dxfId="18" priority="43" operator="between">
      <formula>$K$6</formula>
      <formula>$M$6</formula>
    </cfRule>
    <cfRule type="cellIs" dxfId="17" priority="44" operator="between">
      <formula>$K$6</formula>
      <formula>$M$6</formula>
    </cfRule>
    <cfRule type="cellIs" dxfId="16" priority="45" operator="greaterThan">
      <formula>98</formula>
    </cfRule>
    <cfRule type="cellIs" dxfId="15" priority="46" operator="between">
      <formula>97.0001</formula>
      <formula>98</formula>
    </cfRule>
    <cfRule type="cellIs" dxfId="14" priority="47" operator="between">
      <formula>95.0001</formula>
      <formula>97</formula>
    </cfRule>
    <cfRule type="cellIs" dxfId="13" priority="48" operator="between">
      <formula>0</formula>
      <formula>95</formula>
    </cfRule>
  </conditionalFormatting>
  <conditionalFormatting sqref="J7:J17">
    <cfRule type="cellIs" dxfId="12" priority="39" stopIfTrue="1" operator="between">
      <formula>$K$6</formula>
      <formula>$M$6</formula>
    </cfRule>
  </conditionalFormatting>
  <conditionalFormatting sqref="J10">
    <cfRule type="cellIs" dxfId="11" priority="35" stopIfTrue="1" operator="between">
      <formula>$K$13</formula>
      <formula>$M$13</formula>
    </cfRule>
    <cfRule type="cellIs" dxfId="10" priority="36" stopIfTrue="1" operator="between">
      <formula>$K$12</formula>
      <formula>$M$12</formula>
    </cfRule>
    <cfRule type="cellIs" dxfId="9" priority="37" stopIfTrue="1" operator="between">
      <formula>$K$11</formula>
      <formula>$M$11</formula>
    </cfRule>
    <cfRule type="cellIs" dxfId="8" priority="38" stopIfTrue="1" operator="between">
      <formula>$K$10</formula>
      <formula>$M$10</formula>
    </cfRule>
  </conditionalFormatting>
  <conditionalFormatting sqref="J11:J13">
    <cfRule type="cellIs" dxfId="7" priority="31" stopIfTrue="1" operator="between">
      <formula>$K$13</formula>
      <formula>$M$13</formula>
    </cfRule>
    <cfRule type="cellIs" dxfId="6" priority="32" stopIfTrue="1" operator="between">
      <formula>$K$12</formula>
      <formula>$M$12</formula>
    </cfRule>
    <cfRule type="cellIs" dxfId="5" priority="33" stopIfTrue="1" operator="between">
      <formula>$K$11</formula>
      <formula>$M$11</formula>
    </cfRule>
    <cfRule type="cellIs" dxfId="4" priority="34" stopIfTrue="1" operator="between">
      <formula>$K$10</formula>
      <formula>$M$10</formula>
    </cfRule>
  </conditionalFormatting>
  <conditionalFormatting sqref="J14">
    <cfRule type="cellIs" dxfId="3" priority="26" stopIfTrue="1" operator="between">
      <formula>$K$15</formula>
      <formula>$M$15</formula>
    </cfRule>
    <cfRule type="cellIs" dxfId="2" priority="27" stopIfTrue="1" operator="between">
      <formula>$K$17</formula>
      <formula>$M$17</formula>
    </cfRule>
    <cfRule type="cellIs" dxfId="1" priority="28" stopIfTrue="1" operator="between">
      <formula>$K$16</formula>
      <formula>$M$16</formula>
    </cfRule>
    <cfRule type="cellIs" priority="29" stopIfTrue="1" operator="between">
      <formula>$K$15</formula>
      <formula>$M$15</formula>
    </cfRule>
    <cfRule type="cellIs" dxfId="0" priority="30" stopIfTrue="1" operator="between">
      <formula>$K$14</formula>
      <formula>$M$14</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5AF66B6BC208F46A2D393B92A36B8FB" ma:contentTypeVersion="12" ma:contentTypeDescription="Crear nuevo documento." ma:contentTypeScope="" ma:versionID="9666a82555bec55a65c13866a4696238">
  <xsd:schema xmlns:xsd="http://www.w3.org/2001/XMLSchema" xmlns:xs="http://www.w3.org/2001/XMLSchema" xmlns:p="http://schemas.microsoft.com/office/2006/metadata/properties" xmlns:ns3="ae5aaf8a-a356-4778-9b6b-043498fc221b" xmlns:ns4="1e90f0fd-1ef4-4de1-bd79-736f871764bb" targetNamespace="http://schemas.microsoft.com/office/2006/metadata/properties" ma:root="true" ma:fieldsID="36fed1cf09288597e82075953c568804" ns3:_="" ns4:_="">
    <xsd:import namespace="ae5aaf8a-a356-4778-9b6b-043498fc221b"/>
    <xsd:import namespace="1e90f0fd-1ef4-4de1-bd79-736f871764b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EventHashCode" minOccurs="0"/>
                <xsd:element ref="ns3:MediaServiceGenerationTim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aaf8a-a356-4778-9b6b-043498fc221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90f0fd-1ef4-4de1-bd79-736f871764bb"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01039D-F5DC-4013-9FE3-5540A4668F9F}"/>
</file>

<file path=customXml/itemProps2.xml><?xml version="1.0" encoding="utf-8"?>
<ds:datastoreItem xmlns:ds="http://schemas.openxmlformats.org/officeDocument/2006/customXml" ds:itemID="{1C658512-D526-455C-9691-EEAC9E0ADC47}"/>
</file>

<file path=customXml/itemProps3.xml><?xml version="1.0" encoding="utf-8"?>
<ds:datastoreItem xmlns:ds="http://schemas.openxmlformats.org/officeDocument/2006/customXml" ds:itemID="{7F94AC7F-C16C-43F6-B48D-7128A3A599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Comite Calidad - Medellín - Seccional Medellín</cp:lastModifiedBy>
  <cp:revision/>
  <dcterms:created xsi:type="dcterms:W3CDTF">2020-08-12T19:16:39Z</dcterms:created>
  <dcterms:modified xsi:type="dcterms:W3CDTF">2022-02-03T14:13:20Z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0x01010085AF66B6BC208F46A2D393B92A36B8FB</vt:lpwstr>
  </property>
</Properties>
</file>