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9"/>
  <workbookPr defaultThemeVersion="124226"/>
  <mc:AlternateContent xmlns:mc="http://schemas.openxmlformats.org/markup-compatibility/2006">
    <mc:Choice Requires="x15">
      <x15ac:absPath xmlns:x15ac="http://schemas.microsoft.com/office/spreadsheetml/2010/11/ac" url="D:\Users\hhernanpa\Videos\"/>
    </mc:Choice>
  </mc:AlternateContent>
  <xr:revisionPtr revIDLastSave="0" documentId="13_ncr:1_{8C1A838E-B50E-4FD5-BAA8-B06BB00CD21C}" xr6:coauthVersionLast="36" xr6:coauthVersionMax="47" xr10:uidLastSave="{00000000-0000-0000-0000-000000000000}"/>
  <bookViews>
    <workbookView xWindow="-120" yWindow="-120" windowWidth="29040" windowHeight="15720" xr2:uid="{00000000-000D-0000-FFFF-FFFF00000000}"/>
  </bookViews>
  <sheets>
    <sheet name="PROMEDIO" sheetId="1" r:id="rId1"/>
    <sheet name="Material electrico y sistemas" sheetId="3" r:id="rId2"/>
    <sheet name="Material pintura " sheetId="4" r:id="rId3"/>
    <sheet name="Brocas y chapas" sheetId="5" r:id="rId4"/>
    <sheet name="Insumos plomeria"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Q21" i="1" l="1"/>
  <c r="R21" i="1" s="1"/>
  <c r="S21" i="1" s="1"/>
  <c r="K23" i="6"/>
  <c r="K28" i="5"/>
  <c r="K37" i="4"/>
  <c r="K39" i="3"/>
  <c r="Q7" i="1"/>
  <c r="R7" i="1" s="1"/>
  <c r="S7" i="1" s="1"/>
  <c r="Q8" i="1"/>
  <c r="R8" i="1" s="1"/>
  <c r="S8" i="1" s="1"/>
  <c r="Q9" i="1"/>
  <c r="R9" i="1" s="1"/>
  <c r="S9" i="1" s="1"/>
  <c r="Q10" i="1"/>
  <c r="R10" i="1" s="1"/>
  <c r="S10" i="1" s="1"/>
  <c r="Q11" i="1"/>
  <c r="R11" i="1" s="1"/>
  <c r="S11" i="1" s="1"/>
  <c r="Q12" i="1"/>
  <c r="R12" i="1" s="1"/>
  <c r="S12" i="1" s="1"/>
  <c r="Q13" i="1"/>
  <c r="R13" i="1" s="1"/>
  <c r="S13" i="1" s="1"/>
  <c r="Q14" i="1"/>
  <c r="R14" i="1" s="1"/>
  <c r="S14" i="1" s="1"/>
  <c r="Q15" i="1"/>
  <c r="R15" i="1" s="1"/>
  <c r="S15" i="1" s="1"/>
  <c r="Q16" i="1"/>
  <c r="R16" i="1" s="1"/>
  <c r="S16" i="1" s="1"/>
  <c r="Q17" i="1"/>
  <c r="R17" i="1" s="1"/>
  <c r="S17" i="1" s="1"/>
  <c r="Q18" i="1"/>
  <c r="R18" i="1" s="1"/>
  <c r="S18" i="1" s="1"/>
  <c r="Q19" i="1"/>
  <c r="R19" i="1" s="1"/>
  <c r="S19" i="1" s="1"/>
  <c r="Q22" i="1"/>
  <c r="R22" i="1" s="1"/>
  <c r="S22" i="1" s="1"/>
  <c r="Q23" i="1"/>
  <c r="R23" i="1" s="1"/>
  <c r="S23" i="1" s="1"/>
  <c r="Q24" i="1"/>
  <c r="R24" i="1" s="1"/>
  <c r="S24" i="1" s="1"/>
  <c r="Q25" i="1"/>
  <c r="R25" i="1" s="1"/>
  <c r="S25" i="1" s="1"/>
  <c r="Q26" i="1"/>
  <c r="R26" i="1" s="1"/>
  <c r="S26" i="1" s="1"/>
  <c r="Q27" i="1"/>
  <c r="R27" i="1" s="1"/>
  <c r="S27" i="1" s="1"/>
  <c r="Q28" i="1"/>
  <c r="R28" i="1" s="1"/>
  <c r="S28" i="1" s="1"/>
  <c r="Q29" i="1"/>
  <c r="R29" i="1" s="1"/>
  <c r="S29" i="1" s="1"/>
  <c r="Q30" i="1"/>
  <c r="R30" i="1" s="1"/>
  <c r="S30" i="1" s="1"/>
  <c r="Q31" i="1"/>
  <c r="R31" i="1" s="1"/>
  <c r="S31" i="1" s="1"/>
  <c r="Q32" i="1"/>
  <c r="R32" i="1" s="1"/>
  <c r="S32" i="1" s="1"/>
  <c r="Q33" i="1"/>
  <c r="R33" i="1" s="1"/>
  <c r="S33" i="1" s="1"/>
  <c r="Q34" i="1"/>
  <c r="R34" i="1" s="1"/>
  <c r="S34" i="1" s="1"/>
  <c r="Q35" i="1"/>
  <c r="R35" i="1" s="1"/>
  <c r="S35" i="1" s="1"/>
  <c r="Q36" i="1"/>
  <c r="R36" i="1" s="1"/>
  <c r="S36" i="1" s="1"/>
  <c r="Q37" i="1"/>
  <c r="R37" i="1" s="1"/>
  <c r="S37" i="1" s="1"/>
  <c r="Q38" i="1"/>
  <c r="R38" i="1" s="1"/>
  <c r="S38" i="1" s="1"/>
  <c r="Q40" i="1"/>
  <c r="R40" i="1" s="1"/>
  <c r="S40" i="1" s="1"/>
  <c r="Q41" i="1"/>
  <c r="R41" i="1" s="1"/>
  <c r="S41" i="1" s="1"/>
  <c r="Q42" i="1"/>
  <c r="R42" i="1" s="1"/>
  <c r="S42" i="1" s="1"/>
  <c r="Q43" i="1"/>
  <c r="R43" i="1" s="1"/>
  <c r="S43" i="1" s="1"/>
  <c r="Q44" i="1"/>
  <c r="R44" i="1" s="1"/>
  <c r="S44" i="1" s="1"/>
  <c r="Q45" i="1"/>
  <c r="R45" i="1" s="1"/>
  <c r="S45" i="1" s="1"/>
  <c r="Q46" i="1"/>
  <c r="R46" i="1" s="1"/>
  <c r="S46" i="1" s="1"/>
  <c r="Q47" i="1"/>
  <c r="R47" i="1" s="1"/>
  <c r="S47" i="1" s="1"/>
  <c r="Q48" i="1"/>
  <c r="R48" i="1" s="1"/>
  <c r="S48" i="1" s="1"/>
  <c r="Q49" i="1"/>
  <c r="R49" i="1" s="1"/>
  <c r="S49" i="1" s="1"/>
  <c r="Q50" i="1"/>
  <c r="R50" i="1" s="1"/>
  <c r="S50" i="1" s="1"/>
  <c r="Q51" i="1"/>
  <c r="R51" i="1" s="1"/>
  <c r="S51" i="1" s="1"/>
  <c r="Q52" i="1"/>
  <c r="R52" i="1" s="1"/>
  <c r="S52" i="1" s="1"/>
  <c r="Q53" i="1"/>
  <c r="R53" i="1" s="1"/>
  <c r="S53" i="1" s="1"/>
  <c r="Q54" i="1"/>
  <c r="R54" i="1" s="1"/>
  <c r="S54" i="1" s="1"/>
  <c r="Q55" i="1"/>
  <c r="R55" i="1" s="1"/>
  <c r="S55" i="1" s="1"/>
  <c r="Q56" i="1"/>
  <c r="R56" i="1" s="1"/>
  <c r="S56" i="1" s="1"/>
  <c r="Q57" i="1"/>
  <c r="R57" i="1" s="1"/>
  <c r="S57" i="1" s="1"/>
  <c r="Q58" i="1"/>
  <c r="R58" i="1" s="1"/>
  <c r="S58" i="1" s="1"/>
  <c r="Q59" i="1"/>
  <c r="R59" i="1" s="1"/>
  <c r="S59" i="1" s="1"/>
  <c r="Q60" i="1"/>
  <c r="R60" i="1" s="1"/>
  <c r="S60" i="1" s="1"/>
  <c r="Q61" i="1"/>
  <c r="R61" i="1" s="1"/>
  <c r="S61" i="1" s="1"/>
  <c r="Q62" i="1"/>
  <c r="R62" i="1" s="1"/>
  <c r="S62" i="1" s="1"/>
  <c r="Q63" i="1"/>
  <c r="R63" i="1" s="1"/>
  <c r="S63" i="1" s="1"/>
  <c r="Q64" i="1"/>
  <c r="R64" i="1" s="1"/>
  <c r="S64" i="1" s="1"/>
  <c r="Q65" i="1"/>
  <c r="R65" i="1" s="1"/>
  <c r="S65" i="1" s="1"/>
  <c r="Q66" i="1"/>
  <c r="R66" i="1" s="1"/>
  <c r="S66" i="1" s="1"/>
  <c r="Q67" i="1"/>
  <c r="R67" i="1" s="1"/>
  <c r="S67" i="1" s="1"/>
  <c r="Q68" i="1"/>
  <c r="R68" i="1" s="1"/>
  <c r="S68" i="1" s="1"/>
  <c r="Q69" i="1"/>
  <c r="R69" i="1" s="1"/>
  <c r="S69" i="1" s="1"/>
  <c r="Q71" i="1"/>
  <c r="R71" i="1" s="1"/>
  <c r="S71" i="1" s="1"/>
  <c r="Q72" i="1"/>
  <c r="R72" i="1" s="1"/>
  <c r="S72" i="1" s="1"/>
  <c r="Q73" i="1"/>
  <c r="R73" i="1" s="1"/>
  <c r="S73" i="1" s="1"/>
  <c r="Q74" i="1"/>
  <c r="R74" i="1" s="1"/>
  <c r="S74" i="1" s="1"/>
  <c r="Q75" i="1"/>
  <c r="R75" i="1" s="1"/>
  <c r="S75" i="1" s="1"/>
  <c r="Q76" i="1"/>
  <c r="R76" i="1" s="1"/>
  <c r="S76" i="1" s="1"/>
  <c r="Q77" i="1"/>
  <c r="R77" i="1" s="1"/>
  <c r="S77" i="1" s="1"/>
  <c r="Q78" i="1"/>
  <c r="R78" i="1" s="1"/>
  <c r="S78" i="1" s="1"/>
  <c r="Q79" i="1"/>
  <c r="R79" i="1" s="1"/>
  <c r="S79" i="1" s="1"/>
  <c r="Q80" i="1"/>
  <c r="R80" i="1" s="1"/>
  <c r="S80" i="1" s="1"/>
  <c r="Q81" i="1"/>
  <c r="R81" i="1" s="1"/>
  <c r="S81" i="1" s="1"/>
  <c r="Q82" i="1"/>
  <c r="R82" i="1" s="1"/>
  <c r="S82" i="1" s="1"/>
  <c r="Q83" i="1"/>
  <c r="R83" i="1" s="1"/>
  <c r="S83" i="1" s="1"/>
  <c r="Q84" i="1"/>
  <c r="R84" i="1" s="1"/>
  <c r="S84" i="1" s="1"/>
  <c r="Q85" i="1"/>
  <c r="R85" i="1" s="1"/>
  <c r="S85" i="1" s="1"/>
  <c r="Q86" i="1"/>
  <c r="R86" i="1" s="1"/>
  <c r="S86" i="1" s="1"/>
  <c r="Q87" i="1"/>
  <c r="R87" i="1" s="1"/>
  <c r="S87" i="1" s="1"/>
  <c r="Q89" i="1"/>
  <c r="R89" i="1" s="1"/>
  <c r="S89" i="1" s="1"/>
  <c r="Q90" i="1"/>
  <c r="R90" i="1" s="1"/>
  <c r="S90" i="1" s="1"/>
  <c r="Q91" i="1"/>
  <c r="R91" i="1" s="1"/>
  <c r="S91" i="1" s="1"/>
  <c r="Q92" i="1"/>
  <c r="R92" i="1" s="1"/>
  <c r="S92" i="1" s="1"/>
  <c r="Q93" i="1"/>
  <c r="R93" i="1" s="1"/>
  <c r="S93" i="1" s="1"/>
  <c r="Q95" i="1"/>
  <c r="R95" i="1" s="1"/>
  <c r="S95" i="1" s="1"/>
  <c r="Q96" i="1"/>
  <c r="R96" i="1" s="1"/>
  <c r="S96" i="1" s="1"/>
  <c r="Q97" i="1"/>
  <c r="R97" i="1" s="1"/>
  <c r="S97" i="1" s="1"/>
  <c r="Q98" i="1"/>
  <c r="R98" i="1" s="1"/>
  <c r="S98" i="1" s="1"/>
  <c r="Q99" i="1"/>
  <c r="R99" i="1" s="1"/>
  <c r="S99" i="1" s="1"/>
  <c r="Q100" i="1"/>
  <c r="R100" i="1" s="1"/>
  <c r="S100" i="1" s="1"/>
  <c r="Q101" i="1"/>
  <c r="R101" i="1" s="1"/>
  <c r="S101" i="1" s="1"/>
  <c r="Q102" i="1"/>
  <c r="R102" i="1" s="1"/>
  <c r="S102" i="1" s="1"/>
  <c r="Q103" i="1"/>
  <c r="R103" i="1" s="1"/>
  <c r="S103" i="1" s="1"/>
  <c r="Q104" i="1"/>
  <c r="R104" i="1" s="1"/>
  <c r="S104" i="1" s="1"/>
  <c r="Q105" i="1"/>
  <c r="R105" i="1" s="1"/>
  <c r="S105" i="1" s="1"/>
  <c r="Q106" i="1"/>
  <c r="R106" i="1" s="1"/>
  <c r="S106" i="1" s="1"/>
  <c r="Q107" i="1"/>
  <c r="R107" i="1" s="1"/>
  <c r="S107" i="1" s="1"/>
  <c r="Q108" i="1"/>
  <c r="R108" i="1" s="1"/>
  <c r="S108" i="1" s="1"/>
  <c r="Q109" i="1"/>
  <c r="R109" i="1" s="1"/>
  <c r="S109" i="1" s="1"/>
  <c r="Q110" i="1"/>
  <c r="R110" i="1" s="1"/>
  <c r="S110" i="1" s="1"/>
  <c r="Q111" i="1"/>
  <c r="R111" i="1" s="1"/>
  <c r="S111" i="1" s="1"/>
  <c r="Q112" i="1"/>
  <c r="R112" i="1" s="1"/>
  <c r="S112" i="1" s="1"/>
  <c r="Q113" i="1"/>
  <c r="R113" i="1" s="1"/>
  <c r="S113" i="1" s="1"/>
  <c r="Q6" i="1"/>
  <c r="R6" i="1" s="1"/>
  <c r="S6" i="1" s="1"/>
  <c r="L7" i="1"/>
  <c r="M7" i="1" s="1"/>
  <c r="N7" i="1" s="1"/>
  <c r="L8" i="1"/>
  <c r="M8" i="1" s="1"/>
  <c r="N8" i="1" s="1"/>
  <c r="L9" i="1"/>
  <c r="M9" i="1" s="1"/>
  <c r="N9" i="1" s="1"/>
  <c r="L10" i="1"/>
  <c r="M10" i="1" s="1"/>
  <c r="N10" i="1" s="1"/>
  <c r="L11" i="1"/>
  <c r="M11" i="1" s="1"/>
  <c r="N11" i="1" s="1"/>
  <c r="L12" i="1"/>
  <c r="M12" i="1" s="1"/>
  <c r="N12" i="1" s="1"/>
  <c r="L13" i="1"/>
  <c r="M13" i="1" s="1"/>
  <c r="N13" i="1" s="1"/>
  <c r="L14" i="1"/>
  <c r="M14" i="1" s="1"/>
  <c r="N14" i="1" s="1"/>
  <c r="L15" i="1"/>
  <c r="M15" i="1" s="1"/>
  <c r="N15" i="1" s="1"/>
  <c r="L16" i="1"/>
  <c r="M16" i="1" s="1"/>
  <c r="N16" i="1" s="1"/>
  <c r="L17" i="1"/>
  <c r="M17" i="1" s="1"/>
  <c r="N17" i="1" s="1"/>
  <c r="L18" i="1"/>
  <c r="M18" i="1" s="1"/>
  <c r="N18" i="1" s="1"/>
  <c r="L19" i="1"/>
  <c r="M19" i="1" s="1"/>
  <c r="N19" i="1" s="1"/>
  <c r="L21" i="1"/>
  <c r="M21" i="1" s="1"/>
  <c r="N21" i="1" s="1"/>
  <c r="L22" i="1"/>
  <c r="M22" i="1" s="1"/>
  <c r="N22" i="1" s="1"/>
  <c r="L23" i="1"/>
  <c r="M23" i="1" s="1"/>
  <c r="N23" i="1" s="1"/>
  <c r="L24" i="1"/>
  <c r="M24" i="1" s="1"/>
  <c r="N24" i="1" s="1"/>
  <c r="L25" i="1"/>
  <c r="M25" i="1" s="1"/>
  <c r="N25" i="1" s="1"/>
  <c r="L26" i="1"/>
  <c r="M26" i="1" s="1"/>
  <c r="N26" i="1" s="1"/>
  <c r="L27" i="1"/>
  <c r="M27" i="1" s="1"/>
  <c r="N27" i="1" s="1"/>
  <c r="L28" i="1"/>
  <c r="M28" i="1" s="1"/>
  <c r="N28" i="1" s="1"/>
  <c r="L29" i="1"/>
  <c r="M29" i="1" s="1"/>
  <c r="N29" i="1" s="1"/>
  <c r="L30" i="1"/>
  <c r="M30" i="1" s="1"/>
  <c r="N30" i="1" s="1"/>
  <c r="L31" i="1"/>
  <c r="M31" i="1" s="1"/>
  <c r="N31" i="1" s="1"/>
  <c r="L32" i="1"/>
  <c r="M32" i="1" s="1"/>
  <c r="N32" i="1" s="1"/>
  <c r="L33" i="1"/>
  <c r="M33" i="1" s="1"/>
  <c r="N33" i="1" s="1"/>
  <c r="L34" i="1"/>
  <c r="M34" i="1" s="1"/>
  <c r="N34" i="1" s="1"/>
  <c r="L35" i="1"/>
  <c r="M35" i="1" s="1"/>
  <c r="N35" i="1" s="1"/>
  <c r="L36" i="1"/>
  <c r="M36" i="1" s="1"/>
  <c r="N36" i="1" s="1"/>
  <c r="L37" i="1"/>
  <c r="M37" i="1" s="1"/>
  <c r="N37" i="1" s="1"/>
  <c r="L38" i="1"/>
  <c r="M38" i="1" s="1"/>
  <c r="N38" i="1" s="1"/>
  <c r="L40" i="1"/>
  <c r="M40" i="1" s="1"/>
  <c r="N40" i="1" s="1"/>
  <c r="L41" i="1"/>
  <c r="M41" i="1" s="1"/>
  <c r="N41" i="1" s="1"/>
  <c r="L42" i="1"/>
  <c r="M42" i="1" s="1"/>
  <c r="N42" i="1" s="1"/>
  <c r="L43" i="1"/>
  <c r="M43" i="1" s="1"/>
  <c r="N43" i="1" s="1"/>
  <c r="L44" i="1"/>
  <c r="M44" i="1" s="1"/>
  <c r="N44" i="1" s="1"/>
  <c r="L45" i="1"/>
  <c r="M45" i="1" s="1"/>
  <c r="N45" i="1" s="1"/>
  <c r="L46" i="1"/>
  <c r="M46" i="1" s="1"/>
  <c r="N46" i="1" s="1"/>
  <c r="L47" i="1"/>
  <c r="M47" i="1" s="1"/>
  <c r="N47" i="1" s="1"/>
  <c r="L48" i="1"/>
  <c r="M48" i="1" s="1"/>
  <c r="N48" i="1" s="1"/>
  <c r="L49" i="1"/>
  <c r="M49" i="1" s="1"/>
  <c r="N49" i="1" s="1"/>
  <c r="L50" i="1"/>
  <c r="M50" i="1" s="1"/>
  <c r="N50" i="1" s="1"/>
  <c r="L51" i="1"/>
  <c r="M51" i="1" s="1"/>
  <c r="N51" i="1" s="1"/>
  <c r="L52" i="1"/>
  <c r="M52" i="1" s="1"/>
  <c r="N52" i="1" s="1"/>
  <c r="L53" i="1"/>
  <c r="M53" i="1" s="1"/>
  <c r="N53" i="1" s="1"/>
  <c r="L54" i="1"/>
  <c r="M54" i="1" s="1"/>
  <c r="N54" i="1" s="1"/>
  <c r="L55" i="1"/>
  <c r="M55" i="1" s="1"/>
  <c r="N55" i="1" s="1"/>
  <c r="L56" i="1"/>
  <c r="M56" i="1" s="1"/>
  <c r="N56" i="1" s="1"/>
  <c r="L57" i="1"/>
  <c r="M57" i="1" s="1"/>
  <c r="N57" i="1" s="1"/>
  <c r="L58" i="1"/>
  <c r="M58" i="1" s="1"/>
  <c r="N58" i="1" s="1"/>
  <c r="L59" i="1"/>
  <c r="M59" i="1" s="1"/>
  <c r="N59" i="1" s="1"/>
  <c r="L60" i="1"/>
  <c r="M60" i="1" s="1"/>
  <c r="N60" i="1" s="1"/>
  <c r="L61" i="1"/>
  <c r="M61" i="1" s="1"/>
  <c r="N61" i="1" s="1"/>
  <c r="L62" i="1"/>
  <c r="M62" i="1" s="1"/>
  <c r="N62" i="1" s="1"/>
  <c r="L63" i="1"/>
  <c r="M63" i="1" s="1"/>
  <c r="N63" i="1" s="1"/>
  <c r="L64" i="1"/>
  <c r="M64" i="1" s="1"/>
  <c r="N64" i="1" s="1"/>
  <c r="L65" i="1"/>
  <c r="M65" i="1" s="1"/>
  <c r="N65" i="1" s="1"/>
  <c r="L66" i="1"/>
  <c r="M66" i="1" s="1"/>
  <c r="N66" i="1" s="1"/>
  <c r="L67" i="1"/>
  <c r="M67" i="1" s="1"/>
  <c r="N67" i="1" s="1"/>
  <c r="L68" i="1"/>
  <c r="M68" i="1" s="1"/>
  <c r="N68" i="1" s="1"/>
  <c r="L69" i="1"/>
  <c r="M69" i="1" s="1"/>
  <c r="N69" i="1" s="1"/>
  <c r="L71" i="1"/>
  <c r="M71" i="1" s="1"/>
  <c r="N71" i="1" s="1"/>
  <c r="L72" i="1"/>
  <c r="M72" i="1" s="1"/>
  <c r="N72" i="1" s="1"/>
  <c r="L73" i="1"/>
  <c r="M73" i="1" s="1"/>
  <c r="N73" i="1" s="1"/>
  <c r="L74" i="1"/>
  <c r="M74" i="1" s="1"/>
  <c r="N74" i="1" s="1"/>
  <c r="L75" i="1"/>
  <c r="M75" i="1" s="1"/>
  <c r="N75" i="1" s="1"/>
  <c r="L76" i="1"/>
  <c r="M76" i="1" s="1"/>
  <c r="N76" i="1" s="1"/>
  <c r="L77" i="1"/>
  <c r="M77" i="1" s="1"/>
  <c r="N77" i="1" s="1"/>
  <c r="L78" i="1"/>
  <c r="M78" i="1" s="1"/>
  <c r="N78" i="1" s="1"/>
  <c r="L79" i="1"/>
  <c r="M79" i="1" s="1"/>
  <c r="N79" i="1" s="1"/>
  <c r="L80" i="1"/>
  <c r="M80" i="1" s="1"/>
  <c r="N80" i="1" s="1"/>
  <c r="L81" i="1"/>
  <c r="M81" i="1" s="1"/>
  <c r="N81" i="1" s="1"/>
  <c r="L82" i="1"/>
  <c r="M82" i="1" s="1"/>
  <c r="N82" i="1" s="1"/>
  <c r="L83" i="1"/>
  <c r="M83" i="1" s="1"/>
  <c r="N83" i="1" s="1"/>
  <c r="L84" i="1"/>
  <c r="M84" i="1" s="1"/>
  <c r="N84" i="1" s="1"/>
  <c r="L85" i="1"/>
  <c r="M85" i="1" s="1"/>
  <c r="N85" i="1" s="1"/>
  <c r="L86" i="1"/>
  <c r="M86" i="1" s="1"/>
  <c r="N86" i="1" s="1"/>
  <c r="L87" i="1"/>
  <c r="M87" i="1" s="1"/>
  <c r="N87" i="1" s="1"/>
  <c r="L89" i="1"/>
  <c r="M89" i="1" s="1"/>
  <c r="N89" i="1" s="1"/>
  <c r="L90" i="1"/>
  <c r="M90" i="1" s="1"/>
  <c r="N90" i="1" s="1"/>
  <c r="L91" i="1"/>
  <c r="M91" i="1" s="1"/>
  <c r="N91" i="1" s="1"/>
  <c r="L92" i="1"/>
  <c r="M92" i="1" s="1"/>
  <c r="N92" i="1" s="1"/>
  <c r="L93" i="1"/>
  <c r="M93" i="1" s="1"/>
  <c r="N93" i="1" s="1"/>
  <c r="L95" i="1"/>
  <c r="M95" i="1" s="1"/>
  <c r="N95" i="1" s="1"/>
  <c r="L96" i="1"/>
  <c r="M96" i="1" s="1"/>
  <c r="N96" i="1" s="1"/>
  <c r="L97" i="1"/>
  <c r="M97" i="1" s="1"/>
  <c r="N97" i="1" s="1"/>
  <c r="L98" i="1"/>
  <c r="M98" i="1" s="1"/>
  <c r="N98" i="1" s="1"/>
  <c r="L99" i="1"/>
  <c r="M99" i="1" s="1"/>
  <c r="N99" i="1" s="1"/>
  <c r="L100" i="1"/>
  <c r="M100" i="1" s="1"/>
  <c r="N100" i="1" s="1"/>
  <c r="L101" i="1"/>
  <c r="M101" i="1" s="1"/>
  <c r="N101" i="1" s="1"/>
  <c r="L102" i="1"/>
  <c r="M102" i="1" s="1"/>
  <c r="N102" i="1" s="1"/>
  <c r="L103" i="1"/>
  <c r="M103" i="1" s="1"/>
  <c r="N103" i="1" s="1"/>
  <c r="L104" i="1"/>
  <c r="M104" i="1" s="1"/>
  <c r="N104" i="1" s="1"/>
  <c r="L105" i="1"/>
  <c r="M105" i="1" s="1"/>
  <c r="N105" i="1" s="1"/>
  <c r="L106" i="1"/>
  <c r="M106" i="1" s="1"/>
  <c r="N106" i="1" s="1"/>
  <c r="L107" i="1"/>
  <c r="M107" i="1" s="1"/>
  <c r="N107" i="1" s="1"/>
  <c r="L108" i="1"/>
  <c r="M108" i="1" s="1"/>
  <c r="N108" i="1" s="1"/>
  <c r="L109" i="1"/>
  <c r="M109" i="1" s="1"/>
  <c r="N109" i="1" s="1"/>
  <c r="L110" i="1"/>
  <c r="M110" i="1" s="1"/>
  <c r="N110" i="1" s="1"/>
  <c r="L111" i="1"/>
  <c r="M111" i="1" s="1"/>
  <c r="N111" i="1" s="1"/>
  <c r="L112" i="1"/>
  <c r="M112" i="1" s="1"/>
  <c r="N112" i="1" s="1"/>
  <c r="L113" i="1"/>
  <c r="M113" i="1" s="1"/>
  <c r="N113" i="1" s="1"/>
  <c r="L6" i="1"/>
  <c r="M6" i="1" s="1"/>
  <c r="N6" i="1" s="1"/>
  <c r="G7" i="1"/>
  <c r="H7" i="1" s="1"/>
  <c r="I7" i="1" s="1"/>
  <c r="G8" i="1"/>
  <c r="H8" i="1" s="1"/>
  <c r="I8" i="1" s="1"/>
  <c r="G9" i="1"/>
  <c r="H9" i="1" s="1"/>
  <c r="I9" i="1" s="1"/>
  <c r="G10" i="1"/>
  <c r="H10" i="1" s="1"/>
  <c r="I10" i="1" s="1"/>
  <c r="G11" i="1"/>
  <c r="H11" i="1" s="1"/>
  <c r="I11" i="1" s="1"/>
  <c r="G12" i="1"/>
  <c r="H12" i="1" s="1"/>
  <c r="I12" i="1" s="1"/>
  <c r="G13" i="1"/>
  <c r="H13" i="1" s="1"/>
  <c r="I13" i="1" s="1"/>
  <c r="G14" i="1"/>
  <c r="H14" i="1" s="1"/>
  <c r="I14" i="1" s="1"/>
  <c r="G15" i="1"/>
  <c r="H15" i="1" s="1"/>
  <c r="I15" i="1" s="1"/>
  <c r="G16" i="1"/>
  <c r="H16" i="1" s="1"/>
  <c r="I16" i="1" s="1"/>
  <c r="G17" i="1"/>
  <c r="H17" i="1" s="1"/>
  <c r="I17" i="1" s="1"/>
  <c r="G18" i="1"/>
  <c r="H18" i="1" s="1"/>
  <c r="I18" i="1" s="1"/>
  <c r="G19" i="1"/>
  <c r="H19" i="1" s="1"/>
  <c r="I19" i="1" s="1"/>
  <c r="G21" i="1"/>
  <c r="H21" i="1" s="1"/>
  <c r="I21" i="1" s="1"/>
  <c r="G22" i="1"/>
  <c r="H22" i="1" s="1"/>
  <c r="I22" i="1" s="1"/>
  <c r="G23" i="1"/>
  <c r="H23" i="1" s="1"/>
  <c r="I23" i="1" s="1"/>
  <c r="G24" i="1"/>
  <c r="H24" i="1" s="1"/>
  <c r="I24" i="1" s="1"/>
  <c r="G25" i="1"/>
  <c r="H25" i="1" s="1"/>
  <c r="I25" i="1" s="1"/>
  <c r="G26" i="1"/>
  <c r="H26" i="1" s="1"/>
  <c r="I26" i="1" s="1"/>
  <c r="G27" i="1"/>
  <c r="H27" i="1" s="1"/>
  <c r="I27" i="1" s="1"/>
  <c r="G28" i="1"/>
  <c r="H28" i="1" s="1"/>
  <c r="I28" i="1" s="1"/>
  <c r="G29" i="1"/>
  <c r="H29" i="1" s="1"/>
  <c r="I29" i="1" s="1"/>
  <c r="G30" i="1"/>
  <c r="H30" i="1" s="1"/>
  <c r="I30" i="1" s="1"/>
  <c r="G31" i="1"/>
  <c r="H31" i="1" s="1"/>
  <c r="I31" i="1" s="1"/>
  <c r="G32" i="1"/>
  <c r="H32" i="1" s="1"/>
  <c r="I32" i="1" s="1"/>
  <c r="G33" i="1"/>
  <c r="H33" i="1" s="1"/>
  <c r="I33" i="1" s="1"/>
  <c r="G34" i="1"/>
  <c r="H34" i="1" s="1"/>
  <c r="I34" i="1" s="1"/>
  <c r="G35" i="1"/>
  <c r="H35" i="1" s="1"/>
  <c r="I35" i="1" s="1"/>
  <c r="G36" i="1"/>
  <c r="H36" i="1" s="1"/>
  <c r="I36" i="1" s="1"/>
  <c r="G37" i="1"/>
  <c r="H37" i="1" s="1"/>
  <c r="I37" i="1" s="1"/>
  <c r="G38" i="1"/>
  <c r="H38" i="1" s="1"/>
  <c r="I38" i="1" s="1"/>
  <c r="G40" i="1"/>
  <c r="H40" i="1" s="1"/>
  <c r="I40" i="1" s="1"/>
  <c r="G41" i="1"/>
  <c r="H41" i="1" s="1"/>
  <c r="I41" i="1" s="1"/>
  <c r="G42" i="1"/>
  <c r="H42" i="1" s="1"/>
  <c r="I42" i="1" s="1"/>
  <c r="G43" i="1"/>
  <c r="H43" i="1" s="1"/>
  <c r="I43" i="1" s="1"/>
  <c r="G44" i="1"/>
  <c r="H44" i="1" s="1"/>
  <c r="I44" i="1" s="1"/>
  <c r="G45" i="1"/>
  <c r="H45" i="1" s="1"/>
  <c r="I45" i="1" s="1"/>
  <c r="G46" i="1"/>
  <c r="H46" i="1" s="1"/>
  <c r="I46" i="1" s="1"/>
  <c r="G47" i="1"/>
  <c r="H47" i="1" s="1"/>
  <c r="I47" i="1" s="1"/>
  <c r="G48" i="1"/>
  <c r="H48" i="1" s="1"/>
  <c r="I48" i="1" s="1"/>
  <c r="G49" i="1"/>
  <c r="H49" i="1" s="1"/>
  <c r="I49" i="1" s="1"/>
  <c r="G50" i="1"/>
  <c r="H50" i="1" s="1"/>
  <c r="I50" i="1" s="1"/>
  <c r="G51" i="1"/>
  <c r="H51" i="1" s="1"/>
  <c r="I51" i="1" s="1"/>
  <c r="G52" i="1"/>
  <c r="H52" i="1" s="1"/>
  <c r="I52" i="1" s="1"/>
  <c r="G53" i="1"/>
  <c r="H53" i="1" s="1"/>
  <c r="I53" i="1" s="1"/>
  <c r="G54" i="1"/>
  <c r="H54" i="1" s="1"/>
  <c r="I54" i="1" s="1"/>
  <c r="G55" i="1"/>
  <c r="H55" i="1" s="1"/>
  <c r="I55" i="1" s="1"/>
  <c r="G56" i="1"/>
  <c r="H56" i="1" s="1"/>
  <c r="I56" i="1" s="1"/>
  <c r="G57" i="1"/>
  <c r="H57" i="1" s="1"/>
  <c r="I57" i="1" s="1"/>
  <c r="G58" i="1"/>
  <c r="H58" i="1" s="1"/>
  <c r="I58" i="1" s="1"/>
  <c r="G59" i="1"/>
  <c r="H59" i="1" s="1"/>
  <c r="I59" i="1" s="1"/>
  <c r="G60" i="1"/>
  <c r="H60" i="1" s="1"/>
  <c r="I60" i="1" s="1"/>
  <c r="G61" i="1"/>
  <c r="H61" i="1" s="1"/>
  <c r="I61" i="1" s="1"/>
  <c r="G62" i="1"/>
  <c r="H62" i="1" s="1"/>
  <c r="I62" i="1" s="1"/>
  <c r="G63" i="1"/>
  <c r="H63" i="1" s="1"/>
  <c r="I63" i="1" s="1"/>
  <c r="G64" i="1"/>
  <c r="H64" i="1" s="1"/>
  <c r="I64" i="1" s="1"/>
  <c r="G65" i="1"/>
  <c r="H65" i="1" s="1"/>
  <c r="I65" i="1" s="1"/>
  <c r="G66" i="1"/>
  <c r="H66" i="1" s="1"/>
  <c r="I66" i="1" s="1"/>
  <c r="G67" i="1"/>
  <c r="H67" i="1" s="1"/>
  <c r="I67" i="1" s="1"/>
  <c r="G68" i="1"/>
  <c r="H68" i="1" s="1"/>
  <c r="I68" i="1" s="1"/>
  <c r="G69" i="1"/>
  <c r="H69" i="1" s="1"/>
  <c r="I69" i="1" s="1"/>
  <c r="G71" i="1"/>
  <c r="H71" i="1" s="1"/>
  <c r="I71" i="1" s="1"/>
  <c r="G72" i="1"/>
  <c r="H72" i="1" s="1"/>
  <c r="I72" i="1" s="1"/>
  <c r="G73" i="1"/>
  <c r="H73" i="1" s="1"/>
  <c r="I73" i="1" s="1"/>
  <c r="G74" i="1"/>
  <c r="H74" i="1" s="1"/>
  <c r="I74" i="1" s="1"/>
  <c r="G75" i="1"/>
  <c r="H75" i="1" s="1"/>
  <c r="I75" i="1" s="1"/>
  <c r="G76" i="1"/>
  <c r="H76" i="1" s="1"/>
  <c r="I76" i="1" s="1"/>
  <c r="G77" i="1"/>
  <c r="H77" i="1" s="1"/>
  <c r="I77" i="1" s="1"/>
  <c r="G78" i="1"/>
  <c r="H78" i="1" s="1"/>
  <c r="I78" i="1" s="1"/>
  <c r="G79" i="1"/>
  <c r="H79" i="1" s="1"/>
  <c r="I79" i="1" s="1"/>
  <c r="G80" i="1"/>
  <c r="H80" i="1" s="1"/>
  <c r="I80" i="1" s="1"/>
  <c r="G81" i="1"/>
  <c r="H81" i="1" s="1"/>
  <c r="I81" i="1" s="1"/>
  <c r="G82" i="1"/>
  <c r="H82" i="1" s="1"/>
  <c r="I82" i="1" s="1"/>
  <c r="G83" i="1"/>
  <c r="H83" i="1" s="1"/>
  <c r="I83" i="1" s="1"/>
  <c r="G84" i="1"/>
  <c r="H84" i="1" s="1"/>
  <c r="I84" i="1" s="1"/>
  <c r="G85" i="1"/>
  <c r="H85" i="1" s="1"/>
  <c r="I85" i="1" s="1"/>
  <c r="G86" i="1"/>
  <c r="H86" i="1" s="1"/>
  <c r="I86" i="1" s="1"/>
  <c r="G87" i="1"/>
  <c r="H87" i="1" s="1"/>
  <c r="I87" i="1" s="1"/>
  <c r="G89" i="1"/>
  <c r="H89" i="1" s="1"/>
  <c r="I89" i="1" s="1"/>
  <c r="G90" i="1"/>
  <c r="H90" i="1" s="1"/>
  <c r="I90" i="1" s="1"/>
  <c r="G91" i="1"/>
  <c r="H91" i="1" s="1"/>
  <c r="I91" i="1" s="1"/>
  <c r="G92" i="1"/>
  <c r="H92" i="1" s="1"/>
  <c r="I92" i="1" s="1"/>
  <c r="G93" i="1"/>
  <c r="H93" i="1" s="1"/>
  <c r="I93" i="1" s="1"/>
  <c r="G95" i="1"/>
  <c r="H95" i="1" s="1"/>
  <c r="I95" i="1" s="1"/>
  <c r="G96" i="1"/>
  <c r="H96" i="1" s="1"/>
  <c r="I96" i="1" s="1"/>
  <c r="G97" i="1"/>
  <c r="H97" i="1" s="1"/>
  <c r="I97" i="1" s="1"/>
  <c r="G98" i="1"/>
  <c r="H98" i="1" s="1"/>
  <c r="I98" i="1" s="1"/>
  <c r="G99" i="1"/>
  <c r="H99" i="1" s="1"/>
  <c r="I99" i="1" s="1"/>
  <c r="G100" i="1"/>
  <c r="H100" i="1" s="1"/>
  <c r="I100" i="1" s="1"/>
  <c r="G101" i="1"/>
  <c r="H101" i="1" s="1"/>
  <c r="I101" i="1" s="1"/>
  <c r="G102" i="1"/>
  <c r="H102" i="1" s="1"/>
  <c r="I102" i="1" s="1"/>
  <c r="G103" i="1"/>
  <c r="H103" i="1" s="1"/>
  <c r="I103" i="1" s="1"/>
  <c r="G104" i="1"/>
  <c r="H104" i="1" s="1"/>
  <c r="I104" i="1" s="1"/>
  <c r="G105" i="1"/>
  <c r="H105" i="1" s="1"/>
  <c r="I105" i="1" s="1"/>
  <c r="G106" i="1"/>
  <c r="H106" i="1" s="1"/>
  <c r="I106" i="1" s="1"/>
  <c r="G107" i="1"/>
  <c r="H107" i="1" s="1"/>
  <c r="I107" i="1" s="1"/>
  <c r="G108" i="1"/>
  <c r="H108" i="1" s="1"/>
  <c r="I108" i="1" s="1"/>
  <c r="G109" i="1"/>
  <c r="H109" i="1" s="1"/>
  <c r="I109" i="1" s="1"/>
  <c r="G110" i="1"/>
  <c r="H110" i="1" s="1"/>
  <c r="I110" i="1" s="1"/>
  <c r="G111" i="1"/>
  <c r="H111" i="1" s="1"/>
  <c r="I111" i="1" s="1"/>
  <c r="G112" i="1"/>
  <c r="H112" i="1" s="1"/>
  <c r="I112" i="1" s="1"/>
  <c r="G113" i="1"/>
  <c r="H113" i="1" s="1"/>
  <c r="I113" i="1" s="1"/>
  <c r="S114" i="1" l="1"/>
  <c r="N114" i="1"/>
  <c r="G6" i="1"/>
  <c r="H6" i="1" s="1"/>
  <c r="I6" i="1" s="1"/>
  <c r="G114" i="1" l="1"/>
  <c r="H114" i="1"/>
  <c r="I114" i="1"/>
  <c r="J114" i="1"/>
  <c r="L114" i="1"/>
  <c r="M114" i="1"/>
  <c r="O114" i="1"/>
  <c r="Q114" i="1"/>
  <c r="R114" i="1"/>
  <c r="E114" i="1"/>
  <c r="D114" i="1" l="1"/>
  <c r="T96" i="1"/>
  <c r="T97" i="1"/>
  <c r="T98" i="1"/>
  <c r="T99" i="1"/>
  <c r="T100" i="1"/>
  <c r="T101" i="1"/>
  <c r="T102" i="1"/>
  <c r="T103" i="1"/>
  <c r="T104" i="1"/>
  <c r="T105" i="1"/>
  <c r="T106" i="1"/>
  <c r="T107" i="1"/>
  <c r="T108" i="1"/>
  <c r="T109" i="1"/>
  <c r="T110" i="1"/>
  <c r="T111" i="1"/>
  <c r="T112" i="1"/>
  <c r="T113" i="1"/>
  <c r="T95" i="1"/>
  <c r="T90" i="1"/>
  <c r="T91" i="1"/>
  <c r="T92" i="1"/>
  <c r="T93" i="1"/>
  <c r="T89" i="1"/>
  <c r="T72" i="1"/>
  <c r="T73" i="1"/>
  <c r="T74" i="1"/>
  <c r="T75" i="1"/>
  <c r="T76" i="1"/>
  <c r="T77" i="1"/>
  <c r="T78" i="1"/>
  <c r="T79" i="1"/>
  <c r="T80" i="1"/>
  <c r="T81" i="1"/>
  <c r="T82" i="1"/>
  <c r="T83" i="1"/>
  <c r="T84" i="1"/>
  <c r="T85" i="1"/>
  <c r="T86" i="1"/>
  <c r="T87" i="1"/>
  <c r="T71"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40" i="1"/>
  <c r="T22" i="1"/>
  <c r="T23" i="1"/>
  <c r="T24" i="1"/>
  <c r="T25" i="1"/>
  <c r="T26" i="1"/>
  <c r="T27" i="1"/>
  <c r="T28" i="1"/>
  <c r="T29" i="1"/>
  <c r="T30" i="1"/>
  <c r="T31" i="1"/>
  <c r="T32" i="1"/>
  <c r="T33" i="1"/>
  <c r="T34" i="1"/>
  <c r="T35" i="1"/>
  <c r="T36" i="1"/>
  <c r="T37" i="1"/>
  <c r="T38" i="1"/>
  <c r="T21" i="1"/>
  <c r="T7" i="1"/>
  <c r="T8" i="1"/>
  <c r="T9" i="1"/>
  <c r="T10" i="1"/>
  <c r="T11" i="1"/>
  <c r="T12" i="1"/>
  <c r="T13" i="1"/>
  <c r="T14" i="1"/>
  <c r="T15" i="1"/>
  <c r="T16" i="1"/>
  <c r="T17" i="1"/>
  <c r="T18" i="1"/>
  <c r="T19" i="1"/>
  <c r="T6" i="1"/>
  <c r="T114" i="1" l="1"/>
  <c r="V6" i="1"/>
  <c r="V19" i="1"/>
  <c r="W19" i="1" s="1"/>
  <c r="X19" i="1" s="1"/>
  <c r="V18" i="1"/>
  <c r="W18" i="1" s="1"/>
  <c r="X18" i="1" s="1"/>
  <c r="V17" i="1"/>
  <c r="W17" i="1" s="1"/>
  <c r="X17" i="1" s="1"/>
  <c r="V16" i="1"/>
  <c r="W16" i="1" s="1"/>
  <c r="X16" i="1" s="1"/>
  <c r="V15" i="1"/>
  <c r="W15" i="1" s="1"/>
  <c r="X15" i="1" s="1"/>
  <c r="V14" i="1"/>
  <c r="W14" i="1" s="1"/>
  <c r="X14" i="1" s="1"/>
  <c r="V13" i="1"/>
  <c r="W13" i="1" s="1"/>
  <c r="X13" i="1" s="1"/>
  <c r="V12" i="1"/>
  <c r="W12" i="1" s="1"/>
  <c r="X12" i="1" s="1"/>
  <c r="V11" i="1"/>
  <c r="W11" i="1" s="1"/>
  <c r="X11" i="1" s="1"/>
  <c r="V10" i="1"/>
  <c r="W10" i="1" s="1"/>
  <c r="X10" i="1" s="1"/>
  <c r="V9" i="1"/>
  <c r="W9" i="1" s="1"/>
  <c r="X9" i="1" s="1"/>
  <c r="V8" i="1"/>
  <c r="W8" i="1" s="1"/>
  <c r="X8" i="1" s="1"/>
  <c r="V7" i="1"/>
  <c r="W7" i="1" s="1"/>
  <c r="X7" i="1" s="1"/>
  <c r="V21" i="1"/>
  <c r="W21" i="1" s="1"/>
  <c r="X21" i="1" s="1"/>
  <c r="V38" i="1"/>
  <c r="W38" i="1" s="1"/>
  <c r="X38" i="1" s="1"/>
  <c r="V37" i="1"/>
  <c r="W37" i="1" s="1"/>
  <c r="X37" i="1" s="1"/>
  <c r="V36" i="1"/>
  <c r="W36" i="1" s="1"/>
  <c r="X36" i="1" s="1"/>
  <c r="V35" i="1"/>
  <c r="W35" i="1" s="1"/>
  <c r="X35" i="1" s="1"/>
  <c r="V34" i="1"/>
  <c r="W34" i="1" s="1"/>
  <c r="X34" i="1" s="1"/>
  <c r="V33" i="1"/>
  <c r="W33" i="1" s="1"/>
  <c r="X33" i="1" s="1"/>
  <c r="V32" i="1"/>
  <c r="W32" i="1" s="1"/>
  <c r="X32" i="1" s="1"/>
  <c r="V31" i="1"/>
  <c r="W31" i="1" s="1"/>
  <c r="X31" i="1" s="1"/>
  <c r="V30" i="1"/>
  <c r="W30" i="1" s="1"/>
  <c r="X30" i="1" s="1"/>
  <c r="V29" i="1"/>
  <c r="W29" i="1" s="1"/>
  <c r="X29" i="1" s="1"/>
  <c r="V28" i="1"/>
  <c r="W28" i="1" s="1"/>
  <c r="X28" i="1" s="1"/>
  <c r="V27" i="1"/>
  <c r="W27" i="1" s="1"/>
  <c r="X27" i="1" s="1"/>
  <c r="V26" i="1"/>
  <c r="W26" i="1" s="1"/>
  <c r="X26" i="1" s="1"/>
  <c r="V25" i="1"/>
  <c r="W25" i="1" s="1"/>
  <c r="X25" i="1" s="1"/>
  <c r="V24" i="1"/>
  <c r="W24" i="1" s="1"/>
  <c r="X24" i="1" s="1"/>
  <c r="V23" i="1"/>
  <c r="W23" i="1" s="1"/>
  <c r="X23" i="1" s="1"/>
  <c r="V22" i="1"/>
  <c r="W22" i="1" s="1"/>
  <c r="X22" i="1" s="1"/>
  <c r="V40" i="1"/>
  <c r="W40" i="1" s="1"/>
  <c r="X40" i="1" s="1"/>
  <c r="V69" i="1"/>
  <c r="W69" i="1" s="1"/>
  <c r="X69" i="1" s="1"/>
  <c r="V68" i="1"/>
  <c r="W68" i="1" s="1"/>
  <c r="X68" i="1" s="1"/>
  <c r="V67" i="1"/>
  <c r="W67" i="1" s="1"/>
  <c r="X67" i="1" s="1"/>
  <c r="V66" i="1"/>
  <c r="W66" i="1" s="1"/>
  <c r="X66" i="1" s="1"/>
  <c r="V65" i="1"/>
  <c r="W65" i="1" s="1"/>
  <c r="X65" i="1" s="1"/>
  <c r="V64" i="1"/>
  <c r="W64" i="1" s="1"/>
  <c r="X64" i="1" s="1"/>
  <c r="V63" i="1"/>
  <c r="W63" i="1" s="1"/>
  <c r="X63" i="1" s="1"/>
  <c r="V62" i="1"/>
  <c r="W62" i="1" s="1"/>
  <c r="X62" i="1" s="1"/>
  <c r="V61" i="1"/>
  <c r="W61" i="1" s="1"/>
  <c r="X61" i="1" s="1"/>
  <c r="V60" i="1"/>
  <c r="W60" i="1" s="1"/>
  <c r="X60" i="1" s="1"/>
  <c r="V59" i="1"/>
  <c r="W59" i="1" s="1"/>
  <c r="X59" i="1" s="1"/>
  <c r="V58" i="1"/>
  <c r="W58" i="1" s="1"/>
  <c r="X58" i="1" s="1"/>
  <c r="V57" i="1"/>
  <c r="W57" i="1" s="1"/>
  <c r="X57" i="1" s="1"/>
  <c r="V56" i="1"/>
  <c r="W56" i="1" s="1"/>
  <c r="X56" i="1" s="1"/>
  <c r="V55" i="1"/>
  <c r="W55" i="1" s="1"/>
  <c r="X55" i="1" s="1"/>
  <c r="V54" i="1"/>
  <c r="W54" i="1" s="1"/>
  <c r="X54" i="1" s="1"/>
  <c r="V53" i="1"/>
  <c r="W53" i="1" s="1"/>
  <c r="X53" i="1" s="1"/>
  <c r="V52" i="1"/>
  <c r="W52" i="1" s="1"/>
  <c r="X52" i="1" s="1"/>
  <c r="V51" i="1"/>
  <c r="W51" i="1" s="1"/>
  <c r="X51" i="1" s="1"/>
  <c r="V50" i="1"/>
  <c r="W50" i="1" s="1"/>
  <c r="X50" i="1" s="1"/>
  <c r="V49" i="1"/>
  <c r="W49" i="1" s="1"/>
  <c r="X49" i="1" s="1"/>
  <c r="V48" i="1"/>
  <c r="W48" i="1" s="1"/>
  <c r="X48" i="1" s="1"/>
  <c r="V47" i="1"/>
  <c r="W47" i="1" s="1"/>
  <c r="X47" i="1" s="1"/>
  <c r="V46" i="1"/>
  <c r="W46" i="1" s="1"/>
  <c r="X46" i="1" s="1"/>
  <c r="V45" i="1"/>
  <c r="W45" i="1" s="1"/>
  <c r="X45" i="1" s="1"/>
  <c r="V44" i="1"/>
  <c r="W44" i="1" s="1"/>
  <c r="X44" i="1" s="1"/>
  <c r="V43" i="1"/>
  <c r="W43" i="1" s="1"/>
  <c r="X43" i="1" s="1"/>
  <c r="V42" i="1"/>
  <c r="W42" i="1" s="1"/>
  <c r="X42" i="1" s="1"/>
  <c r="V41" i="1"/>
  <c r="W41" i="1" s="1"/>
  <c r="X41" i="1" s="1"/>
  <c r="V71" i="1"/>
  <c r="W71" i="1" s="1"/>
  <c r="X71" i="1" s="1"/>
  <c r="V87" i="1"/>
  <c r="W87" i="1" s="1"/>
  <c r="X87" i="1" s="1"/>
  <c r="V86" i="1"/>
  <c r="W86" i="1" s="1"/>
  <c r="X86" i="1" s="1"/>
  <c r="V85" i="1"/>
  <c r="W85" i="1" s="1"/>
  <c r="X85" i="1" s="1"/>
  <c r="V84" i="1"/>
  <c r="W84" i="1" s="1"/>
  <c r="X84" i="1" s="1"/>
  <c r="V83" i="1"/>
  <c r="W83" i="1" s="1"/>
  <c r="X83" i="1" s="1"/>
  <c r="V82" i="1"/>
  <c r="W82" i="1" s="1"/>
  <c r="X82" i="1" s="1"/>
  <c r="V81" i="1"/>
  <c r="W81" i="1" s="1"/>
  <c r="X81" i="1" s="1"/>
  <c r="V80" i="1"/>
  <c r="W80" i="1" s="1"/>
  <c r="X80" i="1" s="1"/>
  <c r="V79" i="1"/>
  <c r="W79" i="1" s="1"/>
  <c r="X79" i="1" s="1"/>
  <c r="V78" i="1"/>
  <c r="W78" i="1" s="1"/>
  <c r="X78" i="1" s="1"/>
  <c r="V77" i="1"/>
  <c r="W77" i="1" s="1"/>
  <c r="X77" i="1" s="1"/>
  <c r="V76" i="1"/>
  <c r="W76" i="1" s="1"/>
  <c r="X76" i="1" s="1"/>
  <c r="V75" i="1"/>
  <c r="W75" i="1" s="1"/>
  <c r="X75" i="1" s="1"/>
  <c r="V74" i="1"/>
  <c r="W74" i="1" s="1"/>
  <c r="X74" i="1" s="1"/>
  <c r="V73" i="1"/>
  <c r="W73" i="1" s="1"/>
  <c r="X73" i="1" s="1"/>
  <c r="V72" i="1"/>
  <c r="W72" i="1" s="1"/>
  <c r="X72" i="1" s="1"/>
  <c r="V89" i="1"/>
  <c r="W89" i="1" s="1"/>
  <c r="X89" i="1" s="1"/>
  <c r="V93" i="1"/>
  <c r="W93" i="1" s="1"/>
  <c r="X93" i="1" s="1"/>
  <c r="V92" i="1"/>
  <c r="W92" i="1" s="1"/>
  <c r="X92" i="1" s="1"/>
  <c r="V91" i="1"/>
  <c r="W91" i="1" s="1"/>
  <c r="X91" i="1" s="1"/>
  <c r="V90" i="1"/>
  <c r="W90" i="1" s="1"/>
  <c r="X90" i="1" s="1"/>
  <c r="V95" i="1"/>
  <c r="W95" i="1" s="1"/>
  <c r="X95" i="1" s="1"/>
  <c r="V113" i="1"/>
  <c r="W113" i="1" s="1"/>
  <c r="X113" i="1" s="1"/>
  <c r="V112" i="1"/>
  <c r="W112" i="1" s="1"/>
  <c r="X112" i="1" s="1"/>
  <c r="V111" i="1"/>
  <c r="W111" i="1" s="1"/>
  <c r="X111" i="1" s="1"/>
  <c r="V110" i="1"/>
  <c r="W110" i="1" s="1"/>
  <c r="X110" i="1" s="1"/>
  <c r="V109" i="1"/>
  <c r="W109" i="1" s="1"/>
  <c r="X109" i="1" s="1"/>
  <c r="V108" i="1"/>
  <c r="W108" i="1" s="1"/>
  <c r="X108" i="1" s="1"/>
  <c r="V107" i="1"/>
  <c r="W107" i="1" s="1"/>
  <c r="X107" i="1" s="1"/>
  <c r="V106" i="1"/>
  <c r="W106" i="1" s="1"/>
  <c r="X106" i="1" s="1"/>
  <c r="V105" i="1"/>
  <c r="W105" i="1" s="1"/>
  <c r="X105" i="1" s="1"/>
  <c r="V104" i="1"/>
  <c r="W104" i="1" s="1"/>
  <c r="X104" i="1" s="1"/>
  <c r="V103" i="1"/>
  <c r="W103" i="1" s="1"/>
  <c r="X103" i="1" s="1"/>
  <c r="V102" i="1"/>
  <c r="W102" i="1" s="1"/>
  <c r="X102" i="1" s="1"/>
  <c r="V101" i="1"/>
  <c r="W101" i="1" s="1"/>
  <c r="X101" i="1" s="1"/>
  <c r="V100" i="1"/>
  <c r="W100" i="1" s="1"/>
  <c r="X100" i="1" s="1"/>
  <c r="V99" i="1"/>
  <c r="W99" i="1" s="1"/>
  <c r="X99" i="1" s="1"/>
  <c r="V98" i="1"/>
  <c r="W98" i="1" s="1"/>
  <c r="X98" i="1" s="1"/>
  <c r="V97" i="1"/>
  <c r="W97" i="1" s="1"/>
  <c r="X97" i="1" s="1"/>
  <c r="V96" i="1"/>
  <c r="W96" i="1" s="1"/>
  <c r="X96" i="1" s="1"/>
  <c r="V114" i="1" l="1"/>
  <c r="W6" i="1"/>
  <c r="W114" i="1" l="1"/>
  <c r="X6" i="1"/>
  <c r="X114" i="1" s="1"/>
</calcChain>
</file>

<file path=xl/sharedStrings.xml><?xml version="1.0" encoding="utf-8"?>
<sst xmlns="http://schemas.openxmlformats.org/spreadsheetml/2006/main" count="526" uniqueCount="183">
  <si>
    <t>Medellín, 26 de febrero de 2024</t>
  </si>
  <si>
    <t xml:space="preserve"> COTIZACIÓN N. 1</t>
  </si>
  <si>
    <t>COTIZACIÓN N. 2</t>
  </si>
  <si>
    <t>COTIZACIÓN N. 3</t>
  </si>
  <si>
    <r>
      <rPr>
        <sz val="11"/>
        <color rgb="FF000000"/>
        <rFont val="Arial"/>
      </rPr>
      <t xml:space="preserve">La  Dirección  Ejecutiva  Seccional  de  Administración  Judicial  de  Medellín,  pretende elaborar estudios previos con el </t>
    </r>
    <r>
      <rPr>
        <b/>
        <i/>
        <sz val="11"/>
        <color rgb="FF000000"/>
        <rFont val="Arial"/>
      </rPr>
      <t>OBJETO: “XXXXXXXX</t>
    </r>
    <r>
      <rPr>
        <b/>
        <sz val="11"/>
        <color rgb="FF000000"/>
        <rFont val="Arial"/>
      </rPr>
      <t>.</t>
    </r>
  </si>
  <si>
    <t>ITEM</t>
  </si>
  <si>
    <t>DESCRIPCION</t>
  </si>
  <si>
    <t>UNIDAD DE MEDI
DA</t>
  </si>
  <si>
    <t>CANT</t>
  </si>
  <si>
    <t>VALOR U.</t>
  </si>
  <si>
    <t>%IVA</t>
  </si>
  <si>
    <t>IVA</t>
  </si>
  <si>
    <r>
      <rPr>
        <b/>
        <sz val="11"/>
        <rFont val="Arial"/>
        <family val="2"/>
      </rPr>
      <t>SUBTOTAL
+ IVA UNIT</t>
    </r>
  </si>
  <si>
    <t>TOTAL +IVA</t>
  </si>
  <si>
    <t>% IVA</t>
  </si>
  <si>
    <t>SUBTOTA L + IVA UNIT</t>
  </si>
  <si>
    <r>
      <rPr>
        <b/>
        <sz val="11"/>
        <rFont val="Arial"/>
        <family val="2"/>
      </rPr>
      <t>TOTAL
+IVA</t>
    </r>
  </si>
  <si>
    <t>MATERIAL ELECTRICO</t>
  </si>
  <si>
    <t>CAJA  DE  SUPERFICIE  DEXSON,  BLANCA,  40 MM</t>
  </si>
  <si>
    <t>UND</t>
  </si>
  <si>
    <t>PANEL   LED   60X60   48W   INCRUSTAR   CON DRIVER    AUTOVOLTAJE    6500K    (GARANTÍA MÍNIMA 2 AÑOS POR ESCRITO).</t>
  </si>
  <si>
    <t>TOMAS DOBLE POLO A TIERRA 20 AMP</t>
  </si>
  <si>
    <t>PANEL       REDONDO       LED       12W       6500K MULTIVOLTAJE DE SOBREPONER (GARANTÍA MÍNIMA 2 AÑOS POR ESCRITO).</t>
  </si>
  <si>
    <t>PANEL       REDONDO       LED       12W       6500K MULTIVOLTAJE   DE   INCRUSTAR   (GARANTÍA MÍNIMA 2 AÑOS POR ESCRITO).</t>
  </si>
  <si>
    <t>PANEL       REDONDO       LED       18W       6500K MULTIVOLTAJE DE SOBREPONER (GARANTÍA MÍNIMA 2 AÑOS POR ESCRITO).</t>
  </si>
  <si>
    <t>PANEL       REDONDO       LED       18W       6500K MULTIVOLTAJE   DE   INCRUSTAR   (GARANTÍA MÍNIMA 2 AÑOS POR ESCRITO).</t>
  </si>
  <si>
    <t>REFLECTOR  LED  100W,  LUZ  BLANCA,  IP65, 30000 HORAS,FLUJO 8500 LM</t>
  </si>
  <si>
    <t>TUBO       LED   18W   T8   6500K   (1   AÑO   DE GARANTÍA).</t>
  </si>
  <si>
    <t>TUBO  LED 9W T8 6500K (1 AÑO DE GARANTÍA).</t>
  </si>
  <si>
    <r>
      <rPr>
        <sz val="11"/>
        <rFont val="Arial"/>
        <family val="2"/>
      </rPr>
      <t>ROTO   MARTILLO-PLUS   800W   7A   2.9J   3.2K 4500GP     3     MODOS     DE     OPERACIÓN     - PERCUSIÓN,   PERCUSIÓN   CON   ROTACIÓN,
ROTACIÓN VOLTAJE 800W</t>
    </r>
  </si>
  <si>
    <r>
      <rPr>
        <sz val="11"/>
        <rFont val="Arial"/>
        <family val="2"/>
      </rPr>
      <t>KIT  ATORNILLADOR  DE   IMPACTO   1/4-PULG
18V     INCLUYE     2     BATERÍAS     2.0AH     I-L, CARGADOR Y 4 PUNTAS</t>
    </r>
  </si>
  <si>
    <r>
      <rPr>
        <sz val="11"/>
        <rFont val="Arial"/>
        <family val="2"/>
      </rPr>
      <t>DESTAPADORA   DE   TUBERÍA     3   Y   4-PULG (20MM) A 1.1/2-PULG (40MM) RIDGID MÁQUINA LIMPIADORA DE DESAGÜES,  DISEÑADA PARA LIMPIAR DESAGÜES DE UNDIÁMETRO DE 3 Y 4-  PULGADAS  ".  (20  MM)  A  1½  ".  (40  MM), ENLAVABOS,    FREGADEROS,    BAÑERAS    Y DUCHAS. CON GUALLA O CABLE DE  (10 A 15
METROS) APROX.</t>
    </r>
  </si>
  <si>
    <t>REFLECTORES,      POTENCIA      200,      MULTI VOLTAJE, IP65,6,500 K</t>
  </si>
  <si>
    <t>MATERIAL SISTEMAS</t>
  </si>
  <si>
    <t>TIJERA PARA CORTAR LAMINA</t>
  </si>
  <si>
    <t>DISCO DURO SATA 6 TB PARA NAS</t>
  </si>
  <si>
    <r>
      <rPr>
        <sz val="11"/>
        <rFont val="Arial"/>
        <family val="2"/>
      </rPr>
      <t>MEDIDOR DE LASER PROFESIONAL  MEDIDOR DE  DISTANCIA  LÁSER  CON  UN  RANGO  DE MEDICIÓN DE 0,05-40/60 CON O SIN NIVEL DE AGUA   COLOR:   NEGRO   +   AMARILLO   1,6   &amp; PRIME;     PANTALLA      LCD     FUNCIÓN     DE PITÁGORAS   PARA   MEDICIÓN   REMOTA   DE ALTURA      O      LONGITUD      CÁLCULO      DE SUMA/RESTA                  LA                  PANTALLA RETROILUMINADA      MUESTRA      MÚLTIPLES LECTURAS  ALARMA  AUDIBLE  PROTECCIÓN CONTRA    EL    POLVO    Y    A    PRUEBA    DE SALPICADURAS         CLASIFICACIÓN         IP54 INTERRUPTOR          LÁSER          AUTOMÁTICO APAGADO    DESPUÉS    DE    30    SEGUNDOS APAGADO   AUTOMÁTICO   DESPUÉS   DE   30 SEGUNDOS   SIN   ACTIVIDAD   DISTANCIA   DE MEDICIÓN: 0,05-40 M PRECISIÓN: ± 1,5MM / ± 0.06IN UNIDADES DE MEDIDA: M/IN/FT TIPO DE LÁSER: LÁSER ROJO, 635NM, &lt;1MW, CLASE II TEMPERATURA   DE   FUNCIONAMIENTO:  0-40
°C,(32-104'C)  ALIMENTADO  POR  2  PILAS  AAA
MEDIDOR DE LASER PROFESIONAL  MEDIDOR DE  DISTANCIA  LÁSER  CON  UN  RANGO  DE MEDICIÓN DE 0,05-40/60 CON O SIN NIVEL DE AGUA   COLOR:   NEGRO   +   AMARILLO   1,6   &amp; PRIME;                      PANTALLA                      LCD FUNCIÓN   DE   PITÁGORAS   PARA   MEDICIÓN REMOTA  DE  ALTURA  O  LONGITUD  CÁLCULO DE          SUMA/RESTA          LA          PANTALLA RETROILUMINADA      MUESTRA      MÚLTIPLES LECTURAS  ALARMA  AUDIBLE  PROTECCIÓN CONTRA    EL    POLVO    Y    A    PRUEBA    DE SALPICADURAS         CLASIFICACIÓN         IP54 INTERRUPTOR          LÁSER          AUTOMÁTICO APAGADO    DESPUÉS    DE    30    SEGUNDOS APAGADO   AUTOMÁTICO   DESPUÉS   DE   30 SEGUNDOS   SIN   ACTIVIDAD   DISTANCIA   DE MEDICIÓN: 0,05-40 M PRECISIÓN: ± 1,5MM / ± 0.06IN UNIDADES DE MEDIDA: M/IN/FT TIPO DE LÁSER: LÁSER ROJO, 635NM, &lt;1MW, CLASE II TEMPERATURA   DE   FUNCIONAMIENTO:  0-40
°C,(32-104'C)ALIMENTADO POR 2 PILAS AAA</t>
    </r>
  </si>
  <si>
    <r>
      <rPr>
        <sz val="11"/>
        <rFont val="Arial"/>
        <family val="2"/>
      </rPr>
      <t>CABLE  UTP  CATEGORIA  6     -  100%  COBRE  - CALIBRE DEL CONDUCTOR: 23 AWG. - TIPO DE AISLAMIENTO:    POLIETILENO.    -    TIPO    DE ENSAMBLE:     4     PARES     CON     CRUCETA CENTRAL.  -  TIPO  DE  CUBIERTA:  PVC  CON PROPIEDADES RETAR DANTES A LA FLAMA. - SEPARADOR       DE       POLIETILENO       PARA ASEGURAR    ALTO    DESEMPEÑO    CONTRA DIAFONÍA.       -      PARA       CONEXIONES       Y APLICACIONES  IP.  - CONDUCTOR  DE COBRE SÓLIDO  DE  0.57  MM.  -  DIÁMETRO  EXTERIOR
6.1 MM. - DESEMPEÑO PROBADO HASTA 300
MHZ. - IMPEDANCIA: 100 Ω.305 MTS</t>
    </r>
  </si>
  <si>
    <t>CONECTORES   RJ45   CATEGORIA   6   -   100% COBRE    -    PLUG    SÓLIDO    CAT    6    DE    8 CONTACTOS RJ-45</t>
  </si>
  <si>
    <t>FACEPLATES DOBLES</t>
  </si>
  <si>
    <t>FACEPLATES SENCILLOS</t>
  </si>
  <si>
    <t>PATCH CORD 0,90 MTS CATEGORIA 6A AZUL</t>
  </si>
  <si>
    <t>PATCH CORD 1,20 MTS CATEGORIA 6A AZUL</t>
  </si>
  <si>
    <t>PATCH CORD 2,10 MTS CATEGORIA 6A AZUL</t>
  </si>
  <si>
    <t>CONVERTIDOR HDMI A  VGA</t>
  </si>
  <si>
    <t>GENERADOR DE TONOS</t>
  </si>
  <si>
    <t>PONCHADORA RJ45</t>
  </si>
  <si>
    <t>PROBADOR DE CABLES DE RED</t>
  </si>
  <si>
    <t>MULTÍMETRO</t>
  </si>
  <si>
    <t>PELACABLE RJ45</t>
  </si>
  <si>
    <r>
      <rPr>
        <sz val="11"/>
        <rFont val="Arial"/>
        <family val="2"/>
      </rPr>
      <t>(JACK  RJ45  CATEGORÍA  6)  TOMA  DE  DATOS AUTOPONCHADO        CATEGORIA        6A        - CONECTOR   RJ45   CAT.6A   TIPO   KEYSTONE, CONFI  GURACIÓN  A/B,  CON  CUBRE  POLVO ABATIBLE,                  COLOR                  BLANCO.
-          CONEXIÓN          SIN          HERRAMIENTA (AUTOPONCHABLE     O     AUTOINSERTABLE).
-     ETIQUETA     DE     IDENTIFI     CACIÓN     DE CONTACTOS Y CÓDIGO DE COLOR T 568 A Y B.
- PARA MONTAJE SOBRE PLACAS DE PARED, CAJAS   SUPERFI   CIALES   Y   PANELES   DE PARCHEO MODULARES DE 24 Y 48 PUERTOS TIPO KEYSTONE.</t>
    </r>
  </si>
  <si>
    <r>
      <rPr>
        <sz val="11"/>
        <rFont val="Arial"/>
        <family val="2"/>
      </rPr>
      <t>SWITCH DATOS 10/100/1000 MBPS - 8 PUERTOS P O E
-    ETHERNET    1000BASE-T,    ETHERNET    100BASE-TX,
ETHERNET 10BASE-T</t>
    </r>
  </si>
  <si>
    <t>MATERIAL PINTURA</t>
  </si>
  <si>
    <r>
      <rPr>
        <sz val="11"/>
        <rFont val="Arial"/>
        <family val="2"/>
      </rPr>
      <t>VINILO  TIPO  1  INTERIORES  (BLANCO  PURO) (CUÑETE   5   GALONES)   CUMPLE   CON   LA NORMA TÉCNICA COLOMBIANA 1335, TIPO 1. EXCELENTE  CUBRIMIENTO  Y  RENDIMIENTO. ACABADO    TOTALMENTE    LISO     Y    MATE. LAVABLE      Y      RESISTENTE      AL      FROTE. USO INTERIOR Y EXTERIOR (BAJO SOMBRA). PERMITE  ALTAS   DILUCIONES  (HASTA  40%) SIN         PERDER         SUS         PROPIEDADES. SE  PUEDE  APLICAR  EN  SUSTRATOS  COMO ESTUCOS     (TRADICIONAL     Y     PLÁSTICO), MAMPOSTERÍA,    MORTERO    O   CONCRETO, FIBROCEMENTO,  DRYWALL,  ENTRE  OTROS PRODUCTO    FORMULADO    SIN    PLOMO    NI
CROMO.</t>
    </r>
  </si>
  <si>
    <r>
      <rPr>
        <sz val="11"/>
        <rFont val="Arial"/>
        <family val="2"/>
      </rPr>
      <t>CUÑETE  PINTURA  KORAZA  (GRIS  BASALTO) (CUÑETE 5 GALONES), FABRICADA A PARTIR DE  POLIMEROS  100%  ACRILICOS,   CUMPLE CON     LA     RESOLUCIÓN     1154     DE     2016, FORMULADO SIN PLOMO NI CROMO, COLOR: DELTA  &lt;4,  CUATEAMIENTO  SUPERFICIAL:  0,
BRILLO A 60°: 1 - 5 UB, VISCOSIDAD: 95 - 105 KU,     SÓLIDOS     EN     VOLUMEN:     &gt;35     %</t>
    </r>
    <r>
      <rPr>
        <sz val="11"/>
        <color rgb="FFFF0000"/>
        <rFont val="Arial"/>
        <family val="2"/>
      </rPr>
      <t xml:space="preserve">, </t>
    </r>
    <r>
      <rPr>
        <sz val="11"/>
        <rFont val="Arial"/>
        <family val="2"/>
      </rPr>
      <t>LAVABILIDAD:    &gt;80%,    RESISTENCIA    A    LA ABRASIÓN:   &gt;450   CICLOS,   SECAMIENTO   AL TACTO: 1-2 H, SECAMIENTO AL MANEJO: 2 - 3
H, CONTENIDO DE VOC: 90-160 G/LT.</t>
    </r>
  </si>
  <si>
    <r>
      <rPr>
        <sz val="11"/>
        <rFont val="Arial"/>
        <family val="2"/>
      </rPr>
      <t>CUÑETE PINTURA KORAZA (COLOR BLANCO) (CUÑETE 5 GALONES), FABRICADA A PARTIR DE  POLIMEROS  100%  ACRILICOS,   CUMPLE CON     LA     RESOLUCIÓN     1154     DE     2016, FORMULADO SIN PLOMO NI CROMO, COLOR: DELTA  &lt;4,  CUATEAMIENTO  SUPERFICIAL:  0,
BRILLO A 60°: 1 - 5 UB, VISCOSIDAD: 95 - 105 KU,     SÓLIDOS     EN     VOLUMEN:     &gt;35     %, LAVABILIDAD:    &gt;80%,    RESISTENCIA    A    LA ABRASIÓN:   &gt;450   CICLOS,   SECAMIENTO   AL
TACTO: 1-2 H, SECAMIENTO AL MANEJO: 2 - 3 H, CONTENIDO DE VOC: 90-160 G/LT.</t>
    </r>
  </si>
  <si>
    <r>
      <rPr>
        <sz val="11"/>
        <rFont val="Arial"/>
        <family val="2"/>
      </rPr>
      <t>GALÓN,    SELLADOR    DE    MADERA    COLOR CARAMELO: BRILLO 60°, %  &gt; 80 NÚMERO DE MANOS   RECOMENDADO:   2   -   3   SOLVENTE PARA DILUCIÓN Y LIMPIEZA AGUA COLORES TRANSPARENTE TIEMPO DE SECADO TACTO, MINUTOS  30  –  60  MANEJO,  HORAS  1.5  –  3 ENTRE MANOS, MINUTOS 30 - 45 MÉTODO DE APLICACIÓN  BROCHA,  RODILLO  O  PISTOLA VISCOSIDAD, KU 55 - 65 DENSIDAD, KG/L 1.04 – 1.06 VOC, G/L &lt; 150 RENDIMIENTO TEÓRICO, 1  MILS  DE  PELÍCULA  SECA,  M2  /GLN  45  -  47 RENDIMIENTO   PRACTICO   PRIMERA   MANO, M2/GLN   (1   MILS   DE   ESPESOR)*   45   -   47 RENDIMIENTO  PRACTICO  SEGUNDA  MANO,
M2/GLN (0.5 MILS DE ESPESOR)* 90 - 94</t>
    </r>
  </si>
  <si>
    <r>
      <rPr>
        <sz val="11"/>
        <rFont val="Arial"/>
        <family val="2"/>
      </rPr>
      <t>GALÓN     PINTURA     EPOXICA     PISO     ALTO TRÁFICO:       *       RENDIMIENTO       TEÓRICO APROXIMADO    M²    /GAL    **    ESPESOR    DE PELÍCULA  HÚMEDA  DE  5  A  6  MILS  10  ±  2  ** ESPESOR DE PELÍCULA HÚMEDA DE 3 MILS 15
±    2    SOLVENTE    PARA    LIMPIEZA    AGUA DILUCIÓN NO SE RECOMIENDA, PERO DE SER NECESARIO ADICIONAR 250 ML DE AGUA POR GALÓN      COLORES      DISPONIBLES:      GRIS TIEMPO  DE  SECADO:   -  AL  TACTO  -  PARA REPINTAR - PARA CURADO A 25°C Y 65%HR: 1 HORA   5   HORAS   24   HORAS   MÉTODO   DE APLICACIÓN  BROCHA,  RODILLO  O  AIRLESS. PROPIEDADES   ESPECIFICACIÓN   ABRASIÓN EN HÚMEDO – CICLOS &gt;1200 VISCOSIDAD, KU
70  -  80  PH  8.5  -  9.5  DENSIDAD  1,277  ±  0,1 FINURA    HEGMAN    &gt;    4.0    SÓLIDOS    POR VOLUMEN, % &gt;37.0 ACABADO (GEOMETRÍA A 60°)    MATE    CUBRIMIENTO,    RELACIÓN    DE
CONTRASTE &gt;98.0%</t>
    </r>
  </si>
  <si>
    <r>
      <rPr>
        <sz val="11"/>
        <rFont val="Arial"/>
        <family val="2"/>
      </rPr>
      <t>PINTURA  BASE  DE  ACEITE  COLOR  NEGRO GALÓN    ADHERENCIA,    EN    %    MIN    ≥    90 FLEXIBILIDAD, EN MM ≥ 3.17 VISCOSIDAD, KU 85 - 95 DENSIDAD 1.20 ± 0.10 VOC, G/L &lt; 100 FINURA   HEGMAN   6.0   –   7.0   SÓLIDOS   POR VOLUMEN  &gt;  35%  CUBRIMIENTO,  RELACIÓN
DE CONTRASTE &gt;96.0%</t>
    </r>
  </si>
  <si>
    <t>PINTURA  BASE  DE  ACEITE  COLOR  BLANCO GALÓN    ADHERENCIA,    EN    %    MIN    ≥    90 FLEXIBILIDAD, EN MM ≥ 3.17 VISCOSIDAD, KU 85 - 95 DENSIDAD 1.20 ± 0.10 VOC, G/L &lt; 100 FINURA   HEGMAN   6.0   –   7.0   SÓLIDOS   POR VOLUMEN  &gt;  35%  CUBRIMIENTO,  RELACIÓN DE CONTRASTE &gt;96.0%</t>
  </si>
  <si>
    <r>
      <rPr>
        <sz val="11"/>
        <rFont val="Arial"/>
        <family val="2"/>
      </rPr>
      <t>PINTURA  BASE  DE  ACEITE  COLOR  CAOBA GALÓN    ADHERENCIA,    EN    %    MIN    ≥    90 FLEXIBILIDAD, EN MM ≥ 3.17 VISCOSIDAD, KU 85 - 95 DENSIDAD 1.20 ± 0.10 VOC, G/L &lt; 100 FINURA   HEGMAN   6.0   –   7.0   SÓLIDOS   POR VOLUMEN  &gt;  35%  CUBRIMIENTO,  RELACIÓN
DE CONTRASTE &gt;96.0%</t>
    </r>
  </si>
  <si>
    <t>CUÑETE    DE    MASILLA    MULTIUSOS    PARA LÁMINAS DE  YESO (CUÑETE 28KG), CUMPLE CON LA NORMA ASTM C475.</t>
  </si>
  <si>
    <t>DISOLVENTE PARA ANTICORROSIVO, BARNIZ Y ESMALTE GARRAFA</t>
  </si>
  <si>
    <t>SELLADOR DE JUNTAS. DUREZA SHORE A 20 APROX    (28    DÍAS)    (CQP    023-1,    ISO    868) MÓDULO DE  TRACCIÓN SECANTE  0.3 N/MM2 APROX. A 100% DE ELONGACIÓN (23°C) (CQP 020-1, ISO 8339) 0.6 N/MM2 APROX. A 100% DE ELONGACIÓN      (−20°C)      ELONGACIÓN      A ROTURA  800%  APROX.  (CQP  036-1,  ISO  37) RECUPERACIÓN ELÁSTICA &gt;80% APROX. (ISO 7389) RESISTENCIA A LA PROPAGACIÓN DEL DESGARRO 5.0 N/MM APROX. (CQP 045-1, ISO 34) CAPACIDAD DE MOVIMIENTO +-50% (ASTM C 719) RESISTENCIA A LA INTEMPERIE 8 (ISO /</t>
  </si>
  <si>
    <r>
      <rPr>
        <sz val="11"/>
        <rFont val="Arial"/>
        <family val="2"/>
      </rPr>
      <t>IMPERMEABILIZANTE    12    POWER    ES    UN RECUBRIMIENTO   ELÁSTICO   IMPERMEABLE, PARA LA IMPERMEABILIZACIÓN FLEXIBLE DE CUBIERTAS  Y  TERRAZAS.  ESTE  PRODUCTO TIENE UNA NUEVA FÓRMULA MEJORADA CON TECNOLOGÍA   DFX,   LA   CUAL   AUMENTA   LA DURABILIDAD        Y        FLEXIBILIDAD        DEL PRODUCTO    GRACIAS    A    QUE    CONTIENE POLÍMEROS  DE  ÚLTIMA  GENERACIÓN.  ESTE PRODUCTO TAMBIÉN CONTIENE FIBRAS, LAS CUALES  PERMITEN  PUENTEAR  MEJOR  LAS FISURAS    DEL    SUSTRATO.    USOS:    PARA IMPERMEABILIZAR CUBIERTAS  Y TERRAZAS. PARA IMPERMEABILIZAR VIGAS CANALES. SE PUEDE       APLICAR       SOBRE       MORTERO, CONCRETO,   BALDOSAS   NO   ESMALTADAS, TEJAS DE BARRO, FIBROCEMENTO, MADERA, TEJAS           SHINGLE.           SIRVE           PARA IMPERMEABILIZAR    PAREDES,    CULATAS    Y FACHADAS   FISURADAS   ANTES   DE   PINTAR (FISURAS HASTA 0.7MM). CARACTERÍSTICAS / VENTAJAS:   GRACIAS   A   SU   FÓRMULA   DFX FORMA UNA PELÍCULA MÁS SELLADA, POR LO QUE  ES  DOS  VECES  MÁS  IMPERMEABLE  Y MANTIENE   SUS   PROPIEDADES   POR   MÁS TIEMPO, COMPARADO CON LOS PRODUCTOS CONVENCIONALES.    LOS    POLÍMEROS    LE CONFIEREN LA PROPIEDAD DE ENSUCIARSE MENOS, LO QUE REDUCE LA FRECUENCIA DE MANTENIMIENTO.    PUENTEA     MEJOR    LAS FISURAS   EXISTENTES   DE   HASTA   0.7   MM, GRACIAS    A    LAS    FIBRAS.    TIENE    MAYOR RESISTENCIA A LA TENSIÓN POR ROTURA YA QUE LAS FIBRAS DISTRIBUYEN Y DISIPAN LOS ESFUERZOS  DE  TENSIÓN  QUE  PRODUCEN LAS   FISURAS   Y   EL   MOVIMIENTO   DE   LOS TECHOS,  DISMINUYENDO  LA  PROBABILIDAD DE   ROTURA   DE   LA   IMPERMEABILIZACIÓN. MAYOR RESISTENCIA AL  INTEMPERISMO, AL ATAQUE AGRESIVO DE LA ATMÓSFERA, A LAS RADIACIONES UV Y AL ENVEJECIMIENTO. ES FÁCIL,  LIMPIO  Y  RÁPIDO  DE  APLICAR.  NO REQUIERE    PROTECCIÓN    CON    PINTURAS REFLECTIVAS.   SE   PUEDE   APLICAR   SOBRE SUPERFICIES             VERTICALES.             *LAS ESPECIFICACIONES     SON     NOMINALES     Y ESTÁN   SUJETAS   A   CAMBIOS   SIN   PREVIO
AVISO. 20. KG1Q</t>
    </r>
  </si>
  <si>
    <t>RODILLO DE FELPA 9".</t>
  </si>
  <si>
    <r>
      <rPr>
        <sz val="11"/>
        <color rgb="FF333333"/>
        <rFont val="Arial"/>
        <family val="2"/>
      </rPr>
      <t>CERA      PARA      BRILLAR      Y      PROTEGER SUPERFICIES   DE   PIEDRA   NATURAL   COMO MÁRMOL, GRANITO, TRAVERTINOS. NO DEJA RESIDUOS.       IDEAL       PARA        MESONES. PROPORCIONA       ACABADO       DURADERO, RESALTANDO COLORES Y TEXTURAS DE LAS
SUPERFICIES. 250 G</t>
    </r>
  </si>
  <si>
    <t>BROCHA 3".</t>
  </si>
  <si>
    <t>BROCHA DE 4"</t>
  </si>
  <si>
    <r>
      <rPr>
        <sz val="11"/>
        <rFont val="Arial"/>
        <family val="2"/>
      </rPr>
      <t>PARAL EN ACERO GALVANIZADO      3 5/8 X 1
1/4"  X 0,38MM X2,44M. CALIBRE 26</t>
    </r>
  </si>
  <si>
    <t>CANAL EN ACERO GALVANIZADO BASE 60    2 5/8 X 1"  X 0,4MM X2,44M. CALIBRE 26</t>
  </si>
  <si>
    <t>TORNILLO AUTOPERFORANTE PARA LAMINA</t>
  </si>
  <si>
    <t>PLACA DE YESO ST 1/2PG 1.22X2.44M 12.7MM, ANCHO 1,22 METROS X LARGO 2,44 METROS TIPO DRYWALL</t>
  </si>
  <si>
    <t>LLANA LISA 5 1/8X11 MANGO PLASTICO</t>
  </si>
  <si>
    <t>ESTUCO BLANCO PARA RELLENO Y ACABADO EN POLVO BULTO X 25KG</t>
  </si>
  <si>
    <t>CEMENTO GRIS BULTO 50gr</t>
  </si>
  <si>
    <t>CEMENTO BLANCO 50gr</t>
  </si>
  <si>
    <r>
      <rPr>
        <sz val="11"/>
        <rFont val="Arial"/>
        <family val="2"/>
      </rPr>
      <t>CERÁMICA   PISO   COLOR   BLANCO,   25CM   *
25CM,  PARA  UN  RENDIMIENTO  APROX.  POR CAJA DE 2.2 MTS</t>
    </r>
  </si>
  <si>
    <r>
      <rPr>
        <sz val="11"/>
        <rFont val="Arial"/>
        <family val="2"/>
      </rPr>
      <t>PEGADOR.  INTERIORES ADHESIVOS BAJO EN POLVO, ES UN ADHESIVO CEMENTICO (C), DE CARACTERÍSTICAS      BÁSICAS      (1),      QUE CUMPLE LA NORMA NTC 6050, Y SE CLASIFICA COMO        C1.       ESTE       PRODUCTO       ES ESPECIALIZADO  PARA  LA  INSTALACIÓN  EN
CAPA DELGADA. 25 KG</t>
    </r>
  </si>
  <si>
    <r>
      <rPr>
        <sz val="11"/>
        <rFont val="Arial"/>
        <family val="2"/>
      </rPr>
      <t>LECHADA.   SI   NECESITAS   UNA   BOQUILLA PARA  ZONAS  HÚMEDAS  E  INMERSIÓN,  CON COLOR ACQUA ES IDEAL, ES UNA BOQUILLA CEMENTICIA EN COLOR BLANCO HUESO, QUE SEGÚN  SU  CLASIFICACION  CG2WA,  ES  DE RÁPIDO     FRAGUADO     CON     DESEMPEÑO MEJORADO   EN   ABSORCIÓN   DE   AGUA   Y ABRASIÓN.  PUEDES  EMBOQUILLAR  JUNTAS DE  1-5  MM  Y  SI  NECESITAS  LLENAR  UNA PISCINA  CON  ESTA  BOQUILLA  LO  PUEDES LOGRAR     A     LOS     7     DÍAS     LUEGO     DE APLICADA.CONCOLOR®  ACQUA  VIENE  LISTA PARA  USAR  Y  NO  REQUIERE  MEZCLAS  CON
OTROS MATERIALES. 5KG UND 20</t>
    </r>
  </si>
  <si>
    <t>LIJA   150 23 CM DE ANCHO X 28 CM DE ALTO APROXIMADAMENTE</t>
  </si>
  <si>
    <t>LIJA   300 23 CM DE ANCHO X 28 CM DE ALTO APROXIMADAMENTE</t>
  </si>
  <si>
    <r>
      <rPr>
        <sz val="11"/>
        <rFont val="Arial"/>
        <family val="2"/>
      </rPr>
      <t>ESPÁTULA  3  PULGADAS  ACERO  CARBONO
0.50 CABO AMARILLO FABRICADA EN ACERO INOXIDABLE,  CON  MANGO  ANTIDESLIZANTE DE POLIPROPILENO</t>
    </r>
  </si>
  <si>
    <t>BROCAS</t>
  </si>
  <si>
    <t>BROCA     PARA     MURO     RANURADA     1/4" TUNGSTENO</t>
  </si>
  <si>
    <t>BROCA  PARA  MURO  LARGA  30CM  APROX. RANURADA 1/4" TUNGSTENO</t>
  </si>
  <si>
    <t>BROCA PARA MURO LISA 1/4 TUNGSTENO</t>
  </si>
  <si>
    <t>BROCA PARA MURO LISA 5/32 TUNGSTENO</t>
  </si>
  <si>
    <t>BROCA DE LAMINA 1/4 DE ACERO</t>
  </si>
  <si>
    <t>BROCA DE LAMINA 5/32 DE ACERO</t>
  </si>
  <si>
    <t>PUNTA    DESTORNILLADOR    ESTRELLA    #2 PARA TALADRO FINAS</t>
  </si>
  <si>
    <t>TOPE PARA PUERTAS DE PISO</t>
  </si>
  <si>
    <t>FIJA PUERTA PARA  EVITAR EL CIERRE, CON PROTECION DE GOMA ANTIDERRAPANTE</t>
  </si>
  <si>
    <t>SET DE HERRAMIENTA  HOGAR DE MAS DE  27 PIEZAS PROFESIONAL</t>
  </si>
  <si>
    <t>DISCO ABRASIVO CORTE ACERO INOXIDABLE 3-PULG</t>
  </si>
  <si>
    <r>
      <rPr>
        <sz val="11"/>
        <rFont val="Arial"/>
        <family val="2"/>
      </rPr>
      <t>DISCO        ABRASIVO        CORTE        MADERA
INOXIDABLE 3-PULG</t>
    </r>
  </si>
  <si>
    <t>DISCO      ABRASIVO      CORTE      CONCRETO INOXIDABLE 3-PULG</t>
  </si>
  <si>
    <t>CHAZOS DRYWALL MARIPOSA</t>
  </si>
  <si>
    <t>TUBOS SILICONA TRANSPARENTE</t>
  </si>
  <si>
    <r>
      <t xml:space="preserve">TUBOS SICAFLEX. </t>
    </r>
    <r>
      <rPr>
        <sz val="11"/>
        <color rgb="FF152935"/>
        <rFont val="Arial"/>
        <family val="2"/>
      </rPr>
      <t>1A I-CURE PLUS SELLADOR POLIURETANO    ELÁSTICO    SIN    BURBUJAS GRIS 300ML</t>
    </r>
  </si>
  <si>
    <r>
      <rPr>
        <sz val="11"/>
        <rFont val="Arial"/>
        <family val="2"/>
      </rPr>
      <t>ROLLO  MANTO     ASFALTICO,  QUE  CUENTE
CON ESTANDERES EN CALIDAD DE LA NORMA ISO 9001</t>
    </r>
  </si>
  <si>
    <t>CHAPAS</t>
  </si>
  <si>
    <r>
      <rPr>
        <sz val="11"/>
        <rFont val="Arial"/>
        <family val="2"/>
      </rPr>
      <t>CERRADURA   CILINDRICA   DE   POMO   PARA ENTRADA       PRINCIPAL       ACERO       (POMO EXTERIOR CON CILINDRO Y POMO INTERIOR PASO   LIBRE,   PICAPORTE   CON   PESTILLO AUXILIAR DE SEGURIDAD, PARA INSTALAR EN PUERTAS  DE  32  A  45  MM,  CILINDRO  CON  5 GUARDAS     DE     SEGURIDAD,     3     LLAVES
NIQUELADAS (GARANTÍA MÍNIMA DE 5 AÑOS).</t>
    </r>
  </si>
  <si>
    <t>CERROJO  SENCILLO  170  MULTIPLUNTO  DE SEGURIDAD   PARA   PUERTAS   DE   ENTRADA PRINCIPAL  ACERO  INOXIDABLE,  PALANCA  O MACHO CON ALMA DE ACERO ANTICEGUETA, ACBADO      SATIN,      MODELO      170      PLUS, MATERIAL    ZAMAK,    ORIGEN    IMPORTADO. PARA  INSTALACIÓN  DE  PUERTAS  DE  32  A 45MM,    CILINDRO    CON    5    GUARDAS    DE SEGURIDAD, 3 LLAVES NIQUELADAS</t>
  </si>
  <si>
    <t>CERROJO  DE  INCRUSTRAR  PICO  DE  LORO PUERTA CORREDIZA</t>
  </si>
  <si>
    <t>CANANDO DE ALTA SEGURIDAD TIPO ALEMAN 75 MM</t>
  </si>
  <si>
    <t>CANDADO LATON TIPO ALEMAN DE 40 MM</t>
  </si>
  <si>
    <t>MATERIAL PLOMERIA</t>
  </si>
  <si>
    <t>TUBO PRESION PVC 2´´</t>
  </si>
  <si>
    <t>TUBO PRESION  PVC 3´´</t>
  </si>
  <si>
    <t>TUBO PRESION PVC 4´´</t>
  </si>
  <si>
    <t>TEE PRESION  PVC 1 1/4</t>
  </si>
  <si>
    <t>CODO PRESION PVC 2´´</t>
  </si>
  <si>
    <t>UNION PRESION PVC 2´´</t>
  </si>
  <si>
    <t>UNION PRESION PVC ½´´</t>
  </si>
  <si>
    <t>GRIFERIA TIPO PUSH PARA LAVAMANOS</t>
  </si>
  <si>
    <t>BOMBA SUCCIÓN FINAS</t>
  </si>
  <si>
    <r>
      <rPr>
        <sz val="11"/>
        <rFont val="Arial"/>
        <family val="2"/>
      </rPr>
      <t>GRIFERIA   TIPO   PHUS   BAÑO.DIÁMETRO   DE TUBERÍA  PARA  LA  INSTALACIÓN:  ENTRADA MÍNIMO DE 1": 1-1/4" 11,5 NSPM SALIDA DE 1- 1/2": 1-1/2" 11,5 NPT · SISTEMA DE DESCARGA:
·      ENTRADA      POSTERIOR      (TAZA      CON INSTALACIÓN    A    PISO)    REF.    01530001    · ENTRADA        POSTERIOR        (TAZA        CON INSTALACIÓN   A   PARED)   REF.   703010001   · ENTRADA         SUPERIOR         (TAZA         CON INSTALACIÓN   A    PISO)    REF.   015290001    · ENTRADA         SUPERIOR         (TAZA         CON INSTALACIÓN   A   PARED)   REF.   015290001   · PARA  LA  ALTURA  DE  INSTALACIÓN  CON  EL SISTEMA   DE   DESCARGA:   VER   HOJA   DE INSTRUCCIÓN · CICLO DE DESCARGA TOTAL: 4,8   L/MIN   A   50   PSI   ·   CICLO   DE   VIDA   Y DESEMPEÑO    DE    LA    DESCARGA:    150,000 CICLOS   ·   DIMENSIONES   GENERALES   DEL PRODUCTO    EN    MM:    H105    W54    L    29    · DIMENSIONES  GENERALES  DEL  PRODUCTO EN   PULGADAS:   H4W2   L5   ·   DIMENSIONES GENERALES DE EMPACADO EN MM: H55 W120 L265    ·     DIMENSIONES    GENERALES    DEL
PRODUCTO EN PULGADAS: H2 W5 L10 · PESO</t>
    </r>
  </si>
  <si>
    <t>SIFÓN FLEXIBLE PARA LAVAMANOS</t>
  </si>
  <si>
    <t>JUEGO     DE     PISTON     DIAFRAGMA     PARA FLUXOMETRO DE</t>
  </si>
  <si>
    <t>KIT       DE       CONTROL       PALANCA       PARA FLUXOMETRO SLOAN</t>
  </si>
  <si>
    <t>EMPAQUE ROIMPE VACIO SLOAN V-551-A</t>
  </si>
  <si>
    <t>ASIENTO PARA DIAFRAGMA SLOAN G 21</t>
  </si>
  <si>
    <t>KIT VALVULA CONTROL</t>
  </si>
  <si>
    <r>
      <rPr>
        <sz val="11"/>
        <rFont val="Arial"/>
        <family val="2"/>
      </rPr>
      <t>LLAVE    JARDÍN    1/2    PULGADA    (1,27    CM DIÁMETRO                     ENTRADA)                     X 3/4  PULGADA  (1,90  CM  DIÁMETRO  SALIDA) BRONCE                                                                   ·
797280001  LLAVE  JRD  CORR  1/2P  SALI  3/4P BRONCE</t>
    </r>
  </si>
  <si>
    <t>BOBINA    PARA    GRIFERIA    SANITARIO    DE SENSOR CORONA</t>
  </si>
  <si>
    <r>
      <rPr>
        <sz val="11"/>
        <rFont val="Arial"/>
        <family val="2"/>
      </rPr>
      <t>KIT DE REPARACION REMPLAZO GRIFERIA DE SENSOR
SANITARIO CORONA</t>
    </r>
  </si>
  <si>
    <t>TOTALES</t>
  </si>
  <si>
    <t>UNIDAD DE MEDIDA</t>
  </si>
  <si>
    <t>SUBTOTAL
+ IVA UNIT</t>
  </si>
  <si>
    <t>#</t>
  </si>
  <si>
    <t>CAJA DE SUPERFICIE DEXSON, BLANCA, 40 MM</t>
  </si>
  <si>
    <t>PANEL       REDONDO       LED       12W       6500K MULTIVOLTAJE  DE  SOBREPONER  (GARANTÍA MÍNIMA 2 AÑOS POR ESCRITO).</t>
  </si>
  <si>
    <t>PANEL       REDONDO       LED       12W       6500K MULTIVOLTAJE   DE   INCRUSTAR   (GARANTÍA
MÍNIMA 2 AÑOS POR ESCRITO).</t>
  </si>
  <si>
    <t>PANEL       REDONDO       LED       18W       6500K MULTIVOLTAJE  DE  SOBREPONER  (GARANTÍA MÍNIMA 2 AÑOS POR ESCRITO).</t>
  </si>
  <si>
    <t>REFLECTOR   LED   100W,   LUZ  BLANCA,   IP65, 30000 HORAS,FLUJO 8500 LM</t>
  </si>
  <si>
    <t>TUBO LED 18W T8 6500K (1 AÑO DE GARANTÍA).</t>
  </si>
  <si>
    <t>ROTO   MARTILLO-PLUS   800W   7A   2.9J   3.2K 4500GP     3     MODOS     DE     OPERACIÓN     - PERCUSIÓN,    PERCUSIÓN    CON    ROTACIÓN, ROTACIÓN VOLTAJE 800W</t>
  </si>
  <si>
    <t>KIT ATORNILLADOR DE IMPACTO 1/4-PULG 18V INCLUYE 2 BATERÍAS 2.0AH I-L, CARGADOR Y 4 PUNTAS</t>
  </si>
  <si>
    <t>DESTAPADORA   DE   TUBERÍA      3   Y   4-PULG (20MM) A 1.1/2-PULG (40MM) RIDGID MÁQUINA LIMPIADORA DE DESAGÜES,  DISEÑADA PARA LIMPIAR DESAGÜES DE UNDIÁMETRO DE 3 Y 4- PULGADAS   ".   (20   MM)   A   1½   ".   (40   MM), ENLAVABOS,     FREGADEROS,     BAÑERAS     Y DUCHAS. CON GUALLA O CABLE DE   (10 A 15 METROS) APROX.</t>
  </si>
  <si>
    <t>MEDIDOR DE LASER PROFESIONAL  MEDIDOR DE  DISTANCIA   LÁSER  CON  UN   RANGO   DE MEDICIÓN DE 0,05-40/60 CON O SIN NIVEL DE AGUA   COLOR:   NEGRO   +   AMARILLO   1,6   &amp; PRIME;      PANTALLA      LCD      FUNCIÓN      DE PITÁGORAS   PARA   MEDICIÓN   REMOTA   DE ALTURA      O      LONGITUD      CÁLCULO      DE SUMA/RESTA LA PANTALLA RETROILUMINADA MUESTRA    MÚLTIPLES    LECTURAS    ALARMA AUDIBLE PROTECCIÓN CONTRA EL POLVO Y A PRUEBA  DE  SALPICADURAS  CLASIFICACIÓN IP54    INTERRUPTOR    LÁSER    AUTOMÁTICO APAGADO    DESPUÉS    DE    30    SEGUNDOS APAGADO    AUTOMÁTICO    DESPUÉS    DE    30 SEGUNDOS   SIN   ACTIVIDAD   DISTANCIA   DE MEDICIÓN:  0,05-40  M  PRECISIÓN:  ± 1,5MM  /  ± 0.06IN UNIDADES DE MEDIDA: M/IN/FT TIPO DE LÁSER: LÁSER ROJO, 635NM, &lt;1MW, CLASE II TEMPERATURA   DE   FUNCIONAMIENTO:   0-40
°C,(32-104'C)  ALIMENTADO  POR  2  PILAS  AAA MEDIDOR DE LASER PROFESIONAL  MEDIDOR DE  DISTANCIA   LÁSER  CON  UN   RANGO   DE MEDICIÓN DE 0,05-40/60 CON O SIN NIVEL DE AGUA   COLOR:   NEGRO   +   AMARILLO   1,6   &amp; PRIME;                      PANTALLA                      LCD FUNCIÓN   DE   PITÁGORAS   PARA   MEDICIÓN REMOTA  DE  ALTURA  O  LONGITUD  CÁLCULO DE          SUMA/RESTA          LA          PANTALLA RETROILUMINADA      MUESTRA      MÚLTIPLES LECTURAS   ALARMA   AUDIBLE   PROTECCIÓN CONTRA    EL    POLVO    Y    A    PRUEBA    DE SALPICADURAS          CLASIFICACIÓN          IP54 INTERRUPTOR LÁSER AUTOMÁTICO APAGADO DESPUÉS            DE            30            SEGUNDOS APAGADO    AUTOMÁTICO    DESPUÉS    DE    30 SEGUNDOS   SIN   ACTIVIDAD   DISTANCIA   DE MEDICIÓN:  0,05-40  M  PRECISIÓN:  ± 1,5MM  /  ± 0.06IN UNIDADES DE MEDIDA: M/IN/FT TIPO DE LÁSER: LÁSER ROJO, 635NM, &lt;1MW, CLASE II TEMPERATURA   DE   FUNCIONAMIENTO:   0-40
°C,(32-104'C)ALIMENTADO POR 2 PILAS AAA</t>
  </si>
  <si>
    <t>CABLE  UTP  CATEGORIA  6     -  100%  COBRE  - CALIBRE DEL CONDUCTOR: 23 AWG. - TIPO DE AISLAMIENTO:    POLIETILENO.     -     TIPO    DE ENSAMBLE: 4 PARES CON CRUCETA CENTRAL.
- TIPO DE CUBIERTA: PVC CON PROPIEDADES RETAR DANTES A LA FLAMA. - SEPARADOR DE POLIETILENO      PARA      ASEGURAR      ALTO DESEMPEÑO    CONTRA    DIAFONÍA.    -    PARA CONEXIONES      Y      APLICACIONES      IP.      - CONDUCTOR DE COBRE SÓLIDO DE 0.57 MM. - DIÁMETRO  EXTERIOR  6.1  MM.  -  DESEMPEÑO
PROBADO HASTA 300 MHZ. - IMPEDANCIA: 100 Ω.305 MTS</t>
  </si>
  <si>
    <t>CONECTORES   RJ45   CATEGORIA   6   -   100% COBRE - PLUG SÓLIDO CAT 6 DE 8 CONTACTOS RJ-45</t>
  </si>
  <si>
    <t>(JACK  RJ45  CATEGORÍA  6)  TOMA  DE  DATOS AUTOPONCHADO CATEGORIA 6A - CONECTOR RJ45     CAT.6A     TIPO     KEYSTONE,     CONFI GURACIÓN A/B, CON CUBRE POLVO ABATIBLE, COLOR                                                      BLANCO.
-          CONEXIÓN          SIN          HERRAMIENTA (AUTOPONCHABLE      O      AUTOINSERTABLE).
-     ETIQUETA     DE     IDENTIFI     CACIÓN     DE CONTACTOS Y CÓDIGO DE COLOR T 568 A Y B.
- PARA  MONTAJE SOBRE  PLACAS  DE  PARED, CAJAS    SUPERFI    CIALES    Y    PANELES    DE
PARCHEO MODULARES  DE  24 Y 48 PUERTOS TIPO KEYSTONE.</t>
  </si>
  <si>
    <t>SWITCH DATOS 10/100/1000 MBPS - 8 PUERTOS P  O  E  -  ETHERNET  1000BASE-T,  ETHERNET 100BASE-TX, ETHERNET 10BASE-T</t>
  </si>
  <si>
    <t>RUBRO</t>
  </si>
  <si>
    <t xml:space="preserve">A-02-02-01-004-006 MAQUINARIA Y APARATOS 
ELÉCTRICOS
</t>
  </si>
  <si>
    <t>TOTAL</t>
  </si>
  <si>
    <t>VINILO  TIPO  1  INTERIORES  (BLANCO  PURO) (CUÑETE 5 GALONES) CUMPLE CON LA NORMA TÉCNICA      COLOMBIANA      1335,      TIPO      1. EXCELENTE  CUBRIMIENTO  Y  RENDIMIENTO. ACABADO     TOTALMENTE     LISO     Y     MATE. LAVABLE      Y      RESISTENTE      AL      FROTE. USO  INTERIOR  Y  EXTERIOR  (BAJO  SOMBRA). PERMITE ALTAS DILUCIONES (HASTA 40%) SIN PERDER                SUS                PROPIEDADES. SE  PUEDE  APLICAR  EN  SUSTRATOS  COMO ESTUCOS      (TRADICIONAL      Y      PLÁSTICO), MAMPOSTERÍA,    MORTERO    O    CONCRETO, FIBROCEMENTO,   DRYWALL,   ENTRE   OTROS
PRODUCTO    FORMULADO    SIN    PLOMO    NI CROMO.</t>
  </si>
  <si>
    <t>CUÑETE  PINTURA  KORAZA  (GRIS  BASALTO) (CUÑETE  5  GALONES),  FABRICADA  A  PARTIR DE   POLIMEROS   100%   ACRILICOS,   CUMPLE CON     LA     RESOLUCIÓN     1154     DE     2016, FORMULADO  SIN  PLOMO  NI  CROMO,  COLOR: DELTA  &lt;4,  CUATEAMIENTO  SUPERFICIAL:  0,
BRILLO A 60°: 1 - 5 UB, VISCOSIDAD: 95 - 105 KU, SÓLIDOS  EN  VOLUMEN:  &gt;35  %,  LAVABILIDAD:
&gt;80%,   RESISTENCIA   A   LA   ABRASIÓN:   &gt;450 CICLOS,    SECAMIENTO    AL   TACTO:    1-2   H,</t>
  </si>
  <si>
    <t>CUÑETE  PINTURA  KORAZA  (COLOR  BLANCO) (CUÑETE  5  GALONES),  FABRICADA  A  PARTIR DE   POLIMEROS   100%   ACRILICOS,   CUMPLE CON     LA     RESOLUCIÓN     1154     DE     2016, FORMULADO  SIN  PLOMO  NI  CROMO,  COLOR: DELTA  &lt;4,  CUATEAMIENTO  SUPERFICIAL:  0,
BRILLO A 60°: 1 - 5 UB, VISCOSIDAD: 95 - 105 KU, SÓLIDOS  EN  VOLUMEN:  &gt;35  %,  LAVABILIDAD:
&gt;80%,   RESISTENCIA   A   LA   ABRASIÓN:   &gt;450 CICLOS,    SECAMIENTO    AL   TACTO:    1-2   H, SECAMIENTO AL MANEJO: 2 - 3 H, CONTENIDO DE VOC: 90-160 G/LT.</t>
  </si>
  <si>
    <t>GALÓN,    SELLADOR    DE    MADERA    COLOR CARAMELO:  BRILLO  60°,  %  &gt;  80  NÚMERO  DE MANOS RECOMENDADO: 2 - 3 SOLVENTE PARA DILUCIÓN     Y     LIMPIEZA     AGUA     COLORES TRANSPARENTE TIEMPO DE  SECADO TACTO, MINUTOS  30  –  60  MANEJO,  HORAS  1.5  –  3 ENTRE MANOS, MINUTOS 30 - 45 MÉTODO DE APLICACIÓN   BROCHA,   RODILLO   O   PISTOLA VISCOSIDAD, KU 55 - 65 DENSIDAD, KG/L 1.04 –
1.06 VOC, G/L &lt; 150 RENDIMIENTO TEÓRICO, 1 MILS  DE  PELÍCULA  SECA,  M2  /GLN  45  -  47 RENDIMIENTO   PRACTICO   PRIMERA   MANO, M2/GLN   (1   MILS   DE   ESPESOR)*   45   -   47 RENDIMIENTO   PRACTICO   SEGUNDA   MANO, M2/GLN (0.5 MILS DE ESPESOR)* 90 - 94</t>
  </si>
  <si>
    <t>GALÓN     PINTURA     EPOXICA     PISO     ALTO TRÁFICO:        *        RENDIMIENTO        TEÓRICO APROXIMADO    M²    /GAL    **    ESPESOR    DE PELÍCULA  HÚMEDA  DE  5  A  6  MILS  10  ±  2  ** ESPESOR DE PELÍCULA HÚMEDA DE 3 MILS 15
± 2 SOLVENTE PARA LIMPIEZA AGUA DILUCIÓN NO     SE     RECOMIENDA,     PERO     DE     SER NECESARIO ADICIONAR 250 ML DE AGUA POR GALÓN COLORES DISPONIBLES: GRIS TIEMPO DE  SECADO:  -  AL  TACTO  -  PARA  REPINTAR  - PARA  CURADO  A  25°C  Y  65%HR:  1  HORA  5 HORAS  24  HORAS  MÉTODO  DE  APLICACIÓN BROCHA, RODILLO O AIRLESS. PROPIEDADES ESPECIFICACIÓN   ABRASIÓN   EN   HÚMEDO   – CICLOS &gt;1200 VISCOSIDAD, KU 70 - 80 PH 8.5 -
9.5 DENSIDAD 1,277 ± 0,1 FINURA HEGMAN &gt; 4.0 SÓLIDOS  POR  VOLUMEN,  %  &gt;37.0  ACABADO (GEOMETRÍA    A    60°)    MATE    CUBRIMIENTO,
RELACIÓN DE CONTRASTE &gt;98.0%</t>
  </si>
  <si>
    <t>PINTURA   BASE   DE   ACEITE   COLOR   NEGRO GALÓN    ADHERENCIA,    EN    %    MIN    ≥    90 FLEXIBILIDAD,  EN  MM  ≥  3.17  VISCOSIDAD,  KU 85  -  95  DENSIDAD  1.20  ± 0.10  VOC,  G/L  &lt;  100 FINURA   HEGMAN   6.0   –   7.0   SÓLIDOS   POR VOLUMEN &gt; 35% CUBRIMIENTO, RELACIÓN DE
CONTRASTE &gt;96.0%</t>
  </si>
  <si>
    <t>PINTURA  BASE  DE  ACEITE  COLOR  BLANCO GALÓN    ADHERENCIA,    EN    %    MIN    ≥    90 FLEXIBILIDAD,  EN  MM  ≥  3.17  VISCOSIDAD,  KU 85  -  95  DENSIDAD  1.20  ± 0.10  VOC,  G/L  &lt;  100 FINURA   HEGMAN   6.0   –   7.0   SÓLIDOS   POR VOLUMEN &gt; 35% CUBRIMIENTO, RELACIÓN DE CONTRASTE &gt;96.0%</t>
  </si>
  <si>
    <t>PINTURA   BASE   DE   ACEITE   COLOR   CAOBA GALÓN    ADHERENCIA,    EN    %    MIN    ≥    90 FLEXIBILIDAD,  EN  MM  ≥  3.17  VISCOSIDAD,  KU 85  -  95  DENSIDAD  1.20  ± 0.10  VOC,  G/L  &lt;  100 FINURA   HEGMAN   6.0   –   7.0   SÓLIDOS   POR VOLUMEN &gt; 35% CUBRIMIENTO, RELACIÓN DE CONTRASTE &gt;96.0%</t>
  </si>
  <si>
    <t>CUÑETE    DE    MASILLA    MULTIUSOS    PARA LÁMINAS  DE  YESO  (CUÑETE  28KG),  CUMPLE CON LA NORMA ASTM C475.</t>
  </si>
  <si>
    <t>DISOLVENTE  PARA  ANTICORROSIVO,  BARNIZ Y ESMALTE GARRAFA</t>
  </si>
  <si>
    <t>SELLADOR  DE  JUNTAS.  DUREZA  SHORE  A  20 APROX (28 DÍAS) (CQP 023-1, ISO 868) MÓDULO DE  TRACCIÓN SECANTE 0.3 N/MM2 APROX. A 100% DE ELONGACIÓN (23°C) (CQP 020-1, ISO
8339)    0.6    N/MM2    APROX.    A    100%    DE ELONGACIÓN (−20°C) ELONGACIÓN A ROTURA 800%      APROX.      (CQP      036-1,      ISO      37) RECUPERACIÓN ELÁSTICA &gt;80% APROX. (ISO 7389)  RESISTENCIA  A  LA  PROPAGACIÓN  DEL DESGARRO 5.0 N/MM APROX. (CQP 045-1, ISO 34) CAPACIDAD DE MOVIMIENTO +-50% (ASTM C 719) RESISTENCIA A LA INTEMPERIE 8 (ISO / DIS 19862) TEMPERATURA DE SERVICIO -40°C A +70°C</t>
  </si>
  <si>
    <t>IMPERMEABILIZANTE    12    POWER    ES    UN RECUBRIMIENTO    ELÁSTICO    IMPERMEABLE, PARA  LA  IMPERMEABILIZACIÓN  FLEXIBLE  DE CUBIERTAS  Y  TERRAZAS.  ESTE  PRODUCTO TIENE UNA NUEVA FÓRMULA MEJORADA CON TECNOLOGÍA   DFX,   LA   CUAL   AUMENTA   LA DURABILIDAD Y FLEXIBILIDAD DEL PRODUCTO GRACIAS  A  QUE  CONTIENE  POLÍMEROS  DE ÚLTIMA     GENERACIÓN.     ESTE     PRODUCTO TAMBIÉN   CONTIENE   FIBRAS,   LAS   CUALES PERMITEN  PUENTEAR  MEJOR  LAS  FISURAS DEL           SUSTRATO.           USOS:           PARA IMPERMEABILIZAR  CUBIERTAS  Y  TERRAZAS. PARA  IMPERMEABILIZAR  VIGAS  CANALES.  SE PUEDE        APLICAR        SOBRE        MORTERO, CONCRETO,    BALDOSAS    NO    ESMALTADAS, TEJAS DE  BARRO,  FIBROCEMENTO, MADERA, TEJAS           SHINGLE.           SIRVE           PARA IMPERMEABILIZAR    PAREDES,    CULATAS    Y FACHADAS   FISURADAS   ANTES   DE   PINTAR (FISURAS HASTA 0.7MM). CARACTERÍSTICAS / VENTAJAS:   GRACIAS   A   SU   FÓRMULA   DFX FORMA UNA PELÍCULA MÁS SELLADA, POR LO QUE  ES  DOS  VECES  MÁS  IMPERMEABLE  Y MANTIENE    SUS    PROPIEDADES    POR    MÁS TIEMPO, COMPARADO CON LOS PRODUCTOS CONVENCIONALES.     LOS     POLÍMEROS     LE CONFIEREN  LA  PROPIEDAD  DE  ENSUCIARSE MENOS, LO QUE REDUCE LA FRECUENCIA DE MANTENIMIENTO.     PUENTEA     MEJOR     LAS FISURAS   EXISTENTES   DE   HASTA   0.7   MM, GRACIAS    A    LAS    FIBRAS.    TIENE    MAYOR RESISTENCIA A LA TENSIÓN POR ROTURA YA QUE LAS FIBRAS DISTRIBUYEN Y DISIPAN LOS ESFUERZOS DE TENSIÓN QUE PRODUCEN LAS FISURAS Y EL MOVIMIENTO DE LOS TECHOS, DISMINUYENDO LA PROBABILIDAD DE ROTURA
DE       LA       IMPERMEABILIZACIÓN.       MAYOR RESISTENCIA AL INTEMPERISMO,  AL ATAQUE</t>
  </si>
  <si>
    <t>CERA      PARA      BRILLAR      Y      PROTEGER SUPERFICIES   DE   PIEDRA   NATURAL   COMO MÁRMOL,  GRANITO,  TRAVERTINOS.  NO  DEJA RESIDUOS.        IDEAL        PARA        MESONES. PROPORCIONA        ACABADO        DURADERO, RESALTANDO COLORES Y TEXTURAS DE LAS
SUPERFICIES. 250 G</t>
  </si>
  <si>
    <t>PARAL EN ACERO GALVANIZADO    3 5/8 X 1 1/4" X 0,38MM X2,44M. CALIBRE 26</t>
  </si>
  <si>
    <t>PLACA DE YESO ST 1/2PG 1.22X2.44M 12.7MM, ANCHO  1,22  METROS  X  LARGO  2,44  METROS TIPO DRYWALL</t>
  </si>
  <si>
    <t>CERÁMICA PISO COLOR BLANCO, 25CM * 25CM, PARA UN RENDIMIENTO APROX. POR CAJA DE
2.2 MTS</t>
  </si>
  <si>
    <t>PEGADOR.  INTERIORES ADHESIVOS BAJO EN POLVO, ES UN ADHESIVO CEMENTICO (C), DE CARACTERÍSTICAS BÁSICAS (1), QUE CUMPLE LA  NORMA  NTC  6050,  Y  SE  CLASIFICA  COMO C1.   ESTE   PRODUCTO   ES   ESPECIALIZADO PARA LA INSTALACIÓN EN CAPA DELGADA. 25 KG</t>
  </si>
  <si>
    <t>LECHADA. SI NECESITAS UNA BOQUILLA PARA ZONAS HÚMEDAS E INMERSIÓN, CON COLOR ACQUA     ES     IDEAL,     ES     UNA     BOQUILLA CEMENTICIA EN COLOR BLANCO HUESO, QUE SEGÚN   SU   CLASIFICACION   CG2WA,   ES   DE RÁPIDO      FRAGUADO      CON      DESEMPEÑO MEJORADO    EN    ABSORCIÓN    DE    AGUA    Y ABRASIÓN.   PUEDES   EMBOQUILLAR   JUNTAS DE   1-5   MM   Y   SI   NECESITAS   LLENAR   UNA PISCINA   CON   ESTA   BOQUILLA   LO   PUEDES LOGRAR     A     LOS     7     DÍAS     LUEGO     DE APLICADA.CONCOLOR®  ACQUA  VIENE  LISTA PARA  USAR  Y  NO  REQUIERE  MEZCLAS  CON OTROS          MATERIALES.          5KG          UND
20</t>
  </si>
  <si>
    <t>ESPÁTULA 3 PULGADAS ACERO CARBONO 0.50 CABO    AMARILLO    FABRICADA    EN    ACERO INOXIDABLE,   CON   MANGO   ANTIDESLIZANTE DE POLIPROPILENO</t>
  </si>
  <si>
    <t>A-02-02-01-003-005 OTROS PRODUCTOS QUÍMICOS FIBRAS ARTIFICIALES (O FIBRAS INDUSTRIALES HECHAS POR EL HOMBRE)</t>
  </si>
  <si>
    <t>BROCA      PARA      MURO      RANURADA      1/4" TUNGSTENO</t>
  </si>
  <si>
    <t>BROCA   PARA   MURO   LARGA   30CM   APROX. RANURADA 1/4" TUNGSTENO</t>
  </si>
  <si>
    <t>PUNTA DESTORNILLADOR ESTRELLA #2  PARA TALADRO FINAS</t>
  </si>
  <si>
    <t>FIJA  PUERTA  PARA  EVITAR  EL  CIERRE,  CON PROTECION DE GOMA ANTIDERRAPANTE</t>
  </si>
  <si>
    <t>DISCO        ABRASIVO        CORTE        MADERA INOXIDABLE 3-PULG</t>
  </si>
  <si>
    <t>TUBOS SICAFLEX. 1A I-CURE PLUS SELLADOR POLIURETANO ELÁSTICO SIN BURBUJAS GRIS 300ML</t>
  </si>
  <si>
    <t>ROLLO MANTO  ASFALTICO, QUE CUENTE CON ESTANDERES EN CALIDAD DE LA NORMA ISO 9001</t>
  </si>
  <si>
    <t>CERRADURA   CILINDRICA   DE   POMO   PARA ENTRADA       PRINCIPAL       ACERO       (POMO EXTERIOR  CON  CILINDRO  Y  POMO  INTERIOR PASO    LIBRE,    PICAPORTE    CON    PESTILLO AUXILIAR DE SEGURIDAD, PARA INSTALAR EN PUERTAS  DE  32  A  45  MM,  CILINDRO  CON  5
GUARDAS     DE     SEGURIDAD,     3     LLAVES NIQUELADAS (GARANTÍA MÍNIMA DE 5 AÑOS).</t>
  </si>
  <si>
    <t>CERROJO   SENCILLO   170   MULTIPLUNTO   DE SEGURIDAD   PARA   PUERTAS   DE   ENTRADA PRINCIPAL  ACERO  INOXIDABLE,  PALANCA  O MACHO CON ALMA DE ACERO ANTICEGUETA, ACBADO SATIN, MODELO 170 PLUS, MATERIAL ZAMAK,       ORIGEN       IMPORTADO.       PARA INSTALACIÓN  DE  PUERTAS  DE  32  A  45MM, CILINDRO CON 5 GUARDAS DE SEGURIDAD, 3 LLAVES                                             NIQUELADAS.</t>
  </si>
  <si>
    <t>A-02-02-01-004-002 PRODUCTOS METÁLICOS 
ELABORADOS (EXCEPTO MAQUINARIA Y EQUIPO)</t>
  </si>
  <si>
    <t>GRIFERIA   TIPO   PHUS   BAÑO.DIÁMETRO   DE TUBERÍA   PARA   LA   INSTALACIÓN:   ENTRADA MÍNIMO DE  1":  1-1/4" 11,5 NSPM SALIDA DE  1- 1/2": 1-1/2" 11,5 NPT · SISTEMA DE DESCARGA:
·      ENTRADA      POSTERIOR      (TAZA      CON INSTALACIÓN    A    PISO)    REF.    01530001    · ENTRADA         POSTERIOR         (TAZA         CON INSTALACIÓN   A   PARED)   REF.   703010001   · ENTRADA SUPERIOR (TAZA CON INSTALACIÓN A PISO) REF. 015290001 · ENTRADA SUPERIOR (TAZA   CON   INSTALACIÓN   A   PARED)   REF. 015290001 · PARA LA ALTURA DE INSTALACIÓN CON EL SISTEMA DE DESCARGA: VER HOJA DE INSTRUCCIÓN ·  CICLO DE  DESCARGA TOTAL: 4,8   L/MIN   A   50   PSI   ·   CICLO   DE   VIDA   Y DESEMPEÑO    DE    LA    DESCARGA:    150,000 CICLOS   ·    DIMENSIONES   GENERALES   DEL PRODUCTO    EN    MM:    H105    W54    L    29    · DIMENSIONES   GENERALES   DEL   PRODUCTO EN   PULGADAS:   H4W2   L5   ·   DIMENSIONES GENERALES DE EMPACADO EN MM: H55 W120 L265     ·     DIMENSIONES     GENERALES     DEL PRODUCTO EN PULGADAS: H2 W5 L10 · PESO NETO  APROXIMADO:  1,215G  2.6786LB  ·  PESO
BRUTO APROXIMADO: 1,285G 2.8329LB</t>
  </si>
  <si>
    <t>JUEGO     DE     PISTON     DIAFRAGMA     PARA FLUXOMETRO        DE        PALANCA        SLOAN REFERENCIA G 1003A</t>
  </si>
  <si>
    <t>LLAVE    JARDÍN    1/2    PULGADA     (1,27    CM DIÁMETRO ENTRADA) X 3/4 PULGADA (1,90 CM DIÁMETRO    SALIDA)    BRONCE    ·    797280001 LLAVE JRD CORR 1/2P SALI 3/4P BRONCE</t>
  </si>
  <si>
    <t>KIT DE REPARACION REMPLAZO GRIFERIA DE SENSOR SANITARIO CORONA</t>
  </si>
  <si>
    <t>A-02-02-01-003-006 PRODUCTOS DE CAUCHO Y 
PLÁSTICO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</si>
</sst>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4" x14ac:knownFonts="1">
    <font>
      <sz val="10"/>
      <color rgb="FF000000"/>
      <name val="Times New Roman"/>
      <charset val="204"/>
    </font>
    <font>
      <sz val="10"/>
      <color rgb="FF000000"/>
      <name val="Times New Roman"/>
      <family val="1"/>
    </font>
    <font>
      <b/>
      <sz val="10"/>
      <color rgb="FF000000"/>
      <name val="Times New Roman"/>
      <family val="1"/>
    </font>
    <font>
      <b/>
      <sz val="11"/>
      <color rgb="FF000000"/>
      <name val="Times New Roman"/>
      <family val="1"/>
    </font>
    <font>
      <sz val="11"/>
      <name val="Arial"/>
      <family val="2"/>
    </font>
    <font>
      <sz val="11"/>
      <color rgb="FF000000"/>
      <name val="Arial"/>
      <family val="2"/>
    </font>
    <font>
      <b/>
      <sz val="11"/>
      <name val="Arial"/>
      <family val="2"/>
    </font>
    <font>
      <b/>
      <sz val="11"/>
      <color rgb="FF000000"/>
      <name val="Arial"/>
      <family val="2"/>
    </font>
    <font>
      <sz val="11"/>
      <color rgb="FFFF0000"/>
      <name val="Arial"/>
      <family val="2"/>
    </font>
    <font>
      <sz val="11"/>
      <color rgb="FF333333"/>
      <name val="Arial"/>
      <family val="2"/>
    </font>
    <font>
      <sz val="11"/>
      <color rgb="FF152935"/>
      <name val="Arial"/>
      <family val="2"/>
    </font>
    <font>
      <sz val="11"/>
      <color rgb="FF000000"/>
      <name val="Arial"/>
    </font>
    <font>
      <b/>
      <i/>
      <sz val="11"/>
      <color rgb="FF000000"/>
      <name val="Arial"/>
    </font>
    <font>
      <b/>
      <sz val="11"/>
      <color rgb="FF000000"/>
      <name val="Arial"/>
    </font>
  </fonts>
  <fills count="11">
    <fill>
      <patternFill patternType="none"/>
    </fill>
    <fill>
      <patternFill patternType="gray125"/>
    </fill>
    <fill>
      <patternFill patternType="solid">
        <fgColor rgb="FFBEBEBE"/>
      </patternFill>
    </fill>
    <fill>
      <patternFill patternType="solid">
        <fgColor rgb="FFA6A6A6"/>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theme="0"/>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37">
    <xf numFmtId="0" fontId="0" fillId="0" borderId="0" xfId="0" applyAlignment="1">
      <alignment horizontal="left" vertical="top"/>
    </xf>
    <xf numFmtId="0" fontId="4" fillId="0" borderId="0" xfId="0" applyFont="1" applyAlignment="1" applyProtection="1">
      <alignment horizontal="left" vertical="center" wrapText="1"/>
      <protection hidden="1"/>
    </xf>
    <xf numFmtId="0" fontId="5" fillId="0" borderId="7" xfId="0" applyFont="1" applyBorder="1" applyAlignment="1" applyProtection="1">
      <alignment horizontal="left" vertical="top"/>
      <protection hidden="1"/>
    </xf>
    <xf numFmtId="0" fontId="5" fillId="0" borderId="8" xfId="0" applyFont="1" applyBorder="1" applyAlignment="1" applyProtection="1">
      <alignment horizontal="left" vertical="top"/>
      <protection hidden="1"/>
    </xf>
    <xf numFmtId="0" fontId="5" fillId="0" borderId="14" xfId="0" applyFont="1" applyBorder="1" applyAlignment="1" applyProtection="1">
      <alignment horizontal="left" vertical="top"/>
      <protection hidden="1"/>
    </xf>
    <xf numFmtId="0" fontId="5" fillId="0" borderId="0" xfId="0" applyFont="1" applyAlignment="1" applyProtection="1">
      <alignment horizontal="left" vertical="top"/>
      <protection hidden="1"/>
    </xf>
    <xf numFmtId="0" fontId="6" fillId="5" borderId="6" xfId="0" applyFont="1" applyFill="1" applyBorder="1" applyAlignment="1" applyProtection="1">
      <alignment horizontal="center" vertical="center" wrapText="1"/>
      <protection hidden="1"/>
    </xf>
    <xf numFmtId="0" fontId="5" fillId="5" borderId="7" xfId="0" applyFont="1" applyFill="1" applyBorder="1" applyAlignment="1" applyProtection="1">
      <alignment horizontal="center" vertical="center" wrapText="1"/>
      <protection hidden="1"/>
    </xf>
    <xf numFmtId="0" fontId="5" fillId="6" borderId="7" xfId="0" applyFont="1" applyFill="1" applyBorder="1" applyAlignment="1" applyProtection="1">
      <alignment horizontal="center" vertical="center" wrapText="1"/>
      <protection hidden="1"/>
    </xf>
    <xf numFmtId="0" fontId="5" fillId="6" borderId="8" xfId="0" applyFont="1" applyFill="1" applyBorder="1" applyAlignment="1" applyProtection="1">
      <alignment horizontal="center" vertical="center" wrapText="1"/>
      <protection hidden="1"/>
    </xf>
    <xf numFmtId="0" fontId="5" fillId="7" borderId="7" xfId="0" applyFont="1" applyFill="1" applyBorder="1" applyAlignment="1" applyProtection="1">
      <alignment horizontal="center" vertical="center" wrapText="1"/>
      <protection hidden="1"/>
    </xf>
    <xf numFmtId="0" fontId="7" fillId="8" borderId="11" xfId="0" applyFont="1" applyFill="1" applyBorder="1" applyAlignment="1" applyProtection="1">
      <alignment horizontal="center" vertical="center" wrapText="1"/>
      <protection hidden="1"/>
    </xf>
    <xf numFmtId="0" fontId="7" fillId="8" borderId="12" xfId="0" applyFont="1" applyFill="1" applyBorder="1" applyAlignment="1" applyProtection="1">
      <alignment horizontal="center" vertical="center" wrapText="1"/>
      <protection hidden="1"/>
    </xf>
    <xf numFmtId="0" fontId="11" fillId="4" borderId="9" xfId="0" applyFont="1" applyFill="1" applyBorder="1" applyAlignment="1" applyProtection="1">
      <alignment horizontal="center" vertical="justify" wrapText="1"/>
      <protection hidden="1"/>
    </xf>
    <xf numFmtId="0" fontId="5" fillId="4" borderId="10" xfId="0" applyFont="1" applyFill="1" applyBorder="1" applyAlignment="1" applyProtection="1">
      <alignment horizontal="center" vertical="justify" wrapText="1"/>
      <protection hidden="1"/>
    </xf>
    <xf numFmtId="0" fontId="5" fillId="4" borderId="13" xfId="0" applyFont="1" applyFill="1" applyBorder="1" applyAlignment="1" applyProtection="1">
      <alignment horizontal="center" vertical="justify" wrapText="1"/>
      <protection hidden="1"/>
    </xf>
    <xf numFmtId="0" fontId="6" fillId="5" borderId="4" xfId="0" applyFont="1" applyFill="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6" fillId="0" borderId="4" xfId="0" applyFont="1" applyBorder="1" applyAlignment="1" applyProtection="1">
      <alignment horizontal="left" vertical="center" wrapText="1"/>
      <protection hidden="1"/>
    </xf>
    <xf numFmtId="0" fontId="5" fillId="0" borderId="4" xfId="0" applyFont="1" applyBorder="1" applyAlignment="1" applyProtection="1">
      <alignment horizontal="left" vertical="center" wrapText="1"/>
      <protection hidden="1"/>
    </xf>
    <xf numFmtId="0" fontId="6" fillId="0" borderId="5" xfId="0" applyFont="1" applyBorder="1" applyAlignment="1" applyProtection="1">
      <alignment horizontal="center" vertical="center" wrapText="1"/>
      <protection hidden="1"/>
    </xf>
    <xf numFmtId="0" fontId="6" fillId="6" borderId="4" xfId="0" applyFont="1" applyFill="1" applyBorder="1" applyAlignment="1" applyProtection="1">
      <alignment horizontal="center" vertical="center" wrapText="1"/>
      <protection hidden="1"/>
    </xf>
    <xf numFmtId="0" fontId="6" fillId="6" borderId="4" xfId="0" applyFont="1" applyFill="1" applyBorder="1" applyAlignment="1" applyProtection="1">
      <alignment horizontal="left" vertical="center" wrapText="1"/>
      <protection hidden="1"/>
    </xf>
    <xf numFmtId="0" fontId="5" fillId="6" borderId="4" xfId="0" applyFont="1" applyFill="1" applyBorder="1" applyAlignment="1" applyProtection="1">
      <alignment horizontal="center" vertical="center" wrapText="1"/>
      <protection hidden="1"/>
    </xf>
    <xf numFmtId="0" fontId="6" fillId="7" borderId="1" xfId="0" applyFont="1" applyFill="1" applyBorder="1" applyAlignment="1" applyProtection="1">
      <alignment horizontal="center" vertical="center" wrapText="1"/>
      <protection hidden="1"/>
    </xf>
    <xf numFmtId="0" fontId="5" fillId="7"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5" borderId="1" xfId="0" applyFont="1" applyFill="1" applyBorder="1" applyAlignment="1" applyProtection="1">
      <alignment horizontal="left" wrapText="1"/>
      <protection hidden="1"/>
    </xf>
    <xf numFmtId="0" fontId="6" fillId="2" borderId="2" xfId="0" applyFont="1" applyFill="1" applyBorder="1" applyAlignment="1" applyProtection="1">
      <alignment horizontal="center" vertical="top" wrapText="1"/>
      <protection hidden="1"/>
    </xf>
    <xf numFmtId="0" fontId="6" fillId="2" borderId="30" xfId="0" applyFont="1" applyFill="1" applyBorder="1" applyAlignment="1" applyProtection="1">
      <alignment horizontal="center" vertical="top" wrapText="1"/>
      <protection hidden="1"/>
    </xf>
    <xf numFmtId="0" fontId="6" fillId="2" borderId="3" xfId="0" applyFont="1" applyFill="1" applyBorder="1" applyAlignment="1" applyProtection="1">
      <alignment horizontal="center" vertical="top" wrapText="1"/>
      <protection hidden="1"/>
    </xf>
    <xf numFmtId="0" fontId="7" fillId="9" borderId="2" xfId="0" applyFont="1" applyFill="1" applyBorder="1" applyAlignment="1" applyProtection="1">
      <alignment horizontal="center" vertical="center" wrapText="1"/>
      <protection hidden="1"/>
    </xf>
    <xf numFmtId="0" fontId="7" fillId="9" borderId="30" xfId="0" applyFont="1" applyFill="1" applyBorder="1" applyAlignment="1" applyProtection="1">
      <alignment horizontal="center" vertical="center" wrapText="1"/>
      <protection hidden="1"/>
    </xf>
    <xf numFmtId="0" fontId="7" fillId="9" borderId="3" xfId="0" applyFont="1" applyFill="1" applyBorder="1" applyAlignment="1" applyProtection="1">
      <alignment horizontal="center" vertical="center" wrapText="1"/>
      <protection hidden="1"/>
    </xf>
    <xf numFmtId="0" fontId="5" fillId="5" borderId="1" xfId="0" applyFont="1" applyFill="1" applyBorder="1" applyAlignment="1" applyProtection="1">
      <alignment horizontal="center" vertical="center" shrinkToFit="1"/>
      <protection hidden="1"/>
    </xf>
    <xf numFmtId="0" fontId="4" fillId="0" borderId="1" xfId="0" applyFont="1" applyBorder="1" applyAlignment="1" applyProtection="1">
      <alignment horizontal="left" vertical="top" wrapText="1"/>
      <protection hidden="1"/>
    </xf>
    <xf numFmtId="0" fontId="4" fillId="0" borderId="1" xfId="0" applyFont="1" applyBorder="1" applyAlignment="1" applyProtection="1">
      <alignment horizontal="center" vertical="center" wrapText="1"/>
      <protection hidden="1"/>
    </xf>
    <xf numFmtId="1" fontId="5" fillId="0" borderId="1" xfId="0" applyNumberFormat="1" applyFont="1" applyBorder="1" applyAlignment="1" applyProtection="1">
      <alignment horizontal="center" vertical="center" shrinkToFit="1"/>
      <protection hidden="1"/>
    </xf>
    <xf numFmtId="44" fontId="5" fillId="0" borderId="1" xfId="0" applyNumberFormat="1" applyFont="1" applyBorder="1" applyAlignment="1" applyProtection="1">
      <alignment horizontal="left" vertical="center" shrinkToFit="1"/>
      <protection hidden="1"/>
    </xf>
    <xf numFmtId="9" fontId="5" fillId="0" borderId="1" xfId="0" applyNumberFormat="1" applyFont="1" applyBorder="1" applyAlignment="1" applyProtection="1">
      <alignment horizontal="center" vertical="center" shrinkToFit="1"/>
      <protection hidden="1"/>
    </xf>
    <xf numFmtId="44" fontId="5" fillId="0" borderId="1" xfId="0" applyNumberFormat="1" applyFont="1" applyBorder="1" applyAlignment="1" applyProtection="1">
      <alignment vertical="center" shrinkToFit="1"/>
      <protection hidden="1"/>
    </xf>
    <xf numFmtId="44" fontId="5" fillId="0" borderId="2" xfId="0" applyNumberFormat="1" applyFont="1" applyBorder="1" applyAlignment="1" applyProtection="1">
      <alignment vertical="center" shrinkToFit="1"/>
      <protection hidden="1"/>
    </xf>
    <xf numFmtId="44" fontId="5" fillId="6" borderId="1" xfId="0" applyNumberFormat="1" applyFont="1" applyFill="1" applyBorder="1" applyAlignment="1" applyProtection="1">
      <alignment horizontal="left" vertical="center" shrinkToFit="1"/>
      <protection hidden="1"/>
    </xf>
    <xf numFmtId="9" fontId="5" fillId="6" borderId="1" xfId="0" applyNumberFormat="1" applyFont="1" applyFill="1" applyBorder="1" applyAlignment="1" applyProtection="1">
      <alignment horizontal="center" vertical="center" shrinkToFit="1"/>
      <protection hidden="1"/>
    </xf>
    <xf numFmtId="44" fontId="5" fillId="6" borderId="1" xfId="1" applyFont="1" applyFill="1" applyBorder="1" applyAlignment="1" applyProtection="1">
      <alignment horizontal="center" vertical="center" wrapText="1" shrinkToFit="1"/>
      <protection hidden="1"/>
    </xf>
    <xf numFmtId="44" fontId="5" fillId="7" borderId="1" xfId="1" applyFont="1" applyFill="1" applyBorder="1" applyAlignment="1" applyProtection="1">
      <alignment horizontal="left" vertical="center" shrinkToFit="1"/>
      <protection hidden="1"/>
    </xf>
    <xf numFmtId="9" fontId="5" fillId="7" borderId="1" xfId="0" applyNumberFormat="1" applyFont="1" applyFill="1" applyBorder="1" applyAlignment="1" applyProtection="1">
      <alignment horizontal="center" vertical="center" shrinkToFit="1"/>
      <protection hidden="1"/>
    </xf>
    <xf numFmtId="44" fontId="5" fillId="0" borderId="1" xfId="1" applyFont="1" applyFill="1" applyBorder="1" applyAlignment="1" applyProtection="1">
      <alignment horizontal="left" vertical="center" shrinkToFit="1"/>
      <protection hidden="1"/>
    </xf>
    <xf numFmtId="0" fontId="5" fillId="0" borderId="1" xfId="0" applyFont="1" applyBorder="1" applyAlignment="1" applyProtection="1">
      <alignment horizontal="left" vertical="top" wrapText="1"/>
      <protection hidden="1"/>
    </xf>
    <xf numFmtId="44" fontId="5" fillId="0" borderId="1" xfId="0" applyNumberFormat="1" applyFont="1" applyBorder="1" applyAlignment="1" applyProtection="1">
      <alignment horizontal="left" vertical="center" wrapText="1"/>
      <protection hidden="1"/>
    </xf>
    <xf numFmtId="44" fontId="4" fillId="6" borderId="1" xfId="0" applyNumberFormat="1" applyFont="1" applyFill="1" applyBorder="1" applyAlignment="1" applyProtection="1">
      <alignment horizontal="left" vertical="center" wrapText="1"/>
      <protection hidden="1"/>
    </xf>
    <xf numFmtId="44" fontId="4" fillId="7" borderId="1" xfId="1" applyFont="1" applyFill="1" applyBorder="1" applyAlignment="1" applyProtection="1">
      <alignment horizontal="left" vertical="center" wrapText="1"/>
      <protection hidden="1"/>
    </xf>
    <xf numFmtId="1" fontId="5" fillId="0" borderId="4" xfId="0" applyNumberFormat="1" applyFont="1" applyBorder="1" applyAlignment="1" applyProtection="1">
      <alignment horizontal="center" vertical="center" shrinkToFit="1"/>
      <protection hidden="1"/>
    </xf>
    <xf numFmtId="44" fontId="5" fillId="6" borderId="4" xfId="0" applyNumberFormat="1" applyFont="1" applyFill="1" applyBorder="1" applyAlignment="1" applyProtection="1">
      <alignment horizontal="left" vertical="center" shrinkToFit="1"/>
      <protection hidden="1"/>
    </xf>
    <xf numFmtId="9" fontId="5" fillId="6" borderId="4" xfId="0" applyNumberFormat="1" applyFont="1" applyFill="1" applyBorder="1" applyAlignment="1" applyProtection="1">
      <alignment horizontal="center" vertical="center" shrinkToFit="1"/>
      <protection hidden="1"/>
    </xf>
    <xf numFmtId="44" fontId="4" fillId="7" borderId="4" xfId="1" applyFont="1" applyFill="1" applyBorder="1" applyAlignment="1" applyProtection="1">
      <alignment horizontal="left" vertical="center" wrapText="1"/>
      <protection hidden="1"/>
    </xf>
    <xf numFmtId="9" fontId="5" fillId="7" borderId="4" xfId="0" applyNumberFormat="1" applyFont="1" applyFill="1" applyBorder="1" applyAlignment="1" applyProtection="1">
      <alignment horizontal="center" vertical="center" shrinkToFit="1"/>
      <protection hidden="1"/>
    </xf>
    <xf numFmtId="0" fontId="5" fillId="5" borderId="4" xfId="0" applyFont="1" applyFill="1" applyBorder="1" applyAlignment="1" applyProtection="1">
      <alignment horizontal="center" vertical="center" shrinkToFit="1"/>
      <protection hidden="1"/>
    </xf>
    <xf numFmtId="0" fontId="4" fillId="0" borderId="4" xfId="0" applyFont="1" applyBorder="1" applyAlignment="1" applyProtection="1">
      <alignment horizontal="left" vertical="top" wrapText="1"/>
      <protection hidden="1"/>
    </xf>
    <xf numFmtId="0" fontId="4" fillId="0" borderId="4" xfId="0" applyFont="1" applyBorder="1" applyAlignment="1" applyProtection="1">
      <alignment horizontal="center" vertical="center" wrapText="1"/>
      <protection hidden="1"/>
    </xf>
    <xf numFmtId="44" fontId="5" fillId="0" borderId="4" xfId="0" applyNumberFormat="1" applyFont="1" applyBorder="1" applyAlignment="1" applyProtection="1">
      <alignment horizontal="left" vertical="center" shrinkToFit="1"/>
      <protection hidden="1"/>
    </xf>
    <xf numFmtId="9" fontId="5" fillId="0" borderId="4" xfId="0" applyNumberFormat="1" applyFont="1" applyBorder="1" applyAlignment="1" applyProtection="1">
      <alignment horizontal="center" vertical="center" shrinkToFit="1"/>
      <protection hidden="1"/>
    </xf>
    <xf numFmtId="0" fontId="5" fillId="5" borderId="1" xfId="0" applyFont="1" applyFill="1" applyBorder="1" applyAlignment="1" applyProtection="1">
      <alignment horizontal="left" vertical="center" wrapText="1"/>
      <protection hidden="1"/>
    </xf>
    <xf numFmtId="0" fontId="6" fillId="3" borderId="2" xfId="0" applyFont="1" applyFill="1" applyBorder="1" applyAlignment="1" applyProtection="1">
      <alignment horizontal="center" vertical="top" wrapText="1"/>
      <protection hidden="1"/>
    </xf>
    <xf numFmtId="0" fontId="6" fillId="3" borderId="30" xfId="0" applyFont="1" applyFill="1" applyBorder="1" applyAlignment="1" applyProtection="1">
      <alignment horizontal="center" vertical="top" wrapText="1"/>
      <protection hidden="1"/>
    </xf>
    <xf numFmtId="0" fontId="6" fillId="3" borderId="3" xfId="0" applyFont="1" applyFill="1" applyBorder="1" applyAlignment="1" applyProtection="1">
      <alignment horizontal="center" vertical="top" wrapText="1"/>
      <protection hidden="1"/>
    </xf>
    <xf numFmtId="44" fontId="7" fillId="9" borderId="2" xfId="0" applyNumberFormat="1" applyFont="1" applyFill="1" applyBorder="1" applyAlignment="1" applyProtection="1">
      <alignment horizontal="center" vertical="center" shrinkToFit="1"/>
      <protection hidden="1"/>
    </xf>
    <xf numFmtId="44" fontId="7" fillId="9" borderId="30" xfId="0" applyNumberFormat="1" applyFont="1" applyFill="1" applyBorder="1" applyAlignment="1" applyProtection="1">
      <alignment horizontal="center" vertical="center" shrinkToFit="1"/>
      <protection hidden="1"/>
    </xf>
    <xf numFmtId="44" fontId="7" fillId="9" borderId="3" xfId="0" applyNumberFormat="1" applyFont="1" applyFill="1" applyBorder="1" applyAlignment="1" applyProtection="1">
      <alignment horizontal="center" vertical="center" shrinkToFit="1"/>
      <protection hidden="1"/>
    </xf>
    <xf numFmtId="0" fontId="4" fillId="0" borderId="1" xfId="0" applyFont="1" applyBorder="1" applyAlignment="1" applyProtection="1">
      <alignment vertical="top" wrapText="1"/>
      <protection hidden="1"/>
    </xf>
    <xf numFmtId="44" fontId="5" fillId="6" borderId="1" xfId="0" applyNumberFormat="1" applyFont="1" applyFill="1" applyBorder="1" applyAlignment="1" applyProtection="1">
      <alignment horizontal="left" vertical="center" wrapText="1"/>
      <protection hidden="1"/>
    </xf>
    <xf numFmtId="9" fontId="5" fillId="6" borderId="4" xfId="0" applyNumberFormat="1" applyFont="1" applyFill="1" applyBorder="1" applyAlignment="1" applyProtection="1">
      <alignment horizontal="left" vertical="center" shrinkToFit="1"/>
      <protection hidden="1"/>
    </xf>
    <xf numFmtId="9" fontId="5" fillId="6" borderId="1" xfId="0" applyNumberFormat="1" applyFont="1" applyFill="1" applyBorder="1" applyAlignment="1" applyProtection="1">
      <alignment horizontal="left" vertical="center" shrinkToFit="1"/>
      <protection hidden="1"/>
    </xf>
    <xf numFmtId="0" fontId="5" fillId="9" borderId="1" xfId="0" applyFont="1" applyFill="1" applyBorder="1" applyAlignment="1" applyProtection="1">
      <alignment horizontal="left" vertical="center" wrapText="1"/>
      <protection hidden="1"/>
    </xf>
    <xf numFmtId="0" fontId="6" fillId="9" borderId="2" xfId="0" applyFont="1" applyFill="1" applyBorder="1" applyAlignment="1" applyProtection="1">
      <alignment horizontal="center" vertical="top" wrapText="1"/>
      <protection hidden="1"/>
    </xf>
    <xf numFmtId="0" fontId="6" fillId="9" borderId="30" xfId="0" applyFont="1" applyFill="1" applyBorder="1" applyAlignment="1" applyProtection="1">
      <alignment horizontal="center" vertical="top" wrapText="1"/>
      <protection hidden="1"/>
    </xf>
    <xf numFmtId="0" fontId="6" fillId="9" borderId="3" xfId="0" applyFont="1" applyFill="1" applyBorder="1" applyAlignment="1" applyProtection="1">
      <alignment horizontal="center" vertical="top" wrapText="1"/>
      <protection hidden="1"/>
    </xf>
    <xf numFmtId="44" fontId="5" fillId="9" borderId="2" xfId="0" applyNumberFormat="1" applyFont="1" applyFill="1" applyBorder="1" applyAlignment="1" applyProtection="1">
      <alignment horizontal="center" vertical="center" shrinkToFit="1"/>
      <protection hidden="1"/>
    </xf>
    <xf numFmtId="44" fontId="5" fillId="9" borderId="30" xfId="0" applyNumberFormat="1" applyFont="1" applyFill="1" applyBorder="1" applyAlignment="1" applyProtection="1">
      <alignment horizontal="center" vertical="center" shrinkToFit="1"/>
      <protection hidden="1"/>
    </xf>
    <xf numFmtId="44" fontId="5" fillId="9" borderId="3" xfId="0" applyNumberFormat="1" applyFont="1" applyFill="1" applyBorder="1" applyAlignment="1" applyProtection="1">
      <alignment horizontal="center" vertical="center" shrinkToFit="1"/>
      <protection hidden="1"/>
    </xf>
    <xf numFmtId="44" fontId="5" fillId="0" borderId="1" xfId="1" applyFont="1" applyFill="1" applyBorder="1" applyAlignment="1" applyProtection="1">
      <alignment vertical="center" shrinkToFit="1"/>
      <protection hidden="1"/>
    </xf>
    <xf numFmtId="0" fontId="5" fillId="0" borderId="4" xfId="0" applyFont="1" applyBorder="1" applyAlignment="1" applyProtection="1">
      <alignment horizontal="left" vertical="top" wrapText="1"/>
      <protection hidden="1"/>
    </xf>
    <xf numFmtId="0" fontId="4" fillId="0" borderId="1" xfId="0" applyFont="1" applyBorder="1" applyAlignment="1" applyProtection="1">
      <alignment horizontal="left" vertical="center" wrapText="1"/>
      <protection hidden="1"/>
    </xf>
    <xf numFmtId="0" fontId="6" fillId="4" borderId="2" xfId="0" applyFont="1" applyFill="1" applyBorder="1" applyAlignment="1" applyProtection="1">
      <alignment horizontal="center" vertical="center" wrapText="1"/>
      <protection hidden="1"/>
    </xf>
    <xf numFmtId="0" fontId="6" fillId="4" borderId="30" xfId="0" applyFont="1" applyFill="1" applyBorder="1" applyAlignment="1" applyProtection="1">
      <alignment horizontal="center" vertical="center" wrapText="1"/>
      <protection hidden="1"/>
    </xf>
    <xf numFmtId="0" fontId="6" fillId="4" borderId="3" xfId="0" applyFont="1" applyFill="1" applyBorder="1" applyAlignment="1" applyProtection="1">
      <alignment horizontal="center" vertical="center" wrapText="1"/>
      <protection hidden="1"/>
    </xf>
    <xf numFmtId="44" fontId="5" fillId="4" borderId="2" xfId="0" applyNumberFormat="1" applyFont="1" applyFill="1" applyBorder="1" applyAlignment="1" applyProtection="1">
      <alignment horizontal="center" vertical="center" shrinkToFit="1"/>
      <protection hidden="1"/>
    </xf>
    <xf numFmtId="44" fontId="5" fillId="4" borderId="30" xfId="0" applyNumberFormat="1" applyFont="1" applyFill="1" applyBorder="1" applyAlignment="1" applyProtection="1">
      <alignment horizontal="center" vertical="center" shrinkToFit="1"/>
      <protection hidden="1"/>
    </xf>
    <xf numFmtId="44" fontId="5" fillId="4" borderId="3" xfId="0" applyNumberFormat="1" applyFont="1" applyFill="1" applyBorder="1" applyAlignment="1" applyProtection="1">
      <alignment horizontal="center" vertical="center" shrinkToFit="1"/>
      <protection hidden="1"/>
    </xf>
    <xf numFmtId="0" fontId="7" fillId="5" borderId="1" xfId="0" applyFont="1" applyFill="1" applyBorder="1" applyAlignment="1" applyProtection="1">
      <alignment horizontal="center" vertical="center" shrinkToFit="1"/>
      <protection hidden="1"/>
    </xf>
    <xf numFmtId="1" fontId="5" fillId="0" borderId="28"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top" wrapText="1"/>
      <protection hidden="1"/>
    </xf>
    <xf numFmtId="0" fontId="6" fillId="0" borderId="3" xfId="0" applyFont="1" applyBorder="1" applyAlignment="1" applyProtection="1">
      <alignment horizontal="center" vertical="top" wrapText="1"/>
      <protection hidden="1"/>
    </xf>
    <xf numFmtId="0" fontId="7" fillId="0" borderId="1" xfId="0" applyFont="1" applyBorder="1" applyAlignment="1" applyProtection="1">
      <alignment horizontal="left" vertical="center" wrapText="1"/>
      <protection hidden="1"/>
    </xf>
    <xf numFmtId="1" fontId="7" fillId="0" borderId="1" xfId="0" applyNumberFormat="1" applyFont="1" applyBorder="1" applyAlignment="1" applyProtection="1">
      <alignment horizontal="center" vertical="center" wrapText="1"/>
      <protection hidden="1"/>
    </xf>
    <xf numFmtId="44" fontId="7" fillId="0" borderId="1" xfId="0" applyNumberFormat="1" applyFont="1" applyBorder="1" applyAlignment="1" applyProtection="1">
      <alignment horizontal="left" vertical="center" wrapText="1"/>
      <protection hidden="1"/>
    </xf>
    <xf numFmtId="44" fontId="7" fillId="6" borderId="3" xfId="0" applyNumberFormat="1" applyFont="1" applyFill="1" applyBorder="1" applyAlignment="1" applyProtection="1">
      <alignment horizontal="left" vertical="center" wrapText="1"/>
      <protection hidden="1"/>
    </xf>
    <xf numFmtId="44" fontId="7" fillId="6" borderId="1" xfId="0" applyNumberFormat="1" applyFont="1" applyFill="1" applyBorder="1" applyAlignment="1" applyProtection="1">
      <alignment horizontal="left" vertical="center" wrapText="1"/>
      <protection hidden="1"/>
    </xf>
    <xf numFmtId="44" fontId="7" fillId="7" borderId="3" xfId="0" applyNumberFormat="1" applyFont="1" applyFill="1" applyBorder="1" applyAlignment="1" applyProtection="1">
      <alignment horizontal="left" vertical="center" wrapText="1"/>
      <protection hidden="1"/>
    </xf>
    <xf numFmtId="44" fontId="7" fillId="7" borderId="1" xfId="0" applyNumberFormat="1" applyFont="1" applyFill="1" applyBorder="1" applyAlignment="1" applyProtection="1">
      <alignment horizontal="left" vertical="center" wrapText="1"/>
      <protection hidden="1"/>
    </xf>
    <xf numFmtId="44" fontId="7" fillId="0" borderId="3" xfId="0" applyNumberFormat="1" applyFont="1" applyBorder="1" applyAlignment="1" applyProtection="1">
      <alignment horizontal="left" vertical="center" wrapText="1"/>
      <protection hidden="1"/>
    </xf>
    <xf numFmtId="44" fontId="7" fillId="10" borderId="1" xfId="0" applyNumberFormat="1" applyFont="1" applyFill="1" applyBorder="1" applyAlignment="1" applyProtection="1">
      <alignment horizontal="left" vertical="center" wrapText="1"/>
      <protection hidden="1"/>
    </xf>
    <xf numFmtId="44" fontId="5" fillId="0" borderId="0" xfId="0" applyNumberFormat="1" applyFont="1" applyAlignment="1" applyProtection="1">
      <alignment horizontal="left" vertical="top"/>
      <protection hidden="1"/>
    </xf>
    <xf numFmtId="0" fontId="2" fillId="9" borderId="15" xfId="0" applyFont="1" applyFill="1" applyBorder="1" applyAlignment="1" applyProtection="1">
      <alignment horizontal="center" vertical="center"/>
      <protection hidden="1"/>
    </xf>
    <xf numFmtId="0" fontId="2" fillId="9" borderId="15" xfId="0" applyFont="1" applyFill="1" applyBorder="1" applyAlignment="1" applyProtection="1">
      <alignment horizontal="center" vertical="center" wrapText="1"/>
      <protection hidden="1"/>
    </xf>
    <xf numFmtId="0" fontId="0" fillId="0" borderId="0" xfId="0" applyAlignment="1" applyProtection="1">
      <alignment horizontal="left" vertical="top"/>
      <protection hidden="1"/>
    </xf>
    <xf numFmtId="0" fontId="3" fillId="4" borderId="29" xfId="0" applyFont="1" applyFill="1" applyBorder="1" applyAlignment="1" applyProtection="1">
      <alignment horizontal="center" vertical="center"/>
      <protection hidden="1"/>
    </xf>
    <xf numFmtId="0" fontId="2" fillId="4" borderId="15" xfId="0" applyFont="1" applyFill="1" applyBorder="1" applyAlignment="1" applyProtection="1">
      <alignment horizontal="center" vertical="center"/>
      <protection hidden="1"/>
    </xf>
    <xf numFmtId="0" fontId="2" fillId="4" borderId="15" xfId="0" applyFont="1" applyFill="1" applyBorder="1" applyAlignment="1" applyProtection="1">
      <alignment vertical="top"/>
      <protection hidden="1"/>
    </xf>
    <xf numFmtId="0" fontId="0" fillId="0" borderId="15" xfId="0" applyBorder="1" applyAlignment="1" applyProtection="1">
      <alignment horizontal="center" vertical="center"/>
      <protection hidden="1"/>
    </xf>
    <xf numFmtId="0" fontId="0" fillId="0" borderId="15" xfId="0" applyBorder="1" applyAlignment="1" applyProtection="1">
      <alignment horizontal="left" vertical="top"/>
      <protection hidden="1"/>
    </xf>
    <xf numFmtId="44" fontId="0" fillId="0" borderId="15" xfId="0" applyNumberFormat="1" applyBorder="1" applyAlignment="1" applyProtection="1">
      <alignment horizontal="left" vertical="top"/>
      <protection hidden="1"/>
    </xf>
    <xf numFmtId="9" fontId="0" fillId="0" borderId="15" xfId="0" applyNumberFormat="1" applyBorder="1" applyAlignment="1" applyProtection="1">
      <alignment horizontal="center" vertical="center"/>
      <protection hidden="1"/>
    </xf>
    <xf numFmtId="44" fontId="2" fillId="4" borderId="15" xfId="0" applyNumberFormat="1" applyFont="1" applyFill="1" applyBorder="1" applyAlignment="1" applyProtection="1">
      <alignment vertical="top"/>
      <protection hidden="1"/>
    </xf>
    <xf numFmtId="9" fontId="2" fillId="4" borderId="15" xfId="0" applyNumberFormat="1"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2" fillId="0" borderId="22" xfId="0" applyFont="1" applyBorder="1" applyAlignment="1" applyProtection="1">
      <alignment horizontal="center" vertical="center"/>
      <protection hidden="1"/>
    </xf>
    <xf numFmtId="0" fontId="2" fillId="0" borderId="16" xfId="0" applyFont="1" applyBorder="1" applyAlignment="1" applyProtection="1">
      <alignment horizontal="center" vertical="top" wrapText="1"/>
      <protection hidden="1"/>
    </xf>
    <xf numFmtId="0" fontId="2" fillId="0" borderId="17" xfId="0" applyFont="1" applyBorder="1" applyAlignment="1" applyProtection="1">
      <alignment horizontal="center" vertical="top"/>
      <protection hidden="1"/>
    </xf>
    <xf numFmtId="0" fontId="2" fillId="0" borderId="18" xfId="0" applyFont="1" applyBorder="1" applyAlignment="1" applyProtection="1">
      <alignment horizontal="center" vertical="top"/>
      <protection hidden="1"/>
    </xf>
    <xf numFmtId="0" fontId="2" fillId="0" borderId="26" xfId="0" applyFont="1" applyBorder="1" applyAlignment="1" applyProtection="1">
      <alignment horizontal="center" vertical="center"/>
      <protection hidden="1"/>
    </xf>
    <xf numFmtId="44" fontId="2" fillId="0" borderId="24" xfId="0" applyNumberFormat="1" applyFont="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2" fillId="0" borderId="19" xfId="0" applyFont="1" applyBorder="1" applyAlignment="1" applyProtection="1">
      <alignment horizontal="center" vertical="top"/>
      <protection hidden="1"/>
    </xf>
    <xf numFmtId="0" fontId="2" fillId="0" borderId="20" xfId="0" applyFont="1" applyBorder="1" applyAlignment="1" applyProtection="1">
      <alignment horizontal="center" vertical="top"/>
      <protection hidden="1"/>
    </xf>
    <xf numFmtId="0" fontId="2" fillId="0" borderId="21" xfId="0" applyFont="1" applyBorder="1" applyAlignment="1" applyProtection="1">
      <alignment horizontal="center" vertical="top"/>
      <protection hidden="1"/>
    </xf>
    <xf numFmtId="0" fontId="2" fillId="0" borderId="27" xfId="0" applyFont="1" applyBorder="1" applyAlignment="1" applyProtection="1">
      <alignment horizontal="center" vertical="center"/>
      <protection hidden="1"/>
    </xf>
    <xf numFmtId="44" fontId="2" fillId="0" borderId="25" xfId="0" applyNumberFormat="1" applyFont="1" applyBorder="1" applyAlignment="1" applyProtection="1">
      <alignment horizontal="center" vertical="center"/>
      <protection hidden="1"/>
    </xf>
    <xf numFmtId="0" fontId="0" fillId="9" borderId="15" xfId="0" applyFill="1" applyBorder="1" applyAlignment="1" applyProtection="1">
      <alignment horizontal="center" vertical="center"/>
      <protection hidden="1"/>
    </xf>
    <xf numFmtId="0" fontId="0" fillId="9" borderId="15" xfId="0" applyFill="1" applyBorder="1" applyAlignment="1" applyProtection="1">
      <alignment horizontal="center" vertical="center" wrapText="1"/>
      <protection hidden="1"/>
    </xf>
    <xf numFmtId="0" fontId="2" fillId="4" borderId="15" xfId="0" applyFont="1" applyFill="1" applyBorder="1" applyAlignment="1" applyProtection="1">
      <alignment horizontal="center" vertical="top"/>
      <protection hidden="1"/>
    </xf>
    <xf numFmtId="0" fontId="2" fillId="4" borderId="15" xfId="0" applyFont="1" applyFill="1" applyBorder="1" applyAlignment="1" applyProtection="1">
      <alignment horizontal="center" vertical="top" wrapText="1"/>
      <protection hidden="1"/>
    </xf>
    <xf numFmtId="0" fontId="0" fillId="4" borderId="15" xfId="0" applyFill="1" applyBorder="1" applyAlignment="1" applyProtection="1">
      <alignment horizontal="left" vertical="top"/>
      <protection hidden="1"/>
    </xf>
    <xf numFmtId="0" fontId="0" fillId="4" borderId="15" xfId="0" applyFill="1" applyBorder="1" applyAlignment="1" applyProtection="1">
      <alignment horizontal="center" vertical="center"/>
      <protection hidden="1"/>
    </xf>
    <xf numFmtId="44" fontId="0" fillId="4" borderId="15" xfId="0" applyNumberFormat="1" applyFill="1" applyBorder="1" applyAlignment="1" applyProtection="1">
      <alignment horizontal="left" vertical="top"/>
      <protection hidden="1"/>
    </xf>
    <xf numFmtId="9" fontId="0" fillId="4" borderId="15" xfId="0" applyNumberFormat="1" applyFill="1" applyBorder="1" applyAlignment="1" applyProtection="1">
      <alignment horizontal="center" vertical="center"/>
      <protection hidden="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16"/>
  <sheetViews>
    <sheetView tabSelected="1" zoomScale="86" zoomScaleNormal="86" workbookViewId="0">
      <selection activeCell="C13" sqref="C13"/>
    </sheetView>
  </sheetViews>
  <sheetFormatPr baseColWidth="10" defaultColWidth="9.33203125" defaultRowHeight="14.25" x14ac:dyDescent="0.2"/>
  <cols>
    <col min="1" max="1" width="7" style="5" customWidth="1"/>
    <col min="2" max="2" width="44.83203125" style="5" customWidth="1"/>
    <col min="3" max="3" width="9.33203125" style="5" customWidth="1"/>
    <col min="4" max="4" width="8.83203125" style="5" customWidth="1"/>
    <col min="5" max="5" width="23.83203125" style="5" customWidth="1"/>
    <col min="6" max="6" width="9.6640625" style="5" customWidth="1"/>
    <col min="7" max="7" width="19.5" style="5" customWidth="1"/>
    <col min="8" max="8" width="23" style="5" customWidth="1"/>
    <col min="9" max="9" width="22.33203125" style="5" bestFit="1" customWidth="1"/>
    <col min="10" max="10" width="20.5" style="5" bestFit="1" customWidth="1"/>
    <col min="11" max="11" width="9.33203125" style="5" customWidth="1"/>
    <col min="12" max="12" width="22.5" style="5" customWidth="1"/>
    <col min="13" max="13" width="20.5" style="5" bestFit="1" customWidth="1"/>
    <col min="14" max="14" width="21.83203125" style="5" bestFit="1" customWidth="1"/>
    <col min="15" max="15" width="21" style="5" customWidth="1"/>
    <col min="16" max="16" width="9.1640625" style="5" customWidth="1"/>
    <col min="17" max="17" width="19.5" style="5" bestFit="1" customWidth="1"/>
    <col min="18" max="18" width="20.83203125" style="5" bestFit="1" customWidth="1"/>
    <col min="19" max="19" width="24.1640625" style="5" customWidth="1"/>
    <col min="20" max="20" width="21.33203125" style="5" customWidth="1"/>
    <col min="21" max="21" width="8.1640625" style="5" customWidth="1"/>
    <col min="22" max="22" width="19.5" style="5" customWidth="1"/>
    <col min="23" max="23" width="20.5" style="5" customWidth="1"/>
    <col min="24" max="24" width="25.5" style="5" customWidth="1"/>
    <col min="25" max="16384" width="9.33203125" style="5"/>
  </cols>
  <sheetData>
    <row r="1" spans="1:24" ht="21" customHeight="1" thickBot="1" x14ac:dyDescent="0.25">
      <c r="A1" s="1" t="s">
        <v>0</v>
      </c>
      <c r="B1" s="1"/>
      <c r="C1" s="1"/>
      <c r="D1" s="1"/>
      <c r="E1" s="1"/>
      <c r="F1" s="1"/>
      <c r="G1" s="1"/>
      <c r="H1" s="1"/>
      <c r="I1" s="1"/>
      <c r="J1" s="2"/>
      <c r="K1" s="2"/>
      <c r="L1" s="2"/>
      <c r="M1" s="2"/>
      <c r="N1" s="3"/>
      <c r="O1" s="2"/>
      <c r="P1" s="2"/>
      <c r="Q1" s="2"/>
      <c r="R1" s="2"/>
      <c r="S1" s="2"/>
      <c r="T1" s="4"/>
      <c r="U1" s="4"/>
      <c r="V1" s="4"/>
      <c r="W1" s="4"/>
      <c r="X1" s="4"/>
    </row>
    <row r="2" spans="1:24" ht="29.45" customHeight="1" thickBot="1" x14ac:dyDescent="0.25">
      <c r="A2" s="6" t="s">
        <v>1</v>
      </c>
      <c r="B2" s="7"/>
      <c r="C2" s="7"/>
      <c r="D2" s="7"/>
      <c r="E2" s="7"/>
      <c r="F2" s="7"/>
      <c r="G2" s="7"/>
      <c r="H2" s="7"/>
      <c r="I2" s="7"/>
      <c r="J2" s="8" t="s">
        <v>2</v>
      </c>
      <c r="K2" s="8"/>
      <c r="L2" s="8"/>
      <c r="M2" s="8"/>
      <c r="N2" s="9"/>
      <c r="O2" s="10" t="s">
        <v>3</v>
      </c>
      <c r="P2" s="10"/>
      <c r="Q2" s="10"/>
      <c r="R2" s="10"/>
      <c r="S2" s="10"/>
      <c r="T2" s="11"/>
      <c r="U2" s="11"/>
      <c r="V2" s="11"/>
      <c r="W2" s="11"/>
      <c r="X2" s="12"/>
    </row>
    <row r="3" spans="1:24" ht="54" customHeight="1" x14ac:dyDescent="0.2">
      <c r="A3" s="13" t="s">
        <v>4</v>
      </c>
      <c r="B3" s="14"/>
      <c r="C3" s="14"/>
      <c r="D3" s="14"/>
      <c r="E3" s="14"/>
      <c r="F3" s="14"/>
      <c r="G3" s="14"/>
      <c r="H3" s="14"/>
      <c r="I3" s="14"/>
      <c r="J3" s="14"/>
      <c r="K3" s="14"/>
      <c r="L3" s="14"/>
      <c r="M3" s="14"/>
      <c r="N3" s="14"/>
      <c r="O3" s="14"/>
      <c r="P3" s="14"/>
      <c r="Q3" s="14"/>
      <c r="R3" s="14"/>
      <c r="S3" s="14"/>
      <c r="T3" s="14"/>
      <c r="U3" s="14"/>
      <c r="V3" s="14"/>
      <c r="W3" s="14"/>
      <c r="X3" s="15"/>
    </row>
    <row r="4" spans="1:24" ht="41.25" customHeight="1" x14ac:dyDescent="0.2">
      <c r="A4" s="16" t="s">
        <v>5</v>
      </c>
      <c r="B4" s="17" t="s">
        <v>6</v>
      </c>
      <c r="C4" s="17" t="s">
        <v>7</v>
      </c>
      <c r="D4" s="17" t="s">
        <v>8</v>
      </c>
      <c r="E4" s="17" t="s">
        <v>9</v>
      </c>
      <c r="F4" s="18" t="s">
        <v>10</v>
      </c>
      <c r="G4" s="17" t="s">
        <v>11</v>
      </c>
      <c r="H4" s="19" t="s">
        <v>12</v>
      </c>
      <c r="I4" s="20" t="s">
        <v>13</v>
      </c>
      <c r="J4" s="21" t="s">
        <v>9</v>
      </c>
      <c r="K4" s="22" t="s">
        <v>14</v>
      </c>
      <c r="L4" s="21" t="s">
        <v>11</v>
      </c>
      <c r="M4" s="21" t="s">
        <v>15</v>
      </c>
      <c r="N4" s="23" t="s">
        <v>16</v>
      </c>
      <c r="O4" s="24" t="s">
        <v>9</v>
      </c>
      <c r="P4" s="24" t="s">
        <v>10</v>
      </c>
      <c r="Q4" s="24" t="s">
        <v>11</v>
      </c>
      <c r="R4" s="25" t="s">
        <v>12</v>
      </c>
      <c r="S4" s="24" t="s">
        <v>13</v>
      </c>
      <c r="T4" s="26" t="s">
        <v>9</v>
      </c>
      <c r="U4" s="26" t="s">
        <v>10</v>
      </c>
      <c r="V4" s="26" t="s">
        <v>11</v>
      </c>
      <c r="W4" s="27" t="s">
        <v>12</v>
      </c>
      <c r="X4" s="26" t="s">
        <v>13</v>
      </c>
    </row>
    <row r="5" spans="1:24" ht="20.25" customHeight="1" x14ac:dyDescent="0.2">
      <c r="A5" s="28"/>
      <c r="B5" s="29" t="s">
        <v>17</v>
      </c>
      <c r="C5" s="30"/>
      <c r="D5" s="30"/>
      <c r="E5" s="30"/>
      <c r="F5" s="30"/>
      <c r="G5" s="30"/>
      <c r="H5" s="30"/>
      <c r="I5" s="31"/>
      <c r="J5" s="32" t="s">
        <v>17</v>
      </c>
      <c r="K5" s="33"/>
      <c r="L5" s="33"/>
      <c r="M5" s="33"/>
      <c r="N5" s="34"/>
      <c r="O5" s="32" t="s">
        <v>17</v>
      </c>
      <c r="P5" s="33"/>
      <c r="Q5" s="33"/>
      <c r="R5" s="33"/>
      <c r="S5" s="34"/>
      <c r="T5" s="32" t="s">
        <v>17</v>
      </c>
      <c r="U5" s="33"/>
      <c r="V5" s="33"/>
      <c r="W5" s="33"/>
      <c r="X5" s="34"/>
    </row>
    <row r="6" spans="1:24" ht="26.25" customHeight="1" x14ac:dyDescent="0.2">
      <c r="A6" s="35">
        <v>1</v>
      </c>
      <c r="B6" s="36" t="s">
        <v>18</v>
      </c>
      <c r="C6" s="37" t="s">
        <v>19</v>
      </c>
      <c r="D6" s="38">
        <v>300</v>
      </c>
      <c r="E6" s="39">
        <v>6458.82</v>
      </c>
      <c r="F6" s="40">
        <v>0.19</v>
      </c>
      <c r="G6" s="41">
        <f>E6*$F$6</f>
        <v>1227.1758</v>
      </c>
      <c r="H6" s="41">
        <f>E6+G6</f>
        <v>7685.9957999999997</v>
      </c>
      <c r="I6" s="42">
        <f>H6*D6</f>
        <v>2305798.7399999998</v>
      </c>
      <c r="J6" s="43">
        <v>6617.65</v>
      </c>
      <c r="K6" s="44">
        <v>0.19</v>
      </c>
      <c r="L6" s="43">
        <f>J6*$K$6</f>
        <v>1257.3534999999999</v>
      </c>
      <c r="M6" s="43">
        <f>J6+L6</f>
        <v>7875.0034999999998</v>
      </c>
      <c r="N6" s="45">
        <f>M6*D6</f>
        <v>2362501.0499999998</v>
      </c>
      <c r="O6" s="46">
        <v>20000</v>
      </c>
      <c r="P6" s="47">
        <v>0.19</v>
      </c>
      <c r="Q6" s="46">
        <f>O6*$P$6</f>
        <v>3800</v>
      </c>
      <c r="R6" s="46">
        <f>O6+Q6</f>
        <v>23800</v>
      </c>
      <c r="S6" s="46">
        <f>R6*D6</f>
        <v>7140000</v>
      </c>
      <c r="T6" s="48">
        <f t="shared" ref="T6:T19" si="0">AVERAGE(E6,J6,O6)</f>
        <v>11025.49</v>
      </c>
      <c r="U6" s="40">
        <v>0.19</v>
      </c>
      <c r="V6" s="48">
        <f>T6*$U$6</f>
        <v>2094.8431</v>
      </c>
      <c r="W6" s="48">
        <f>T6+V6</f>
        <v>13120.3331</v>
      </c>
      <c r="X6" s="48">
        <f>W6*D6</f>
        <v>3936099.93</v>
      </c>
    </row>
    <row r="7" spans="1:24" ht="37.5" customHeight="1" x14ac:dyDescent="0.2">
      <c r="A7" s="35">
        <v>2</v>
      </c>
      <c r="B7" s="36" t="s">
        <v>20</v>
      </c>
      <c r="C7" s="37" t="s">
        <v>19</v>
      </c>
      <c r="D7" s="38">
        <v>2000</v>
      </c>
      <c r="E7" s="39">
        <v>102623.53</v>
      </c>
      <c r="F7" s="40">
        <v>0.19</v>
      </c>
      <c r="G7" s="41">
        <f t="shared" ref="G7:G69" si="1">E7*$F$6</f>
        <v>19498.470700000002</v>
      </c>
      <c r="H7" s="41">
        <f t="shared" ref="H7:H69" si="2">E7+G7</f>
        <v>122122.0007</v>
      </c>
      <c r="I7" s="42">
        <f t="shared" ref="I7:I69" si="3">H7*D7</f>
        <v>244244001.40000001</v>
      </c>
      <c r="J7" s="43">
        <v>105147.06</v>
      </c>
      <c r="K7" s="44">
        <v>0.19</v>
      </c>
      <c r="L7" s="43">
        <f t="shared" ref="L7:L69" si="4">J7*$K$6</f>
        <v>19977.9414</v>
      </c>
      <c r="M7" s="43">
        <f t="shared" ref="M7:M69" si="5">J7+L7</f>
        <v>125125.00139999999</v>
      </c>
      <c r="N7" s="45">
        <f t="shared" ref="N7:N19" si="6">M7*D7</f>
        <v>250250002.79999998</v>
      </c>
      <c r="O7" s="46">
        <v>95000</v>
      </c>
      <c r="P7" s="47">
        <v>0.19</v>
      </c>
      <c r="Q7" s="46">
        <f t="shared" ref="Q7:Q69" si="7">O7*$P$6</f>
        <v>18050</v>
      </c>
      <c r="R7" s="46">
        <f t="shared" ref="R7:R69" si="8">O7+Q7</f>
        <v>113050</v>
      </c>
      <c r="S7" s="46">
        <f t="shared" ref="S7:S38" si="9">R7*D7</f>
        <v>226100000</v>
      </c>
      <c r="T7" s="48">
        <f t="shared" si="0"/>
        <v>100923.52999999998</v>
      </c>
      <c r="U7" s="40">
        <v>0.19</v>
      </c>
      <c r="V7" s="48">
        <f t="shared" ref="V7:V19" si="10">T7*$U$6</f>
        <v>19175.470699999998</v>
      </c>
      <c r="W7" s="48">
        <f t="shared" ref="W7:W19" si="11">T7+V7</f>
        <v>120099.00069999998</v>
      </c>
      <c r="X7" s="48">
        <f t="shared" ref="X7:X38" si="12">W7*D7</f>
        <v>240198001.39999995</v>
      </c>
    </row>
    <row r="8" spans="1:24" ht="17.25" customHeight="1" x14ac:dyDescent="0.2">
      <c r="A8" s="35">
        <v>3</v>
      </c>
      <c r="B8" s="36" t="s">
        <v>21</v>
      </c>
      <c r="C8" s="37" t="s">
        <v>19</v>
      </c>
      <c r="D8" s="38">
        <v>100</v>
      </c>
      <c r="E8" s="39">
        <v>21529.41</v>
      </c>
      <c r="F8" s="40">
        <v>0.19</v>
      </c>
      <c r="G8" s="41">
        <f t="shared" si="1"/>
        <v>4090.5879</v>
      </c>
      <c r="H8" s="41">
        <f t="shared" si="2"/>
        <v>25619.997899999998</v>
      </c>
      <c r="I8" s="42">
        <f t="shared" si="3"/>
        <v>2561999.79</v>
      </c>
      <c r="J8" s="43">
        <v>22058.82</v>
      </c>
      <c r="K8" s="44">
        <v>0.19</v>
      </c>
      <c r="L8" s="43">
        <f t="shared" si="4"/>
        <v>4191.1758</v>
      </c>
      <c r="M8" s="43">
        <f t="shared" si="5"/>
        <v>26249.995800000001</v>
      </c>
      <c r="N8" s="45">
        <f t="shared" si="6"/>
        <v>2624999.58</v>
      </c>
      <c r="O8" s="46">
        <v>15900</v>
      </c>
      <c r="P8" s="47">
        <v>0.19</v>
      </c>
      <c r="Q8" s="46">
        <f t="shared" si="7"/>
        <v>3021</v>
      </c>
      <c r="R8" s="46">
        <f t="shared" si="8"/>
        <v>18921</v>
      </c>
      <c r="S8" s="46">
        <f t="shared" si="9"/>
        <v>1892100</v>
      </c>
      <c r="T8" s="48">
        <f t="shared" si="0"/>
        <v>19829.41</v>
      </c>
      <c r="U8" s="40">
        <v>0.19</v>
      </c>
      <c r="V8" s="48">
        <f t="shared" si="10"/>
        <v>3767.5879</v>
      </c>
      <c r="W8" s="48">
        <f t="shared" si="11"/>
        <v>23596.997899999998</v>
      </c>
      <c r="X8" s="48">
        <f t="shared" si="12"/>
        <v>2359699.79</v>
      </c>
    </row>
    <row r="9" spans="1:24" ht="40.5" customHeight="1" x14ac:dyDescent="0.2">
      <c r="A9" s="35">
        <v>4</v>
      </c>
      <c r="B9" s="36" t="s">
        <v>22</v>
      </c>
      <c r="C9" s="37" t="s">
        <v>19</v>
      </c>
      <c r="D9" s="38">
        <v>50</v>
      </c>
      <c r="E9" s="39">
        <v>19089.41</v>
      </c>
      <c r="F9" s="40">
        <v>0.19</v>
      </c>
      <c r="G9" s="41">
        <f t="shared" si="1"/>
        <v>3626.9879000000001</v>
      </c>
      <c r="H9" s="41">
        <f t="shared" si="2"/>
        <v>22716.3979</v>
      </c>
      <c r="I9" s="42">
        <f t="shared" si="3"/>
        <v>1135819.895</v>
      </c>
      <c r="J9" s="43">
        <v>19558.82</v>
      </c>
      <c r="K9" s="44">
        <v>0.19</v>
      </c>
      <c r="L9" s="43">
        <f t="shared" si="4"/>
        <v>3716.1758</v>
      </c>
      <c r="M9" s="43">
        <f t="shared" si="5"/>
        <v>23274.995800000001</v>
      </c>
      <c r="N9" s="45">
        <f t="shared" si="6"/>
        <v>1163749.79</v>
      </c>
      <c r="O9" s="46">
        <v>11400</v>
      </c>
      <c r="P9" s="47">
        <v>0.19</v>
      </c>
      <c r="Q9" s="46">
        <f t="shared" si="7"/>
        <v>2166</v>
      </c>
      <c r="R9" s="46">
        <f t="shared" si="8"/>
        <v>13566</v>
      </c>
      <c r="S9" s="46">
        <f t="shared" si="9"/>
        <v>678300</v>
      </c>
      <c r="T9" s="48">
        <f t="shared" si="0"/>
        <v>16682.743333333332</v>
      </c>
      <c r="U9" s="40">
        <v>0.19</v>
      </c>
      <c r="V9" s="48">
        <f t="shared" si="10"/>
        <v>3169.7212333333332</v>
      </c>
      <c r="W9" s="48">
        <f t="shared" si="11"/>
        <v>19852.464566666666</v>
      </c>
      <c r="X9" s="48">
        <f t="shared" si="12"/>
        <v>992623.22833333327</v>
      </c>
    </row>
    <row r="10" spans="1:24" ht="45" customHeight="1" x14ac:dyDescent="0.2">
      <c r="A10" s="35">
        <v>5</v>
      </c>
      <c r="B10" s="36" t="s">
        <v>23</v>
      </c>
      <c r="C10" s="37" t="s">
        <v>19</v>
      </c>
      <c r="D10" s="38">
        <v>50</v>
      </c>
      <c r="E10" s="39">
        <v>14783.53</v>
      </c>
      <c r="F10" s="40">
        <v>0.19</v>
      </c>
      <c r="G10" s="41">
        <f t="shared" si="1"/>
        <v>2808.8706999999999</v>
      </c>
      <c r="H10" s="41">
        <f t="shared" si="2"/>
        <v>17592.400700000002</v>
      </c>
      <c r="I10" s="42">
        <f t="shared" si="3"/>
        <v>879620.03500000015</v>
      </c>
      <c r="J10" s="43">
        <v>15147.06</v>
      </c>
      <c r="K10" s="44">
        <v>0.19</v>
      </c>
      <c r="L10" s="43">
        <f t="shared" si="4"/>
        <v>2877.9414000000002</v>
      </c>
      <c r="M10" s="43">
        <f t="shared" si="5"/>
        <v>18025.001400000001</v>
      </c>
      <c r="N10" s="45">
        <f t="shared" si="6"/>
        <v>901250.07000000007</v>
      </c>
      <c r="O10" s="46">
        <v>8700</v>
      </c>
      <c r="P10" s="47">
        <v>0.19</v>
      </c>
      <c r="Q10" s="46">
        <f t="shared" si="7"/>
        <v>1653</v>
      </c>
      <c r="R10" s="46">
        <f t="shared" si="8"/>
        <v>10353</v>
      </c>
      <c r="S10" s="46">
        <f t="shared" si="9"/>
        <v>517650</v>
      </c>
      <c r="T10" s="48">
        <f t="shared" si="0"/>
        <v>12876.863333333333</v>
      </c>
      <c r="U10" s="40">
        <v>0.19</v>
      </c>
      <c r="V10" s="48">
        <f t="shared" si="10"/>
        <v>2446.6040333333331</v>
      </c>
      <c r="W10" s="48">
        <f t="shared" si="11"/>
        <v>15323.467366666666</v>
      </c>
      <c r="X10" s="48">
        <f t="shared" si="12"/>
        <v>766173.36833333329</v>
      </c>
    </row>
    <row r="11" spans="1:24" ht="37.5" customHeight="1" x14ac:dyDescent="0.2">
      <c r="A11" s="35">
        <v>6</v>
      </c>
      <c r="B11" s="36" t="s">
        <v>24</v>
      </c>
      <c r="C11" s="37" t="s">
        <v>19</v>
      </c>
      <c r="D11" s="38">
        <v>50</v>
      </c>
      <c r="E11" s="39">
        <v>37317.65</v>
      </c>
      <c r="F11" s="40">
        <v>0.19</v>
      </c>
      <c r="G11" s="41">
        <f t="shared" si="1"/>
        <v>7090.3535000000002</v>
      </c>
      <c r="H11" s="41">
        <f t="shared" si="2"/>
        <v>44408.003499999999</v>
      </c>
      <c r="I11" s="42">
        <f t="shared" si="3"/>
        <v>2220400.1749999998</v>
      </c>
      <c r="J11" s="43">
        <v>38235.29</v>
      </c>
      <c r="K11" s="44">
        <v>0.19</v>
      </c>
      <c r="L11" s="43">
        <f t="shared" si="4"/>
        <v>7264.7051000000001</v>
      </c>
      <c r="M11" s="43">
        <f t="shared" si="5"/>
        <v>45499.9951</v>
      </c>
      <c r="N11" s="45">
        <f t="shared" si="6"/>
        <v>2274999.7549999999</v>
      </c>
      <c r="O11" s="46">
        <v>22000</v>
      </c>
      <c r="P11" s="47">
        <v>0.19</v>
      </c>
      <c r="Q11" s="46">
        <f t="shared" si="7"/>
        <v>4180</v>
      </c>
      <c r="R11" s="46">
        <f t="shared" si="8"/>
        <v>26180</v>
      </c>
      <c r="S11" s="46">
        <f t="shared" si="9"/>
        <v>1309000</v>
      </c>
      <c r="T11" s="48">
        <f t="shared" si="0"/>
        <v>32517.646666666667</v>
      </c>
      <c r="U11" s="40">
        <v>0.19</v>
      </c>
      <c r="V11" s="48">
        <f t="shared" si="10"/>
        <v>6178.3528666666671</v>
      </c>
      <c r="W11" s="48">
        <f t="shared" si="11"/>
        <v>38695.999533333335</v>
      </c>
      <c r="X11" s="48">
        <f t="shared" si="12"/>
        <v>1934799.9766666668</v>
      </c>
    </row>
    <row r="12" spans="1:24" ht="38.25" customHeight="1" x14ac:dyDescent="0.2">
      <c r="A12" s="35">
        <v>7</v>
      </c>
      <c r="B12" s="36" t="s">
        <v>25</v>
      </c>
      <c r="C12" s="37" t="s">
        <v>19</v>
      </c>
      <c r="D12" s="38">
        <v>80</v>
      </c>
      <c r="E12" s="39">
        <v>21529.41</v>
      </c>
      <c r="F12" s="40">
        <v>0.19</v>
      </c>
      <c r="G12" s="41">
        <f t="shared" si="1"/>
        <v>4090.5879</v>
      </c>
      <c r="H12" s="41">
        <f t="shared" si="2"/>
        <v>25619.997899999998</v>
      </c>
      <c r="I12" s="42">
        <f t="shared" si="3"/>
        <v>2049599.8319999999</v>
      </c>
      <c r="J12" s="43">
        <v>22058.82</v>
      </c>
      <c r="K12" s="44">
        <v>0.19</v>
      </c>
      <c r="L12" s="43">
        <f t="shared" si="4"/>
        <v>4191.1758</v>
      </c>
      <c r="M12" s="43">
        <f t="shared" si="5"/>
        <v>26249.995800000001</v>
      </c>
      <c r="N12" s="45">
        <f t="shared" si="6"/>
        <v>2099999.6639999999</v>
      </c>
      <c r="O12" s="46">
        <v>15000</v>
      </c>
      <c r="P12" s="47">
        <v>0.19</v>
      </c>
      <c r="Q12" s="46">
        <f t="shared" si="7"/>
        <v>2850</v>
      </c>
      <c r="R12" s="46">
        <f t="shared" si="8"/>
        <v>17850</v>
      </c>
      <c r="S12" s="46">
        <f t="shared" si="9"/>
        <v>1428000</v>
      </c>
      <c r="T12" s="48">
        <f t="shared" si="0"/>
        <v>19529.41</v>
      </c>
      <c r="U12" s="40">
        <v>0.19</v>
      </c>
      <c r="V12" s="48">
        <f t="shared" si="10"/>
        <v>3710.5879</v>
      </c>
      <c r="W12" s="48">
        <f t="shared" si="11"/>
        <v>23239.997899999998</v>
      </c>
      <c r="X12" s="48">
        <f t="shared" si="12"/>
        <v>1859199.8319999999</v>
      </c>
    </row>
    <row r="13" spans="1:24" ht="33.75" customHeight="1" x14ac:dyDescent="0.2">
      <c r="A13" s="35">
        <v>8</v>
      </c>
      <c r="B13" s="36" t="s">
        <v>26</v>
      </c>
      <c r="C13" s="37" t="s">
        <v>19</v>
      </c>
      <c r="D13" s="38">
        <v>23</v>
      </c>
      <c r="E13" s="39">
        <v>107934.12</v>
      </c>
      <c r="F13" s="40">
        <v>0.19</v>
      </c>
      <c r="G13" s="41">
        <f t="shared" si="1"/>
        <v>20507.482799999998</v>
      </c>
      <c r="H13" s="41">
        <f t="shared" si="2"/>
        <v>128441.60279999999</v>
      </c>
      <c r="I13" s="42">
        <f t="shared" si="3"/>
        <v>2954156.8643999998</v>
      </c>
      <c r="J13" s="43">
        <v>110588.24</v>
      </c>
      <c r="K13" s="44">
        <v>0.19</v>
      </c>
      <c r="L13" s="43">
        <f t="shared" si="4"/>
        <v>21011.765600000002</v>
      </c>
      <c r="M13" s="43">
        <f t="shared" si="5"/>
        <v>131600.0056</v>
      </c>
      <c r="N13" s="45">
        <f t="shared" si="6"/>
        <v>3026800.1288000001</v>
      </c>
      <c r="O13" s="46">
        <v>70000</v>
      </c>
      <c r="P13" s="47">
        <v>0.19</v>
      </c>
      <c r="Q13" s="46">
        <f t="shared" si="7"/>
        <v>13300</v>
      </c>
      <c r="R13" s="46">
        <f t="shared" si="8"/>
        <v>83300</v>
      </c>
      <c r="S13" s="46">
        <f t="shared" si="9"/>
        <v>1915900</v>
      </c>
      <c r="T13" s="48">
        <f t="shared" si="0"/>
        <v>96174.12</v>
      </c>
      <c r="U13" s="40">
        <v>0.19</v>
      </c>
      <c r="V13" s="48">
        <f t="shared" si="10"/>
        <v>18273.0828</v>
      </c>
      <c r="W13" s="48">
        <f t="shared" si="11"/>
        <v>114447.2028</v>
      </c>
      <c r="X13" s="48">
        <f t="shared" si="12"/>
        <v>2632285.6644000001</v>
      </c>
    </row>
    <row r="14" spans="1:24" ht="25.5" customHeight="1" x14ac:dyDescent="0.2">
      <c r="A14" s="35">
        <v>9</v>
      </c>
      <c r="B14" s="36" t="s">
        <v>27</v>
      </c>
      <c r="C14" s="37" t="s">
        <v>19</v>
      </c>
      <c r="D14" s="38">
        <v>150</v>
      </c>
      <c r="E14" s="39">
        <v>10047.06</v>
      </c>
      <c r="F14" s="40">
        <v>0.19</v>
      </c>
      <c r="G14" s="41">
        <f t="shared" si="1"/>
        <v>1908.9413999999999</v>
      </c>
      <c r="H14" s="41">
        <f t="shared" si="2"/>
        <v>11956.001399999999</v>
      </c>
      <c r="I14" s="42">
        <f t="shared" si="3"/>
        <v>1793400.21</v>
      </c>
      <c r="J14" s="43">
        <v>10294.120000000001</v>
      </c>
      <c r="K14" s="44">
        <v>0.19</v>
      </c>
      <c r="L14" s="43">
        <f t="shared" si="4"/>
        <v>1955.8828000000001</v>
      </c>
      <c r="M14" s="43">
        <f t="shared" si="5"/>
        <v>12250.0028</v>
      </c>
      <c r="N14" s="45">
        <f t="shared" si="6"/>
        <v>1837500.42</v>
      </c>
      <c r="O14" s="46">
        <v>12000</v>
      </c>
      <c r="P14" s="47">
        <v>0.19</v>
      </c>
      <c r="Q14" s="46">
        <f t="shared" si="7"/>
        <v>2280</v>
      </c>
      <c r="R14" s="46">
        <f t="shared" si="8"/>
        <v>14280</v>
      </c>
      <c r="S14" s="46">
        <f t="shared" si="9"/>
        <v>2142000</v>
      </c>
      <c r="T14" s="48">
        <f t="shared" si="0"/>
        <v>10780.393333333333</v>
      </c>
      <c r="U14" s="40">
        <v>0.19</v>
      </c>
      <c r="V14" s="48">
        <f t="shared" si="10"/>
        <v>2048.2747333333332</v>
      </c>
      <c r="W14" s="48">
        <f t="shared" si="11"/>
        <v>12828.668066666667</v>
      </c>
      <c r="X14" s="48">
        <f t="shared" si="12"/>
        <v>1924300.21</v>
      </c>
    </row>
    <row r="15" spans="1:24" ht="21" customHeight="1" x14ac:dyDescent="0.2">
      <c r="A15" s="35">
        <v>10</v>
      </c>
      <c r="B15" s="36" t="s">
        <v>28</v>
      </c>
      <c r="C15" s="37" t="s">
        <v>19</v>
      </c>
      <c r="D15" s="38">
        <v>300</v>
      </c>
      <c r="E15" s="39">
        <v>9329.41</v>
      </c>
      <c r="F15" s="40">
        <v>0.19</v>
      </c>
      <c r="G15" s="41">
        <f t="shared" si="1"/>
        <v>1772.5879</v>
      </c>
      <c r="H15" s="41">
        <f t="shared" si="2"/>
        <v>11101.9979</v>
      </c>
      <c r="I15" s="42">
        <f t="shared" si="3"/>
        <v>3330599.37</v>
      </c>
      <c r="J15" s="43">
        <v>9558.82</v>
      </c>
      <c r="K15" s="44">
        <v>0.19</v>
      </c>
      <c r="L15" s="43">
        <f t="shared" si="4"/>
        <v>1816.1758</v>
      </c>
      <c r="M15" s="43">
        <f t="shared" si="5"/>
        <v>11374.995800000001</v>
      </c>
      <c r="N15" s="45">
        <f t="shared" si="6"/>
        <v>3412498.74</v>
      </c>
      <c r="O15" s="46">
        <v>10000</v>
      </c>
      <c r="P15" s="47">
        <v>0.19</v>
      </c>
      <c r="Q15" s="46">
        <f t="shared" si="7"/>
        <v>1900</v>
      </c>
      <c r="R15" s="46">
        <f t="shared" si="8"/>
        <v>11900</v>
      </c>
      <c r="S15" s="46">
        <f t="shared" si="9"/>
        <v>3570000</v>
      </c>
      <c r="T15" s="48">
        <f t="shared" si="0"/>
        <v>9629.41</v>
      </c>
      <c r="U15" s="40">
        <v>0.19</v>
      </c>
      <c r="V15" s="48">
        <f t="shared" si="10"/>
        <v>1829.5879</v>
      </c>
      <c r="W15" s="48">
        <f t="shared" si="11"/>
        <v>11458.9979</v>
      </c>
      <c r="X15" s="48">
        <f t="shared" si="12"/>
        <v>3437699.37</v>
      </c>
    </row>
    <row r="16" spans="1:24" ht="45" customHeight="1" x14ac:dyDescent="0.2">
      <c r="A16" s="35">
        <v>11</v>
      </c>
      <c r="B16" s="49" t="s">
        <v>29</v>
      </c>
      <c r="C16" s="37" t="s">
        <v>19</v>
      </c>
      <c r="D16" s="38">
        <v>3</v>
      </c>
      <c r="E16" s="50">
        <v>1865882.35</v>
      </c>
      <c r="F16" s="40">
        <v>0.19</v>
      </c>
      <c r="G16" s="41">
        <f t="shared" si="1"/>
        <v>354517.64650000003</v>
      </c>
      <c r="H16" s="41">
        <f t="shared" si="2"/>
        <v>2220399.9965000004</v>
      </c>
      <c r="I16" s="42">
        <f t="shared" si="3"/>
        <v>6661199.9895000011</v>
      </c>
      <c r="J16" s="51">
        <v>1911764.7</v>
      </c>
      <c r="K16" s="44">
        <v>0.19</v>
      </c>
      <c r="L16" s="43">
        <f t="shared" si="4"/>
        <v>363235.29300000001</v>
      </c>
      <c r="M16" s="43">
        <f t="shared" si="5"/>
        <v>2274999.9929999998</v>
      </c>
      <c r="N16" s="45">
        <f t="shared" si="6"/>
        <v>6824999.9789999994</v>
      </c>
      <c r="O16" s="52">
        <v>2300000</v>
      </c>
      <c r="P16" s="47">
        <v>0.19</v>
      </c>
      <c r="Q16" s="46">
        <f t="shared" si="7"/>
        <v>437000</v>
      </c>
      <c r="R16" s="46">
        <f t="shared" si="8"/>
        <v>2737000</v>
      </c>
      <c r="S16" s="46">
        <f t="shared" si="9"/>
        <v>8211000</v>
      </c>
      <c r="T16" s="48">
        <f t="shared" si="0"/>
        <v>2025882.3499999999</v>
      </c>
      <c r="U16" s="40">
        <v>0.19</v>
      </c>
      <c r="V16" s="48">
        <f t="shared" si="10"/>
        <v>384917.64649999997</v>
      </c>
      <c r="W16" s="48">
        <f t="shared" si="11"/>
        <v>2410799.9964999999</v>
      </c>
      <c r="X16" s="48">
        <f t="shared" si="12"/>
        <v>7232399.9894999992</v>
      </c>
    </row>
    <row r="17" spans="1:24" ht="40.5" customHeight="1" x14ac:dyDescent="0.2">
      <c r="A17" s="35">
        <v>12</v>
      </c>
      <c r="B17" s="49" t="s">
        <v>30</v>
      </c>
      <c r="C17" s="37" t="s">
        <v>19</v>
      </c>
      <c r="D17" s="38">
        <v>4</v>
      </c>
      <c r="E17" s="39">
        <v>831035.29</v>
      </c>
      <c r="F17" s="40">
        <v>0.19</v>
      </c>
      <c r="G17" s="41">
        <f t="shared" si="1"/>
        <v>157896.70510000002</v>
      </c>
      <c r="H17" s="41">
        <f t="shared" si="2"/>
        <v>988931.99510000006</v>
      </c>
      <c r="I17" s="42">
        <f t="shared" si="3"/>
        <v>3955727.9804000002</v>
      </c>
      <c r="J17" s="43">
        <v>851470.59</v>
      </c>
      <c r="K17" s="44">
        <v>0.19</v>
      </c>
      <c r="L17" s="43">
        <f t="shared" si="4"/>
        <v>161779.41209999999</v>
      </c>
      <c r="M17" s="43">
        <f t="shared" si="5"/>
        <v>1013250.0020999999</v>
      </c>
      <c r="N17" s="45">
        <f t="shared" si="6"/>
        <v>4053000.0083999997</v>
      </c>
      <c r="O17" s="52">
        <v>1000000</v>
      </c>
      <c r="P17" s="47">
        <v>0.19</v>
      </c>
      <c r="Q17" s="46">
        <f t="shared" si="7"/>
        <v>190000</v>
      </c>
      <c r="R17" s="46">
        <f t="shared" si="8"/>
        <v>1190000</v>
      </c>
      <c r="S17" s="46">
        <f t="shared" si="9"/>
        <v>4760000</v>
      </c>
      <c r="T17" s="48">
        <f t="shared" si="0"/>
        <v>894168.62666666659</v>
      </c>
      <c r="U17" s="40">
        <v>0.19</v>
      </c>
      <c r="V17" s="48">
        <f t="shared" si="10"/>
        <v>169892.03906666665</v>
      </c>
      <c r="W17" s="48">
        <f t="shared" si="11"/>
        <v>1064060.6657333332</v>
      </c>
      <c r="X17" s="48">
        <f t="shared" si="12"/>
        <v>4256242.6629333328</v>
      </c>
    </row>
    <row r="18" spans="1:24" ht="99.75" customHeight="1" x14ac:dyDescent="0.2">
      <c r="A18" s="35">
        <v>13</v>
      </c>
      <c r="B18" s="49" t="s">
        <v>31</v>
      </c>
      <c r="C18" s="37" t="s">
        <v>19</v>
      </c>
      <c r="D18" s="53">
        <v>2</v>
      </c>
      <c r="E18" s="39">
        <v>114823.53</v>
      </c>
      <c r="F18" s="40">
        <v>0.19</v>
      </c>
      <c r="G18" s="41">
        <f t="shared" si="1"/>
        <v>21816.470700000002</v>
      </c>
      <c r="H18" s="41">
        <f t="shared" si="2"/>
        <v>136640.0007</v>
      </c>
      <c r="I18" s="42">
        <f t="shared" si="3"/>
        <v>273280.00140000001</v>
      </c>
      <c r="J18" s="54">
        <v>117647.06</v>
      </c>
      <c r="K18" s="55">
        <v>0.19</v>
      </c>
      <c r="L18" s="43">
        <f t="shared" si="4"/>
        <v>22352.9414</v>
      </c>
      <c r="M18" s="43">
        <f t="shared" si="5"/>
        <v>140000.00140000001</v>
      </c>
      <c r="N18" s="45">
        <f t="shared" si="6"/>
        <v>280000.00280000002</v>
      </c>
      <c r="O18" s="56">
        <v>2754000</v>
      </c>
      <c r="P18" s="57">
        <v>0.19</v>
      </c>
      <c r="Q18" s="46">
        <f t="shared" si="7"/>
        <v>523260</v>
      </c>
      <c r="R18" s="46">
        <f t="shared" si="8"/>
        <v>3277260</v>
      </c>
      <c r="S18" s="46">
        <f t="shared" si="9"/>
        <v>6554520</v>
      </c>
      <c r="T18" s="48">
        <f t="shared" si="0"/>
        <v>995490.19666666666</v>
      </c>
      <c r="U18" s="40">
        <v>0.19</v>
      </c>
      <c r="V18" s="48">
        <f t="shared" si="10"/>
        <v>189143.13736666666</v>
      </c>
      <c r="W18" s="48">
        <f t="shared" si="11"/>
        <v>1184633.3340333332</v>
      </c>
      <c r="X18" s="48">
        <f t="shared" si="12"/>
        <v>2369266.6680666665</v>
      </c>
    </row>
    <row r="19" spans="1:24" ht="34.5" customHeight="1" x14ac:dyDescent="0.2">
      <c r="A19" s="58">
        <v>14</v>
      </c>
      <c r="B19" s="59" t="s">
        <v>32</v>
      </c>
      <c r="C19" s="60" t="s">
        <v>19</v>
      </c>
      <c r="D19" s="38">
        <v>15</v>
      </c>
      <c r="E19" s="61">
        <v>838211.76</v>
      </c>
      <c r="F19" s="62">
        <v>0.19</v>
      </c>
      <c r="G19" s="41">
        <f t="shared" si="1"/>
        <v>159260.23440000002</v>
      </c>
      <c r="H19" s="41">
        <f t="shared" si="2"/>
        <v>997471.99439999997</v>
      </c>
      <c r="I19" s="42">
        <f t="shared" si="3"/>
        <v>14962079.915999999</v>
      </c>
      <c r="J19" s="43">
        <v>858823.53</v>
      </c>
      <c r="K19" s="44">
        <v>0.19</v>
      </c>
      <c r="L19" s="43">
        <f t="shared" si="4"/>
        <v>163176.47070000001</v>
      </c>
      <c r="M19" s="43">
        <f t="shared" si="5"/>
        <v>1022000.0007</v>
      </c>
      <c r="N19" s="45">
        <f t="shared" si="6"/>
        <v>15330000.010499999</v>
      </c>
      <c r="O19" s="46">
        <v>966600</v>
      </c>
      <c r="P19" s="47">
        <v>0.19</v>
      </c>
      <c r="Q19" s="46">
        <f t="shared" si="7"/>
        <v>183654</v>
      </c>
      <c r="R19" s="46">
        <f t="shared" si="8"/>
        <v>1150254</v>
      </c>
      <c r="S19" s="46">
        <f t="shared" si="9"/>
        <v>17253810</v>
      </c>
      <c r="T19" s="48">
        <f t="shared" si="0"/>
        <v>887878.43</v>
      </c>
      <c r="U19" s="40">
        <v>0.19</v>
      </c>
      <c r="V19" s="48">
        <f t="shared" si="10"/>
        <v>168696.90170000002</v>
      </c>
      <c r="W19" s="48">
        <f t="shared" si="11"/>
        <v>1056575.3317</v>
      </c>
      <c r="X19" s="48">
        <f t="shared" si="12"/>
        <v>15848629.975499999</v>
      </c>
    </row>
    <row r="20" spans="1:24" ht="15.6" customHeight="1" x14ac:dyDescent="0.2">
      <c r="A20" s="63"/>
      <c r="B20" s="64" t="s">
        <v>33</v>
      </c>
      <c r="C20" s="65"/>
      <c r="D20" s="65"/>
      <c r="E20" s="65"/>
      <c r="F20" s="65"/>
      <c r="G20" s="65"/>
      <c r="H20" s="65"/>
      <c r="I20" s="66"/>
      <c r="J20" s="67" t="s">
        <v>33</v>
      </c>
      <c r="K20" s="68"/>
      <c r="L20" s="68"/>
      <c r="M20" s="68"/>
      <c r="N20" s="69"/>
      <c r="O20" s="67" t="s">
        <v>33</v>
      </c>
      <c r="P20" s="68"/>
      <c r="Q20" s="68"/>
      <c r="R20" s="68"/>
      <c r="S20" s="69"/>
      <c r="T20" s="67" t="s">
        <v>33</v>
      </c>
      <c r="U20" s="68"/>
      <c r="V20" s="68"/>
      <c r="W20" s="68"/>
      <c r="X20" s="69"/>
    </row>
    <row r="21" spans="1:24" ht="15.6" customHeight="1" x14ac:dyDescent="0.2">
      <c r="A21" s="35">
        <v>15</v>
      </c>
      <c r="B21" s="70" t="s">
        <v>34</v>
      </c>
      <c r="C21" s="37" t="s">
        <v>19</v>
      </c>
      <c r="D21" s="38">
        <v>2</v>
      </c>
      <c r="E21" s="39">
        <v>401882.35</v>
      </c>
      <c r="F21" s="40">
        <v>0.19</v>
      </c>
      <c r="G21" s="41">
        <f t="shared" si="1"/>
        <v>76357.646500000003</v>
      </c>
      <c r="H21" s="41">
        <f t="shared" si="2"/>
        <v>478239.99650000001</v>
      </c>
      <c r="I21" s="42">
        <f t="shared" si="3"/>
        <v>956479.99300000002</v>
      </c>
      <c r="J21" s="43">
        <v>401882.35</v>
      </c>
      <c r="K21" s="44">
        <v>0.19</v>
      </c>
      <c r="L21" s="43">
        <f t="shared" si="4"/>
        <v>76357.646500000003</v>
      </c>
      <c r="M21" s="43">
        <f t="shared" si="5"/>
        <v>478239.99650000001</v>
      </c>
      <c r="N21" s="45">
        <f>M21*D21</f>
        <v>956479.99300000002</v>
      </c>
      <c r="O21" s="46">
        <v>103400</v>
      </c>
      <c r="P21" s="47">
        <v>0.19</v>
      </c>
      <c r="Q21" s="46">
        <f t="shared" si="7"/>
        <v>19646</v>
      </c>
      <c r="R21" s="46">
        <f t="shared" si="8"/>
        <v>123046</v>
      </c>
      <c r="S21" s="46">
        <f t="shared" si="9"/>
        <v>246092</v>
      </c>
      <c r="T21" s="48">
        <f t="shared" ref="T21:T38" si="13">AVERAGE(E21,J21,O21)</f>
        <v>302388.23333333334</v>
      </c>
      <c r="U21" s="40">
        <v>0.19</v>
      </c>
      <c r="V21" s="48">
        <f>T21*$U$21</f>
        <v>57453.764333333333</v>
      </c>
      <c r="W21" s="48">
        <f>T21+V21</f>
        <v>359841.99766666669</v>
      </c>
      <c r="X21" s="48">
        <f t="shared" si="12"/>
        <v>719683.99533333338</v>
      </c>
    </row>
    <row r="22" spans="1:24" ht="15.6" customHeight="1" x14ac:dyDescent="0.2">
      <c r="A22" s="35">
        <v>16</v>
      </c>
      <c r="B22" s="70" t="s">
        <v>35</v>
      </c>
      <c r="C22" s="37" t="s">
        <v>19</v>
      </c>
      <c r="D22" s="38">
        <v>6</v>
      </c>
      <c r="E22" s="39">
        <v>717647.06</v>
      </c>
      <c r="F22" s="40">
        <v>0.19</v>
      </c>
      <c r="G22" s="41">
        <f t="shared" si="1"/>
        <v>136352.94140000001</v>
      </c>
      <c r="H22" s="41">
        <f t="shared" si="2"/>
        <v>854000.00140000007</v>
      </c>
      <c r="I22" s="42">
        <f t="shared" si="3"/>
        <v>5124000.0084000006</v>
      </c>
      <c r="J22" s="43">
        <v>717647.06</v>
      </c>
      <c r="K22" s="44">
        <v>0.19</v>
      </c>
      <c r="L22" s="43">
        <f t="shared" si="4"/>
        <v>136352.94140000001</v>
      </c>
      <c r="M22" s="43">
        <f t="shared" si="5"/>
        <v>854000.00140000007</v>
      </c>
      <c r="N22" s="45">
        <f t="shared" ref="N22:N38" si="14">M22*D22</f>
        <v>5124000.0084000006</v>
      </c>
      <c r="O22" s="46">
        <v>145000</v>
      </c>
      <c r="P22" s="47">
        <v>0.19</v>
      </c>
      <c r="Q22" s="46">
        <f t="shared" si="7"/>
        <v>27550</v>
      </c>
      <c r="R22" s="46">
        <f t="shared" si="8"/>
        <v>172550</v>
      </c>
      <c r="S22" s="46">
        <f t="shared" si="9"/>
        <v>1035300</v>
      </c>
      <c r="T22" s="48">
        <f t="shared" si="13"/>
        <v>526764.70666666667</v>
      </c>
      <c r="U22" s="40">
        <v>0.19</v>
      </c>
      <c r="V22" s="48">
        <f t="shared" ref="V22:V38" si="15">T22*$U$21</f>
        <v>100085.29426666666</v>
      </c>
      <c r="W22" s="48">
        <f t="shared" ref="W22:W38" si="16">T22+V22</f>
        <v>626850.0009333333</v>
      </c>
      <c r="X22" s="48">
        <f t="shared" si="12"/>
        <v>3761100.0055999998</v>
      </c>
    </row>
    <row r="23" spans="1:24" ht="338.45" customHeight="1" x14ac:dyDescent="0.2">
      <c r="A23" s="35">
        <v>17</v>
      </c>
      <c r="B23" s="49" t="s">
        <v>36</v>
      </c>
      <c r="C23" s="37" t="s">
        <v>19</v>
      </c>
      <c r="D23" s="38">
        <v>1</v>
      </c>
      <c r="E23" s="50">
        <v>1515670.59</v>
      </c>
      <c r="F23" s="40">
        <v>0.19</v>
      </c>
      <c r="G23" s="41">
        <f t="shared" si="1"/>
        <v>287977.41210000002</v>
      </c>
      <c r="H23" s="41">
        <f t="shared" si="2"/>
        <v>1803648.0021000002</v>
      </c>
      <c r="I23" s="42">
        <f t="shared" si="3"/>
        <v>1803648.0021000002</v>
      </c>
      <c r="J23" s="71">
        <v>1515670.56</v>
      </c>
      <c r="K23" s="44">
        <v>0.19</v>
      </c>
      <c r="L23" s="43">
        <f t="shared" si="4"/>
        <v>287977.40640000004</v>
      </c>
      <c r="M23" s="43">
        <f t="shared" si="5"/>
        <v>1803647.9664</v>
      </c>
      <c r="N23" s="45">
        <f t="shared" si="14"/>
        <v>1803647.9664</v>
      </c>
      <c r="O23" s="46">
        <v>866700</v>
      </c>
      <c r="P23" s="47">
        <v>0.19</v>
      </c>
      <c r="Q23" s="46">
        <f t="shared" si="7"/>
        <v>164673</v>
      </c>
      <c r="R23" s="46">
        <f t="shared" si="8"/>
        <v>1031373</v>
      </c>
      <c r="S23" s="46">
        <f t="shared" si="9"/>
        <v>1031373</v>
      </c>
      <c r="T23" s="48">
        <f t="shared" si="13"/>
        <v>1299347.05</v>
      </c>
      <c r="U23" s="40">
        <v>0.19</v>
      </c>
      <c r="V23" s="48">
        <f t="shared" si="15"/>
        <v>246875.93950000001</v>
      </c>
      <c r="W23" s="48">
        <f t="shared" si="16"/>
        <v>1546222.9895000001</v>
      </c>
      <c r="X23" s="48">
        <f t="shared" si="12"/>
        <v>1546222.9895000001</v>
      </c>
    </row>
    <row r="24" spans="1:24" ht="114" customHeight="1" x14ac:dyDescent="0.2">
      <c r="A24" s="35">
        <v>18</v>
      </c>
      <c r="B24" s="49" t="s">
        <v>37</v>
      </c>
      <c r="C24" s="37" t="s">
        <v>19</v>
      </c>
      <c r="D24" s="38">
        <v>55</v>
      </c>
      <c r="E24" s="39">
        <v>306865.88</v>
      </c>
      <c r="F24" s="40">
        <v>0.19</v>
      </c>
      <c r="G24" s="41">
        <f t="shared" si="1"/>
        <v>58304.517200000002</v>
      </c>
      <c r="H24" s="41">
        <f t="shared" si="2"/>
        <v>365170.39720000001</v>
      </c>
      <c r="I24" s="42">
        <f t="shared" si="3"/>
        <v>20084371.846000001</v>
      </c>
      <c r="J24" s="54">
        <v>306865.88</v>
      </c>
      <c r="K24" s="72">
        <v>0.19</v>
      </c>
      <c r="L24" s="43">
        <f t="shared" si="4"/>
        <v>58304.517200000002</v>
      </c>
      <c r="M24" s="43">
        <f t="shared" si="5"/>
        <v>365170.39720000001</v>
      </c>
      <c r="N24" s="45">
        <f t="shared" si="14"/>
        <v>20084371.846000001</v>
      </c>
      <c r="O24" s="46">
        <v>1033300</v>
      </c>
      <c r="P24" s="47">
        <v>0.19</v>
      </c>
      <c r="Q24" s="46">
        <f t="shared" si="7"/>
        <v>196327</v>
      </c>
      <c r="R24" s="46">
        <f t="shared" si="8"/>
        <v>1229627</v>
      </c>
      <c r="S24" s="46">
        <f t="shared" si="9"/>
        <v>67629485</v>
      </c>
      <c r="T24" s="48">
        <f t="shared" si="13"/>
        <v>549010.58666666667</v>
      </c>
      <c r="U24" s="40">
        <v>0.19</v>
      </c>
      <c r="V24" s="48">
        <f t="shared" si="15"/>
        <v>104312.01146666666</v>
      </c>
      <c r="W24" s="48">
        <f t="shared" si="16"/>
        <v>653322.59813333338</v>
      </c>
      <c r="X24" s="48">
        <f t="shared" si="12"/>
        <v>35932742.897333339</v>
      </c>
    </row>
    <row r="25" spans="1:24" ht="34.5" customHeight="1" x14ac:dyDescent="0.2">
      <c r="A25" s="35">
        <v>19</v>
      </c>
      <c r="B25" s="36" t="s">
        <v>38</v>
      </c>
      <c r="C25" s="37" t="s">
        <v>19</v>
      </c>
      <c r="D25" s="53">
        <v>8000</v>
      </c>
      <c r="E25" s="39">
        <v>1578.82</v>
      </c>
      <c r="F25" s="40">
        <v>0.19</v>
      </c>
      <c r="G25" s="41">
        <f t="shared" si="1"/>
        <v>299.97579999999999</v>
      </c>
      <c r="H25" s="41">
        <f t="shared" si="2"/>
        <v>1878.7957999999999</v>
      </c>
      <c r="I25" s="42">
        <f t="shared" si="3"/>
        <v>15030366.399999999</v>
      </c>
      <c r="J25" s="54">
        <v>1578.82</v>
      </c>
      <c r="K25" s="73">
        <v>0.19</v>
      </c>
      <c r="L25" s="43">
        <f t="shared" si="4"/>
        <v>299.97579999999999</v>
      </c>
      <c r="M25" s="43">
        <f t="shared" si="5"/>
        <v>1878.7957999999999</v>
      </c>
      <c r="N25" s="45">
        <f t="shared" si="14"/>
        <v>15030366.399999999</v>
      </c>
      <c r="O25" s="46">
        <v>1000</v>
      </c>
      <c r="P25" s="57">
        <v>0.19</v>
      </c>
      <c r="Q25" s="46">
        <f t="shared" si="7"/>
        <v>190</v>
      </c>
      <c r="R25" s="46">
        <f t="shared" si="8"/>
        <v>1190</v>
      </c>
      <c r="S25" s="46">
        <f t="shared" si="9"/>
        <v>9520000</v>
      </c>
      <c r="T25" s="48">
        <f t="shared" si="13"/>
        <v>1385.8799999999999</v>
      </c>
      <c r="U25" s="40">
        <v>0.19</v>
      </c>
      <c r="V25" s="48">
        <f t="shared" si="15"/>
        <v>263.31719999999996</v>
      </c>
      <c r="W25" s="48">
        <f t="shared" si="16"/>
        <v>1649.1971999999998</v>
      </c>
      <c r="X25" s="48">
        <f t="shared" si="12"/>
        <v>13193577.6</v>
      </c>
    </row>
    <row r="26" spans="1:24" ht="15.6" customHeight="1" x14ac:dyDescent="0.2">
      <c r="A26" s="35">
        <v>20</v>
      </c>
      <c r="B26" s="36" t="s">
        <v>39</v>
      </c>
      <c r="C26" s="37" t="s">
        <v>19</v>
      </c>
      <c r="D26" s="38">
        <v>200</v>
      </c>
      <c r="E26" s="39">
        <v>4018.82</v>
      </c>
      <c r="F26" s="40">
        <v>0.19</v>
      </c>
      <c r="G26" s="41">
        <f t="shared" si="1"/>
        <v>763.57580000000007</v>
      </c>
      <c r="H26" s="41">
        <f t="shared" si="2"/>
        <v>4782.3958000000002</v>
      </c>
      <c r="I26" s="42">
        <f t="shared" si="3"/>
        <v>956479.16</v>
      </c>
      <c r="J26" s="54">
        <v>4018.82</v>
      </c>
      <c r="K26" s="73">
        <v>0.19</v>
      </c>
      <c r="L26" s="43">
        <f t="shared" si="4"/>
        <v>763.57580000000007</v>
      </c>
      <c r="M26" s="43">
        <f t="shared" si="5"/>
        <v>4782.3958000000002</v>
      </c>
      <c r="N26" s="45">
        <f t="shared" si="14"/>
        <v>956479.16</v>
      </c>
      <c r="O26" s="46">
        <v>17000</v>
      </c>
      <c r="P26" s="47">
        <v>0.19</v>
      </c>
      <c r="Q26" s="46">
        <f t="shared" si="7"/>
        <v>3230</v>
      </c>
      <c r="R26" s="46">
        <f t="shared" si="8"/>
        <v>20230</v>
      </c>
      <c r="S26" s="46">
        <f t="shared" si="9"/>
        <v>4046000</v>
      </c>
      <c r="T26" s="48">
        <f t="shared" si="13"/>
        <v>8345.8799999999992</v>
      </c>
      <c r="U26" s="40">
        <v>0.19</v>
      </c>
      <c r="V26" s="48">
        <f t="shared" si="15"/>
        <v>1585.7171999999998</v>
      </c>
      <c r="W26" s="48">
        <f t="shared" si="16"/>
        <v>9931.5971999999983</v>
      </c>
      <c r="X26" s="48">
        <f t="shared" si="12"/>
        <v>1986319.4399999997</v>
      </c>
    </row>
    <row r="27" spans="1:24" ht="15.6" customHeight="1" x14ac:dyDescent="0.2">
      <c r="A27" s="35">
        <v>21</v>
      </c>
      <c r="B27" s="36" t="s">
        <v>40</v>
      </c>
      <c r="C27" s="37" t="s">
        <v>19</v>
      </c>
      <c r="D27" s="38">
        <v>300</v>
      </c>
      <c r="E27" s="39">
        <v>3731.76</v>
      </c>
      <c r="F27" s="40">
        <v>0.19</v>
      </c>
      <c r="G27" s="41">
        <f t="shared" si="1"/>
        <v>709.03440000000001</v>
      </c>
      <c r="H27" s="41">
        <f t="shared" si="2"/>
        <v>4440.7944000000007</v>
      </c>
      <c r="I27" s="42">
        <f t="shared" si="3"/>
        <v>1332238.3200000003</v>
      </c>
      <c r="J27" s="54">
        <v>3731.76</v>
      </c>
      <c r="K27" s="73">
        <v>0.19</v>
      </c>
      <c r="L27" s="43">
        <f t="shared" si="4"/>
        <v>709.03440000000001</v>
      </c>
      <c r="M27" s="43">
        <f t="shared" si="5"/>
        <v>4440.7944000000007</v>
      </c>
      <c r="N27" s="45">
        <f t="shared" si="14"/>
        <v>1332238.3200000003</v>
      </c>
      <c r="O27" s="46">
        <v>12500</v>
      </c>
      <c r="P27" s="47">
        <v>0.19</v>
      </c>
      <c r="Q27" s="46">
        <f t="shared" si="7"/>
        <v>2375</v>
      </c>
      <c r="R27" s="46">
        <f t="shared" si="8"/>
        <v>14875</v>
      </c>
      <c r="S27" s="46">
        <f t="shared" si="9"/>
        <v>4462500</v>
      </c>
      <c r="T27" s="48">
        <f t="shared" si="13"/>
        <v>6654.5066666666671</v>
      </c>
      <c r="U27" s="40">
        <v>0.19</v>
      </c>
      <c r="V27" s="48">
        <f t="shared" si="15"/>
        <v>1264.3562666666667</v>
      </c>
      <c r="W27" s="48">
        <f t="shared" si="16"/>
        <v>7918.8629333333338</v>
      </c>
      <c r="X27" s="48">
        <f t="shared" si="12"/>
        <v>2375658.8800000004</v>
      </c>
    </row>
    <row r="28" spans="1:24" ht="22.5" customHeight="1" x14ac:dyDescent="0.2">
      <c r="A28" s="35">
        <v>22</v>
      </c>
      <c r="B28" s="36" t="s">
        <v>41</v>
      </c>
      <c r="C28" s="37" t="s">
        <v>19</v>
      </c>
      <c r="D28" s="38">
        <v>400</v>
      </c>
      <c r="E28" s="39">
        <v>35882.35</v>
      </c>
      <c r="F28" s="40">
        <v>0.19</v>
      </c>
      <c r="G28" s="41">
        <f t="shared" si="1"/>
        <v>6817.6464999999998</v>
      </c>
      <c r="H28" s="41">
        <f t="shared" si="2"/>
        <v>42699.996500000001</v>
      </c>
      <c r="I28" s="42">
        <f t="shared" si="3"/>
        <v>17079998.600000001</v>
      </c>
      <c r="J28" s="54">
        <v>35882.35</v>
      </c>
      <c r="K28" s="73">
        <v>0.19</v>
      </c>
      <c r="L28" s="43">
        <f t="shared" si="4"/>
        <v>6817.6464999999998</v>
      </c>
      <c r="M28" s="43">
        <f t="shared" si="5"/>
        <v>42699.996500000001</v>
      </c>
      <c r="N28" s="45">
        <f t="shared" si="14"/>
        <v>17079998.600000001</v>
      </c>
      <c r="O28" s="46">
        <v>20000</v>
      </c>
      <c r="P28" s="47">
        <v>0.19</v>
      </c>
      <c r="Q28" s="46">
        <f t="shared" si="7"/>
        <v>3800</v>
      </c>
      <c r="R28" s="46">
        <f t="shared" si="8"/>
        <v>23800</v>
      </c>
      <c r="S28" s="46">
        <f t="shared" si="9"/>
        <v>9520000</v>
      </c>
      <c r="T28" s="48">
        <f t="shared" si="13"/>
        <v>30588.233333333334</v>
      </c>
      <c r="U28" s="40">
        <v>0.19</v>
      </c>
      <c r="V28" s="48">
        <f t="shared" si="15"/>
        <v>5811.7643333333335</v>
      </c>
      <c r="W28" s="48">
        <f t="shared" si="16"/>
        <v>36399.99766666667</v>
      </c>
      <c r="X28" s="48">
        <f t="shared" si="12"/>
        <v>14559999.066666668</v>
      </c>
    </row>
    <row r="29" spans="1:24" ht="18.75" customHeight="1" x14ac:dyDescent="0.2">
      <c r="A29" s="35">
        <v>23</v>
      </c>
      <c r="B29" s="36" t="s">
        <v>42</v>
      </c>
      <c r="C29" s="37" t="s">
        <v>19</v>
      </c>
      <c r="D29" s="38">
        <v>400</v>
      </c>
      <c r="E29" s="39">
        <v>35882.35</v>
      </c>
      <c r="F29" s="40">
        <v>0.19</v>
      </c>
      <c r="G29" s="41">
        <f t="shared" si="1"/>
        <v>6817.6464999999998</v>
      </c>
      <c r="H29" s="41">
        <f t="shared" si="2"/>
        <v>42699.996500000001</v>
      </c>
      <c r="I29" s="42">
        <f t="shared" si="3"/>
        <v>17079998.600000001</v>
      </c>
      <c r="J29" s="54">
        <v>35882.35</v>
      </c>
      <c r="K29" s="73">
        <v>0.19</v>
      </c>
      <c r="L29" s="43">
        <f t="shared" si="4"/>
        <v>6817.6464999999998</v>
      </c>
      <c r="M29" s="43">
        <f t="shared" si="5"/>
        <v>42699.996500000001</v>
      </c>
      <c r="N29" s="45">
        <f t="shared" si="14"/>
        <v>17079998.600000001</v>
      </c>
      <c r="O29" s="46">
        <v>23700</v>
      </c>
      <c r="P29" s="47">
        <v>0.19</v>
      </c>
      <c r="Q29" s="46">
        <f t="shared" si="7"/>
        <v>4503</v>
      </c>
      <c r="R29" s="46">
        <f t="shared" si="8"/>
        <v>28203</v>
      </c>
      <c r="S29" s="46">
        <f t="shared" si="9"/>
        <v>11281200</v>
      </c>
      <c r="T29" s="48">
        <f t="shared" si="13"/>
        <v>31821.566666666666</v>
      </c>
      <c r="U29" s="40">
        <v>0.19</v>
      </c>
      <c r="V29" s="48">
        <f t="shared" si="15"/>
        <v>6046.0976666666666</v>
      </c>
      <c r="W29" s="48">
        <f t="shared" si="16"/>
        <v>37867.664333333334</v>
      </c>
      <c r="X29" s="48">
        <f t="shared" si="12"/>
        <v>15147065.733333334</v>
      </c>
    </row>
    <row r="30" spans="1:24" ht="19.5" customHeight="1" x14ac:dyDescent="0.2">
      <c r="A30" s="35">
        <v>24</v>
      </c>
      <c r="B30" s="36" t="s">
        <v>43</v>
      </c>
      <c r="C30" s="37" t="s">
        <v>19</v>
      </c>
      <c r="D30" s="38">
        <v>400</v>
      </c>
      <c r="E30" s="39">
        <v>41623.53</v>
      </c>
      <c r="F30" s="40">
        <v>0.19</v>
      </c>
      <c r="G30" s="41">
        <f t="shared" si="1"/>
        <v>7908.4706999999999</v>
      </c>
      <c r="H30" s="41">
        <f t="shared" si="2"/>
        <v>49532.000699999997</v>
      </c>
      <c r="I30" s="42">
        <f t="shared" si="3"/>
        <v>19812800.279999997</v>
      </c>
      <c r="J30" s="54">
        <v>41623.53</v>
      </c>
      <c r="K30" s="73">
        <v>0.19</v>
      </c>
      <c r="L30" s="43">
        <f t="shared" si="4"/>
        <v>7908.4706999999999</v>
      </c>
      <c r="M30" s="43">
        <f t="shared" si="5"/>
        <v>49532.000699999997</v>
      </c>
      <c r="N30" s="45">
        <f t="shared" si="14"/>
        <v>19812800.279999997</v>
      </c>
      <c r="O30" s="46">
        <v>25400</v>
      </c>
      <c r="P30" s="47">
        <v>0.19</v>
      </c>
      <c r="Q30" s="46">
        <f t="shared" si="7"/>
        <v>4826</v>
      </c>
      <c r="R30" s="46">
        <f t="shared" si="8"/>
        <v>30226</v>
      </c>
      <c r="S30" s="46">
        <f t="shared" si="9"/>
        <v>12090400</v>
      </c>
      <c r="T30" s="48">
        <f t="shared" si="13"/>
        <v>36215.686666666668</v>
      </c>
      <c r="U30" s="40">
        <v>0.19</v>
      </c>
      <c r="V30" s="48">
        <f t="shared" si="15"/>
        <v>6880.9804666666669</v>
      </c>
      <c r="W30" s="48">
        <f t="shared" si="16"/>
        <v>43096.667133333336</v>
      </c>
      <c r="X30" s="48">
        <f t="shared" si="12"/>
        <v>17238666.853333335</v>
      </c>
    </row>
    <row r="31" spans="1:24" ht="15.6" customHeight="1" x14ac:dyDescent="0.2">
      <c r="A31" s="35">
        <v>25</v>
      </c>
      <c r="B31" s="36" t="s">
        <v>44</v>
      </c>
      <c r="C31" s="37" t="s">
        <v>19</v>
      </c>
      <c r="D31" s="38">
        <v>200</v>
      </c>
      <c r="E31" s="39">
        <v>50091.76</v>
      </c>
      <c r="F31" s="40">
        <v>0.19</v>
      </c>
      <c r="G31" s="41">
        <f t="shared" si="1"/>
        <v>9517.4344000000001</v>
      </c>
      <c r="H31" s="41">
        <f t="shared" si="2"/>
        <v>59609.1944</v>
      </c>
      <c r="I31" s="42">
        <f t="shared" si="3"/>
        <v>11921838.880000001</v>
      </c>
      <c r="J31" s="54">
        <v>50091.76</v>
      </c>
      <c r="K31" s="73">
        <v>0.19</v>
      </c>
      <c r="L31" s="43">
        <f t="shared" si="4"/>
        <v>9517.4344000000001</v>
      </c>
      <c r="M31" s="43">
        <f t="shared" si="5"/>
        <v>59609.1944</v>
      </c>
      <c r="N31" s="45">
        <f t="shared" si="14"/>
        <v>11921838.880000001</v>
      </c>
      <c r="O31" s="46">
        <v>20500</v>
      </c>
      <c r="P31" s="47">
        <v>0.19</v>
      </c>
      <c r="Q31" s="46">
        <f t="shared" si="7"/>
        <v>3895</v>
      </c>
      <c r="R31" s="46">
        <f t="shared" si="8"/>
        <v>24395</v>
      </c>
      <c r="S31" s="46">
        <f t="shared" si="9"/>
        <v>4879000</v>
      </c>
      <c r="T31" s="48">
        <f t="shared" si="13"/>
        <v>40227.840000000004</v>
      </c>
      <c r="U31" s="40">
        <v>0.19</v>
      </c>
      <c r="V31" s="48">
        <f t="shared" si="15"/>
        <v>7643.289600000001</v>
      </c>
      <c r="W31" s="48">
        <f t="shared" si="16"/>
        <v>47871.129600000007</v>
      </c>
      <c r="X31" s="48">
        <f t="shared" si="12"/>
        <v>9574225.9200000018</v>
      </c>
    </row>
    <row r="32" spans="1:24" ht="15.2" customHeight="1" x14ac:dyDescent="0.2">
      <c r="A32" s="58">
        <v>26</v>
      </c>
      <c r="B32" s="59" t="s">
        <v>45</v>
      </c>
      <c r="C32" s="60" t="s">
        <v>19</v>
      </c>
      <c r="D32" s="38">
        <v>3</v>
      </c>
      <c r="E32" s="61">
        <v>251176.47</v>
      </c>
      <c r="F32" s="62">
        <v>0.19</v>
      </c>
      <c r="G32" s="41">
        <f t="shared" si="1"/>
        <v>47723.529300000002</v>
      </c>
      <c r="H32" s="41">
        <f t="shared" si="2"/>
        <v>298899.99930000002</v>
      </c>
      <c r="I32" s="42">
        <f t="shared" si="3"/>
        <v>896699.99790000007</v>
      </c>
      <c r="J32" s="54">
        <v>251176.47</v>
      </c>
      <c r="K32" s="73">
        <v>0.19</v>
      </c>
      <c r="L32" s="43">
        <f t="shared" si="4"/>
        <v>47723.529300000002</v>
      </c>
      <c r="M32" s="43">
        <f t="shared" si="5"/>
        <v>298899.99930000002</v>
      </c>
      <c r="N32" s="45">
        <f t="shared" si="14"/>
        <v>896699.99790000007</v>
      </c>
      <c r="O32" s="46">
        <v>700000</v>
      </c>
      <c r="P32" s="47">
        <v>0.19</v>
      </c>
      <c r="Q32" s="46">
        <f t="shared" si="7"/>
        <v>133000</v>
      </c>
      <c r="R32" s="46">
        <f t="shared" si="8"/>
        <v>833000</v>
      </c>
      <c r="S32" s="46">
        <f t="shared" si="9"/>
        <v>2499000</v>
      </c>
      <c r="T32" s="48">
        <f t="shared" si="13"/>
        <v>400784.3133333333</v>
      </c>
      <c r="U32" s="40">
        <v>0.19</v>
      </c>
      <c r="V32" s="48">
        <f t="shared" si="15"/>
        <v>76149.019533333325</v>
      </c>
      <c r="W32" s="48">
        <f t="shared" si="16"/>
        <v>476933.33286666661</v>
      </c>
      <c r="X32" s="48">
        <f t="shared" si="12"/>
        <v>1430799.9985999998</v>
      </c>
    </row>
    <row r="33" spans="1:24" ht="15.6" customHeight="1" x14ac:dyDescent="0.2">
      <c r="A33" s="35">
        <v>27</v>
      </c>
      <c r="B33" s="36" t="s">
        <v>46</v>
      </c>
      <c r="C33" s="37" t="s">
        <v>19</v>
      </c>
      <c r="D33" s="38">
        <v>3</v>
      </c>
      <c r="E33" s="39">
        <v>113388.24</v>
      </c>
      <c r="F33" s="40">
        <v>0.19</v>
      </c>
      <c r="G33" s="41">
        <f t="shared" si="1"/>
        <v>21543.765600000002</v>
      </c>
      <c r="H33" s="41">
        <f t="shared" si="2"/>
        <v>134932.0056</v>
      </c>
      <c r="I33" s="42">
        <f t="shared" si="3"/>
        <v>404796.01679999998</v>
      </c>
      <c r="J33" s="54">
        <v>113388.24</v>
      </c>
      <c r="K33" s="73">
        <v>0.19</v>
      </c>
      <c r="L33" s="43">
        <f t="shared" si="4"/>
        <v>21543.765600000002</v>
      </c>
      <c r="M33" s="43">
        <f t="shared" si="5"/>
        <v>134932.0056</v>
      </c>
      <c r="N33" s="45">
        <f t="shared" si="14"/>
        <v>404796.01679999998</v>
      </c>
      <c r="O33" s="46">
        <v>120000</v>
      </c>
      <c r="P33" s="47">
        <v>0.19</v>
      </c>
      <c r="Q33" s="46">
        <f t="shared" si="7"/>
        <v>22800</v>
      </c>
      <c r="R33" s="46">
        <f t="shared" si="8"/>
        <v>142800</v>
      </c>
      <c r="S33" s="46">
        <f t="shared" si="9"/>
        <v>428400</v>
      </c>
      <c r="T33" s="48">
        <f t="shared" si="13"/>
        <v>115592.15999999999</v>
      </c>
      <c r="U33" s="40">
        <v>0.19</v>
      </c>
      <c r="V33" s="48">
        <f t="shared" si="15"/>
        <v>21962.510399999999</v>
      </c>
      <c r="W33" s="48">
        <f t="shared" si="16"/>
        <v>137554.6704</v>
      </c>
      <c r="X33" s="48">
        <f t="shared" si="12"/>
        <v>412664.01120000001</v>
      </c>
    </row>
    <row r="34" spans="1:24" ht="15.6" customHeight="1" x14ac:dyDescent="0.2">
      <c r="A34" s="35">
        <v>28</v>
      </c>
      <c r="B34" s="36" t="s">
        <v>47</v>
      </c>
      <c r="C34" s="37" t="s">
        <v>19</v>
      </c>
      <c r="D34" s="38">
        <v>3</v>
      </c>
      <c r="E34" s="39">
        <v>47364.71</v>
      </c>
      <c r="F34" s="40">
        <v>0.19</v>
      </c>
      <c r="G34" s="41">
        <f t="shared" si="1"/>
        <v>8999.2949000000008</v>
      </c>
      <c r="H34" s="41">
        <f t="shared" si="2"/>
        <v>56364.0049</v>
      </c>
      <c r="I34" s="42">
        <f t="shared" si="3"/>
        <v>169092.0147</v>
      </c>
      <c r="J34" s="54">
        <v>47364.71</v>
      </c>
      <c r="K34" s="73">
        <v>0.19</v>
      </c>
      <c r="L34" s="43">
        <f t="shared" si="4"/>
        <v>8999.2949000000008</v>
      </c>
      <c r="M34" s="43">
        <f t="shared" si="5"/>
        <v>56364.0049</v>
      </c>
      <c r="N34" s="45">
        <f t="shared" si="14"/>
        <v>169092.0147</v>
      </c>
      <c r="O34" s="46">
        <v>36700</v>
      </c>
      <c r="P34" s="47">
        <v>0.19</v>
      </c>
      <c r="Q34" s="46">
        <f t="shared" si="7"/>
        <v>6973</v>
      </c>
      <c r="R34" s="46">
        <f t="shared" si="8"/>
        <v>43673</v>
      </c>
      <c r="S34" s="46">
        <f t="shared" si="9"/>
        <v>131019</v>
      </c>
      <c r="T34" s="48">
        <f t="shared" si="13"/>
        <v>43809.806666666664</v>
      </c>
      <c r="U34" s="40">
        <v>0.19</v>
      </c>
      <c r="V34" s="48">
        <f t="shared" si="15"/>
        <v>8323.8632666666654</v>
      </c>
      <c r="W34" s="48">
        <f t="shared" si="16"/>
        <v>52133.669933333331</v>
      </c>
      <c r="X34" s="48">
        <f t="shared" si="12"/>
        <v>156401.0098</v>
      </c>
    </row>
    <row r="35" spans="1:24" ht="15.6" customHeight="1" x14ac:dyDescent="0.2">
      <c r="A35" s="35">
        <v>29</v>
      </c>
      <c r="B35" s="36" t="s">
        <v>48</v>
      </c>
      <c r="C35" s="37" t="s">
        <v>19</v>
      </c>
      <c r="D35" s="38">
        <v>3</v>
      </c>
      <c r="E35" s="39">
        <v>81811.759999999995</v>
      </c>
      <c r="F35" s="40">
        <v>0.19</v>
      </c>
      <c r="G35" s="41">
        <f t="shared" si="1"/>
        <v>15544.234399999999</v>
      </c>
      <c r="H35" s="41">
        <f t="shared" si="2"/>
        <v>97355.994399999996</v>
      </c>
      <c r="I35" s="42">
        <f t="shared" si="3"/>
        <v>292067.98320000002</v>
      </c>
      <c r="J35" s="54">
        <v>81811.759999999995</v>
      </c>
      <c r="K35" s="73">
        <v>0.19</v>
      </c>
      <c r="L35" s="43">
        <f t="shared" si="4"/>
        <v>15544.234399999999</v>
      </c>
      <c r="M35" s="43">
        <f t="shared" si="5"/>
        <v>97355.994399999996</v>
      </c>
      <c r="N35" s="45">
        <f t="shared" si="14"/>
        <v>292067.98320000002</v>
      </c>
      <c r="O35" s="46">
        <v>250000</v>
      </c>
      <c r="P35" s="47">
        <v>0.19</v>
      </c>
      <c r="Q35" s="46">
        <f t="shared" si="7"/>
        <v>47500</v>
      </c>
      <c r="R35" s="46">
        <f t="shared" si="8"/>
        <v>297500</v>
      </c>
      <c r="S35" s="46">
        <f t="shared" si="9"/>
        <v>892500</v>
      </c>
      <c r="T35" s="48">
        <f t="shared" si="13"/>
        <v>137874.50666666668</v>
      </c>
      <c r="U35" s="40">
        <v>0.19</v>
      </c>
      <c r="V35" s="48">
        <f t="shared" si="15"/>
        <v>26196.156266666669</v>
      </c>
      <c r="W35" s="48">
        <f t="shared" si="16"/>
        <v>164070.66293333334</v>
      </c>
      <c r="X35" s="48">
        <f t="shared" si="12"/>
        <v>492211.98880000005</v>
      </c>
    </row>
    <row r="36" spans="1:24" ht="15.6" customHeight="1" x14ac:dyDescent="0.2">
      <c r="A36" s="35">
        <v>30</v>
      </c>
      <c r="B36" s="36" t="s">
        <v>49</v>
      </c>
      <c r="C36" s="37" t="s">
        <v>19</v>
      </c>
      <c r="D36" s="38">
        <v>3</v>
      </c>
      <c r="E36" s="39">
        <v>53105.88</v>
      </c>
      <c r="F36" s="40">
        <v>0.19</v>
      </c>
      <c r="G36" s="41">
        <f t="shared" si="1"/>
        <v>10090.117199999999</v>
      </c>
      <c r="H36" s="41">
        <f t="shared" si="2"/>
        <v>63195.997199999998</v>
      </c>
      <c r="I36" s="42">
        <f t="shared" si="3"/>
        <v>189587.99160000001</v>
      </c>
      <c r="J36" s="54">
        <v>53105.88</v>
      </c>
      <c r="K36" s="73">
        <v>0.19</v>
      </c>
      <c r="L36" s="43">
        <f t="shared" si="4"/>
        <v>10090.117199999999</v>
      </c>
      <c r="M36" s="43">
        <f t="shared" si="5"/>
        <v>63195.997199999998</v>
      </c>
      <c r="N36" s="45">
        <f t="shared" si="14"/>
        <v>189587.99160000001</v>
      </c>
      <c r="O36" s="46">
        <v>136700</v>
      </c>
      <c r="P36" s="47">
        <v>0.19</v>
      </c>
      <c r="Q36" s="46">
        <f t="shared" si="7"/>
        <v>25973</v>
      </c>
      <c r="R36" s="46">
        <f t="shared" si="8"/>
        <v>162673</v>
      </c>
      <c r="S36" s="46">
        <f t="shared" si="9"/>
        <v>488019</v>
      </c>
      <c r="T36" s="48">
        <f t="shared" si="13"/>
        <v>80970.58666666667</v>
      </c>
      <c r="U36" s="40">
        <v>0.19</v>
      </c>
      <c r="V36" s="48">
        <f t="shared" si="15"/>
        <v>15384.411466666668</v>
      </c>
      <c r="W36" s="48">
        <f t="shared" si="16"/>
        <v>96354.998133333342</v>
      </c>
      <c r="X36" s="48">
        <f t="shared" si="12"/>
        <v>289064.99440000003</v>
      </c>
    </row>
    <row r="37" spans="1:24" ht="123" customHeight="1" x14ac:dyDescent="0.2">
      <c r="A37" s="35">
        <v>31</v>
      </c>
      <c r="B37" s="49" t="s">
        <v>50</v>
      </c>
      <c r="C37" s="37" t="s">
        <v>19</v>
      </c>
      <c r="D37" s="38">
        <v>2000</v>
      </c>
      <c r="E37" s="39">
        <v>2727.06</v>
      </c>
      <c r="F37" s="40">
        <v>0.19</v>
      </c>
      <c r="G37" s="41">
        <f t="shared" si="1"/>
        <v>518.14139999999998</v>
      </c>
      <c r="H37" s="41">
        <f t="shared" si="2"/>
        <v>3245.2013999999999</v>
      </c>
      <c r="I37" s="42">
        <f t="shared" si="3"/>
        <v>6490402.7999999998</v>
      </c>
      <c r="J37" s="54">
        <v>2727.06</v>
      </c>
      <c r="K37" s="73">
        <v>0.19</v>
      </c>
      <c r="L37" s="43">
        <f t="shared" si="4"/>
        <v>518.14139999999998</v>
      </c>
      <c r="M37" s="43">
        <f t="shared" si="5"/>
        <v>3245.2013999999999</v>
      </c>
      <c r="N37" s="45">
        <f t="shared" si="14"/>
        <v>6490402.7999999998</v>
      </c>
      <c r="O37" s="46">
        <v>40000</v>
      </c>
      <c r="P37" s="47">
        <v>0.19</v>
      </c>
      <c r="Q37" s="46">
        <f t="shared" si="7"/>
        <v>7600</v>
      </c>
      <c r="R37" s="46">
        <f t="shared" si="8"/>
        <v>47600</v>
      </c>
      <c r="S37" s="46">
        <f t="shared" si="9"/>
        <v>95200000</v>
      </c>
      <c r="T37" s="48">
        <f t="shared" si="13"/>
        <v>15151.373333333335</v>
      </c>
      <c r="U37" s="40">
        <v>0.19</v>
      </c>
      <c r="V37" s="48">
        <f t="shared" si="15"/>
        <v>2878.7609333333335</v>
      </c>
      <c r="W37" s="48">
        <f t="shared" si="16"/>
        <v>18030.134266666668</v>
      </c>
      <c r="X37" s="48">
        <f t="shared" si="12"/>
        <v>36060268.533333339</v>
      </c>
    </row>
    <row r="38" spans="1:24" ht="30" customHeight="1" x14ac:dyDescent="0.2">
      <c r="A38" s="35">
        <v>32</v>
      </c>
      <c r="B38" s="49" t="s">
        <v>51</v>
      </c>
      <c r="C38" s="37" t="s">
        <v>19</v>
      </c>
      <c r="D38" s="38">
        <v>100</v>
      </c>
      <c r="E38" s="39">
        <v>266390.59000000003</v>
      </c>
      <c r="F38" s="40">
        <v>0.19</v>
      </c>
      <c r="G38" s="41">
        <f t="shared" si="1"/>
        <v>50614.212100000004</v>
      </c>
      <c r="H38" s="41">
        <f t="shared" si="2"/>
        <v>317004.80210000003</v>
      </c>
      <c r="I38" s="42">
        <f t="shared" si="3"/>
        <v>31700480.210000005</v>
      </c>
      <c r="J38" s="54">
        <v>266390.59000000003</v>
      </c>
      <c r="K38" s="73">
        <v>0.19</v>
      </c>
      <c r="L38" s="43">
        <f t="shared" si="4"/>
        <v>50614.212100000004</v>
      </c>
      <c r="M38" s="43">
        <f t="shared" si="5"/>
        <v>317004.80210000003</v>
      </c>
      <c r="N38" s="45">
        <f t="shared" si="14"/>
        <v>31700480.210000005</v>
      </c>
      <c r="O38" s="46">
        <v>195000</v>
      </c>
      <c r="P38" s="47">
        <v>0.19</v>
      </c>
      <c r="Q38" s="46">
        <f t="shared" si="7"/>
        <v>37050</v>
      </c>
      <c r="R38" s="46">
        <f t="shared" si="8"/>
        <v>232050</v>
      </c>
      <c r="S38" s="46">
        <f t="shared" si="9"/>
        <v>23205000</v>
      </c>
      <c r="T38" s="48">
        <f t="shared" si="13"/>
        <v>242593.72666666668</v>
      </c>
      <c r="U38" s="40">
        <v>0.19</v>
      </c>
      <c r="V38" s="48">
        <f t="shared" si="15"/>
        <v>46092.808066666672</v>
      </c>
      <c r="W38" s="48">
        <f t="shared" si="16"/>
        <v>288686.53473333333</v>
      </c>
      <c r="X38" s="48">
        <f t="shared" si="12"/>
        <v>28868653.473333333</v>
      </c>
    </row>
    <row r="39" spans="1:24" ht="15.6" customHeight="1" x14ac:dyDescent="0.2">
      <c r="A39" s="74"/>
      <c r="B39" s="75" t="s">
        <v>52</v>
      </c>
      <c r="C39" s="76"/>
      <c r="D39" s="76"/>
      <c r="E39" s="76"/>
      <c r="F39" s="76"/>
      <c r="G39" s="76"/>
      <c r="H39" s="76"/>
      <c r="I39" s="77"/>
      <c r="J39" s="78" t="s">
        <v>52</v>
      </c>
      <c r="K39" s="79"/>
      <c r="L39" s="79"/>
      <c r="M39" s="79"/>
      <c r="N39" s="80"/>
      <c r="O39" s="78" t="s">
        <v>52</v>
      </c>
      <c r="P39" s="79"/>
      <c r="Q39" s="79"/>
      <c r="R39" s="79"/>
      <c r="S39" s="80"/>
      <c r="T39" s="78" t="s">
        <v>52</v>
      </c>
      <c r="U39" s="79"/>
      <c r="V39" s="79"/>
      <c r="W39" s="79"/>
      <c r="X39" s="80"/>
    </row>
    <row r="40" spans="1:24" ht="123" customHeight="1" x14ac:dyDescent="0.2">
      <c r="A40" s="35">
        <v>33</v>
      </c>
      <c r="B40" s="49" t="s">
        <v>53</v>
      </c>
      <c r="C40" s="37" t="s">
        <v>19</v>
      </c>
      <c r="D40" s="38">
        <v>34</v>
      </c>
      <c r="E40" s="39">
        <v>272705.88</v>
      </c>
      <c r="F40" s="40">
        <v>0.19</v>
      </c>
      <c r="G40" s="41">
        <f t="shared" si="1"/>
        <v>51814.117200000001</v>
      </c>
      <c r="H40" s="41">
        <f t="shared" si="2"/>
        <v>324519.99719999998</v>
      </c>
      <c r="I40" s="42">
        <f t="shared" si="3"/>
        <v>11033679.9048</v>
      </c>
      <c r="J40" s="54">
        <v>272705.88</v>
      </c>
      <c r="K40" s="72">
        <v>0.19</v>
      </c>
      <c r="L40" s="43">
        <f t="shared" si="4"/>
        <v>51814.117200000001</v>
      </c>
      <c r="M40" s="43">
        <f t="shared" si="5"/>
        <v>324519.99719999998</v>
      </c>
      <c r="N40" s="45">
        <f>M40*D40</f>
        <v>11033679.9048</v>
      </c>
      <c r="O40" s="46">
        <v>420000</v>
      </c>
      <c r="P40" s="47">
        <v>0.19</v>
      </c>
      <c r="Q40" s="46">
        <f t="shared" si="7"/>
        <v>79800</v>
      </c>
      <c r="R40" s="46">
        <f t="shared" si="8"/>
        <v>499800</v>
      </c>
      <c r="S40" s="46">
        <f>R40*D40</f>
        <v>16993200</v>
      </c>
      <c r="T40" s="48">
        <f t="shared" ref="T40:T69" si="17">AVERAGE(E40,J40,O40)</f>
        <v>321803.92</v>
      </c>
      <c r="U40" s="40">
        <v>0.19</v>
      </c>
      <c r="V40" s="81">
        <f>T40*$U$40</f>
        <v>61142.7448</v>
      </c>
      <c r="W40" s="81">
        <f>T40+V40</f>
        <v>382946.66479999997</v>
      </c>
      <c r="X40" s="48">
        <f>W40*D40</f>
        <v>13020186.6032</v>
      </c>
    </row>
    <row r="41" spans="1:24" ht="100.5" customHeight="1" x14ac:dyDescent="0.2">
      <c r="A41" s="35">
        <v>34</v>
      </c>
      <c r="B41" s="49" t="s">
        <v>54</v>
      </c>
      <c r="C41" s="37" t="s">
        <v>19</v>
      </c>
      <c r="D41" s="38">
        <v>1</v>
      </c>
      <c r="E41" s="39">
        <v>403317.65</v>
      </c>
      <c r="F41" s="40">
        <v>0.19</v>
      </c>
      <c r="G41" s="41">
        <f t="shared" si="1"/>
        <v>76630.353500000012</v>
      </c>
      <c r="H41" s="41">
        <f t="shared" si="2"/>
        <v>479948.00350000005</v>
      </c>
      <c r="I41" s="42">
        <f t="shared" si="3"/>
        <v>479948.00350000005</v>
      </c>
      <c r="J41" s="54">
        <v>403317.65</v>
      </c>
      <c r="K41" s="73">
        <v>0.19</v>
      </c>
      <c r="L41" s="43">
        <f t="shared" si="4"/>
        <v>76630.353500000012</v>
      </c>
      <c r="M41" s="43">
        <f t="shared" si="5"/>
        <v>479948.00350000005</v>
      </c>
      <c r="N41" s="45">
        <f t="shared" ref="N41:N93" si="18">M41*D41</f>
        <v>479948.00350000005</v>
      </c>
      <c r="O41" s="46">
        <v>866000</v>
      </c>
      <c r="P41" s="47">
        <v>0.19</v>
      </c>
      <c r="Q41" s="46">
        <f t="shared" si="7"/>
        <v>164540</v>
      </c>
      <c r="R41" s="46">
        <f t="shared" si="8"/>
        <v>1030540</v>
      </c>
      <c r="S41" s="46">
        <f t="shared" ref="S41:S69" si="19">R41*D41</f>
        <v>1030540</v>
      </c>
      <c r="T41" s="48">
        <f t="shared" si="17"/>
        <v>557545.1</v>
      </c>
      <c r="U41" s="40">
        <v>0.19</v>
      </c>
      <c r="V41" s="81">
        <f t="shared" ref="V41:V69" si="20">T41*$U$40</f>
        <v>105933.569</v>
      </c>
      <c r="W41" s="81">
        <f t="shared" ref="W41:W69" si="21">T41+V41</f>
        <v>663478.66899999999</v>
      </c>
      <c r="X41" s="48">
        <f t="shared" ref="X41:X69" si="22">W41*D41</f>
        <v>663478.66899999999</v>
      </c>
    </row>
    <row r="42" spans="1:24" ht="96.95" customHeight="1" x14ac:dyDescent="0.2">
      <c r="A42" s="35">
        <v>35</v>
      </c>
      <c r="B42" s="49" t="s">
        <v>55</v>
      </c>
      <c r="C42" s="37" t="s">
        <v>19</v>
      </c>
      <c r="D42" s="38">
        <v>2</v>
      </c>
      <c r="E42" s="39">
        <v>450395.29</v>
      </c>
      <c r="F42" s="40">
        <v>0.19</v>
      </c>
      <c r="G42" s="41">
        <f t="shared" si="1"/>
        <v>85575.105100000001</v>
      </c>
      <c r="H42" s="41">
        <f t="shared" si="2"/>
        <v>535970.39509999997</v>
      </c>
      <c r="I42" s="42">
        <f t="shared" si="3"/>
        <v>1071940.7901999999</v>
      </c>
      <c r="J42" s="54">
        <v>450395.29</v>
      </c>
      <c r="K42" s="73">
        <v>0.19</v>
      </c>
      <c r="L42" s="43">
        <f t="shared" si="4"/>
        <v>85575.105100000001</v>
      </c>
      <c r="M42" s="43">
        <f t="shared" si="5"/>
        <v>535970.39509999997</v>
      </c>
      <c r="N42" s="45">
        <f t="shared" si="18"/>
        <v>1071940.7901999999</v>
      </c>
      <c r="O42" s="46">
        <v>866000</v>
      </c>
      <c r="P42" s="47">
        <v>0.19</v>
      </c>
      <c r="Q42" s="46">
        <f t="shared" si="7"/>
        <v>164540</v>
      </c>
      <c r="R42" s="46">
        <f t="shared" si="8"/>
        <v>1030540</v>
      </c>
      <c r="S42" s="46">
        <f t="shared" si="19"/>
        <v>2061080</v>
      </c>
      <c r="T42" s="48">
        <f t="shared" si="17"/>
        <v>588930.19333333336</v>
      </c>
      <c r="U42" s="40">
        <v>0.19</v>
      </c>
      <c r="V42" s="81">
        <f t="shared" si="20"/>
        <v>111896.73673333334</v>
      </c>
      <c r="W42" s="81">
        <f t="shared" si="21"/>
        <v>700826.93006666668</v>
      </c>
      <c r="X42" s="48">
        <f t="shared" si="22"/>
        <v>1401653.8601333334</v>
      </c>
    </row>
    <row r="43" spans="1:24" ht="120.95" customHeight="1" x14ac:dyDescent="0.2">
      <c r="A43" s="58">
        <v>36</v>
      </c>
      <c r="B43" s="82" t="s">
        <v>56</v>
      </c>
      <c r="C43" s="60" t="s">
        <v>19</v>
      </c>
      <c r="D43" s="38">
        <v>2</v>
      </c>
      <c r="E43" s="61">
        <v>48800</v>
      </c>
      <c r="F43" s="62">
        <v>0.19</v>
      </c>
      <c r="G43" s="41">
        <f t="shared" si="1"/>
        <v>9272</v>
      </c>
      <c r="H43" s="41">
        <f t="shared" si="2"/>
        <v>58072</v>
      </c>
      <c r="I43" s="42">
        <f t="shared" si="3"/>
        <v>116144</v>
      </c>
      <c r="J43" s="54">
        <v>48800</v>
      </c>
      <c r="K43" s="73">
        <v>0.19</v>
      </c>
      <c r="L43" s="43">
        <f t="shared" si="4"/>
        <v>9272</v>
      </c>
      <c r="M43" s="43">
        <f t="shared" si="5"/>
        <v>58072</v>
      </c>
      <c r="N43" s="45">
        <f t="shared" si="18"/>
        <v>116144</v>
      </c>
      <c r="O43" s="46">
        <v>208400</v>
      </c>
      <c r="P43" s="47">
        <v>0.19</v>
      </c>
      <c r="Q43" s="46">
        <f t="shared" si="7"/>
        <v>39596</v>
      </c>
      <c r="R43" s="46">
        <f t="shared" si="8"/>
        <v>247996</v>
      </c>
      <c r="S43" s="46">
        <f t="shared" si="19"/>
        <v>495992</v>
      </c>
      <c r="T43" s="48">
        <f t="shared" si="17"/>
        <v>102000</v>
      </c>
      <c r="U43" s="40">
        <v>0.19</v>
      </c>
      <c r="V43" s="81">
        <f t="shared" si="20"/>
        <v>19380</v>
      </c>
      <c r="W43" s="81">
        <f t="shared" si="21"/>
        <v>121380</v>
      </c>
      <c r="X43" s="48">
        <f t="shared" si="22"/>
        <v>242760</v>
      </c>
    </row>
    <row r="44" spans="1:24" ht="161.44999999999999" customHeight="1" x14ac:dyDescent="0.2">
      <c r="A44" s="35">
        <v>37</v>
      </c>
      <c r="B44" s="49" t="s">
        <v>57</v>
      </c>
      <c r="C44" s="37" t="s">
        <v>19</v>
      </c>
      <c r="D44" s="38">
        <v>2</v>
      </c>
      <c r="E44" s="39">
        <v>203811.76</v>
      </c>
      <c r="F44" s="40">
        <v>0.19</v>
      </c>
      <c r="G44" s="41">
        <f t="shared" si="1"/>
        <v>38724.234400000001</v>
      </c>
      <c r="H44" s="41">
        <f t="shared" si="2"/>
        <v>242535.99440000003</v>
      </c>
      <c r="I44" s="42">
        <f t="shared" si="3"/>
        <v>485071.98880000005</v>
      </c>
      <c r="J44" s="54">
        <v>203811.76</v>
      </c>
      <c r="K44" s="73">
        <v>0.19</v>
      </c>
      <c r="L44" s="43">
        <f t="shared" si="4"/>
        <v>38724.234400000001</v>
      </c>
      <c r="M44" s="43">
        <f t="shared" si="5"/>
        <v>242535.99440000003</v>
      </c>
      <c r="N44" s="45">
        <f t="shared" si="18"/>
        <v>485071.98880000005</v>
      </c>
      <c r="O44" s="46">
        <v>366700</v>
      </c>
      <c r="P44" s="47">
        <v>0.19</v>
      </c>
      <c r="Q44" s="46">
        <f t="shared" si="7"/>
        <v>69673</v>
      </c>
      <c r="R44" s="46">
        <f t="shared" si="8"/>
        <v>436373</v>
      </c>
      <c r="S44" s="46">
        <f t="shared" si="19"/>
        <v>872746</v>
      </c>
      <c r="T44" s="48">
        <f t="shared" si="17"/>
        <v>258107.84</v>
      </c>
      <c r="U44" s="40">
        <v>0.19</v>
      </c>
      <c r="V44" s="81">
        <f t="shared" si="20"/>
        <v>49040.489600000001</v>
      </c>
      <c r="W44" s="81">
        <f t="shared" si="21"/>
        <v>307148.3296</v>
      </c>
      <c r="X44" s="48">
        <f t="shared" si="22"/>
        <v>614296.65919999999</v>
      </c>
    </row>
    <row r="45" spans="1:24" ht="56.85" customHeight="1" x14ac:dyDescent="0.2">
      <c r="A45" s="35">
        <v>38</v>
      </c>
      <c r="B45" s="49" t="s">
        <v>58</v>
      </c>
      <c r="C45" s="37" t="s">
        <v>19</v>
      </c>
      <c r="D45" s="38">
        <v>2</v>
      </c>
      <c r="E45" s="39">
        <v>110374.12</v>
      </c>
      <c r="F45" s="40">
        <v>0.19</v>
      </c>
      <c r="G45" s="41">
        <f t="shared" si="1"/>
        <v>20971.0828</v>
      </c>
      <c r="H45" s="41">
        <f t="shared" si="2"/>
        <v>131345.2028</v>
      </c>
      <c r="I45" s="42">
        <f t="shared" si="3"/>
        <v>262690.4056</v>
      </c>
      <c r="J45" s="54">
        <v>110374.12</v>
      </c>
      <c r="K45" s="73">
        <v>0.19</v>
      </c>
      <c r="L45" s="43">
        <f t="shared" si="4"/>
        <v>20971.0828</v>
      </c>
      <c r="M45" s="43">
        <f t="shared" si="5"/>
        <v>131345.2028</v>
      </c>
      <c r="N45" s="45">
        <f t="shared" si="18"/>
        <v>262690.4056</v>
      </c>
      <c r="O45" s="46">
        <v>158400</v>
      </c>
      <c r="P45" s="47">
        <v>0.19</v>
      </c>
      <c r="Q45" s="46">
        <f t="shared" si="7"/>
        <v>30096</v>
      </c>
      <c r="R45" s="46">
        <f t="shared" si="8"/>
        <v>188496</v>
      </c>
      <c r="S45" s="46">
        <f t="shared" si="19"/>
        <v>376992</v>
      </c>
      <c r="T45" s="48">
        <f t="shared" si="17"/>
        <v>126382.74666666666</v>
      </c>
      <c r="U45" s="40">
        <v>0.19</v>
      </c>
      <c r="V45" s="81">
        <f t="shared" si="20"/>
        <v>24012.721866666667</v>
      </c>
      <c r="W45" s="81">
        <f t="shared" si="21"/>
        <v>150395.46853333333</v>
      </c>
      <c r="X45" s="48">
        <f t="shared" si="22"/>
        <v>300790.93706666667</v>
      </c>
    </row>
    <row r="46" spans="1:24" ht="56.85" customHeight="1" x14ac:dyDescent="0.2">
      <c r="A46" s="35">
        <v>39</v>
      </c>
      <c r="B46" s="36" t="s">
        <v>59</v>
      </c>
      <c r="C46" s="37" t="s">
        <v>19</v>
      </c>
      <c r="D46" s="38">
        <v>1</v>
      </c>
      <c r="E46" s="39">
        <v>149270.59</v>
      </c>
      <c r="F46" s="40">
        <v>0.19</v>
      </c>
      <c r="G46" s="41">
        <f t="shared" si="1"/>
        <v>28361.412100000001</v>
      </c>
      <c r="H46" s="41">
        <f t="shared" si="2"/>
        <v>177632.00209999998</v>
      </c>
      <c r="I46" s="42">
        <f t="shared" si="3"/>
        <v>177632.00209999998</v>
      </c>
      <c r="J46" s="54">
        <v>149270.59</v>
      </c>
      <c r="K46" s="73">
        <v>0.19</v>
      </c>
      <c r="L46" s="43">
        <f t="shared" si="4"/>
        <v>28361.412100000001</v>
      </c>
      <c r="M46" s="43">
        <f t="shared" si="5"/>
        <v>177632.00209999998</v>
      </c>
      <c r="N46" s="45">
        <f t="shared" si="18"/>
        <v>177632.00209999998</v>
      </c>
      <c r="O46" s="46">
        <v>158400</v>
      </c>
      <c r="P46" s="47">
        <v>0.19</v>
      </c>
      <c r="Q46" s="46">
        <f t="shared" si="7"/>
        <v>30096</v>
      </c>
      <c r="R46" s="46">
        <f t="shared" si="8"/>
        <v>188496</v>
      </c>
      <c r="S46" s="46">
        <f t="shared" si="19"/>
        <v>188496</v>
      </c>
      <c r="T46" s="48">
        <f t="shared" si="17"/>
        <v>152313.72666666665</v>
      </c>
      <c r="U46" s="40">
        <v>0.19</v>
      </c>
      <c r="V46" s="81">
        <f t="shared" si="20"/>
        <v>28939.608066666664</v>
      </c>
      <c r="W46" s="81">
        <f t="shared" si="21"/>
        <v>181253.33473333332</v>
      </c>
      <c r="X46" s="48">
        <f t="shared" si="22"/>
        <v>181253.33473333332</v>
      </c>
    </row>
    <row r="47" spans="1:24" ht="56.85" customHeight="1" x14ac:dyDescent="0.2">
      <c r="A47" s="35">
        <v>40</v>
      </c>
      <c r="B47" s="49" t="s">
        <v>60</v>
      </c>
      <c r="C47" s="37" t="s">
        <v>19</v>
      </c>
      <c r="D47" s="53">
        <v>2</v>
      </c>
      <c r="E47" s="39">
        <v>71764.710000000006</v>
      </c>
      <c r="F47" s="40">
        <v>0.19</v>
      </c>
      <c r="G47" s="41">
        <f t="shared" si="1"/>
        <v>13635.294900000001</v>
      </c>
      <c r="H47" s="41">
        <f t="shared" si="2"/>
        <v>85400.0049</v>
      </c>
      <c r="I47" s="42">
        <f t="shared" si="3"/>
        <v>170800.0098</v>
      </c>
      <c r="J47" s="54">
        <v>71764.710000000006</v>
      </c>
      <c r="K47" s="73">
        <v>0.19</v>
      </c>
      <c r="L47" s="43">
        <f t="shared" si="4"/>
        <v>13635.294900000001</v>
      </c>
      <c r="M47" s="43">
        <f t="shared" si="5"/>
        <v>85400.0049</v>
      </c>
      <c r="N47" s="45">
        <f t="shared" si="18"/>
        <v>170800.0098</v>
      </c>
      <c r="O47" s="46">
        <v>158400</v>
      </c>
      <c r="P47" s="57">
        <v>0.19</v>
      </c>
      <c r="Q47" s="46">
        <f t="shared" si="7"/>
        <v>30096</v>
      </c>
      <c r="R47" s="46">
        <f t="shared" si="8"/>
        <v>188496</v>
      </c>
      <c r="S47" s="46">
        <f t="shared" si="19"/>
        <v>376992</v>
      </c>
      <c r="T47" s="48">
        <f t="shared" si="17"/>
        <v>100643.14000000001</v>
      </c>
      <c r="U47" s="40">
        <v>0.19</v>
      </c>
      <c r="V47" s="81">
        <f t="shared" si="20"/>
        <v>19122.196600000003</v>
      </c>
      <c r="W47" s="81">
        <f t="shared" si="21"/>
        <v>119765.33660000001</v>
      </c>
      <c r="X47" s="48">
        <f t="shared" si="22"/>
        <v>239530.67320000002</v>
      </c>
    </row>
    <row r="48" spans="1:24" ht="44.25" customHeight="1" x14ac:dyDescent="0.2">
      <c r="A48" s="35">
        <v>41</v>
      </c>
      <c r="B48" s="36" t="s">
        <v>61</v>
      </c>
      <c r="C48" s="37" t="s">
        <v>19</v>
      </c>
      <c r="D48" s="38">
        <v>8</v>
      </c>
      <c r="E48" s="39">
        <v>78797.649999999994</v>
      </c>
      <c r="F48" s="40">
        <v>0.19</v>
      </c>
      <c r="G48" s="41">
        <f t="shared" si="1"/>
        <v>14971.553499999998</v>
      </c>
      <c r="H48" s="41">
        <f t="shared" si="2"/>
        <v>93769.203499999989</v>
      </c>
      <c r="I48" s="42">
        <f t="shared" si="3"/>
        <v>750153.62799999991</v>
      </c>
      <c r="J48" s="54">
        <v>78797.649999999994</v>
      </c>
      <c r="K48" s="73">
        <v>0.19</v>
      </c>
      <c r="L48" s="43">
        <f t="shared" si="4"/>
        <v>14971.553499999998</v>
      </c>
      <c r="M48" s="43">
        <f t="shared" si="5"/>
        <v>93769.203499999989</v>
      </c>
      <c r="N48" s="45">
        <f t="shared" si="18"/>
        <v>750153.62799999991</v>
      </c>
      <c r="O48" s="46">
        <v>120000</v>
      </c>
      <c r="P48" s="47">
        <v>0.19</v>
      </c>
      <c r="Q48" s="46">
        <f t="shared" si="7"/>
        <v>22800</v>
      </c>
      <c r="R48" s="46">
        <f t="shared" si="8"/>
        <v>142800</v>
      </c>
      <c r="S48" s="46">
        <f t="shared" si="19"/>
        <v>1142400</v>
      </c>
      <c r="T48" s="48">
        <f t="shared" si="17"/>
        <v>92531.766666666663</v>
      </c>
      <c r="U48" s="40">
        <v>0.19</v>
      </c>
      <c r="V48" s="81">
        <f t="shared" si="20"/>
        <v>17581.035666666667</v>
      </c>
      <c r="W48" s="81">
        <f t="shared" si="21"/>
        <v>110112.80233333333</v>
      </c>
      <c r="X48" s="48">
        <f t="shared" si="22"/>
        <v>880902.41866666661</v>
      </c>
    </row>
    <row r="49" spans="1:24" ht="24" customHeight="1" x14ac:dyDescent="0.2">
      <c r="A49" s="35">
        <v>42</v>
      </c>
      <c r="B49" s="36" t="s">
        <v>62</v>
      </c>
      <c r="C49" s="37" t="s">
        <v>19</v>
      </c>
      <c r="D49" s="38">
        <v>2</v>
      </c>
      <c r="E49" s="39">
        <v>63152.94</v>
      </c>
      <c r="F49" s="40">
        <v>0.19</v>
      </c>
      <c r="G49" s="41">
        <f t="shared" si="1"/>
        <v>11999.0586</v>
      </c>
      <c r="H49" s="41">
        <f t="shared" si="2"/>
        <v>75151.998600000006</v>
      </c>
      <c r="I49" s="42">
        <f t="shared" si="3"/>
        <v>150303.99720000001</v>
      </c>
      <c r="J49" s="54">
        <v>63152.94</v>
      </c>
      <c r="K49" s="73">
        <v>0.19</v>
      </c>
      <c r="L49" s="43">
        <f t="shared" si="4"/>
        <v>11999.0586</v>
      </c>
      <c r="M49" s="43">
        <f t="shared" si="5"/>
        <v>75151.998600000006</v>
      </c>
      <c r="N49" s="45">
        <f t="shared" si="18"/>
        <v>150303.99720000001</v>
      </c>
      <c r="O49" s="46">
        <v>150000</v>
      </c>
      <c r="P49" s="47">
        <v>0.19</v>
      </c>
      <c r="Q49" s="46">
        <f t="shared" si="7"/>
        <v>28500</v>
      </c>
      <c r="R49" s="46">
        <f t="shared" si="8"/>
        <v>178500</v>
      </c>
      <c r="S49" s="46">
        <f t="shared" si="19"/>
        <v>357000</v>
      </c>
      <c r="T49" s="48">
        <f t="shared" si="17"/>
        <v>92101.96</v>
      </c>
      <c r="U49" s="40">
        <v>0.19</v>
      </c>
      <c r="V49" s="81">
        <f t="shared" si="20"/>
        <v>17499.3724</v>
      </c>
      <c r="W49" s="81">
        <f t="shared" si="21"/>
        <v>109601.33240000001</v>
      </c>
      <c r="X49" s="48">
        <f t="shared" si="22"/>
        <v>219202.66480000003</v>
      </c>
    </row>
    <row r="50" spans="1:24" ht="114" customHeight="1" x14ac:dyDescent="0.2">
      <c r="A50" s="35">
        <v>43</v>
      </c>
      <c r="B50" s="36" t="s">
        <v>63</v>
      </c>
      <c r="C50" s="37" t="s">
        <v>19</v>
      </c>
      <c r="D50" s="38">
        <v>5</v>
      </c>
      <c r="E50" s="39">
        <v>90423.53</v>
      </c>
      <c r="F50" s="40">
        <v>0.19</v>
      </c>
      <c r="G50" s="41">
        <f t="shared" si="1"/>
        <v>17180.470700000002</v>
      </c>
      <c r="H50" s="41">
        <f t="shared" si="2"/>
        <v>107604.0007</v>
      </c>
      <c r="I50" s="42">
        <f t="shared" si="3"/>
        <v>538020.00349999999</v>
      </c>
      <c r="J50" s="54">
        <v>90423.53</v>
      </c>
      <c r="K50" s="73">
        <v>0.19</v>
      </c>
      <c r="L50" s="43">
        <f t="shared" si="4"/>
        <v>17180.470700000002</v>
      </c>
      <c r="M50" s="43">
        <f t="shared" si="5"/>
        <v>107604.0007</v>
      </c>
      <c r="N50" s="45">
        <f t="shared" si="18"/>
        <v>538020.00349999999</v>
      </c>
      <c r="O50" s="46">
        <v>91700</v>
      </c>
      <c r="P50" s="47">
        <v>0.19</v>
      </c>
      <c r="Q50" s="46">
        <f t="shared" si="7"/>
        <v>17423</v>
      </c>
      <c r="R50" s="46">
        <f t="shared" si="8"/>
        <v>109123</v>
      </c>
      <c r="S50" s="46">
        <f t="shared" si="19"/>
        <v>545615</v>
      </c>
      <c r="T50" s="48">
        <f t="shared" si="17"/>
        <v>90849.02</v>
      </c>
      <c r="U50" s="40">
        <v>0.19</v>
      </c>
      <c r="V50" s="81">
        <f t="shared" si="20"/>
        <v>17261.3138</v>
      </c>
      <c r="W50" s="81">
        <f t="shared" si="21"/>
        <v>108110.33380000001</v>
      </c>
      <c r="X50" s="48">
        <f t="shared" si="22"/>
        <v>540551.66899999999</v>
      </c>
    </row>
    <row r="51" spans="1:24" ht="387" customHeight="1" x14ac:dyDescent="0.2">
      <c r="A51" s="35">
        <v>44</v>
      </c>
      <c r="B51" s="49" t="s">
        <v>64</v>
      </c>
      <c r="C51" s="37" t="s">
        <v>19</v>
      </c>
      <c r="D51" s="38">
        <v>5</v>
      </c>
      <c r="E51" s="39">
        <v>139080</v>
      </c>
      <c r="F51" s="40">
        <v>0.19</v>
      </c>
      <c r="G51" s="41">
        <f t="shared" si="1"/>
        <v>26425.200000000001</v>
      </c>
      <c r="H51" s="41">
        <f t="shared" si="2"/>
        <v>165505.20000000001</v>
      </c>
      <c r="I51" s="42">
        <f t="shared" si="3"/>
        <v>827526</v>
      </c>
      <c r="J51" s="54">
        <v>139080</v>
      </c>
      <c r="K51" s="73">
        <v>0.19</v>
      </c>
      <c r="L51" s="43">
        <f t="shared" si="4"/>
        <v>26425.200000000001</v>
      </c>
      <c r="M51" s="43">
        <f t="shared" si="5"/>
        <v>165505.20000000001</v>
      </c>
      <c r="N51" s="45">
        <f t="shared" si="18"/>
        <v>827526</v>
      </c>
      <c r="O51" s="46">
        <v>666700</v>
      </c>
      <c r="P51" s="47">
        <v>0.19</v>
      </c>
      <c r="Q51" s="46">
        <f t="shared" si="7"/>
        <v>126673</v>
      </c>
      <c r="R51" s="46">
        <f t="shared" si="8"/>
        <v>793373</v>
      </c>
      <c r="S51" s="46">
        <f t="shared" si="19"/>
        <v>3966865</v>
      </c>
      <c r="T51" s="48">
        <f t="shared" si="17"/>
        <v>314953.33333333331</v>
      </c>
      <c r="U51" s="40">
        <v>0.19</v>
      </c>
      <c r="V51" s="81">
        <f t="shared" si="20"/>
        <v>59841.133333333331</v>
      </c>
      <c r="W51" s="81">
        <f t="shared" si="21"/>
        <v>374794.46666666667</v>
      </c>
      <c r="X51" s="48">
        <f t="shared" si="22"/>
        <v>1873972.3333333335</v>
      </c>
    </row>
    <row r="52" spans="1:24" ht="26.1" customHeight="1" x14ac:dyDescent="0.2">
      <c r="A52" s="35">
        <v>45</v>
      </c>
      <c r="B52" s="83" t="s">
        <v>65</v>
      </c>
      <c r="C52" s="37" t="s">
        <v>19</v>
      </c>
      <c r="D52" s="38">
        <v>20</v>
      </c>
      <c r="E52" s="39">
        <v>11482.35</v>
      </c>
      <c r="F52" s="40">
        <v>0.19</v>
      </c>
      <c r="G52" s="41">
        <f t="shared" si="1"/>
        <v>2181.6465000000003</v>
      </c>
      <c r="H52" s="41">
        <f t="shared" si="2"/>
        <v>13663.996500000001</v>
      </c>
      <c r="I52" s="42">
        <f t="shared" si="3"/>
        <v>273279.93000000005</v>
      </c>
      <c r="J52" s="54">
        <v>11482.35</v>
      </c>
      <c r="K52" s="73">
        <v>0.19</v>
      </c>
      <c r="L52" s="43">
        <f t="shared" si="4"/>
        <v>2181.6465000000003</v>
      </c>
      <c r="M52" s="43">
        <f t="shared" si="5"/>
        <v>13663.996500000001</v>
      </c>
      <c r="N52" s="45">
        <f t="shared" si="18"/>
        <v>273279.93000000005</v>
      </c>
      <c r="O52" s="46">
        <v>10900</v>
      </c>
      <c r="P52" s="47">
        <v>0.19</v>
      </c>
      <c r="Q52" s="46">
        <f t="shared" si="7"/>
        <v>2071</v>
      </c>
      <c r="R52" s="46">
        <f t="shared" si="8"/>
        <v>12971</v>
      </c>
      <c r="S52" s="46">
        <f t="shared" si="19"/>
        <v>259420</v>
      </c>
      <c r="T52" s="48">
        <f t="shared" si="17"/>
        <v>11288.233333333332</v>
      </c>
      <c r="U52" s="40">
        <v>0.19</v>
      </c>
      <c r="V52" s="81">
        <f t="shared" si="20"/>
        <v>2144.7643333333331</v>
      </c>
      <c r="W52" s="81">
        <f t="shared" si="21"/>
        <v>13432.997666666664</v>
      </c>
      <c r="X52" s="48">
        <f t="shared" si="22"/>
        <v>268659.95333333331</v>
      </c>
    </row>
    <row r="53" spans="1:24" ht="57" customHeight="1" x14ac:dyDescent="0.2">
      <c r="A53" s="35">
        <v>46</v>
      </c>
      <c r="B53" s="49" t="s">
        <v>66</v>
      </c>
      <c r="C53" s="37" t="s">
        <v>19</v>
      </c>
      <c r="D53" s="38">
        <v>5</v>
      </c>
      <c r="E53" s="39">
        <v>81811.759999999995</v>
      </c>
      <c r="F53" s="40">
        <v>0.19</v>
      </c>
      <c r="G53" s="41">
        <f t="shared" si="1"/>
        <v>15544.234399999999</v>
      </c>
      <c r="H53" s="41">
        <f t="shared" si="2"/>
        <v>97355.994399999996</v>
      </c>
      <c r="I53" s="42">
        <f t="shared" si="3"/>
        <v>486779.97199999995</v>
      </c>
      <c r="J53" s="54">
        <v>81811.759999999995</v>
      </c>
      <c r="K53" s="73">
        <v>0.19</v>
      </c>
      <c r="L53" s="43">
        <f t="shared" si="4"/>
        <v>15544.234399999999</v>
      </c>
      <c r="M53" s="43">
        <f t="shared" si="5"/>
        <v>97355.994399999996</v>
      </c>
      <c r="N53" s="45">
        <f t="shared" si="18"/>
        <v>486779.97199999995</v>
      </c>
      <c r="O53" s="46">
        <v>50000</v>
      </c>
      <c r="P53" s="47">
        <v>0.19</v>
      </c>
      <c r="Q53" s="46">
        <f t="shared" si="7"/>
        <v>9500</v>
      </c>
      <c r="R53" s="46">
        <f t="shared" si="8"/>
        <v>59500</v>
      </c>
      <c r="S53" s="46">
        <f t="shared" si="19"/>
        <v>297500</v>
      </c>
      <c r="T53" s="48">
        <f t="shared" si="17"/>
        <v>71207.839999999997</v>
      </c>
      <c r="U53" s="40">
        <v>0.19</v>
      </c>
      <c r="V53" s="81">
        <f t="shared" si="20"/>
        <v>13529.489599999999</v>
      </c>
      <c r="W53" s="81">
        <f t="shared" si="21"/>
        <v>84737.329599999997</v>
      </c>
      <c r="X53" s="48">
        <f t="shared" si="22"/>
        <v>423686.64799999999</v>
      </c>
    </row>
    <row r="54" spans="1:24" ht="26.85" customHeight="1" x14ac:dyDescent="0.2">
      <c r="A54" s="35">
        <v>47</v>
      </c>
      <c r="B54" s="83" t="s">
        <v>67</v>
      </c>
      <c r="C54" s="37" t="s">
        <v>19</v>
      </c>
      <c r="D54" s="38">
        <v>10</v>
      </c>
      <c r="E54" s="39">
        <v>11482.35</v>
      </c>
      <c r="F54" s="40">
        <v>0.19</v>
      </c>
      <c r="G54" s="41">
        <f t="shared" si="1"/>
        <v>2181.6465000000003</v>
      </c>
      <c r="H54" s="41">
        <f t="shared" si="2"/>
        <v>13663.996500000001</v>
      </c>
      <c r="I54" s="42">
        <f t="shared" si="3"/>
        <v>136639.96500000003</v>
      </c>
      <c r="J54" s="54">
        <v>11482.35</v>
      </c>
      <c r="K54" s="73">
        <v>0.19</v>
      </c>
      <c r="L54" s="43">
        <f t="shared" si="4"/>
        <v>2181.6465000000003</v>
      </c>
      <c r="M54" s="43">
        <f t="shared" si="5"/>
        <v>13663.996500000001</v>
      </c>
      <c r="N54" s="45">
        <f t="shared" si="18"/>
        <v>136639.96500000003</v>
      </c>
      <c r="O54" s="46">
        <v>8600</v>
      </c>
      <c r="P54" s="47">
        <v>0.19</v>
      </c>
      <c r="Q54" s="46">
        <f t="shared" si="7"/>
        <v>1634</v>
      </c>
      <c r="R54" s="46">
        <f t="shared" si="8"/>
        <v>10234</v>
      </c>
      <c r="S54" s="46">
        <f t="shared" si="19"/>
        <v>102340</v>
      </c>
      <c r="T54" s="48">
        <f t="shared" si="17"/>
        <v>10521.566666666668</v>
      </c>
      <c r="U54" s="40">
        <v>0.19</v>
      </c>
      <c r="V54" s="81">
        <f t="shared" si="20"/>
        <v>1999.0976666666668</v>
      </c>
      <c r="W54" s="81">
        <f t="shared" si="21"/>
        <v>12520.664333333334</v>
      </c>
      <c r="X54" s="48">
        <f t="shared" si="22"/>
        <v>125206.64333333334</v>
      </c>
    </row>
    <row r="55" spans="1:24" ht="15.6" customHeight="1" x14ac:dyDescent="0.2">
      <c r="A55" s="35">
        <v>48</v>
      </c>
      <c r="B55" s="36" t="s">
        <v>68</v>
      </c>
      <c r="C55" s="37" t="s">
        <v>19</v>
      </c>
      <c r="D55" s="38">
        <v>30</v>
      </c>
      <c r="E55" s="39">
        <v>15357.65</v>
      </c>
      <c r="F55" s="40">
        <v>0.19</v>
      </c>
      <c r="G55" s="41">
        <f t="shared" si="1"/>
        <v>2917.9535000000001</v>
      </c>
      <c r="H55" s="41">
        <f t="shared" si="2"/>
        <v>18275.603500000001</v>
      </c>
      <c r="I55" s="42">
        <f t="shared" si="3"/>
        <v>548268.10499999998</v>
      </c>
      <c r="J55" s="54">
        <v>15357.65</v>
      </c>
      <c r="K55" s="73">
        <v>0.19</v>
      </c>
      <c r="L55" s="43">
        <f t="shared" si="4"/>
        <v>2917.9535000000001</v>
      </c>
      <c r="M55" s="43">
        <f t="shared" si="5"/>
        <v>18275.603500000001</v>
      </c>
      <c r="N55" s="45">
        <f t="shared" si="18"/>
        <v>548268.10499999998</v>
      </c>
      <c r="O55" s="46">
        <v>10500</v>
      </c>
      <c r="P55" s="47">
        <v>0.19</v>
      </c>
      <c r="Q55" s="46">
        <f t="shared" si="7"/>
        <v>1995</v>
      </c>
      <c r="R55" s="46">
        <f t="shared" si="8"/>
        <v>12495</v>
      </c>
      <c r="S55" s="46">
        <f t="shared" si="19"/>
        <v>374850</v>
      </c>
      <c r="T55" s="48">
        <f t="shared" si="17"/>
        <v>13738.433333333334</v>
      </c>
      <c r="U55" s="40">
        <v>0.19</v>
      </c>
      <c r="V55" s="81">
        <f t="shared" si="20"/>
        <v>2610.3023333333335</v>
      </c>
      <c r="W55" s="81">
        <f t="shared" si="21"/>
        <v>16348.735666666667</v>
      </c>
      <c r="X55" s="48">
        <f t="shared" si="22"/>
        <v>490462.07</v>
      </c>
    </row>
    <row r="56" spans="1:24" ht="21.75" customHeight="1" x14ac:dyDescent="0.2">
      <c r="A56" s="35">
        <v>49</v>
      </c>
      <c r="B56" s="49" t="s">
        <v>69</v>
      </c>
      <c r="C56" s="37" t="s">
        <v>19</v>
      </c>
      <c r="D56" s="38">
        <v>100</v>
      </c>
      <c r="E56" s="39">
        <v>15070.59</v>
      </c>
      <c r="F56" s="40">
        <v>0.19</v>
      </c>
      <c r="G56" s="41">
        <f t="shared" si="1"/>
        <v>2863.4121</v>
      </c>
      <c r="H56" s="41">
        <f t="shared" si="2"/>
        <v>17934.002100000002</v>
      </c>
      <c r="I56" s="42">
        <f t="shared" si="3"/>
        <v>1793400.2100000002</v>
      </c>
      <c r="J56" s="54">
        <v>15070.59</v>
      </c>
      <c r="K56" s="73">
        <v>0.19</v>
      </c>
      <c r="L56" s="43">
        <f t="shared" si="4"/>
        <v>2863.4121</v>
      </c>
      <c r="M56" s="43">
        <f t="shared" si="5"/>
        <v>17934.002100000002</v>
      </c>
      <c r="N56" s="45">
        <f t="shared" si="18"/>
        <v>1793400.2100000002</v>
      </c>
      <c r="O56" s="46">
        <v>15200</v>
      </c>
      <c r="P56" s="47">
        <v>0.19</v>
      </c>
      <c r="Q56" s="46">
        <f t="shared" si="7"/>
        <v>2888</v>
      </c>
      <c r="R56" s="46">
        <f t="shared" si="8"/>
        <v>18088</v>
      </c>
      <c r="S56" s="46">
        <f t="shared" si="19"/>
        <v>1808800</v>
      </c>
      <c r="T56" s="48">
        <f t="shared" si="17"/>
        <v>15113.726666666667</v>
      </c>
      <c r="U56" s="40">
        <v>0.19</v>
      </c>
      <c r="V56" s="81">
        <f t="shared" si="20"/>
        <v>2871.6080666666667</v>
      </c>
      <c r="W56" s="81">
        <f t="shared" si="21"/>
        <v>17985.334733333333</v>
      </c>
      <c r="X56" s="48">
        <f t="shared" si="22"/>
        <v>1798533.4733333334</v>
      </c>
    </row>
    <row r="57" spans="1:24" ht="20.25" customHeight="1" x14ac:dyDescent="0.2">
      <c r="A57" s="35">
        <v>50</v>
      </c>
      <c r="B57" s="36" t="s">
        <v>70</v>
      </c>
      <c r="C57" s="37" t="s">
        <v>19</v>
      </c>
      <c r="D57" s="38">
        <v>100</v>
      </c>
      <c r="E57" s="39">
        <v>11482.35</v>
      </c>
      <c r="F57" s="40">
        <v>0.19</v>
      </c>
      <c r="G57" s="41">
        <f t="shared" si="1"/>
        <v>2181.6465000000003</v>
      </c>
      <c r="H57" s="41">
        <f t="shared" si="2"/>
        <v>13663.996500000001</v>
      </c>
      <c r="I57" s="42">
        <f t="shared" si="3"/>
        <v>1366399.6500000001</v>
      </c>
      <c r="J57" s="54">
        <v>11482.35</v>
      </c>
      <c r="K57" s="73">
        <v>0.19</v>
      </c>
      <c r="L57" s="43">
        <f t="shared" si="4"/>
        <v>2181.6465000000003</v>
      </c>
      <c r="M57" s="43">
        <f t="shared" si="5"/>
        <v>13663.996500000001</v>
      </c>
      <c r="N57" s="45">
        <f t="shared" si="18"/>
        <v>1366399.6500000001</v>
      </c>
      <c r="O57" s="46">
        <v>16000</v>
      </c>
      <c r="P57" s="47">
        <v>0.19</v>
      </c>
      <c r="Q57" s="46">
        <f t="shared" si="7"/>
        <v>3040</v>
      </c>
      <c r="R57" s="46">
        <f t="shared" si="8"/>
        <v>19040</v>
      </c>
      <c r="S57" s="46">
        <f t="shared" si="19"/>
        <v>1904000</v>
      </c>
      <c r="T57" s="48">
        <f t="shared" si="17"/>
        <v>12988.233333333332</v>
      </c>
      <c r="U57" s="40">
        <v>0.19</v>
      </c>
      <c r="V57" s="81">
        <f t="shared" si="20"/>
        <v>2467.7643333333331</v>
      </c>
      <c r="W57" s="81">
        <f t="shared" si="21"/>
        <v>15455.997666666664</v>
      </c>
      <c r="X57" s="48">
        <f t="shared" si="22"/>
        <v>1545599.7666666664</v>
      </c>
    </row>
    <row r="58" spans="1:24" ht="15" customHeight="1" x14ac:dyDescent="0.2">
      <c r="A58" s="58">
        <v>51</v>
      </c>
      <c r="B58" s="59" t="s">
        <v>71</v>
      </c>
      <c r="C58" s="60" t="s">
        <v>19</v>
      </c>
      <c r="D58" s="38">
        <v>1000</v>
      </c>
      <c r="E58" s="61">
        <v>430.59</v>
      </c>
      <c r="F58" s="62">
        <v>0.19</v>
      </c>
      <c r="G58" s="41">
        <f t="shared" si="1"/>
        <v>81.812100000000001</v>
      </c>
      <c r="H58" s="41">
        <f t="shared" si="2"/>
        <v>512.40210000000002</v>
      </c>
      <c r="I58" s="42">
        <f t="shared" si="3"/>
        <v>512402.10000000003</v>
      </c>
      <c r="J58" s="54">
        <v>430.59</v>
      </c>
      <c r="K58" s="73">
        <v>0.19</v>
      </c>
      <c r="L58" s="43">
        <f t="shared" si="4"/>
        <v>81.812100000000001</v>
      </c>
      <c r="M58" s="43">
        <f t="shared" si="5"/>
        <v>512.40210000000002</v>
      </c>
      <c r="N58" s="45">
        <f t="shared" si="18"/>
        <v>512402.10000000003</v>
      </c>
      <c r="O58" s="46">
        <v>100</v>
      </c>
      <c r="P58" s="47">
        <v>0.19</v>
      </c>
      <c r="Q58" s="46">
        <f t="shared" si="7"/>
        <v>19</v>
      </c>
      <c r="R58" s="46">
        <f t="shared" si="8"/>
        <v>119</v>
      </c>
      <c r="S58" s="46">
        <f t="shared" si="19"/>
        <v>119000</v>
      </c>
      <c r="T58" s="48">
        <f t="shared" si="17"/>
        <v>320.39333333333332</v>
      </c>
      <c r="U58" s="40">
        <v>0.19</v>
      </c>
      <c r="V58" s="81">
        <f t="shared" si="20"/>
        <v>60.874733333333332</v>
      </c>
      <c r="W58" s="81">
        <f t="shared" si="21"/>
        <v>381.26806666666664</v>
      </c>
      <c r="X58" s="48">
        <f t="shared" si="22"/>
        <v>381268.06666666665</v>
      </c>
    </row>
    <row r="59" spans="1:24" ht="30.75" customHeight="1" x14ac:dyDescent="0.2">
      <c r="A59" s="35">
        <v>52</v>
      </c>
      <c r="B59" s="36" t="s">
        <v>72</v>
      </c>
      <c r="C59" s="37" t="s">
        <v>19</v>
      </c>
      <c r="D59" s="38">
        <v>50</v>
      </c>
      <c r="E59" s="39">
        <v>53680</v>
      </c>
      <c r="F59" s="40">
        <v>0.19</v>
      </c>
      <c r="G59" s="41">
        <f t="shared" si="1"/>
        <v>10199.200000000001</v>
      </c>
      <c r="H59" s="41">
        <f t="shared" si="2"/>
        <v>63879.199999999997</v>
      </c>
      <c r="I59" s="42">
        <f t="shared" si="3"/>
        <v>3193960</v>
      </c>
      <c r="J59" s="54">
        <v>53680</v>
      </c>
      <c r="K59" s="73">
        <v>0.19</v>
      </c>
      <c r="L59" s="43">
        <f t="shared" si="4"/>
        <v>10199.200000000001</v>
      </c>
      <c r="M59" s="43">
        <f t="shared" si="5"/>
        <v>63879.199999999997</v>
      </c>
      <c r="N59" s="45">
        <f t="shared" si="18"/>
        <v>3193960</v>
      </c>
      <c r="O59" s="46">
        <v>75000</v>
      </c>
      <c r="P59" s="47">
        <v>0.19</v>
      </c>
      <c r="Q59" s="46">
        <f t="shared" si="7"/>
        <v>14250</v>
      </c>
      <c r="R59" s="46">
        <f t="shared" si="8"/>
        <v>89250</v>
      </c>
      <c r="S59" s="46">
        <f t="shared" si="19"/>
        <v>4462500</v>
      </c>
      <c r="T59" s="48">
        <f t="shared" si="17"/>
        <v>60786.666666666664</v>
      </c>
      <c r="U59" s="40">
        <v>0.19</v>
      </c>
      <c r="V59" s="81">
        <f t="shared" si="20"/>
        <v>11549.466666666667</v>
      </c>
      <c r="W59" s="81">
        <f t="shared" si="21"/>
        <v>72336.133333333331</v>
      </c>
      <c r="X59" s="48">
        <f t="shared" si="22"/>
        <v>3616806.6666666665</v>
      </c>
    </row>
    <row r="60" spans="1:24" ht="15.6" customHeight="1" x14ac:dyDescent="0.2">
      <c r="A60" s="35">
        <v>53</v>
      </c>
      <c r="B60" s="36" t="s">
        <v>73</v>
      </c>
      <c r="C60" s="37" t="s">
        <v>19</v>
      </c>
      <c r="D60" s="38">
        <v>5</v>
      </c>
      <c r="E60" s="39">
        <v>21385.88</v>
      </c>
      <c r="F60" s="40">
        <v>0.19</v>
      </c>
      <c r="G60" s="41">
        <f t="shared" si="1"/>
        <v>4063.3172000000004</v>
      </c>
      <c r="H60" s="41">
        <f t="shared" si="2"/>
        <v>25449.197200000002</v>
      </c>
      <c r="I60" s="42">
        <f t="shared" si="3"/>
        <v>127245.986</v>
      </c>
      <c r="J60" s="54">
        <v>21385.88</v>
      </c>
      <c r="K60" s="73">
        <v>0.19</v>
      </c>
      <c r="L60" s="43">
        <f t="shared" si="4"/>
        <v>4063.3172000000004</v>
      </c>
      <c r="M60" s="43">
        <f t="shared" si="5"/>
        <v>25449.197200000002</v>
      </c>
      <c r="N60" s="45">
        <f t="shared" si="18"/>
        <v>127245.986</v>
      </c>
      <c r="O60" s="46">
        <v>24000</v>
      </c>
      <c r="P60" s="47">
        <v>0.19</v>
      </c>
      <c r="Q60" s="46">
        <f t="shared" si="7"/>
        <v>4560</v>
      </c>
      <c r="R60" s="46">
        <f t="shared" si="8"/>
        <v>28560</v>
      </c>
      <c r="S60" s="46">
        <f t="shared" si="19"/>
        <v>142800</v>
      </c>
      <c r="T60" s="48">
        <f t="shared" si="17"/>
        <v>22257.253333333338</v>
      </c>
      <c r="U60" s="40">
        <v>0.19</v>
      </c>
      <c r="V60" s="81">
        <f t="shared" si="20"/>
        <v>4228.8781333333345</v>
      </c>
      <c r="W60" s="81">
        <f t="shared" si="21"/>
        <v>26486.131466666673</v>
      </c>
      <c r="X60" s="48">
        <f t="shared" si="22"/>
        <v>132430.65733333337</v>
      </c>
    </row>
    <row r="61" spans="1:24" ht="17.25" customHeight="1" x14ac:dyDescent="0.2">
      <c r="A61" s="35">
        <v>54</v>
      </c>
      <c r="B61" s="36" t="s">
        <v>74</v>
      </c>
      <c r="C61" s="37" t="s">
        <v>19</v>
      </c>
      <c r="D61" s="53">
        <v>2</v>
      </c>
      <c r="E61" s="39">
        <v>68750.59</v>
      </c>
      <c r="F61" s="40">
        <v>0.19</v>
      </c>
      <c r="G61" s="41">
        <f t="shared" si="1"/>
        <v>13062.6121</v>
      </c>
      <c r="H61" s="41">
        <f t="shared" si="2"/>
        <v>81813.202099999995</v>
      </c>
      <c r="I61" s="42">
        <f t="shared" si="3"/>
        <v>163626.40419999999</v>
      </c>
      <c r="J61" s="54">
        <v>68750.59</v>
      </c>
      <c r="K61" s="73">
        <v>0.19</v>
      </c>
      <c r="L61" s="43">
        <f t="shared" si="4"/>
        <v>13062.6121</v>
      </c>
      <c r="M61" s="43">
        <f t="shared" si="5"/>
        <v>81813.202099999995</v>
      </c>
      <c r="N61" s="45">
        <f t="shared" si="18"/>
        <v>163626.40419999999</v>
      </c>
      <c r="O61" s="46">
        <v>70900</v>
      </c>
      <c r="P61" s="57">
        <v>0.19</v>
      </c>
      <c r="Q61" s="46">
        <f t="shared" si="7"/>
        <v>13471</v>
      </c>
      <c r="R61" s="46">
        <f t="shared" si="8"/>
        <v>84371</v>
      </c>
      <c r="S61" s="46">
        <f t="shared" si="19"/>
        <v>168742</v>
      </c>
      <c r="T61" s="48">
        <f t="shared" si="17"/>
        <v>69467.06</v>
      </c>
      <c r="U61" s="40">
        <v>0.19</v>
      </c>
      <c r="V61" s="81">
        <f t="shared" si="20"/>
        <v>13198.741399999999</v>
      </c>
      <c r="W61" s="81">
        <f t="shared" si="21"/>
        <v>82665.801399999997</v>
      </c>
      <c r="X61" s="48">
        <f t="shared" si="22"/>
        <v>165331.60279999999</v>
      </c>
    </row>
    <row r="62" spans="1:24" ht="15.6" customHeight="1" x14ac:dyDescent="0.2">
      <c r="A62" s="35">
        <v>55</v>
      </c>
      <c r="B62" s="36" t="s">
        <v>75</v>
      </c>
      <c r="C62" s="37" t="s">
        <v>19</v>
      </c>
      <c r="D62" s="38">
        <v>1</v>
      </c>
      <c r="E62" s="39">
        <v>41480</v>
      </c>
      <c r="F62" s="40">
        <v>0.19</v>
      </c>
      <c r="G62" s="41">
        <f t="shared" si="1"/>
        <v>7881.2</v>
      </c>
      <c r="H62" s="41">
        <f t="shared" si="2"/>
        <v>49361.2</v>
      </c>
      <c r="I62" s="42">
        <f t="shared" si="3"/>
        <v>49361.2</v>
      </c>
      <c r="J62" s="54">
        <v>41480</v>
      </c>
      <c r="K62" s="73">
        <v>0.19</v>
      </c>
      <c r="L62" s="43">
        <f t="shared" si="4"/>
        <v>7881.2</v>
      </c>
      <c r="M62" s="43">
        <f t="shared" si="5"/>
        <v>49361.2</v>
      </c>
      <c r="N62" s="45">
        <f t="shared" si="18"/>
        <v>49361.2</v>
      </c>
      <c r="O62" s="46">
        <v>50000</v>
      </c>
      <c r="P62" s="47">
        <v>0.19</v>
      </c>
      <c r="Q62" s="46">
        <f t="shared" si="7"/>
        <v>9500</v>
      </c>
      <c r="R62" s="46">
        <f t="shared" si="8"/>
        <v>59500</v>
      </c>
      <c r="S62" s="46">
        <f t="shared" si="19"/>
        <v>59500</v>
      </c>
      <c r="T62" s="48">
        <f t="shared" si="17"/>
        <v>44320</v>
      </c>
      <c r="U62" s="40">
        <v>0.19</v>
      </c>
      <c r="V62" s="81">
        <f t="shared" si="20"/>
        <v>8420.7999999999993</v>
      </c>
      <c r="W62" s="81">
        <f t="shared" si="21"/>
        <v>52740.800000000003</v>
      </c>
      <c r="X62" s="48">
        <f t="shared" si="22"/>
        <v>52740.800000000003</v>
      </c>
    </row>
    <row r="63" spans="1:24" ht="18" customHeight="1" x14ac:dyDescent="0.2">
      <c r="A63" s="35">
        <v>56</v>
      </c>
      <c r="B63" s="36" t="s">
        <v>76</v>
      </c>
      <c r="C63" s="37" t="s">
        <v>19</v>
      </c>
      <c r="D63" s="38">
        <v>1</v>
      </c>
      <c r="E63" s="39">
        <v>100470.59</v>
      </c>
      <c r="F63" s="40">
        <v>0.19</v>
      </c>
      <c r="G63" s="41">
        <f t="shared" si="1"/>
        <v>19089.412100000001</v>
      </c>
      <c r="H63" s="41">
        <f t="shared" si="2"/>
        <v>119560.0021</v>
      </c>
      <c r="I63" s="42">
        <f t="shared" si="3"/>
        <v>119560.0021</v>
      </c>
      <c r="J63" s="54">
        <v>100470.59</v>
      </c>
      <c r="K63" s="73">
        <v>0.19</v>
      </c>
      <c r="L63" s="43">
        <f t="shared" si="4"/>
        <v>19089.412100000001</v>
      </c>
      <c r="M63" s="43">
        <f t="shared" si="5"/>
        <v>119560.0021</v>
      </c>
      <c r="N63" s="45">
        <f t="shared" si="18"/>
        <v>119560.0021</v>
      </c>
      <c r="O63" s="46">
        <v>65000</v>
      </c>
      <c r="P63" s="47">
        <v>0.19</v>
      </c>
      <c r="Q63" s="46">
        <f t="shared" si="7"/>
        <v>12350</v>
      </c>
      <c r="R63" s="46">
        <f t="shared" si="8"/>
        <v>77350</v>
      </c>
      <c r="S63" s="46">
        <f t="shared" si="19"/>
        <v>77350</v>
      </c>
      <c r="T63" s="48">
        <f t="shared" si="17"/>
        <v>88647.06</v>
      </c>
      <c r="U63" s="40">
        <v>0.19</v>
      </c>
      <c r="V63" s="81">
        <f t="shared" si="20"/>
        <v>16842.9414</v>
      </c>
      <c r="W63" s="81">
        <f t="shared" si="21"/>
        <v>105490.00139999999</v>
      </c>
      <c r="X63" s="48">
        <f t="shared" si="22"/>
        <v>105490.00139999999</v>
      </c>
    </row>
    <row r="64" spans="1:24" ht="24.75" customHeight="1" x14ac:dyDescent="0.2">
      <c r="A64" s="35">
        <v>57</v>
      </c>
      <c r="B64" s="49" t="s">
        <v>77</v>
      </c>
      <c r="C64" s="37" t="s">
        <v>19</v>
      </c>
      <c r="D64" s="38">
        <v>3</v>
      </c>
      <c r="E64" s="39">
        <v>265529.40999999997</v>
      </c>
      <c r="F64" s="40">
        <v>0.19</v>
      </c>
      <c r="G64" s="41">
        <f t="shared" si="1"/>
        <v>50450.587899999999</v>
      </c>
      <c r="H64" s="41">
        <f t="shared" si="2"/>
        <v>315979.99789999996</v>
      </c>
      <c r="I64" s="42">
        <f t="shared" si="3"/>
        <v>947939.99369999988</v>
      </c>
      <c r="J64" s="54">
        <v>265529.40999999997</v>
      </c>
      <c r="K64" s="73">
        <v>0.19</v>
      </c>
      <c r="L64" s="43">
        <f t="shared" si="4"/>
        <v>50450.587899999999</v>
      </c>
      <c r="M64" s="43">
        <f t="shared" si="5"/>
        <v>315979.99789999996</v>
      </c>
      <c r="N64" s="45">
        <f t="shared" si="18"/>
        <v>947939.99369999988</v>
      </c>
      <c r="O64" s="46">
        <v>175000</v>
      </c>
      <c r="P64" s="47">
        <v>0.19</v>
      </c>
      <c r="Q64" s="46">
        <f t="shared" si="7"/>
        <v>33250</v>
      </c>
      <c r="R64" s="46">
        <f t="shared" si="8"/>
        <v>208250</v>
      </c>
      <c r="S64" s="46">
        <f t="shared" si="19"/>
        <v>624750</v>
      </c>
      <c r="T64" s="48">
        <f t="shared" si="17"/>
        <v>235352.93999999997</v>
      </c>
      <c r="U64" s="40">
        <v>0.19</v>
      </c>
      <c r="V64" s="81">
        <f t="shared" si="20"/>
        <v>44717.058599999997</v>
      </c>
      <c r="W64" s="81">
        <f t="shared" si="21"/>
        <v>280069.99859999999</v>
      </c>
      <c r="X64" s="48">
        <f t="shared" si="22"/>
        <v>840209.99579999992</v>
      </c>
    </row>
    <row r="65" spans="1:24" ht="56.85" customHeight="1" x14ac:dyDescent="0.2">
      <c r="A65" s="35">
        <v>58</v>
      </c>
      <c r="B65" s="49" t="s">
        <v>78</v>
      </c>
      <c r="C65" s="37" t="s">
        <v>19</v>
      </c>
      <c r="D65" s="38">
        <v>2</v>
      </c>
      <c r="E65" s="39">
        <v>80376.47</v>
      </c>
      <c r="F65" s="40">
        <v>0.19</v>
      </c>
      <c r="G65" s="41">
        <f t="shared" si="1"/>
        <v>15271.5293</v>
      </c>
      <c r="H65" s="41">
        <f t="shared" si="2"/>
        <v>95647.999299999996</v>
      </c>
      <c r="I65" s="42">
        <f t="shared" si="3"/>
        <v>191295.99859999999</v>
      </c>
      <c r="J65" s="54">
        <v>80376.47</v>
      </c>
      <c r="K65" s="73">
        <v>0.19</v>
      </c>
      <c r="L65" s="43">
        <f t="shared" si="4"/>
        <v>15271.5293</v>
      </c>
      <c r="M65" s="43">
        <f t="shared" si="5"/>
        <v>95647.999299999996</v>
      </c>
      <c r="N65" s="45">
        <f t="shared" si="18"/>
        <v>191295.99859999999</v>
      </c>
      <c r="O65" s="46">
        <v>136700</v>
      </c>
      <c r="P65" s="47">
        <v>0.19</v>
      </c>
      <c r="Q65" s="46">
        <f t="shared" si="7"/>
        <v>25973</v>
      </c>
      <c r="R65" s="46">
        <f t="shared" si="8"/>
        <v>162673</v>
      </c>
      <c r="S65" s="46">
        <f t="shared" si="19"/>
        <v>325346</v>
      </c>
      <c r="T65" s="48">
        <f t="shared" si="17"/>
        <v>99150.98</v>
      </c>
      <c r="U65" s="40">
        <v>0.19</v>
      </c>
      <c r="V65" s="81">
        <f t="shared" si="20"/>
        <v>18838.6862</v>
      </c>
      <c r="W65" s="81">
        <f t="shared" si="21"/>
        <v>117989.66619999999</v>
      </c>
      <c r="X65" s="48">
        <f t="shared" si="22"/>
        <v>235979.33239999998</v>
      </c>
    </row>
    <row r="66" spans="1:24" ht="150.75" customHeight="1" x14ac:dyDescent="0.2">
      <c r="A66" s="35">
        <v>59</v>
      </c>
      <c r="B66" s="49" t="s">
        <v>79</v>
      </c>
      <c r="C66" s="37" t="s">
        <v>19</v>
      </c>
      <c r="D66" s="38">
        <v>5</v>
      </c>
      <c r="E66" s="39">
        <v>196348.24</v>
      </c>
      <c r="F66" s="40">
        <v>0.19</v>
      </c>
      <c r="G66" s="41">
        <f t="shared" si="1"/>
        <v>37306.1656</v>
      </c>
      <c r="H66" s="41">
        <f t="shared" si="2"/>
        <v>233654.4056</v>
      </c>
      <c r="I66" s="42">
        <f t="shared" si="3"/>
        <v>1168272.0279999999</v>
      </c>
      <c r="J66" s="54">
        <v>196348.24</v>
      </c>
      <c r="K66" s="72">
        <v>0.19</v>
      </c>
      <c r="L66" s="43">
        <f t="shared" si="4"/>
        <v>37306.1656</v>
      </c>
      <c r="M66" s="43">
        <f t="shared" si="5"/>
        <v>233654.4056</v>
      </c>
      <c r="N66" s="45">
        <f t="shared" si="18"/>
        <v>1168272.0279999999</v>
      </c>
      <c r="O66" s="46">
        <v>53400</v>
      </c>
      <c r="P66" s="47">
        <v>0.19</v>
      </c>
      <c r="Q66" s="46">
        <f t="shared" si="7"/>
        <v>10146</v>
      </c>
      <c r="R66" s="46">
        <f t="shared" si="8"/>
        <v>63546</v>
      </c>
      <c r="S66" s="46">
        <f t="shared" si="19"/>
        <v>317730</v>
      </c>
      <c r="T66" s="48">
        <f t="shared" si="17"/>
        <v>148698.82666666666</v>
      </c>
      <c r="U66" s="40">
        <v>0.19</v>
      </c>
      <c r="V66" s="81">
        <f t="shared" si="20"/>
        <v>28252.777066666666</v>
      </c>
      <c r="W66" s="81">
        <f t="shared" si="21"/>
        <v>176951.60373333332</v>
      </c>
      <c r="X66" s="48">
        <f t="shared" si="22"/>
        <v>884758.01866666658</v>
      </c>
    </row>
    <row r="67" spans="1:24" ht="29.85" customHeight="1" x14ac:dyDescent="0.2">
      <c r="A67" s="35">
        <v>60</v>
      </c>
      <c r="B67" s="36" t="s">
        <v>80</v>
      </c>
      <c r="C67" s="37" t="s">
        <v>19</v>
      </c>
      <c r="D67" s="38">
        <v>200</v>
      </c>
      <c r="E67" s="39">
        <v>3588.24</v>
      </c>
      <c r="F67" s="40">
        <v>0.19</v>
      </c>
      <c r="G67" s="41">
        <f t="shared" si="1"/>
        <v>681.76559999999995</v>
      </c>
      <c r="H67" s="41">
        <f t="shared" si="2"/>
        <v>4270.0055999999995</v>
      </c>
      <c r="I67" s="42">
        <f t="shared" si="3"/>
        <v>854001.11999999988</v>
      </c>
      <c r="J67" s="54">
        <v>3588.24</v>
      </c>
      <c r="K67" s="73">
        <v>0.19</v>
      </c>
      <c r="L67" s="43">
        <f t="shared" si="4"/>
        <v>681.76559999999995</v>
      </c>
      <c r="M67" s="43">
        <f t="shared" si="5"/>
        <v>4270.0055999999995</v>
      </c>
      <c r="N67" s="45">
        <f t="shared" si="18"/>
        <v>854001.11999999988</v>
      </c>
      <c r="O67" s="46">
        <v>2000</v>
      </c>
      <c r="P67" s="47">
        <v>0.19</v>
      </c>
      <c r="Q67" s="46">
        <f t="shared" si="7"/>
        <v>380</v>
      </c>
      <c r="R67" s="46">
        <f t="shared" si="8"/>
        <v>2380</v>
      </c>
      <c r="S67" s="46">
        <f t="shared" si="19"/>
        <v>476000</v>
      </c>
      <c r="T67" s="48">
        <f t="shared" si="17"/>
        <v>3058.8266666666664</v>
      </c>
      <c r="U67" s="40">
        <v>0.19</v>
      </c>
      <c r="V67" s="81">
        <f t="shared" si="20"/>
        <v>581.17706666666663</v>
      </c>
      <c r="W67" s="81">
        <f t="shared" si="21"/>
        <v>3640.003733333333</v>
      </c>
      <c r="X67" s="48">
        <f t="shared" si="22"/>
        <v>728000.74666666659</v>
      </c>
    </row>
    <row r="68" spans="1:24" ht="27" customHeight="1" x14ac:dyDescent="0.2">
      <c r="A68" s="35">
        <v>61</v>
      </c>
      <c r="B68" s="36" t="s">
        <v>81</v>
      </c>
      <c r="C68" s="37" t="s">
        <v>19</v>
      </c>
      <c r="D68" s="38">
        <v>200</v>
      </c>
      <c r="E68" s="39">
        <v>3588.24</v>
      </c>
      <c r="F68" s="40">
        <v>0.19</v>
      </c>
      <c r="G68" s="41">
        <f t="shared" si="1"/>
        <v>681.76559999999995</v>
      </c>
      <c r="H68" s="41">
        <f t="shared" si="2"/>
        <v>4270.0055999999995</v>
      </c>
      <c r="I68" s="42">
        <f t="shared" si="3"/>
        <v>854001.11999999988</v>
      </c>
      <c r="J68" s="54">
        <v>3588.24</v>
      </c>
      <c r="K68" s="73">
        <v>0.19</v>
      </c>
      <c r="L68" s="43">
        <f t="shared" si="4"/>
        <v>681.76559999999995</v>
      </c>
      <c r="M68" s="43">
        <f t="shared" si="5"/>
        <v>4270.0055999999995</v>
      </c>
      <c r="N68" s="45">
        <f t="shared" si="18"/>
        <v>854001.11999999988</v>
      </c>
      <c r="O68" s="46">
        <v>3200</v>
      </c>
      <c r="P68" s="47">
        <v>0.19</v>
      </c>
      <c r="Q68" s="46">
        <f t="shared" si="7"/>
        <v>608</v>
      </c>
      <c r="R68" s="46">
        <f t="shared" si="8"/>
        <v>3808</v>
      </c>
      <c r="S68" s="46">
        <f t="shared" si="19"/>
        <v>761600</v>
      </c>
      <c r="T68" s="48">
        <f t="shared" si="17"/>
        <v>3458.8266666666664</v>
      </c>
      <c r="U68" s="40">
        <v>0.19</v>
      </c>
      <c r="V68" s="81">
        <f t="shared" si="20"/>
        <v>657.17706666666663</v>
      </c>
      <c r="W68" s="81">
        <f t="shared" si="21"/>
        <v>4116.003733333333</v>
      </c>
      <c r="X68" s="48">
        <f t="shared" si="22"/>
        <v>823200.74666666659</v>
      </c>
    </row>
    <row r="69" spans="1:24" ht="47.25" customHeight="1" x14ac:dyDescent="0.2">
      <c r="A69" s="35">
        <v>62</v>
      </c>
      <c r="B69" s="49" t="s">
        <v>82</v>
      </c>
      <c r="C69" s="37" t="s">
        <v>19</v>
      </c>
      <c r="D69" s="38">
        <v>1</v>
      </c>
      <c r="E69" s="39">
        <v>12774.12</v>
      </c>
      <c r="F69" s="40">
        <v>0.19</v>
      </c>
      <c r="G69" s="41">
        <f t="shared" si="1"/>
        <v>2427.0828000000001</v>
      </c>
      <c r="H69" s="41">
        <f t="shared" si="2"/>
        <v>15201.202800000001</v>
      </c>
      <c r="I69" s="42">
        <f t="shared" si="3"/>
        <v>15201.202800000001</v>
      </c>
      <c r="J69" s="54">
        <v>12774.12</v>
      </c>
      <c r="K69" s="73">
        <v>0.19</v>
      </c>
      <c r="L69" s="43">
        <f t="shared" si="4"/>
        <v>2427.0828000000001</v>
      </c>
      <c r="M69" s="43">
        <f t="shared" si="5"/>
        <v>15201.202800000001</v>
      </c>
      <c r="N69" s="45">
        <f t="shared" si="18"/>
        <v>15201.202800000001</v>
      </c>
      <c r="O69" s="46">
        <v>14900</v>
      </c>
      <c r="P69" s="47">
        <v>0.19</v>
      </c>
      <c r="Q69" s="46">
        <f t="shared" si="7"/>
        <v>2831</v>
      </c>
      <c r="R69" s="46">
        <f t="shared" si="8"/>
        <v>17731</v>
      </c>
      <c r="S69" s="46">
        <f t="shared" si="19"/>
        <v>17731</v>
      </c>
      <c r="T69" s="48">
        <f t="shared" si="17"/>
        <v>13482.746666666668</v>
      </c>
      <c r="U69" s="40">
        <v>0.19</v>
      </c>
      <c r="V69" s="81">
        <f t="shared" si="20"/>
        <v>2561.7218666666668</v>
      </c>
      <c r="W69" s="81">
        <f t="shared" si="21"/>
        <v>16044.468533333335</v>
      </c>
      <c r="X69" s="48">
        <f t="shared" si="22"/>
        <v>16044.468533333335</v>
      </c>
    </row>
    <row r="70" spans="1:24" ht="15.6" customHeight="1" x14ac:dyDescent="0.2">
      <c r="A70" s="63"/>
      <c r="B70" s="84" t="s">
        <v>83</v>
      </c>
      <c r="C70" s="85"/>
      <c r="D70" s="85"/>
      <c r="E70" s="85"/>
      <c r="F70" s="85"/>
      <c r="G70" s="85"/>
      <c r="H70" s="85"/>
      <c r="I70" s="86"/>
      <c r="J70" s="87" t="s">
        <v>83</v>
      </c>
      <c r="K70" s="88"/>
      <c r="L70" s="88"/>
      <c r="M70" s="88"/>
      <c r="N70" s="89"/>
      <c r="O70" s="87" t="s">
        <v>83</v>
      </c>
      <c r="P70" s="88"/>
      <c r="Q70" s="88"/>
      <c r="R70" s="88"/>
      <c r="S70" s="89"/>
      <c r="T70" s="87" t="s">
        <v>83</v>
      </c>
      <c r="U70" s="88"/>
      <c r="V70" s="88"/>
      <c r="W70" s="88"/>
      <c r="X70" s="89"/>
    </row>
    <row r="71" spans="1:24" ht="22.5" customHeight="1" x14ac:dyDescent="0.2">
      <c r="A71" s="35">
        <v>63</v>
      </c>
      <c r="B71" s="36" t="s">
        <v>84</v>
      </c>
      <c r="C71" s="37" t="s">
        <v>19</v>
      </c>
      <c r="D71" s="38">
        <v>10</v>
      </c>
      <c r="E71" s="39">
        <v>10438.89</v>
      </c>
      <c r="F71" s="40">
        <v>0.19</v>
      </c>
      <c r="G71" s="41">
        <f t="shared" ref="G71:G113" si="23">E71*$F$6</f>
        <v>1983.3890999999999</v>
      </c>
      <c r="H71" s="41">
        <f t="shared" ref="H71:H113" si="24">E71+G71</f>
        <v>12422.2791</v>
      </c>
      <c r="I71" s="42">
        <f t="shared" ref="I71:I113" si="25">H71*D71</f>
        <v>124222.791</v>
      </c>
      <c r="J71" s="43">
        <v>10438.89</v>
      </c>
      <c r="K71" s="73">
        <v>0.19</v>
      </c>
      <c r="L71" s="43">
        <f t="shared" ref="L71:L113" si="26">J71*$K$6</f>
        <v>1983.3890999999999</v>
      </c>
      <c r="M71" s="43">
        <f t="shared" ref="M71:M113" si="27">J71+L71</f>
        <v>12422.2791</v>
      </c>
      <c r="N71" s="45">
        <f t="shared" si="18"/>
        <v>124222.791</v>
      </c>
      <c r="O71" s="46">
        <v>16500</v>
      </c>
      <c r="P71" s="47">
        <v>0.19</v>
      </c>
      <c r="Q71" s="46">
        <f t="shared" ref="Q71:Q113" si="28">O71*$P$6</f>
        <v>3135</v>
      </c>
      <c r="R71" s="46">
        <f t="shared" ref="R71:R113" si="29">O71+Q71</f>
        <v>19635</v>
      </c>
      <c r="S71" s="46">
        <f>R71*D71</f>
        <v>196350</v>
      </c>
      <c r="T71" s="48">
        <f t="shared" ref="T71:T87" si="30">AVERAGE(E71,J71,O71)</f>
        <v>12459.26</v>
      </c>
      <c r="U71" s="40">
        <v>0.19</v>
      </c>
      <c r="V71" s="48">
        <f>T71*$U$71</f>
        <v>2367.2593999999999</v>
      </c>
      <c r="W71" s="81">
        <f>T71+V71</f>
        <v>14826.519400000001</v>
      </c>
      <c r="X71" s="48">
        <f>W71*D71</f>
        <v>148265.19400000002</v>
      </c>
    </row>
    <row r="72" spans="1:24" ht="26.25" customHeight="1" x14ac:dyDescent="0.2">
      <c r="A72" s="35">
        <v>64</v>
      </c>
      <c r="B72" s="36" t="s">
        <v>85</v>
      </c>
      <c r="C72" s="37" t="s">
        <v>19</v>
      </c>
      <c r="D72" s="38">
        <v>3</v>
      </c>
      <c r="E72" s="39">
        <v>12917.65</v>
      </c>
      <c r="F72" s="40">
        <v>0.19</v>
      </c>
      <c r="G72" s="41">
        <f t="shared" si="23"/>
        <v>2454.3535000000002</v>
      </c>
      <c r="H72" s="41">
        <f t="shared" si="24"/>
        <v>15372.003499999999</v>
      </c>
      <c r="I72" s="42">
        <f t="shared" si="25"/>
        <v>46116.010499999997</v>
      </c>
      <c r="J72" s="43">
        <v>12917.65</v>
      </c>
      <c r="K72" s="73">
        <v>0.19</v>
      </c>
      <c r="L72" s="43">
        <f t="shared" si="26"/>
        <v>2454.3535000000002</v>
      </c>
      <c r="M72" s="43">
        <f t="shared" si="27"/>
        <v>15372.003499999999</v>
      </c>
      <c r="N72" s="45">
        <f t="shared" si="18"/>
        <v>46116.010499999997</v>
      </c>
      <c r="O72" s="46">
        <v>25000</v>
      </c>
      <c r="P72" s="47">
        <v>0.19</v>
      </c>
      <c r="Q72" s="46">
        <f t="shared" si="28"/>
        <v>4750</v>
      </c>
      <c r="R72" s="46">
        <f t="shared" si="29"/>
        <v>29750</v>
      </c>
      <c r="S72" s="46">
        <f t="shared" ref="S72:S87" si="31">R72*D72</f>
        <v>89250</v>
      </c>
      <c r="T72" s="48">
        <f t="shared" si="30"/>
        <v>16945.100000000002</v>
      </c>
      <c r="U72" s="40">
        <v>0.19</v>
      </c>
      <c r="V72" s="48">
        <f t="shared" ref="V72:V87" si="32">T72*$U$71</f>
        <v>3219.5690000000004</v>
      </c>
      <c r="W72" s="81">
        <f t="shared" ref="W72:W87" si="33">T72+V72</f>
        <v>20164.669000000002</v>
      </c>
      <c r="X72" s="48">
        <f t="shared" ref="X72:X93" si="34">W72*D72</f>
        <v>60494.007000000005</v>
      </c>
    </row>
    <row r="73" spans="1:24" ht="15.6" customHeight="1" x14ac:dyDescent="0.2">
      <c r="A73" s="35">
        <v>65</v>
      </c>
      <c r="B73" s="36" t="s">
        <v>86</v>
      </c>
      <c r="C73" s="37" t="s">
        <v>19</v>
      </c>
      <c r="D73" s="38">
        <v>20</v>
      </c>
      <c r="E73" s="39">
        <v>5741.18</v>
      </c>
      <c r="F73" s="40">
        <v>0.19</v>
      </c>
      <c r="G73" s="41">
        <f t="shared" si="23"/>
        <v>1090.8242</v>
      </c>
      <c r="H73" s="41">
        <f t="shared" si="24"/>
        <v>6832.0042000000003</v>
      </c>
      <c r="I73" s="42">
        <f t="shared" si="25"/>
        <v>136640.084</v>
      </c>
      <c r="J73" s="43">
        <v>5741.18</v>
      </c>
      <c r="K73" s="73">
        <v>0.19</v>
      </c>
      <c r="L73" s="43">
        <f t="shared" si="26"/>
        <v>1090.8242</v>
      </c>
      <c r="M73" s="43">
        <f t="shared" si="27"/>
        <v>6832.0042000000003</v>
      </c>
      <c r="N73" s="45">
        <f t="shared" si="18"/>
        <v>136640.084</v>
      </c>
      <c r="O73" s="46">
        <v>10500</v>
      </c>
      <c r="P73" s="47">
        <v>0.19</v>
      </c>
      <c r="Q73" s="46">
        <f t="shared" si="28"/>
        <v>1995</v>
      </c>
      <c r="R73" s="46">
        <f t="shared" si="29"/>
        <v>12495</v>
      </c>
      <c r="S73" s="46">
        <f t="shared" si="31"/>
        <v>249900</v>
      </c>
      <c r="T73" s="48">
        <f t="shared" si="30"/>
        <v>7327.4533333333338</v>
      </c>
      <c r="U73" s="40">
        <v>0.19</v>
      </c>
      <c r="V73" s="48">
        <f t="shared" si="32"/>
        <v>1392.2161333333333</v>
      </c>
      <c r="W73" s="81">
        <f t="shared" si="33"/>
        <v>8719.6694666666663</v>
      </c>
      <c r="X73" s="48">
        <f t="shared" si="34"/>
        <v>174393.38933333333</v>
      </c>
    </row>
    <row r="74" spans="1:24" ht="15.6" customHeight="1" x14ac:dyDescent="0.2">
      <c r="A74" s="35">
        <v>66</v>
      </c>
      <c r="B74" s="36" t="s">
        <v>87</v>
      </c>
      <c r="C74" s="37" t="s">
        <v>19</v>
      </c>
      <c r="D74" s="38">
        <v>20</v>
      </c>
      <c r="E74" s="39">
        <v>9903.5300000000007</v>
      </c>
      <c r="F74" s="40">
        <v>0.19</v>
      </c>
      <c r="G74" s="41">
        <f t="shared" si="23"/>
        <v>1881.6707000000001</v>
      </c>
      <c r="H74" s="41">
        <f t="shared" si="24"/>
        <v>11785.200700000001</v>
      </c>
      <c r="I74" s="42">
        <f t="shared" si="25"/>
        <v>235704.01400000002</v>
      </c>
      <c r="J74" s="43">
        <v>9903.5300000000007</v>
      </c>
      <c r="K74" s="73">
        <v>0.19</v>
      </c>
      <c r="L74" s="43">
        <f t="shared" si="26"/>
        <v>1881.6707000000001</v>
      </c>
      <c r="M74" s="43">
        <f t="shared" si="27"/>
        <v>11785.200700000001</v>
      </c>
      <c r="N74" s="45">
        <f t="shared" si="18"/>
        <v>235704.01400000002</v>
      </c>
      <c r="O74" s="46">
        <v>5200</v>
      </c>
      <c r="P74" s="47">
        <v>0.19</v>
      </c>
      <c r="Q74" s="46">
        <f t="shared" si="28"/>
        <v>988</v>
      </c>
      <c r="R74" s="46">
        <f t="shared" si="29"/>
        <v>6188</v>
      </c>
      <c r="S74" s="46">
        <f t="shared" si="31"/>
        <v>123760</v>
      </c>
      <c r="T74" s="48">
        <f t="shared" si="30"/>
        <v>8335.6866666666665</v>
      </c>
      <c r="U74" s="40">
        <v>0.19</v>
      </c>
      <c r="V74" s="48">
        <f t="shared" si="32"/>
        <v>1583.7804666666666</v>
      </c>
      <c r="W74" s="81">
        <f t="shared" si="33"/>
        <v>9919.4671333333335</v>
      </c>
      <c r="X74" s="48">
        <f t="shared" si="34"/>
        <v>198389.34266666666</v>
      </c>
    </row>
    <row r="75" spans="1:24" ht="15.6" customHeight="1" x14ac:dyDescent="0.2">
      <c r="A75" s="35">
        <v>67</v>
      </c>
      <c r="B75" s="36" t="s">
        <v>88</v>
      </c>
      <c r="C75" s="37" t="s">
        <v>19</v>
      </c>
      <c r="D75" s="38">
        <v>50</v>
      </c>
      <c r="E75" s="39">
        <v>7176.47</v>
      </c>
      <c r="F75" s="40">
        <v>0.19</v>
      </c>
      <c r="G75" s="41">
        <f t="shared" si="23"/>
        <v>1363.5293000000001</v>
      </c>
      <c r="H75" s="41">
        <f t="shared" si="24"/>
        <v>8539.9992999999995</v>
      </c>
      <c r="I75" s="42">
        <f t="shared" si="25"/>
        <v>426999.96499999997</v>
      </c>
      <c r="J75" s="43">
        <v>7176.47</v>
      </c>
      <c r="K75" s="73">
        <v>0.19</v>
      </c>
      <c r="L75" s="43">
        <f t="shared" si="26"/>
        <v>1363.5293000000001</v>
      </c>
      <c r="M75" s="43">
        <f t="shared" si="27"/>
        <v>8539.9992999999995</v>
      </c>
      <c r="N75" s="45">
        <f t="shared" si="18"/>
        <v>426999.96499999997</v>
      </c>
      <c r="O75" s="46">
        <v>8400</v>
      </c>
      <c r="P75" s="47">
        <v>0.19</v>
      </c>
      <c r="Q75" s="46">
        <f t="shared" si="28"/>
        <v>1596</v>
      </c>
      <c r="R75" s="46">
        <f t="shared" si="29"/>
        <v>9996</v>
      </c>
      <c r="S75" s="46">
        <f t="shared" si="31"/>
        <v>499800</v>
      </c>
      <c r="T75" s="48">
        <f t="shared" si="30"/>
        <v>7584.3133333333344</v>
      </c>
      <c r="U75" s="40">
        <v>0.19</v>
      </c>
      <c r="V75" s="48">
        <f t="shared" si="32"/>
        <v>1441.0195333333336</v>
      </c>
      <c r="W75" s="81">
        <f t="shared" si="33"/>
        <v>9025.3328666666675</v>
      </c>
      <c r="X75" s="48">
        <f t="shared" si="34"/>
        <v>451266.64333333337</v>
      </c>
    </row>
    <row r="76" spans="1:24" ht="15.6" customHeight="1" x14ac:dyDescent="0.2">
      <c r="A76" s="35">
        <v>68</v>
      </c>
      <c r="B76" s="36" t="s">
        <v>89</v>
      </c>
      <c r="C76" s="37" t="s">
        <v>19</v>
      </c>
      <c r="D76" s="38">
        <v>50</v>
      </c>
      <c r="E76" s="39">
        <v>4305.88</v>
      </c>
      <c r="F76" s="40">
        <v>0.19</v>
      </c>
      <c r="G76" s="41">
        <f t="shared" si="23"/>
        <v>818.11720000000003</v>
      </c>
      <c r="H76" s="41">
        <f t="shared" si="24"/>
        <v>5123.9971999999998</v>
      </c>
      <c r="I76" s="42">
        <f t="shared" si="25"/>
        <v>256199.86</v>
      </c>
      <c r="J76" s="43">
        <v>4305.88</v>
      </c>
      <c r="K76" s="73">
        <v>0.19</v>
      </c>
      <c r="L76" s="43">
        <f t="shared" si="26"/>
        <v>818.11720000000003</v>
      </c>
      <c r="M76" s="43">
        <f t="shared" si="27"/>
        <v>5123.9971999999998</v>
      </c>
      <c r="N76" s="45">
        <f t="shared" si="18"/>
        <v>256199.86</v>
      </c>
      <c r="O76" s="46">
        <v>4500</v>
      </c>
      <c r="P76" s="47">
        <v>0.19</v>
      </c>
      <c r="Q76" s="46">
        <f t="shared" si="28"/>
        <v>855</v>
      </c>
      <c r="R76" s="46">
        <f t="shared" si="29"/>
        <v>5355</v>
      </c>
      <c r="S76" s="46">
        <f t="shared" si="31"/>
        <v>267750</v>
      </c>
      <c r="T76" s="48">
        <f t="shared" si="30"/>
        <v>4370.586666666667</v>
      </c>
      <c r="U76" s="40">
        <v>0.19</v>
      </c>
      <c r="V76" s="48">
        <f t="shared" si="32"/>
        <v>830.4114666666668</v>
      </c>
      <c r="W76" s="81">
        <f t="shared" si="33"/>
        <v>5200.9981333333335</v>
      </c>
      <c r="X76" s="48">
        <f t="shared" si="34"/>
        <v>260049.90666666668</v>
      </c>
    </row>
    <row r="77" spans="1:24" ht="32.25" customHeight="1" x14ac:dyDescent="0.2">
      <c r="A77" s="35">
        <v>69</v>
      </c>
      <c r="B77" s="36" t="s">
        <v>90</v>
      </c>
      <c r="C77" s="37" t="s">
        <v>19</v>
      </c>
      <c r="D77" s="38">
        <v>40</v>
      </c>
      <c r="E77" s="39">
        <v>11195.29</v>
      </c>
      <c r="F77" s="40">
        <v>0.19</v>
      </c>
      <c r="G77" s="41">
        <f t="shared" si="23"/>
        <v>2127.1051000000002</v>
      </c>
      <c r="H77" s="41">
        <f t="shared" si="24"/>
        <v>13322.395100000002</v>
      </c>
      <c r="I77" s="42">
        <f t="shared" si="25"/>
        <v>532895.804</v>
      </c>
      <c r="J77" s="43">
        <v>11195.29</v>
      </c>
      <c r="K77" s="73">
        <v>0.19</v>
      </c>
      <c r="L77" s="43">
        <f t="shared" si="26"/>
        <v>2127.1051000000002</v>
      </c>
      <c r="M77" s="43">
        <f t="shared" si="27"/>
        <v>13322.395100000002</v>
      </c>
      <c r="N77" s="45">
        <f t="shared" si="18"/>
        <v>532895.804</v>
      </c>
      <c r="O77" s="46">
        <v>6900</v>
      </c>
      <c r="P77" s="47">
        <v>0.19</v>
      </c>
      <c r="Q77" s="46">
        <f t="shared" si="28"/>
        <v>1311</v>
      </c>
      <c r="R77" s="46">
        <f t="shared" si="29"/>
        <v>8211</v>
      </c>
      <c r="S77" s="46">
        <f t="shared" si="31"/>
        <v>328440</v>
      </c>
      <c r="T77" s="48">
        <f t="shared" si="30"/>
        <v>9763.5266666666666</v>
      </c>
      <c r="U77" s="40">
        <v>0.19</v>
      </c>
      <c r="V77" s="48">
        <f t="shared" si="32"/>
        <v>1855.0700666666667</v>
      </c>
      <c r="W77" s="81">
        <f t="shared" si="33"/>
        <v>11618.596733333334</v>
      </c>
      <c r="X77" s="48">
        <f t="shared" si="34"/>
        <v>464743.86933333334</v>
      </c>
    </row>
    <row r="78" spans="1:24" ht="15.6" customHeight="1" x14ac:dyDescent="0.2">
      <c r="A78" s="35">
        <v>70</v>
      </c>
      <c r="B78" s="36" t="s">
        <v>91</v>
      </c>
      <c r="C78" s="37" t="s">
        <v>19</v>
      </c>
      <c r="D78" s="38">
        <v>6</v>
      </c>
      <c r="E78" s="39">
        <v>12917.65</v>
      </c>
      <c r="F78" s="40">
        <v>0.19</v>
      </c>
      <c r="G78" s="41">
        <f t="shared" si="23"/>
        <v>2454.3535000000002</v>
      </c>
      <c r="H78" s="41">
        <f t="shared" si="24"/>
        <v>15372.003499999999</v>
      </c>
      <c r="I78" s="42">
        <f t="shared" si="25"/>
        <v>92232.020999999993</v>
      </c>
      <c r="J78" s="43">
        <v>12917.65</v>
      </c>
      <c r="K78" s="73">
        <v>0.19</v>
      </c>
      <c r="L78" s="43">
        <f t="shared" si="26"/>
        <v>2454.3535000000002</v>
      </c>
      <c r="M78" s="43">
        <f t="shared" si="27"/>
        <v>15372.003499999999</v>
      </c>
      <c r="N78" s="45">
        <f t="shared" si="18"/>
        <v>92232.020999999993</v>
      </c>
      <c r="O78" s="46">
        <v>20900</v>
      </c>
      <c r="P78" s="47">
        <v>0.19</v>
      </c>
      <c r="Q78" s="46">
        <f t="shared" si="28"/>
        <v>3971</v>
      </c>
      <c r="R78" s="46">
        <f t="shared" si="29"/>
        <v>24871</v>
      </c>
      <c r="S78" s="46">
        <f t="shared" si="31"/>
        <v>149226</v>
      </c>
      <c r="T78" s="48">
        <f t="shared" si="30"/>
        <v>15578.433333333334</v>
      </c>
      <c r="U78" s="40">
        <v>0.19</v>
      </c>
      <c r="V78" s="48">
        <f t="shared" si="32"/>
        <v>2959.9023333333334</v>
      </c>
      <c r="W78" s="81">
        <f t="shared" si="33"/>
        <v>18538.335666666666</v>
      </c>
      <c r="X78" s="48">
        <f t="shared" si="34"/>
        <v>111230.014</v>
      </c>
    </row>
    <row r="79" spans="1:24" ht="38.25" customHeight="1" x14ac:dyDescent="0.2">
      <c r="A79" s="35">
        <v>71</v>
      </c>
      <c r="B79" s="36" t="s">
        <v>92</v>
      </c>
      <c r="C79" s="37" t="s">
        <v>19</v>
      </c>
      <c r="D79" s="38">
        <v>6</v>
      </c>
      <c r="E79" s="39">
        <v>35882.35</v>
      </c>
      <c r="F79" s="40">
        <v>0.19</v>
      </c>
      <c r="G79" s="41">
        <f t="shared" si="23"/>
        <v>6817.6464999999998</v>
      </c>
      <c r="H79" s="41">
        <f t="shared" si="24"/>
        <v>42699.996500000001</v>
      </c>
      <c r="I79" s="42">
        <f t="shared" si="25"/>
        <v>256199.97899999999</v>
      </c>
      <c r="J79" s="43">
        <v>35882.35</v>
      </c>
      <c r="K79" s="73">
        <v>0.19</v>
      </c>
      <c r="L79" s="43">
        <f t="shared" si="26"/>
        <v>6817.6464999999998</v>
      </c>
      <c r="M79" s="43">
        <f t="shared" si="27"/>
        <v>42699.996500000001</v>
      </c>
      <c r="N79" s="45">
        <f t="shared" si="18"/>
        <v>256199.97899999999</v>
      </c>
      <c r="O79" s="46">
        <v>35000</v>
      </c>
      <c r="P79" s="47">
        <v>0.19</v>
      </c>
      <c r="Q79" s="46">
        <f t="shared" si="28"/>
        <v>6650</v>
      </c>
      <c r="R79" s="46">
        <f t="shared" si="29"/>
        <v>41650</v>
      </c>
      <c r="S79" s="46">
        <f t="shared" si="31"/>
        <v>249900</v>
      </c>
      <c r="T79" s="48">
        <f t="shared" si="30"/>
        <v>35588.23333333333</v>
      </c>
      <c r="U79" s="40">
        <v>0.19</v>
      </c>
      <c r="V79" s="48">
        <f t="shared" si="32"/>
        <v>6761.7643333333326</v>
      </c>
      <c r="W79" s="81">
        <f t="shared" si="33"/>
        <v>42349.997666666663</v>
      </c>
      <c r="X79" s="48">
        <f t="shared" si="34"/>
        <v>254099.98599999998</v>
      </c>
    </row>
    <row r="80" spans="1:24" ht="34.5" customHeight="1" x14ac:dyDescent="0.2">
      <c r="A80" s="35">
        <v>72</v>
      </c>
      <c r="B80" s="36" t="s">
        <v>93</v>
      </c>
      <c r="C80" s="37" t="s">
        <v>19</v>
      </c>
      <c r="D80" s="38">
        <v>2</v>
      </c>
      <c r="E80" s="39">
        <v>186444.71</v>
      </c>
      <c r="F80" s="40">
        <v>0.19</v>
      </c>
      <c r="G80" s="41">
        <f t="shared" si="23"/>
        <v>35424.494899999998</v>
      </c>
      <c r="H80" s="41">
        <f t="shared" si="24"/>
        <v>221869.20489999998</v>
      </c>
      <c r="I80" s="42">
        <f t="shared" si="25"/>
        <v>443738.40979999996</v>
      </c>
      <c r="J80" s="43">
        <v>186444.71</v>
      </c>
      <c r="K80" s="73">
        <v>0.19</v>
      </c>
      <c r="L80" s="43">
        <f t="shared" si="26"/>
        <v>35424.494899999998</v>
      </c>
      <c r="M80" s="43">
        <f t="shared" si="27"/>
        <v>221869.20489999998</v>
      </c>
      <c r="N80" s="45">
        <f t="shared" si="18"/>
        <v>443738.40979999996</v>
      </c>
      <c r="O80" s="46">
        <v>270000</v>
      </c>
      <c r="P80" s="47">
        <v>0.19</v>
      </c>
      <c r="Q80" s="46">
        <f t="shared" si="28"/>
        <v>51300</v>
      </c>
      <c r="R80" s="46">
        <f t="shared" si="29"/>
        <v>321300</v>
      </c>
      <c r="S80" s="46">
        <f t="shared" si="31"/>
        <v>642600</v>
      </c>
      <c r="T80" s="48">
        <f t="shared" si="30"/>
        <v>214296.4733333333</v>
      </c>
      <c r="U80" s="40">
        <v>0.19</v>
      </c>
      <c r="V80" s="48">
        <f t="shared" si="32"/>
        <v>40716.329933333327</v>
      </c>
      <c r="W80" s="81">
        <f t="shared" si="33"/>
        <v>255012.80326666663</v>
      </c>
      <c r="X80" s="48">
        <f t="shared" si="34"/>
        <v>510025.60653333325</v>
      </c>
    </row>
    <row r="81" spans="1:24" ht="30.75" customHeight="1" x14ac:dyDescent="0.2">
      <c r="A81" s="35">
        <v>73</v>
      </c>
      <c r="B81" s="36" t="s">
        <v>94</v>
      </c>
      <c r="C81" s="37" t="s">
        <v>19</v>
      </c>
      <c r="D81" s="38">
        <v>10</v>
      </c>
      <c r="E81" s="39">
        <v>5884.71</v>
      </c>
      <c r="F81" s="40">
        <v>0.19</v>
      </c>
      <c r="G81" s="41">
        <f t="shared" si="23"/>
        <v>1118.0949000000001</v>
      </c>
      <c r="H81" s="41">
        <f t="shared" si="24"/>
        <v>7002.8049000000001</v>
      </c>
      <c r="I81" s="42">
        <f t="shared" si="25"/>
        <v>70028.048999999999</v>
      </c>
      <c r="J81" s="43">
        <v>5884.71</v>
      </c>
      <c r="K81" s="73">
        <v>0.19</v>
      </c>
      <c r="L81" s="43">
        <f t="shared" si="26"/>
        <v>1118.0949000000001</v>
      </c>
      <c r="M81" s="43">
        <f t="shared" si="27"/>
        <v>7002.8049000000001</v>
      </c>
      <c r="N81" s="45">
        <f t="shared" si="18"/>
        <v>70028.048999999999</v>
      </c>
      <c r="O81" s="46">
        <v>7800</v>
      </c>
      <c r="P81" s="47">
        <v>0.19</v>
      </c>
      <c r="Q81" s="46">
        <f t="shared" si="28"/>
        <v>1482</v>
      </c>
      <c r="R81" s="46">
        <f t="shared" si="29"/>
        <v>9282</v>
      </c>
      <c r="S81" s="46">
        <f t="shared" si="31"/>
        <v>92820</v>
      </c>
      <c r="T81" s="48">
        <f t="shared" si="30"/>
        <v>6523.1399999999994</v>
      </c>
      <c r="U81" s="40">
        <v>0.19</v>
      </c>
      <c r="V81" s="48">
        <f t="shared" si="32"/>
        <v>1239.3965999999998</v>
      </c>
      <c r="W81" s="81">
        <f t="shared" si="33"/>
        <v>7762.5365999999995</v>
      </c>
      <c r="X81" s="48">
        <f t="shared" si="34"/>
        <v>77625.365999999995</v>
      </c>
    </row>
    <row r="82" spans="1:24" ht="31.5" customHeight="1" x14ac:dyDescent="0.2">
      <c r="A82" s="35">
        <v>74</v>
      </c>
      <c r="B82" s="49" t="s">
        <v>95</v>
      </c>
      <c r="C82" s="37" t="s">
        <v>19</v>
      </c>
      <c r="D82" s="38">
        <v>10</v>
      </c>
      <c r="E82" s="39">
        <v>14209.41</v>
      </c>
      <c r="F82" s="40">
        <v>0.19</v>
      </c>
      <c r="G82" s="41">
        <f t="shared" si="23"/>
        <v>2699.7878999999998</v>
      </c>
      <c r="H82" s="41">
        <f t="shared" si="24"/>
        <v>16909.197899999999</v>
      </c>
      <c r="I82" s="42">
        <f t="shared" si="25"/>
        <v>169091.97899999999</v>
      </c>
      <c r="J82" s="43">
        <v>14209.41</v>
      </c>
      <c r="K82" s="73">
        <v>0.19</v>
      </c>
      <c r="L82" s="43">
        <f t="shared" si="26"/>
        <v>2699.7878999999998</v>
      </c>
      <c r="M82" s="43">
        <f t="shared" si="27"/>
        <v>16909.197899999999</v>
      </c>
      <c r="N82" s="45">
        <f t="shared" si="18"/>
        <v>169091.97899999999</v>
      </c>
      <c r="O82" s="46">
        <v>16500</v>
      </c>
      <c r="P82" s="47">
        <v>0.19</v>
      </c>
      <c r="Q82" s="46">
        <f t="shared" si="28"/>
        <v>3135</v>
      </c>
      <c r="R82" s="46">
        <f t="shared" si="29"/>
        <v>19635</v>
      </c>
      <c r="S82" s="46">
        <f t="shared" si="31"/>
        <v>196350</v>
      </c>
      <c r="T82" s="48">
        <f t="shared" si="30"/>
        <v>14972.94</v>
      </c>
      <c r="U82" s="40">
        <v>0.19</v>
      </c>
      <c r="V82" s="48">
        <f t="shared" si="32"/>
        <v>2844.8586</v>
      </c>
      <c r="W82" s="81">
        <f t="shared" si="33"/>
        <v>17817.798600000002</v>
      </c>
      <c r="X82" s="48">
        <f t="shared" si="34"/>
        <v>178177.98600000003</v>
      </c>
    </row>
    <row r="83" spans="1:24" ht="19.5" customHeight="1" x14ac:dyDescent="0.2">
      <c r="A83" s="35">
        <v>75</v>
      </c>
      <c r="B83" s="36" t="s">
        <v>96</v>
      </c>
      <c r="C83" s="37" t="s">
        <v>19</v>
      </c>
      <c r="D83" s="38">
        <v>10</v>
      </c>
      <c r="E83" s="39">
        <v>21529.41</v>
      </c>
      <c r="F83" s="40">
        <v>0.19</v>
      </c>
      <c r="G83" s="41">
        <f t="shared" si="23"/>
        <v>4090.5879</v>
      </c>
      <c r="H83" s="41">
        <f t="shared" si="24"/>
        <v>25619.997899999998</v>
      </c>
      <c r="I83" s="42">
        <f t="shared" si="25"/>
        <v>256199.97899999999</v>
      </c>
      <c r="J83" s="43">
        <v>21529.41</v>
      </c>
      <c r="K83" s="73">
        <v>0.19</v>
      </c>
      <c r="L83" s="43">
        <f t="shared" si="26"/>
        <v>4090.5879</v>
      </c>
      <c r="M83" s="43">
        <f t="shared" si="27"/>
        <v>25619.997899999998</v>
      </c>
      <c r="N83" s="45">
        <f t="shared" si="18"/>
        <v>256199.97899999999</v>
      </c>
      <c r="O83" s="46">
        <v>20900</v>
      </c>
      <c r="P83" s="47">
        <v>0.19</v>
      </c>
      <c r="Q83" s="46">
        <f t="shared" si="28"/>
        <v>3971</v>
      </c>
      <c r="R83" s="46">
        <f t="shared" si="29"/>
        <v>24871</v>
      </c>
      <c r="S83" s="46">
        <f t="shared" si="31"/>
        <v>248710</v>
      </c>
      <c r="T83" s="48">
        <f t="shared" si="30"/>
        <v>21319.606666666667</v>
      </c>
      <c r="U83" s="40">
        <v>0.19</v>
      </c>
      <c r="V83" s="48">
        <f t="shared" si="32"/>
        <v>4050.7252666666668</v>
      </c>
      <c r="W83" s="81">
        <f t="shared" si="33"/>
        <v>25370.331933333335</v>
      </c>
      <c r="X83" s="48">
        <f t="shared" si="34"/>
        <v>253703.31933333335</v>
      </c>
    </row>
    <row r="84" spans="1:24" ht="24" customHeight="1" x14ac:dyDescent="0.2">
      <c r="A84" s="35">
        <v>76</v>
      </c>
      <c r="B84" s="36" t="s">
        <v>97</v>
      </c>
      <c r="C84" s="37" t="s">
        <v>19</v>
      </c>
      <c r="D84" s="38">
        <v>1000</v>
      </c>
      <c r="E84" s="39">
        <v>1722.35</v>
      </c>
      <c r="F84" s="40">
        <v>0.19</v>
      </c>
      <c r="G84" s="41">
        <f t="shared" si="23"/>
        <v>327.24649999999997</v>
      </c>
      <c r="H84" s="41">
        <f t="shared" si="24"/>
        <v>2049.5964999999997</v>
      </c>
      <c r="I84" s="42">
        <f t="shared" si="25"/>
        <v>2049596.4999999995</v>
      </c>
      <c r="J84" s="43">
        <v>1722.35</v>
      </c>
      <c r="K84" s="73">
        <v>0.19</v>
      </c>
      <c r="L84" s="43">
        <f t="shared" si="26"/>
        <v>327.24649999999997</v>
      </c>
      <c r="M84" s="43">
        <f t="shared" si="27"/>
        <v>2049.5964999999997</v>
      </c>
      <c r="N84" s="45">
        <f t="shared" si="18"/>
        <v>2049596.4999999995</v>
      </c>
      <c r="O84" s="46">
        <v>200</v>
      </c>
      <c r="P84" s="47">
        <v>0.19</v>
      </c>
      <c r="Q84" s="46">
        <f t="shared" si="28"/>
        <v>38</v>
      </c>
      <c r="R84" s="46">
        <f t="shared" si="29"/>
        <v>238</v>
      </c>
      <c r="S84" s="46">
        <f t="shared" si="31"/>
        <v>238000</v>
      </c>
      <c r="T84" s="48">
        <f t="shared" si="30"/>
        <v>1214.8999999999999</v>
      </c>
      <c r="U84" s="40">
        <v>0.19</v>
      </c>
      <c r="V84" s="48">
        <f t="shared" si="32"/>
        <v>230.83099999999999</v>
      </c>
      <c r="W84" s="81">
        <f t="shared" si="33"/>
        <v>1445.7309999999998</v>
      </c>
      <c r="X84" s="48">
        <f t="shared" si="34"/>
        <v>1445730.9999999998</v>
      </c>
    </row>
    <row r="85" spans="1:24" ht="15.2" customHeight="1" x14ac:dyDescent="0.2">
      <c r="A85" s="58">
        <v>77</v>
      </c>
      <c r="B85" s="59" t="s">
        <v>98</v>
      </c>
      <c r="C85" s="60" t="s">
        <v>19</v>
      </c>
      <c r="D85" s="38">
        <v>10</v>
      </c>
      <c r="E85" s="61">
        <v>22964.71</v>
      </c>
      <c r="F85" s="62">
        <v>0.19</v>
      </c>
      <c r="G85" s="41">
        <f t="shared" si="23"/>
        <v>4363.2948999999999</v>
      </c>
      <c r="H85" s="41">
        <f t="shared" si="24"/>
        <v>27328.0049</v>
      </c>
      <c r="I85" s="42">
        <f t="shared" si="25"/>
        <v>273280.049</v>
      </c>
      <c r="J85" s="43">
        <v>22964.71</v>
      </c>
      <c r="K85" s="73">
        <v>0.19</v>
      </c>
      <c r="L85" s="43">
        <f t="shared" si="26"/>
        <v>4363.2948999999999</v>
      </c>
      <c r="M85" s="43">
        <f t="shared" si="27"/>
        <v>27328.0049</v>
      </c>
      <c r="N85" s="45">
        <f t="shared" si="18"/>
        <v>273280.049</v>
      </c>
      <c r="O85" s="46">
        <v>25000</v>
      </c>
      <c r="P85" s="47">
        <v>0.19</v>
      </c>
      <c r="Q85" s="46">
        <f t="shared" si="28"/>
        <v>4750</v>
      </c>
      <c r="R85" s="46">
        <f t="shared" si="29"/>
        <v>29750</v>
      </c>
      <c r="S85" s="46">
        <f t="shared" si="31"/>
        <v>297500</v>
      </c>
      <c r="T85" s="48">
        <f t="shared" si="30"/>
        <v>23643.14</v>
      </c>
      <c r="U85" s="40">
        <v>0.19</v>
      </c>
      <c r="V85" s="48">
        <f t="shared" si="32"/>
        <v>4492.1966000000002</v>
      </c>
      <c r="W85" s="81">
        <f t="shared" si="33"/>
        <v>28135.336599999999</v>
      </c>
      <c r="X85" s="48">
        <f t="shared" si="34"/>
        <v>281353.36599999998</v>
      </c>
    </row>
    <row r="86" spans="1:24" ht="40.5" customHeight="1" x14ac:dyDescent="0.2">
      <c r="A86" s="35">
        <v>78</v>
      </c>
      <c r="B86" s="36" t="s">
        <v>99</v>
      </c>
      <c r="C86" s="37" t="s">
        <v>19</v>
      </c>
      <c r="D86" s="38">
        <v>6</v>
      </c>
      <c r="E86" s="39">
        <v>89275.29</v>
      </c>
      <c r="F86" s="40">
        <v>0.19</v>
      </c>
      <c r="G86" s="41">
        <f t="shared" si="23"/>
        <v>16962.305099999998</v>
      </c>
      <c r="H86" s="41">
        <f t="shared" si="24"/>
        <v>106237.59509999999</v>
      </c>
      <c r="I86" s="42">
        <f t="shared" si="25"/>
        <v>637425.57059999998</v>
      </c>
      <c r="J86" s="43">
        <v>89275.29</v>
      </c>
      <c r="K86" s="73">
        <v>0.19</v>
      </c>
      <c r="L86" s="43">
        <f t="shared" si="26"/>
        <v>16962.305099999998</v>
      </c>
      <c r="M86" s="43">
        <f t="shared" si="27"/>
        <v>106237.59509999999</v>
      </c>
      <c r="N86" s="45">
        <f t="shared" si="18"/>
        <v>637425.57059999998</v>
      </c>
      <c r="O86" s="46">
        <v>100000</v>
      </c>
      <c r="P86" s="47">
        <v>0.19</v>
      </c>
      <c r="Q86" s="46">
        <f t="shared" si="28"/>
        <v>19000</v>
      </c>
      <c r="R86" s="46">
        <f t="shared" si="29"/>
        <v>119000</v>
      </c>
      <c r="S86" s="46">
        <f t="shared" si="31"/>
        <v>714000</v>
      </c>
      <c r="T86" s="48">
        <f t="shared" si="30"/>
        <v>92850.193333333315</v>
      </c>
      <c r="U86" s="40">
        <v>0.19</v>
      </c>
      <c r="V86" s="48">
        <f t="shared" si="32"/>
        <v>17641.536733333331</v>
      </c>
      <c r="W86" s="81">
        <f t="shared" si="33"/>
        <v>110491.73006666664</v>
      </c>
      <c r="X86" s="48">
        <f t="shared" si="34"/>
        <v>662950.38039999991</v>
      </c>
    </row>
    <row r="87" spans="1:24" ht="48.75" customHeight="1" x14ac:dyDescent="0.2">
      <c r="A87" s="35">
        <v>79</v>
      </c>
      <c r="B87" s="49" t="s">
        <v>100</v>
      </c>
      <c r="C87" s="37" t="s">
        <v>19</v>
      </c>
      <c r="D87" s="38">
        <v>10</v>
      </c>
      <c r="E87" s="39">
        <v>367435.29</v>
      </c>
      <c r="F87" s="40">
        <v>0.19</v>
      </c>
      <c r="G87" s="41">
        <f t="shared" si="23"/>
        <v>69812.705099999992</v>
      </c>
      <c r="H87" s="41">
        <f t="shared" si="24"/>
        <v>437247.99509999994</v>
      </c>
      <c r="I87" s="42">
        <f t="shared" si="25"/>
        <v>4372479.9509999994</v>
      </c>
      <c r="J87" s="43">
        <v>367435.29</v>
      </c>
      <c r="K87" s="73">
        <v>0.19</v>
      </c>
      <c r="L87" s="43">
        <f t="shared" si="26"/>
        <v>69812.705099999992</v>
      </c>
      <c r="M87" s="43">
        <f t="shared" si="27"/>
        <v>437247.99509999994</v>
      </c>
      <c r="N87" s="45">
        <f t="shared" si="18"/>
        <v>4372479.9509999994</v>
      </c>
      <c r="O87" s="46">
        <v>416700</v>
      </c>
      <c r="P87" s="47">
        <v>0.19</v>
      </c>
      <c r="Q87" s="46">
        <f t="shared" si="28"/>
        <v>79173</v>
      </c>
      <c r="R87" s="46">
        <f t="shared" si="29"/>
        <v>495873</v>
      </c>
      <c r="S87" s="46">
        <f t="shared" si="31"/>
        <v>4958730</v>
      </c>
      <c r="T87" s="48">
        <f t="shared" si="30"/>
        <v>383856.86000000004</v>
      </c>
      <c r="U87" s="40">
        <v>0.19</v>
      </c>
      <c r="V87" s="48">
        <f t="shared" si="32"/>
        <v>72932.803400000004</v>
      </c>
      <c r="W87" s="81">
        <f t="shared" si="33"/>
        <v>456789.66340000008</v>
      </c>
      <c r="X87" s="48">
        <f t="shared" si="34"/>
        <v>4567896.6340000005</v>
      </c>
    </row>
    <row r="88" spans="1:24" ht="15.6" customHeight="1" x14ac:dyDescent="0.2">
      <c r="A88" s="63"/>
      <c r="B88" s="75" t="s">
        <v>101</v>
      </c>
      <c r="C88" s="76"/>
      <c r="D88" s="76"/>
      <c r="E88" s="76"/>
      <c r="F88" s="76"/>
      <c r="G88" s="76"/>
      <c r="H88" s="76"/>
      <c r="I88" s="77"/>
      <c r="J88" s="67" t="s">
        <v>101</v>
      </c>
      <c r="K88" s="68"/>
      <c r="L88" s="68"/>
      <c r="M88" s="68"/>
      <c r="N88" s="69"/>
      <c r="O88" s="67" t="s">
        <v>101</v>
      </c>
      <c r="P88" s="68"/>
      <c r="Q88" s="68"/>
      <c r="R88" s="68"/>
      <c r="S88" s="69"/>
      <c r="T88" s="67" t="s">
        <v>101</v>
      </c>
      <c r="U88" s="68"/>
      <c r="V88" s="68"/>
      <c r="W88" s="68"/>
      <c r="X88" s="69"/>
    </row>
    <row r="89" spans="1:24" ht="75" customHeight="1" x14ac:dyDescent="0.2">
      <c r="A89" s="35">
        <v>80</v>
      </c>
      <c r="B89" s="49" t="s">
        <v>102</v>
      </c>
      <c r="C89" s="37" t="s">
        <v>19</v>
      </c>
      <c r="D89" s="38">
        <v>200</v>
      </c>
      <c r="E89" s="39">
        <v>137788.24</v>
      </c>
      <c r="F89" s="40">
        <v>0.19</v>
      </c>
      <c r="G89" s="41">
        <f t="shared" si="23"/>
        <v>26179.765599999999</v>
      </c>
      <c r="H89" s="41">
        <f t="shared" si="24"/>
        <v>163968.00559999997</v>
      </c>
      <c r="I89" s="42">
        <f t="shared" si="25"/>
        <v>32793601.119999994</v>
      </c>
      <c r="J89" s="54">
        <v>137788.24</v>
      </c>
      <c r="K89" s="72">
        <v>0.19</v>
      </c>
      <c r="L89" s="43">
        <f t="shared" si="26"/>
        <v>26179.765599999999</v>
      </c>
      <c r="M89" s="43">
        <f t="shared" si="27"/>
        <v>163968.00559999997</v>
      </c>
      <c r="N89" s="45">
        <f t="shared" si="18"/>
        <v>32793601.119999994</v>
      </c>
      <c r="O89" s="46">
        <v>60000</v>
      </c>
      <c r="P89" s="47">
        <v>0.19</v>
      </c>
      <c r="Q89" s="46">
        <f t="shared" si="28"/>
        <v>11400</v>
      </c>
      <c r="R89" s="46">
        <f t="shared" si="29"/>
        <v>71400</v>
      </c>
      <c r="S89" s="46">
        <f>R89*D89</f>
        <v>14280000</v>
      </c>
      <c r="T89" s="48">
        <f>AVERAGE(E89,J89,O89)</f>
        <v>111858.82666666666</v>
      </c>
      <c r="U89" s="40">
        <v>0.19</v>
      </c>
      <c r="V89" s="48">
        <f>T89*$U$89</f>
        <v>21253.177066666667</v>
      </c>
      <c r="W89" s="48">
        <f>T89+V89</f>
        <v>133112.00373333332</v>
      </c>
      <c r="X89" s="48">
        <f t="shared" si="34"/>
        <v>26622400.746666662</v>
      </c>
    </row>
    <row r="90" spans="1:24" ht="89.25" customHeight="1" x14ac:dyDescent="0.2">
      <c r="A90" s="35">
        <v>81</v>
      </c>
      <c r="B90" s="36" t="s">
        <v>103</v>
      </c>
      <c r="C90" s="37" t="s">
        <v>19</v>
      </c>
      <c r="D90" s="53">
        <v>100</v>
      </c>
      <c r="E90" s="39">
        <v>179411.76</v>
      </c>
      <c r="F90" s="40">
        <v>0.19</v>
      </c>
      <c r="G90" s="41">
        <f t="shared" si="23"/>
        <v>34088.234400000001</v>
      </c>
      <c r="H90" s="41">
        <f t="shared" si="24"/>
        <v>213499.99440000003</v>
      </c>
      <c r="I90" s="42">
        <f t="shared" si="25"/>
        <v>21349999.440000001</v>
      </c>
      <c r="J90" s="43">
        <v>179411.76</v>
      </c>
      <c r="K90" s="73">
        <v>0.19</v>
      </c>
      <c r="L90" s="43">
        <f t="shared" si="26"/>
        <v>34088.234400000001</v>
      </c>
      <c r="M90" s="43">
        <f t="shared" si="27"/>
        <v>213499.99440000003</v>
      </c>
      <c r="N90" s="45">
        <f t="shared" si="18"/>
        <v>21349999.440000001</v>
      </c>
      <c r="O90" s="46">
        <v>96000</v>
      </c>
      <c r="P90" s="57">
        <v>0.19</v>
      </c>
      <c r="Q90" s="46">
        <f t="shared" si="28"/>
        <v>18240</v>
      </c>
      <c r="R90" s="46">
        <f t="shared" si="29"/>
        <v>114240</v>
      </c>
      <c r="S90" s="46">
        <f t="shared" ref="S90:S93" si="35">R90*D90</f>
        <v>11424000</v>
      </c>
      <c r="T90" s="48">
        <f>AVERAGE(E90,J90,O90)</f>
        <v>151607.84</v>
      </c>
      <c r="U90" s="40">
        <v>0.19</v>
      </c>
      <c r="V90" s="48">
        <f t="shared" ref="V90:V93" si="36">T90*$U$89</f>
        <v>28805.489600000001</v>
      </c>
      <c r="W90" s="48">
        <f t="shared" ref="W90:W93" si="37">T90+V90</f>
        <v>180413.3296</v>
      </c>
      <c r="X90" s="48">
        <f t="shared" si="34"/>
        <v>18041332.960000001</v>
      </c>
    </row>
    <row r="91" spans="1:24" ht="21" customHeight="1" x14ac:dyDescent="0.2">
      <c r="A91" s="35">
        <v>82</v>
      </c>
      <c r="B91" s="36" t="s">
        <v>104</v>
      </c>
      <c r="C91" s="37" t="s">
        <v>19</v>
      </c>
      <c r="D91" s="38">
        <v>5</v>
      </c>
      <c r="E91" s="39">
        <v>80376.47</v>
      </c>
      <c r="F91" s="40">
        <v>0.19</v>
      </c>
      <c r="G91" s="41">
        <f t="shared" si="23"/>
        <v>15271.5293</v>
      </c>
      <c r="H91" s="41">
        <f t="shared" si="24"/>
        <v>95647.999299999996</v>
      </c>
      <c r="I91" s="42">
        <f t="shared" si="25"/>
        <v>478239.99650000001</v>
      </c>
      <c r="J91" s="43">
        <v>80376.47</v>
      </c>
      <c r="K91" s="73">
        <v>0.19</v>
      </c>
      <c r="L91" s="43">
        <f t="shared" si="26"/>
        <v>15271.5293</v>
      </c>
      <c r="M91" s="43">
        <f t="shared" si="27"/>
        <v>95647.999299999996</v>
      </c>
      <c r="N91" s="45">
        <f t="shared" si="18"/>
        <v>478239.99650000001</v>
      </c>
      <c r="O91" s="46">
        <v>250000</v>
      </c>
      <c r="P91" s="47">
        <v>0.19</v>
      </c>
      <c r="Q91" s="46">
        <f t="shared" si="28"/>
        <v>47500</v>
      </c>
      <c r="R91" s="46">
        <f t="shared" si="29"/>
        <v>297500</v>
      </c>
      <c r="S91" s="46">
        <f t="shared" si="35"/>
        <v>1487500</v>
      </c>
      <c r="T91" s="48">
        <f>AVERAGE(E91,J91,O91)</f>
        <v>136917.64666666667</v>
      </c>
      <c r="U91" s="40">
        <v>0.19</v>
      </c>
      <c r="V91" s="48">
        <f t="shared" si="36"/>
        <v>26014.352866666668</v>
      </c>
      <c r="W91" s="48">
        <f t="shared" si="37"/>
        <v>162931.99953333335</v>
      </c>
      <c r="X91" s="48">
        <f t="shared" si="34"/>
        <v>814659.99766666675</v>
      </c>
    </row>
    <row r="92" spans="1:24" ht="23.25" customHeight="1" x14ac:dyDescent="0.2">
      <c r="A92" s="35">
        <v>83</v>
      </c>
      <c r="B92" s="36" t="s">
        <v>105</v>
      </c>
      <c r="C92" s="37" t="s">
        <v>19</v>
      </c>
      <c r="D92" s="38">
        <v>10</v>
      </c>
      <c r="E92" s="39">
        <v>88988.24</v>
      </c>
      <c r="F92" s="40">
        <v>0.19</v>
      </c>
      <c r="G92" s="41">
        <f t="shared" si="23"/>
        <v>16907.765600000002</v>
      </c>
      <c r="H92" s="41">
        <f t="shared" si="24"/>
        <v>105896.0056</v>
      </c>
      <c r="I92" s="42">
        <f t="shared" si="25"/>
        <v>1058960.0560000001</v>
      </c>
      <c r="J92" s="43">
        <v>88988.24</v>
      </c>
      <c r="K92" s="73">
        <v>0.19</v>
      </c>
      <c r="L92" s="43">
        <f t="shared" si="26"/>
        <v>16907.765600000002</v>
      </c>
      <c r="M92" s="43">
        <f t="shared" si="27"/>
        <v>105896.0056</v>
      </c>
      <c r="N92" s="45">
        <f t="shared" si="18"/>
        <v>1058960.0560000001</v>
      </c>
      <c r="O92" s="46">
        <v>92000</v>
      </c>
      <c r="P92" s="47">
        <v>0.19</v>
      </c>
      <c r="Q92" s="46">
        <f t="shared" si="28"/>
        <v>17480</v>
      </c>
      <c r="R92" s="46">
        <f t="shared" si="29"/>
        <v>109480</v>
      </c>
      <c r="S92" s="46">
        <f t="shared" si="35"/>
        <v>1094800</v>
      </c>
      <c r="T92" s="48">
        <f>AVERAGE(E92,J92,O92)</f>
        <v>89992.159999999989</v>
      </c>
      <c r="U92" s="40">
        <v>0.19</v>
      </c>
      <c r="V92" s="48">
        <f t="shared" si="36"/>
        <v>17098.510399999999</v>
      </c>
      <c r="W92" s="48">
        <f t="shared" si="37"/>
        <v>107090.67039999999</v>
      </c>
      <c r="X92" s="48">
        <f t="shared" si="34"/>
        <v>1070906.7039999999</v>
      </c>
    </row>
    <row r="93" spans="1:24" ht="20.25" customHeight="1" x14ac:dyDescent="0.2">
      <c r="A93" s="35">
        <v>84</v>
      </c>
      <c r="B93" s="36" t="s">
        <v>106</v>
      </c>
      <c r="C93" s="37" t="s">
        <v>19</v>
      </c>
      <c r="D93" s="38">
        <v>5</v>
      </c>
      <c r="E93" s="39">
        <v>25691.759999999998</v>
      </c>
      <c r="F93" s="40">
        <v>0.19</v>
      </c>
      <c r="G93" s="41">
        <f t="shared" si="23"/>
        <v>4881.4344000000001</v>
      </c>
      <c r="H93" s="41">
        <f t="shared" si="24"/>
        <v>30573.1944</v>
      </c>
      <c r="I93" s="42">
        <f t="shared" si="25"/>
        <v>152865.97200000001</v>
      </c>
      <c r="J93" s="43">
        <v>25691.759999999998</v>
      </c>
      <c r="K93" s="73">
        <v>0.19</v>
      </c>
      <c r="L93" s="43">
        <f t="shared" si="26"/>
        <v>4881.4344000000001</v>
      </c>
      <c r="M93" s="43">
        <f t="shared" si="27"/>
        <v>30573.1944</v>
      </c>
      <c r="N93" s="45">
        <f t="shared" si="18"/>
        <v>152865.97200000001</v>
      </c>
      <c r="O93" s="46">
        <v>75000</v>
      </c>
      <c r="P93" s="47">
        <v>0.19</v>
      </c>
      <c r="Q93" s="46">
        <f t="shared" si="28"/>
        <v>14250</v>
      </c>
      <c r="R93" s="46">
        <f t="shared" si="29"/>
        <v>89250</v>
      </c>
      <c r="S93" s="46">
        <f t="shared" si="35"/>
        <v>446250</v>
      </c>
      <c r="T93" s="48">
        <f>AVERAGE(E93,J93,O93)</f>
        <v>42127.839999999997</v>
      </c>
      <c r="U93" s="40">
        <v>0.19</v>
      </c>
      <c r="V93" s="48">
        <f t="shared" si="36"/>
        <v>8004.2895999999992</v>
      </c>
      <c r="W93" s="48">
        <f t="shared" si="37"/>
        <v>50132.129599999993</v>
      </c>
      <c r="X93" s="48">
        <f t="shared" si="34"/>
        <v>250660.64799999996</v>
      </c>
    </row>
    <row r="94" spans="1:24" ht="15.6" customHeight="1" x14ac:dyDescent="0.2">
      <c r="A94" s="74"/>
      <c r="B94" s="75" t="s">
        <v>107</v>
      </c>
      <c r="C94" s="76"/>
      <c r="D94" s="76"/>
      <c r="E94" s="76"/>
      <c r="F94" s="76"/>
      <c r="G94" s="76"/>
      <c r="H94" s="76"/>
      <c r="I94" s="77"/>
      <c r="J94" s="78" t="s">
        <v>107</v>
      </c>
      <c r="K94" s="79"/>
      <c r="L94" s="79"/>
      <c r="M94" s="79"/>
      <c r="N94" s="80"/>
      <c r="O94" s="78" t="s">
        <v>107</v>
      </c>
      <c r="P94" s="79"/>
      <c r="Q94" s="79"/>
      <c r="R94" s="79"/>
      <c r="S94" s="80"/>
      <c r="T94" s="78" t="s">
        <v>107</v>
      </c>
      <c r="U94" s="79"/>
      <c r="V94" s="79"/>
      <c r="W94" s="79"/>
      <c r="X94" s="80"/>
    </row>
    <row r="95" spans="1:24" ht="15.6" customHeight="1" x14ac:dyDescent="0.2">
      <c r="A95" s="90">
        <v>85</v>
      </c>
      <c r="B95" s="36" t="s">
        <v>108</v>
      </c>
      <c r="C95" s="37" t="s">
        <v>19</v>
      </c>
      <c r="D95" s="38">
        <v>2</v>
      </c>
      <c r="E95" s="39">
        <v>64588.24</v>
      </c>
      <c r="F95" s="40">
        <v>0.19</v>
      </c>
      <c r="G95" s="41">
        <f t="shared" si="23"/>
        <v>12271.765600000001</v>
      </c>
      <c r="H95" s="41">
        <f t="shared" si="24"/>
        <v>76860.005600000004</v>
      </c>
      <c r="I95" s="42">
        <f t="shared" si="25"/>
        <v>153720.01120000001</v>
      </c>
      <c r="J95" s="43">
        <v>64588.24</v>
      </c>
      <c r="K95" s="73">
        <v>0.19</v>
      </c>
      <c r="L95" s="43">
        <f t="shared" si="26"/>
        <v>12271.765600000001</v>
      </c>
      <c r="M95" s="43">
        <f t="shared" si="27"/>
        <v>76860.005600000004</v>
      </c>
      <c r="N95" s="45">
        <f>M95*D95</f>
        <v>153720.01120000001</v>
      </c>
      <c r="O95" s="46">
        <v>120000</v>
      </c>
      <c r="P95" s="47">
        <v>0.19</v>
      </c>
      <c r="Q95" s="46">
        <f t="shared" si="28"/>
        <v>22800</v>
      </c>
      <c r="R95" s="46">
        <f t="shared" si="29"/>
        <v>142800</v>
      </c>
      <c r="S95" s="46">
        <f>R95*D95</f>
        <v>285600</v>
      </c>
      <c r="T95" s="48">
        <f t="shared" ref="T95:T113" si="38">AVERAGE(E95,J95,O95)</f>
        <v>83058.82666666666</v>
      </c>
      <c r="U95" s="40">
        <v>0.19</v>
      </c>
      <c r="V95" s="48">
        <f>T95*$U$95</f>
        <v>15781.177066666665</v>
      </c>
      <c r="W95" s="48">
        <f>T95+V95</f>
        <v>98840.003733333331</v>
      </c>
      <c r="X95" s="48">
        <f>W95*D95</f>
        <v>197680.00746666666</v>
      </c>
    </row>
    <row r="96" spans="1:24" ht="15.6" customHeight="1" x14ac:dyDescent="0.2">
      <c r="A96" s="35">
        <v>86</v>
      </c>
      <c r="B96" s="36" t="s">
        <v>109</v>
      </c>
      <c r="C96" s="37" t="s">
        <v>19</v>
      </c>
      <c r="D96" s="38">
        <v>2</v>
      </c>
      <c r="E96" s="39">
        <v>91858.82</v>
      </c>
      <c r="F96" s="40">
        <v>0.19</v>
      </c>
      <c r="G96" s="41">
        <f t="shared" si="23"/>
        <v>17453.175800000001</v>
      </c>
      <c r="H96" s="41">
        <f t="shared" si="24"/>
        <v>109311.9958</v>
      </c>
      <c r="I96" s="42">
        <f t="shared" si="25"/>
        <v>218623.99160000001</v>
      </c>
      <c r="J96" s="43">
        <v>91858.82</v>
      </c>
      <c r="K96" s="73">
        <v>0.19</v>
      </c>
      <c r="L96" s="43">
        <f t="shared" si="26"/>
        <v>17453.175800000001</v>
      </c>
      <c r="M96" s="43">
        <f t="shared" si="27"/>
        <v>109311.9958</v>
      </c>
      <c r="N96" s="45">
        <f t="shared" ref="N96:N113" si="39">M96*D96</f>
        <v>218623.99160000001</v>
      </c>
      <c r="O96" s="46">
        <v>350200</v>
      </c>
      <c r="P96" s="47">
        <v>0.19</v>
      </c>
      <c r="Q96" s="46">
        <f t="shared" si="28"/>
        <v>66538</v>
      </c>
      <c r="R96" s="46">
        <f t="shared" si="29"/>
        <v>416738</v>
      </c>
      <c r="S96" s="46">
        <f t="shared" ref="S96:S113" si="40">R96*D96</f>
        <v>833476</v>
      </c>
      <c r="T96" s="48">
        <f t="shared" si="38"/>
        <v>177972.54666666666</v>
      </c>
      <c r="U96" s="40">
        <v>0.19</v>
      </c>
      <c r="V96" s="48">
        <f t="shared" ref="V96:V113" si="41">T96*$U$95</f>
        <v>33814.783866666665</v>
      </c>
      <c r="W96" s="48">
        <f t="shared" ref="W96:W113" si="42">T96+V96</f>
        <v>211787.33053333333</v>
      </c>
      <c r="X96" s="48">
        <f t="shared" ref="X96:X113" si="43">W96*D96</f>
        <v>423574.66106666665</v>
      </c>
    </row>
    <row r="97" spans="1:24" ht="15.6" customHeight="1" x14ac:dyDescent="0.2">
      <c r="A97" s="35">
        <v>87</v>
      </c>
      <c r="B97" s="36" t="s">
        <v>110</v>
      </c>
      <c r="C97" s="37" t="s">
        <v>19</v>
      </c>
      <c r="D97" s="38">
        <v>1</v>
      </c>
      <c r="E97" s="39">
        <v>126305.88</v>
      </c>
      <c r="F97" s="40">
        <v>0.19</v>
      </c>
      <c r="G97" s="41">
        <f t="shared" si="23"/>
        <v>23998.117200000001</v>
      </c>
      <c r="H97" s="41">
        <f t="shared" si="24"/>
        <v>150303.99720000001</v>
      </c>
      <c r="I97" s="42">
        <f t="shared" si="25"/>
        <v>150303.99720000001</v>
      </c>
      <c r="J97" s="43">
        <v>126305.88</v>
      </c>
      <c r="K97" s="73">
        <v>0.19</v>
      </c>
      <c r="L97" s="43">
        <f t="shared" si="26"/>
        <v>23998.117200000001</v>
      </c>
      <c r="M97" s="43">
        <f t="shared" si="27"/>
        <v>150303.99720000001</v>
      </c>
      <c r="N97" s="45">
        <f t="shared" si="39"/>
        <v>150303.99720000001</v>
      </c>
      <c r="O97" s="46">
        <v>390000</v>
      </c>
      <c r="P97" s="47">
        <v>0.19</v>
      </c>
      <c r="Q97" s="46">
        <f t="shared" si="28"/>
        <v>74100</v>
      </c>
      <c r="R97" s="46">
        <f t="shared" si="29"/>
        <v>464100</v>
      </c>
      <c r="S97" s="46">
        <f t="shared" si="40"/>
        <v>464100</v>
      </c>
      <c r="T97" s="48">
        <f t="shared" si="38"/>
        <v>214203.92</v>
      </c>
      <c r="U97" s="40">
        <v>0.19</v>
      </c>
      <c r="V97" s="48">
        <f t="shared" si="41"/>
        <v>40698.7448</v>
      </c>
      <c r="W97" s="48">
        <f t="shared" si="42"/>
        <v>254902.66480000003</v>
      </c>
      <c r="X97" s="48">
        <f t="shared" si="43"/>
        <v>254902.66480000003</v>
      </c>
    </row>
    <row r="98" spans="1:24" ht="15.6" customHeight="1" x14ac:dyDescent="0.2">
      <c r="A98" s="35">
        <v>88</v>
      </c>
      <c r="B98" s="36" t="s">
        <v>111</v>
      </c>
      <c r="C98" s="37" t="s">
        <v>19</v>
      </c>
      <c r="D98" s="38">
        <v>10</v>
      </c>
      <c r="E98" s="39">
        <v>3588.24</v>
      </c>
      <c r="F98" s="40">
        <v>0.19</v>
      </c>
      <c r="G98" s="41">
        <f t="shared" si="23"/>
        <v>681.76559999999995</v>
      </c>
      <c r="H98" s="41">
        <f t="shared" si="24"/>
        <v>4270.0055999999995</v>
      </c>
      <c r="I98" s="42">
        <f t="shared" si="25"/>
        <v>42700.055999999997</v>
      </c>
      <c r="J98" s="43">
        <v>3588.24</v>
      </c>
      <c r="K98" s="73">
        <v>0.19</v>
      </c>
      <c r="L98" s="43">
        <f t="shared" si="26"/>
        <v>681.76559999999995</v>
      </c>
      <c r="M98" s="43">
        <f t="shared" si="27"/>
        <v>4270.0055999999995</v>
      </c>
      <c r="N98" s="45">
        <f t="shared" si="39"/>
        <v>42700.055999999997</v>
      </c>
      <c r="O98" s="46">
        <v>12600</v>
      </c>
      <c r="P98" s="47">
        <v>0.19</v>
      </c>
      <c r="Q98" s="46">
        <f t="shared" si="28"/>
        <v>2394</v>
      </c>
      <c r="R98" s="46">
        <f t="shared" si="29"/>
        <v>14994</v>
      </c>
      <c r="S98" s="46">
        <f t="shared" si="40"/>
        <v>149940</v>
      </c>
      <c r="T98" s="48">
        <f t="shared" si="38"/>
        <v>6592.16</v>
      </c>
      <c r="U98" s="40">
        <v>0.19</v>
      </c>
      <c r="V98" s="48">
        <f t="shared" si="41"/>
        <v>1252.5103999999999</v>
      </c>
      <c r="W98" s="48">
        <f t="shared" si="42"/>
        <v>7844.6704</v>
      </c>
      <c r="X98" s="48">
        <f t="shared" si="43"/>
        <v>78446.703999999998</v>
      </c>
    </row>
    <row r="99" spans="1:24" ht="15.6" customHeight="1" x14ac:dyDescent="0.2">
      <c r="A99" s="35">
        <v>89</v>
      </c>
      <c r="B99" s="36" t="s">
        <v>112</v>
      </c>
      <c r="C99" s="37" t="s">
        <v>19</v>
      </c>
      <c r="D99" s="38">
        <v>10</v>
      </c>
      <c r="E99" s="39">
        <v>11338.82</v>
      </c>
      <c r="F99" s="40">
        <v>0.19</v>
      </c>
      <c r="G99" s="41">
        <f t="shared" si="23"/>
        <v>2154.3757999999998</v>
      </c>
      <c r="H99" s="41">
        <f t="shared" si="24"/>
        <v>13493.1958</v>
      </c>
      <c r="I99" s="42">
        <f t="shared" si="25"/>
        <v>134931.95799999998</v>
      </c>
      <c r="J99" s="43">
        <v>11338.82</v>
      </c>
      <c r="K99" s="73">
        <v>0.19</v>
      </c>
      <c r="L99" s="43">
        <f t="shared" si="26"/>
        <v>2154.3757999999998</v>
      </c>
      <c r="M99" s="43">
        <f t="shared" si="27"/>
        <v>13493.1958</v>
      </c>
      <c r="N99" s="45">
        <f t="shared" si="39"/>
        <v>134931.95799999998</v>
      </c>
      <c r="O99" s="46">
        <v>16000</v>
      </c>
      <c r="P99" s="47">
        <v>0.19</v>
      </c>
      <c r="Q99" s="46">
        <f t="shared" si="28"/>
        <v>3040</v>
      </c>
      <c r="R99" s="46">
        <f t="shared" si="29"/>
        <v>19040</v>
      </c>
      <c r="S99" s="46">
        <f t="shared" si="40"/>
        <v>190400</v>
      </c>
      <c r="T99" s="48">
        <f t="shared" si="38"/>
        <v>12892.546666666667</v>
      </c>
      <c r="U99" s="40">
        <v>0.19</v>
      </c>
      <c r="V99" s="48">
        <f t="shared" si="41"/>
        <v>2449.5838666666668</v>
      </c>
      <c r="W99" s="48">
        <f t="shared" si="42"/>
        <v>15342.130533333333</v>
      </c>
      <c r="X99" s="48">
        <f t="shared" si="43"/>
        <v>153421.30533333332</v>
      </c>
    </row>
    <row r="100" spans="1:24" ht="15.6" customHeight="1" x14ac:dyDescent="0.2">
      <c r="A100" s="35">
        <v>90</v>
      </c>
      <c r="B100" s="36" t="s">
        <v>113</v>
      </c>
      <c r="C100" s="37" t="s">
        <v>19</v>
      </c>
      <c r="D100" s="38">
        <v>10</v>
      </c>
      <c r="E100" s="39">
        <v>31576.47</v>
      </c>
      <c r="F100" s="40">
        <v>0.19</v>
      </c>
      <c r="G100" s="41">
        <f t="shared" si="23"/>
        <v>5999.5293000000001</v>
      </c>
      <c r="H100" s="41">
        <f t="shared" si="24"/>
        <v>37575.999300000003</v>
      </c>
      <c r="I100" s="42">
        <f t="shared" si="25"/>
        <v>375759.99300000002</v>
      </c>
      <c r="J100" s="43">
        <v>31576.47</v>
      </c>
      <c r="K100" s="73">
        <v>0.19</v>
      </c>
      <c r="L100" s="43">
        <f t="shared" si="26"/>
        <v>5999.5293000000001</v>
      </c>
      <c r="M100" s="43">
        <f t="shared" si="27"/>
        <v>37575.999300000003</v>
      </c>
      <c r="N100" s="45">
        <f t="shared" si="39"/>
        <v>375759.99300000002</v>
      </c>
      <c r="O100" s="46">
        <v>6500</v>
      </c>
      <c r="P100" s="47">
        <v>0.19</v>
      </c>
      <c r="Q100" s="46">
        <f t="shared" si="28"/>
        <v>1235</v>
      </c>
      <c r="R100" s="46">
        <f t="shared" si="29"/>
        <v>7735</v>
      </c>
      <c r="S100" s="46">
        <f t="shared" si="40"/>
        <v>77350</v>
      </c>
      <c r="T100" s="48">
        <f t="shared" si="38"/>
        <v>23217.646666666667</v>
      </c>
      <c r="U100" s="40">
        <v>0.19</v>
      </c>
      <c r="V100" s="48">
        <f t="shared" si="41"/>
        <v>4411.3528666666671</v>
      </c>
      <c r="W100" s="48">
        <f t="shared" si="42"/>
        <v>27628.999533333335</v>
      </c>
      <c r="X100" s="48">
        <f t="shared" si="43"/>
        <v>276289.99533333338</v>
      </c>
    </row>
    <row r="101" spans="1:24" ht="15.6" customHeight="1" x14ac:dyDescent="0.2">
      <c r="A101" s="35">
        <v>91</v>
      </c>
      <c r="B101" s="36" t="s">
        <v>114</v>
      </c>
      <c r="C101" s="37" t="s">
        <v>19</v>
      </c>
      <c r="D101" s="38">
        <v>10</v>
      </c>
      <c r="E101" s="39">
        <v>1722.35</v>
      </c>
      <c r="F101" s="40">
        <v>0.19</v>
      </c>
      <c r="G101" s="41">
        <f t="shared" si="23"/>
        <v>327.24649999999997</v>
      </c>
      <c r="H101" s="41">
        <f t="shared" si="24"/>
        <v>2049.5964999999997</v>
      </c>
      <c r="I101" s="42">
        <f t="shared" si="25"/>
        <v>20495.964999999997</v>
      </c>
      <c r="J101" s="43">
        <v>1722.35</v>
      </c>
      <c r="K101" s="73">
        <v>0.19</v>
      </c>
      <c r="L101" s="43">
        <f t="shared" si="26"/>
        <v>327.24649999999997</v>
      </c>
      <c r="M101" s="43">
        <f t="shared" si="27"/>
        <v>2049.5964999999997</v>
      </c>
      <c r="N101" s="45">
        <f t="shared" si="39"/>
        <v>20495.964999999997</v>
      </c>
      <c r="O101" s="46">
        <v>700</v>
      </c>
      <c r="P101" s="47">
        <v>0.19</v>
      </c>
      <c r="Q101" s="46">
        <f t="shared" si="28"/>
        <v>133</v>
      </c>
      <c r="R101" s="46">
        <f t="shared" si="29"/>
        <v>833</v>
      </c>
      <c r="S101" s="46">
        <f t="shared" si="40"/>
        <v>8330</v>
      </c>
      <c r="T101" s="48">
        <f t="shared" si="38"/>
        <v>1381.5666666666666</v>
      </c>
      <c r="U101" s="40">
        <v>0.19</v>
      </c>
      <c r="V101" s="48">
        <f t="shared" si="41"/>
        <v>262.49766666666665</v>
      </c>
      <c r="W101" s="48">
        <f t="shared" si="42"/>
        <v>1644.0643333333333</v>
      </c>
      <c r="X101" s="48">
        <f t="shared" si="43"/>
        <v>16440.643333333333</v>
      </c>
    </row>
    <row r="102" spans="1:24" ht="15.6" customHeight="1" x14ac:dyDescent="0.2">
      <c r="A102" s="35">
        <v>92</v>
      </c>
      <c r="B102" s="36" t="s">
        <v>115</v>
      </c>
      <c r="C102" s="37" t="s">
        <v>19</v>
      </c>
      <c r="D102" s="38">
        <v>20</v>
      </c>
      <c r="E102" s="39">
        <v>146400</v>
      </c>
      <c r="F102" s="40">
        <v>0.19</v>
      </c>
      <c r="G102" s="41">
        <f t="shared" si="23"/>
        <v>27816</v>
      </c>
      <c r="H102" s="41">
        <f t="shared" si="24"/>
        <v>174216</v>
      </c>
      <c r="I102" s="42">
        <f t="shared" si="25"/>
        <v>3484320</v>
      </c>
      <c r="J102" s="43">
        <v>146400</v>
      </c>
      <c r="K102" s="73">
        <v>0.19</v>
      </c>
      <c r="L102" s="43">
        <f t="shared" si="26"/>
        <v>27816</v>
      </c>
      <c r="M102" s="43">
        <f t="shared" si="27"/>
        <v>174216</v>
      </c>
      <c r="N102" s="45">
        <f t="shared" si="39"/>
        <v>3484320</v>
      </c>
      <c r="O102" s="46">
        <v>366200</v>
      </c>
      <c r="P102" s="47">
        <v>0.19</v>
      </c>
      <c r="Q102" s="46">
        <f t="shared" si="28"/>
        <v>69578</v>
      </c>
      <c r="R102" s="46">
        <f t="shared" si="29"/>
        <v>435778</v>
      </c>
      <c r="S102" s="46">
        <f t="shared" si="40"/>
        <v>8715560</v>
      </c>
      <c r="T102" s="48">
        <f t="shared" si="38"/>
        <v>219666.66666666666</v>
      </c>
      <c r="U102" s="40">
        <v>0.19</v>
      </c>
      <c r="V102" s="48">
        <f t="shared" si="41"/>
        <v>41736.666666666664</v>
      </c>
      <c r="W102" s="48">
        <f t="shared" si="42"/>
        <v>261403.33333333331</v>
      </c>
      <c r="X102" s="48">
        <f t="shared" si="43"/>
        <v>5228066.666666666</v>
      </c>
    </row>
    <row r="103" spans="1:24" ht="15.6" customHeight="1" x14ac:dyDescent="0.2">
      <c r="A103" s="35">
        <v>93</v>
      </c>
      <c r="B103" s="36" t="s">
        <v>116</v>
      </c>
      <c r="C103" s="37" t="s">
        <v>19</v>
      </c>
      <c r="D103" s="38">
        <v>5</v>
      </c>
      <c r="E103" s="39">
        <v>111952.94</v>
      </c>
      <c r="F103" s="40">
        <v>0.19</v>
      </c>
      <c r="G103" s="41">
        <f t="shared" si="23"/>
        <v>21271.0586</v>
      </c>
      <c r="H103" s="41">
        <f t="shared" si="24"/>
        <v>133223.99859999999</v>
      </c>
      <c r="I103" s="42">
        <f t="shared" si="25"/>
        <v>666119.99300000002</v>
      </c>
      <c r="J103" s="43">
        <v>111952.94</v>
      </c>
      <c r="K103" s="73">
        <v>0.19</v>
      </c>
      <c r="L103" s="43">
        <f t="shared" si="26"/>
        <v>21271.0586</v>
      </c>
      <c r="M103" s="43">
        <f t="shared" si="27"/>
        <v>133223.99859999999</v>
      </c>
      <c r="N103" s="45">
        <f t="shared" si="39"/>
        <v>666119.99300000002</v>
      </c>
      <c r="O103" s="46">
        <v>92000</v>
      </c>
      <c r="P103" s="47">
        <v>0.19</v>
      </c>
      <c r="Q103" s="46">
        <f t="shared" si="28"/>
        <v>17480</v>
      </c>
      <c r="R103" s="46">
        <f t="shared" si="29"/>
        <v>109480</v>
      </c>
      <c r="S103" s="46">
        <f t="shared" si="40"/>
        <v>547400</v>
      </c>
      <c r="T103" s="48">
        <f t="shared" si="38"/>
        <v>105301.96</v>
      </c>
      <c r="U103" s="40">
        <v>0.19</v>
      </c>
      <c r="V103" s="48">
        <f t="shared" si="41"/>
        <v>20007.3724</v>
      </c>
      <c r="W103" s="48">
        <f t="shared" si="42"/>
        <v>125309.33240000001</v>
      </c>
      <c r="X103" s="48">
        <f t="shared" si="43"/>
        <v>626546.66200000001</v>
      </c>
    </row>
    <row r="104" spans="1:24" ht="233.25" customHeight="1" x14ac:dyDescent="0.2">
      <c r="A104" s="35">
        <v>94</v>
      </c>
      <c r="B104" s="49" t="s">
        <v>117</v>
      </c>
      <c r="C104" s="37" t="s">
        <v>19</v>
      </c>
      <c r="D104" s="38">
        <v>2</v>
      </c>
      <c r="E104" s="50">
        <v>1743882.35</v>
      </c>
      <c r="F104" s="40">
        <v>0.19</v>
      </c>
      <c r="G104" s="41">
        <f t="shared" si="23"/>
        <v>331337.64650000003</v>
      </c>
      <c r="H104" s="41">
        <f t="shared" si="24"/>
        <v>2075219.9965000001</v>
      </c>
      <c r="I104" s="42">
        <f t="shared" si="25"/>
        <v>4150439.9930000002</v>
      </c>
      <c r="J104" s="71">
        <v>1743882.35</v>
      </c>
      <c r="K104" s="73">
        <v>0.19</v>
      </c>
      <c r="L104" s="43">
        <f t="shared" si="26"/>
        <v>331337.64650000003</v>
      </c>
      <c r="M104" s="43">
        <f t="shared" si="27"/>
        <v>2075219.9965000001</v>
      </c>
      <c r="N104" s="45">
        <f t="shared" si="39"/>
        <v>4150439.9930000002</v>
      </c>
      <c r="O104" s="46">
        <v>1366700</v>
      </c>
      <c r="P104" s="47">
        <v>0.19</v>
      </c>
      <c r="Q104" s="46">
        <f t="shared" si="28"/>
        <v>259673</v>
      </c>
      <c r="R104" s="46">
        <f t="shared" si="29"/>
        <v>1626373</v>
      </c>
      <c r="S104" s="46">
        <f t="shared" si="40"/>
        <v>3252746</v>
      </c>
      <c r="T104" s="48">
        <f t="shared" si="38"/>
        <v>1618154.9000000001</v>
      </c>
      <c r="U104" s="40">
        <v>0.19</v>
      </c>
      <c r="V104" s="48">
        <f t="shared" si="41"/>
        <v>307449.43100000004</v>
      </c>
      <c r="W104" s="48">
        <f t="shared" si="42"/>
        <v>1925604.3310000002</v>
      </c>
      <c r="X104" s="48">
        <f t="shared" si="43"/>
        <v>3851208.6620000005</v>
      </c>
    </row>
    <row r="105" spans="1:24" ht="24" customHeight="1" x14ac:dyDescent="0.2">
      <c r="A105" s="35">
        <v>95</v>
      </c>
      <c r="B105" s="36" t="s">
        <v>118</v>
      </c>
      <c r="C105" s="37" t="s">
        <v>19</v>
      </c>
      <c r="D105" s="38">
        <v>20</v>
      </c>
      <c r="E105" s="39">
        <v>15788.24</v>
      </c>
      <c r="F105" s="40">
        <v>0.19</v>
      </c>
      <c r="G105" s="41">
        <f t="shared" si="23"/>
        <v>2999.7656000000002</v>
      </c>
      <c r="H105" s="41">
        <f t="shared" si="24"/>
        <v>18788.0056</v>
      </c>
      <c r="I105" s="42">
        <f t="shared" si="25"/>
        <v>375760.11200000002</v>
      </c>
      <c r="J105" s="43">
        <v>15788.24</v>
      </c>
      <c r="K105" s="73">
        <v>0.19</v>
      </c>
      <c r="L105" s="43">
        <f t="shared" si="26"/>
        <v>2999.7656000000002</v>
      </c>
      <c r="M105" s="43">
        <f t="shared" si="27"/>
        <v>18788.0056</v>
      </c>
      <c r="N105" s="45">
        <f t="shared" si="39"/>
        <v>375760.11200000002</v>
      </c>
      <c r="O105" s="46">
        <v>36700</v>
      </c>
      <c r="P105" s="47">
        <v>0.19</v>
      </c>
      <c r="Q105" s="46">
        <f t="shared" si="28"/>
        <v>6973</v>
      </c>
      <c r="R105" s="46">
        <f t="shared" si="29"/>
        <v>43673</v>
      </c>
      <c r="S105" s="46">
        <f t="shared" si="40"/>
        <v>873460</v>
      </c>
      <c r="T105" s="48">
        <f t="shared" si="38"/>
        <v>22758.826666666664</v>
      </c>
      <c r="U105" s="40">
        <v>0.19</v>
      </c>
      <c r="V105" s="48">
        <f t="shared" si="41"/>
        <v>4324.1770666666662</v>
      </c>
      <c r="W105" s="48">
        <f t="shared" si="42"/>
        <v>27083.003733333331</v>
      </c>
      <c r="X105" s="48">
        <f t="shared" si="43"/>
        <v>541660.07466666657</v>
      </c>
    </row>
    <row r="106" spans="1:24" ht="27" customHeight="1" x14ac:dyDescent="0.2">
      <c r="A106" s="35">
        <v>96</v>
      </c>
      <c r="B106" s="36" t="s">
        <v>119</v>
      </c>
      <c r="C106" s="37" t="s">
        <v>19</v>
      </c>
      <c r="D106" s="38">
        <v>300</v>
      </c>
      <c r="E106" s="39">
        <v>97600</v>
      </c>
      <c r="F106" s="40">
        <v>0.19</v>
      </c>
      <c r="G106" s="41">
        <f t="shared" si="23"/>
        <v>18544</v>
      </c>
      <c r="H106" s="41">
        <f t="shared" si="24"/>
        <v>116144</v>
      </c>
      <c r="I106" s="42">
        <f t="shared" si="25"/>
        <v>34843200</v>
      </c>
      <c r="J106" s="43">
        <v>97600</v>
      </c>
      <c r="K106" s="73">
        <v>0.19</v>
      </c>
      <c r="L106" s="43">
        <f t="shared" si="26"/>
        <v>18544</v>
      </c>
      <c r="M106" s="43">
        <f t="shared" si="27"/>
        <v>116144</v>
      </c>
      <c r="N106" s="45">
        <f t="shared" si="39"/>
        <v>34843200</v>
      </c>
      <c r="O106" s="46">
        <v>196700</v>
      </c>
      <c r="P106" s="47">
        <v>0.19</v>
      </c>
      <c r="Q106" s="46">
        <f t="shared" si="28"/>
        <v>37373</v>
      </c>
      <c r="R106" s="46">
        <f t="shared" si="29"/>
        <v>234073</v>
      </c>
      <c r="S106" s="46">
        <f t="shared" si="40"/>
        <v>70221900</v>
      </c>
      <c r="T106" s="48">
        <f t="shared" si="38"/>
        <v>130633.33333333333</v>
      </c>
      <c r="U106" s="40">
        <v>0.19</v>
      </c>
      <c r="V106" s="48">
        <f t="shared" si="41"/>
        <v>24820.333333333332</v>
      </c>
      <c r="W106" s="48">
        <f t="shared" si="42"/>
        <v>155453.66666666666</v>
      </c>
      <c r="X106" s="48">
        <f t="shared" si="43"/>
        <v>46636100</v>
      </c>
    </row>
    <row r="107" spans="1:24" ht="30" customHeight="1" x14ac:dyDescent="0.2">
      <c r="A107" s="35">
        <v>97</v>
      </c>
      <c r="B107" s="36" t="s">
        <v>120</v>
      </c>
      <c r="C107" s="37" t="s">
        <v>19</v>
      </c>
      <c r="D107" s="53">
        <v>50</v>
      </c>
      <c r="E107" s="39">
        <v>22964.71</v>
      </c>
      <c r="F107" s="40">
        <v>0.19</v>
      </c>
      <c r="G107" s="41">
        <f t="shared" si="23"/>
        <v>4363.2948999999999</v>
      </c>
      <c r="H107" s="41">
        <f t="shared" si="24"/>
        <v>27328.0049</v>
      </c>
      <c r="I107" s="42">
        <f t="shared" si="25"/>
        <v>1366400.2450000001</v>
      </c>
      <c r="J107" s="43">
        <v>22964.71</v>
      </c>
      <c r="K107" s="73">
        <v>0.19</v>
      </c>
      <c r="L107" s="43">
        <f t="shared" si="26"/>
        <v>4363.2948999999999</v>
      </c>
      <c r="M107" s="43">
        <f t="shared" si="27"/>
        <v>27328.0049</v>
      </c>
      <c r="N107" s="45">
        <f t="shared" si="39"/>
        <v>1366400.2450000001</v>
      </c>
      <c r="O107" s="46">
        <v>80000</v>
      </c>
      <c r="P107" s="57">
        <v>0.19</v>
      </c>
      <c r="Q107" s="46">
        <f t="shared" si="28"/>
        <v>15200</v>
      </c>
      <c r="R107" s="46">
        <f t="shared" si="29"/>
        <v>95200</v>
      </c>
      <c r="S107" s="46">
        <f t="shared" si="40"/>
        <v>4760000</v>
      </c>
      <c r="T107" s="48">
        <f t="shared" si="38"/>
        <v>41976.473333333335</v>
      </c>
      <c r="U107" s="40">
        <v>0.19</v>
      </c>
      <c r="V107" s="48">
        <f t="shared" si="41"/>
        <v>7975.5299333333342</v>
      </c>
      <c r="W107" s="48">
        <f t="shared" si="42"/>
        <v>49952.003266666667</v>
      </c>
      <c r="X107" s="48">
        <f t="shared" si="43"/>
        <v>2497600.1633333331</v>
      </c>
    </row>
    <row r="108" spans="1:24" ht="15.6" customHeight="1" x14ac:dyDescent="0.2">
      <c r="A108" s="35">
        <v>98</v>
      </c>
      <c r="B108" s="36" t="s">
        <v>121</v>
      </c>
      <c r="C108" s="37" t="s">
        <v>19</v>
      </c>
      <c r="D108" s="38">
        <v>10</v>
      </c>
      <c r="E108" s="39">
        <v>337294.12</v>
      </c>
      <c r="F108" s="40">
        <v>0.19</v>
      </c>
      <c r="G108" s="41">
        <f t="shared" si="23"/>
        <v>64085.882799999999</v>
      </c>
      <c r="H108" s="41">
        <f t="shared" si="24"/>
        <v>401380.00280000002</v>
      </c>
      <c r="I108" s="42">
        <f t="shared" si="25"/>
        <v>4013800.0279999999</v>
      </c>
      <c r="J108" s="43">
        <v>337294.12</v>
      </c>
      <c r="K108" s="73">
        <v>0.19</v>
      </c>
      <c r="L108" s="43">
        <f t="shared" si="26"/>
        <v>64085.882799999999</v>
      </c>
      <c r="M108" s="43">
        <f t="shared" si="27"/>
        <v>401380.00280000002</v>
      </c>
      <c r="N108" s="45">
        <f t="shared" si="39"/>
        <v>4013800.0279999999</v>
      </c>
      <c r="O108" s="46">
        <v>70000</v>
      </c>
      <c r="P108" s="47">
        <v>0.19</v>
      </c>
      <c r="Q108" s="46">
        <f t="shared" si="28"/>
        <v>13300</v>
      </c>
      <c r="R108" s="46">
        <f t="shared" si="29"/>
        <v>83300</v>
      </c>
      <c r="S108" s="46">
        <f t="shared" si="40"/>
        <v>833000</v>
      </c>
      <c r="T108" s="48">
        <f t="shared" si="38"/>
        <v>248196.08</v>
      </c>
      <c r="U108" s="40">
        <v>0.19</v>
      </c>
      <c r="V108" s="48">
        <f t="shared" si="41"/>
        <v>47157.2552</v>
      </c>
      <c r="W108" s="48">
        <f t="shared" si="42"/>
        <v>295353.33519999997</v>
      </c>
      <c r="X108" s="48">
        <f t="shared" si="43"/>
        <v>2953533.352</v>
      </c>
    </row>
    <row r="109" spans="1:24" ht="15.6" customHeight="1" x14ac:dyDescent="0.2">
      <c r="A109" s="35">
        <v>99</v>
      </c>
      <c r="B109" s="36" t="s">
        <v>122</v>
      </c>
      <c r="C109" s="37" t="s">
        <v>19</v>
      </c>
      <c r="D109" s="38">
        <v>10</v>
      </c>
      <c r="E109" s="39">
        <v>258352.94</v>
      </c>
      <c r="F109" s="40">
        <v>0.19</v>
      </c>
      <c r="G109" s="41">
        <f t="shared" si="23"/>
        <v>49087.058600000004</v>
      </c>
      <c r="H109" s="41">
        <f t="shared" si="24"/>
        <v>307439.99859999999</v>
      </c>
      <c r="I109" s="42">
        <f t="shared" si="25"/>
        <v>3074399.986</v>
      </c>
      <c r="J109" s="43">
        <v>258352.94</v>
      </c>
      <c r="K109" s="73">
        <v>0.19</v>
      </c>
      <c r="L109" s="43">
        <f t="shared" si="26"/>
        <v>49087.058600000004</v>
      </c>
      <c r="M109" s="43">
        <f t="shared" si="27"/>
        <v>307439.99859999999</v>
      </c>
      <c r="N109" s="45">
        <f t="shared" si="39"/>
        <v>3074399.986</v>
      </c>
      <c r="O109" s="46">
        <v>31700</v>
      </c>
      <c r="P109" s="47">
        <v>0.19</v>
      </c>
      <c r="Q109" s="46">
        <f t="shared" si="28"/>
        <v>6023</v>
      </c>
      <c r="R109" s="46">
        <f t="shared" si="29"/>
        <v>37723</v>
      </c>
      <c r="S109" s="46">
        <f t="shared" si="40"/>
        <v>377230</v>
      </c>
      <c r="T109" s="48">
        <f t="shared" si="38"/>
        <v>182801.96</v>
      </c>
      <c r="U109" s="40">
        <v>0.19</v>
      </c>
      <c r="V109" s="48">
        <f t="shared" si="41"/>
        <v>34732.3724</v>
      </c>
      <c r="W109" s="48">
        <f t="shared" si="42"/>
        <v>217534.33239999998</v>
      </c>
      <c r="X109" s="48">
        <f t="shared" si="43"/>
        <v>2175343.324</v>
      </c>
    </row>
    <row r="110" spans="1:24" ht="15.6" customHeight="1" x14ac:dyDescent="0.2">
      <c r="A110" s="35">
        <v>100</v>
      </c>
      <c r="B110" s="36" t="s">
        <v>123</v>
      </c>
      <c r="C110" s="37" t="s">
        <v>19</v>
      </c>
      <c r="D110" s="38">
        <v>50</v>
      </c>
      <c r="E110" s="39">
        <v>94298.82</v>
      </c>
      <c r="F110" s="40">
        <v>0.19</v>
      </c>
      <c r="G110" s="41">
        <f t="shared" si="23"/>
        <v>17916.775800000003</v>
      </c>
      <c r="H110" s="41">
        <f t="shared" si="24"/>
        <v>112215.59580000001</v>
      </c>
      <c r="I110" s="42">
        <f t="shared" si="25"/>
        <v>5610779.790000001</v>
      </c>
      <c r="J110" s="43">
        <v>94298.82</v>
      </c>
      <c r="K110" s="73">
        <v>0.19</v>
      </c>
      <c r="L110" s="43">
        <f t="shared" si="26"/>
        <v>17916.775800000003</v>
      </c>
      <c r="M110" s="43">
        <f t="shared" si="27"/>
        <v>112215.59580000001</v>
      </c>
      <c r="N110" s="45">
        <f t="shared" si="39"/>
        <v>5610779.790000001</v>
      </c>
      <c r="O110" s="46">
        <v>120000</v>
      </c>
      <c r="P110" s="47">
        <v>0.19</v>
      </c>
      <c r="Q110" s="46">
        <f t="shared" si="28"/>
        <v>22800</v>
      </c>
      <c r="R110" s="46">
        <f t="shared" si="29"/>
        <v>142800</v>
      </c>
      <c r="S110" s="46">
        <f t="shared" si="40"/>
        <v>7140000</v>
      </c>
      <c r="T110" s="48">
        <f t="shared" si="38"/>
        <v>102865.88</v>
      </c>
      <c r="U110" s="40">
        <v>0.19</v>
      </c>
      <c r="V110" s="48">
        <f t="shared" si="41"/>
        <v>19544.517200000002</v>
      </c>
      <c r="W110" s="48">
        <f t="shared" si="42"/>
        <v>122410.39720000001</v>
      </c>
      <c r="X110" s="48">
        <f t="shared" si="43"/>
        <v>6120519.8600000003</v>
      </c>
    </row>
    <row r="111" spans="1:24" ht="63.75" customHeight="1" x14ac:dyDescent="0.2">
      <c r="A111" s="35">
        <v>101</v>
      </c>
      <c r="B111" s="49" t="s">
        <v>124</v>
      </c>
      <c r="C111" s="37" t="s">
        <v>19</v>
      </c>
      <c r="D111" s="38">
        <v>130</v>
      </c>
      <c r="E111" s="39">
        <v>20955.29</v>
      </c>
      <c r="F111" s="40">
        <v>0.19</v>
      </c>
      <c r="G111" s="41">
        <f t="shared" si="23"/>
        <v>3981.5051000000003</v>
      </c>
      <c r="H111" s="41">
        <f t="shared" si="24"/>
        <v>24936.795100000003</v>
      </c>
      <c r="I111" s="42">
        <f t="shared" si="25"/>
        <v>3241783.3630000004</v>
      </c>
      <c r="J111" s="43">
        <v>20955.29</v>
      </c>
      <c r="K111" s="73">
        <v>0.19</v>
      </c>
      <c r="L111" s="43">
        <f t="shared" si="26"/>
        <v>3981.5051000000003</v>
      </c>
      <c r="M111" s="43">
        <f t="shared" si="27"/>
        <v>24936.795100000003</v>
      </c>
      <c r="N111" s="45">
        <f t="shared" si="39"/>
        <v>3241783.3630000004</v>
      </c>
      <c r="O111" s="46">
        <v>65900</v>
      </c>
      <c r="P111" s="47">
        <v>0.19</v>
      </c>
      <c r="Q111" s="46">
        <f t="shared" si="28"/>
        <v>12521</v>
      </c>
      <c r="R111" s="46">
        <f t="shared" si="29"/>
        <v>78421</v>
      </c>
      <c r="S111" s="46">
        <f t="shared" si="40"/>
        <v>10194730</v>
      </c>
      <c r="T111" s="48">
        <f t="shared" si="38"/>
        <v>35936.86</v>
      </c>
      <c r="U111" s="40">
        <v>0.19</v>
      </c>
      <c r="V111" s="48">
        <f t="shared" si="41"/>
        <v>6828.0034000000005</v>
      </c>
      <c r="W111" s="48">
        <f t="shared" si="42"/>
        <v>42764.863400000002</v>
      </c>
      <c r="X111" s="48">
        <f t="shared" si="43"/>
        <v>5559432.2420000006</v>
      </c>
    </row>
    <row r="112" spans="1:24" ht="29.25" customHeight="1" x14ac:dyDescent="0.2">
      <c r="A112" s="35">
        <v>102</v>
      </c>
      <c r="B112" s="36" t="s">
        <v>125</v>
      </c>
      <c r="C112" s="37" t="s">
        <v>19</v>
      </c>
      <c r="D112" s="38">
        <v>1</v>
      </c>
      <c r="E112" s="39">
        <v>254047.06</v>
      </c>
      <c r="F112" s="40">
        <v>0.19</v>
      </c>
      <c r="G112" s="41">
        <f t="shared" si="23"/>
        <v>48268.941400000003</v>
      </c>
      <c r="H112" s="41">
        <f t="shared" si="24"/>
        <v>302316.00140000001</v>
      </c>
      <c r="I112" s="42">
        <f t="shared" si="25"/>
        <v>302316.00140000001</v>
      </c>
      <c r="J112" s="43">
        <v>254047.06</v>
      </c>
      <c r="K112" s="73">
        <v>0.19</v>
      </c>
      <c r="L112" s="43">
        <f t="shared" si="26"/>
        <v>48268.941400000003</v>
      </c>
      <c r="M112" s="43">
        <f t="shared" si="27"/>
        <v>302316.00140000001</v>
      </c>
      <c r="N112" s="45">
        <f t="shared" si="39"/>
        <v>302316.00140000001</v>
      </c>
      <c r="O112" s="46">
        <v>366500</v>
      </c>
      <c r="P112" s="47">
        <v>0.19</v>
      </c>
      <c r="Q112" s="46">
        <f t="shared" si="28"/>
        <v>69635</v>
      </c>
      <c r="R112" s="46">
        <f t="shared" si="29"/>
        <v>436135</v>
      </c>
      <c r="S112" s="46">
        <f t="shared" si="40"/>
        <v>436135</v>
      </c>
      <c r="T112" s="48">
        <f t="shared" si="38"/>
        <v>291531.37333333335</v>
      </c>
      <c r="U112" s="40">
        <v>0.19</v>
      </c>
      <c r="V112" s="48">
        <f t="shared" si="41"/>
        <v>55390.960933333336</v>
      </c>
      <c r="W112" s="48">
        <f t="shared" si="42"/>
        <v>346922.33426666667</v>
      </c>
      <c r="X112" s="48">
        <f t="shared" si="43"/>
        <v>346922.33426666667</v>
      </c>
    </row>
    <row r="113" spans="1:24" ht="39.75" customHeight="1" x14ac:dyDescent="0.2">
      <c r="A113" s="35">
        <v>103</v>
      </c>
      <c r="B113" s="49" t="s">
        <v>126</v>
      </c>
      <c r="C113" s="37" t="s">
        <v>19</v>
      </c>
      <c r="D113" s="91">
        <v>3</v>
      </c>
      <c r="E113" s="39">
        <v>521011.76</v>
      </c>
      <c r="F113" s="40">
        <v>0.19</v>
      </c>
      <c r="G113" s="41">
        <f t="shared" si="23"/>
        <v>98992.234400000001</v>
      </c>
      <c r="H113" s="41">
        <f t="shared" si="24"/>
        <v>620003.99439999997</v>
      </c>
      <c r="I113" s="42">
        <f t="shared" si="25"/>
        <v>1860011.9831999999</v>
      </c>
      <c r="J113" s="43">
        <v>521011.76</v>
      </c>
      <c r="K113" s="73">
        <v>0.19</v>
      </c>
      <c r="L113" s="43">
        <f t="shared" si="26"/>
        <v>98992.234400000001</v>
      </c>
      <c r="M113" s="43">
        <f t="shared" si="27"/>
        <v>620003.99439999997</v>
      </c>
      <c r="N113" s="45">
        <f t="shared" si="39"/>
        <v>1860011.9831999999</v>
      </c>
      <c r="O113" s="46">
        <v>950000</v>
      </c>
      <c r="P113" s="47">
        <v>0.19</v>
      </c>
      <c r="Q113" s="46">
        <f t="shared" si="28"/>
        <v>180500</v>
      </c>
      <c r="R113" s="46">
        <f t="shared" si="29"/>
        <v>1130500</v>
      </c>
      <c r="S113" s="46">
        <f t="shared" si="40"/>
        <v>3391500</v>
      </c>
      <c r="T113" s="48">
        <f t="shared" si="38"/>
        <v>664007.84</v>
      </c>
      <c r="U113" s="40">
        <v>0.19</v>
      </c>
      <c r="V113" s="48">
        <f t="shared" si="41"/>
        <v>126161.4896</v>
      </c>
      <c r="W113" s="48">
        <f t="shared" si="42"/>
        <v>790169.32959999994</v>
      </c>
      <c r="X113" s="48">
        <f t="shared" si="43"/>
        <v>2370507.9887999999</v>
      </c>
    </row>
    <row r="114" spans="1:24" ht="21" customHeight="1" x14ac:dyDescent="0.2">
      <c r="A114" s="92" t="s">
        <v>127</v>
      </c>
      <c r="B114" s="93"/>
      <c r="C114" s="94"/>
      <c r="D114" s="95">
        <f>SUM(D6:D113)</f>
        <v>19236</v>
      </c>
      <c r="E114" s="96">
        <f>ROUND(SUM(E6:E113),0)</f>
        <v>16296147</v>
      </c>
      <c r="F114" s="96"/>
      <c r="G114" s="96">
        <f t="shared" ref="G114:X114" si="44">ROUND(SUM(G6:G113),0)</f>
        <v>3096268</v>
      </c>
      <c r="H114" s="96">
        <f t="shared" si="44"/>
        <v>19392415</v>
      </c>
      <c r="I114" s="96">
        <f t="shared" si="44"/>
        <v>599817162</v>
      </c>
      <c r="J114" s="97">
        <f t="shared" si="44"/>
        <v>16394522</v>
      </c>
      <c r="K114" s="98"/>
      <c r="L114" s="98">
        <f t="shared" si="44"/>
        <v>3114959</v>
      </c>
      <c r="M114" s="98">
        <f t="shared" si="44"/>
        <v>19509482</v>
      </c>
      <c r="N114" s="98">
        <f t="shared" si="44"/>
        <v>606931780</v>
      </c>
      <c r="O114" s="99">
        <f t="shared" si="44"/>
        <v>22261000</v>
      </c>
      <c r="P114" s="100"/>
      <c r="Q114" s="100">
        <f t="shared" si="44"/>
        <v>4229590</v>
      </c>
      <c r="R114" s="100">
        <f t="shared" si="44"/>
        <v>26490590</v>
      </c>
      <c r="S114" s="100">
        <f t="shared" si="44"/>
        <v>723793938</v>
      </c>
      <c r="T114" s="101">
        <f t="shared" si="44"/>
        <v>18317223</v>
      </c>
      <c r="U114" s="96"/>
      <c r="V114" s="96">
        <f t="shared" si="44"/>
        <v>3480272</v>
      </c>
      <c r="W114" s="96">
        <f t="shared" si="44"/>
        <v>21797496</v>
      </c>
      <c r="X114" s="102">
        <f t="shared" si="44"/>
        <v>643514293</v>
      </c>
    </row>
    <row r="116" spans="1:24" x14ac:dyDescent="0.2">
      <c r="E116" s="103"/>
    </row>
  </sheetData>
  <sheetProtection algorithmName="SHA-512" hashValue="SJsZoplUjZo6NE7EyHM134gQ+BUSbinM29Ej2ktFDc3sATLCYw0zd2wI7m4Mic7LSoH9x7vTd6pv62mEtLpmEA==" saltValue="W1xS4GiW846Brl9rgErRIw==" spinCount="100000" sheet="1" objects="1" scenarios="1"/>
  <mergeCells count="34">
    <mergeCell ref="B94:I94"/>
    <mergeCell ref="J94:N94"/>
    <mergeCell ref="O94:S94"/>
    <mergeCell ref="T94:X94"/>
    <mergeCell ref="B70:I70"/>
    <mergeCell ref="J70:N70"/>
    <mergeCell ref="O70:S70"/>
    <mergeCell ref="T70:X70"/>
    <mergeCell ref="B88:I88"/>
    <mergeCell ref="J88:N88"/>
    <mergeCell ref="O88:S88"/>
    <mergeCell ref="T88:X88"/>
    <mergeCell ref="O20:S20"/>
    <mergeCell ref="T20:X20"/>
    <mergeCell ref="B39:I39"/>
    <mergeCell ref="J39:N39"/>
    <mergeCell ref="O39:S39"/>
    <mergeCell ref="T39:X39"/>
    <mergeCell ref="A114:B114"/>
    <mergeCell ref="A2:I2"/>
    <mergeCell ref="A1:I1"/>
    <mergeCell ref="T2:X2"/>
    <mergeCell ref="T1:X1"/>
    <mergeCell ref="J2:N2"/>
    <mergeCell ref="J1:N1"/>
    <mergeCell ref="O2:S2"/>
    <mergeCell ref="O1:S1"/>
    <mergeCell ref="A3:X3"/>
    <mergeCell ref="B5:I5"/>
    <mergeCell ref="J5:N5"/>
    <mergeCell ref="O5:S5"/>
    <mergeCell ref="T5:X5"/>
    <mergeCell ref="B20:I20"/>
    <mergeCell ref="J20:N20"/>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K40"/>
  <sheetViews>
    <sheetView workbookViewId="0">
      <selection sqref="A1:XFD1048576"/>
    </sheetView>
  </sheetViews>
  <sheetFormatPr baseColWidth="10" defaultColWidth="12" defaultRowHeight="12.75" x14ac:dyDescent="0.2"/>
  <cols>
    <col min="1" max="2" width="12" style="106"/>
    <col min="3" max="3" width="9" style="116" customWidth="1"/>
    <col min="4" max="4" width="72.1640625" style="106" customWidth="1"/>
    <col min="5" max="5" width="13" style="116" customWidth="1"/>
    <col min="6" max="6" width="12" style="116"/>
    <col min="7" max="7" width="16.33203125" style="106" customWidth="1"/>
    <col min="8" max="8" width="12" style="106"/>
    <col min="9" max="9" width="13" style="106" bestFit="1" customWidth="1"/>
    <col min="10" max="10" width="16.6640625" style="106" customWidth="1"/>
    <col min="11" max="11" width="18.6640625" style="106" bestFit="1" customWidth="1"/>
    <col min="12" max="16384" width="12" style="106"/>
  </cols>
  <sheetData>
    <row r="4" spans="3:11" ht="32.25" customHeight="1" x14ac:dyDescent="0.2">
      <c r="C4" s="104" t="s">
        <v>5</v>
      </c>
      <c r="D4" s="105" t="s">
        <v>6</v>
      </c>
      <c r="E4" s="105" t="s">
        <v>128</v>
      </c>
      <c r="F4" s="104" t="s">
        <v>8</v>
      </c>
      <c r="G4" s="105" t="s">
        <v>9</v>
      </c>
      <c r="H4" s="104" t="s">
        <v>10</v>
      </c>
      <c r="I4" s="104" t="s">
        <v>11</v>
      </c>
      <c r="J4" s="105" t="s">
        <v>129</v>
      </c>
      <c r="K4" s="104" t="s">
        <v>13</v>
      </c>
    </row>
    <row r="5" spans="3:11" ht="18" customHeight="1" x14ac:dyDescent="0.2">
      <c r="C5" s="107" t="s">
        <v>130</v>
      </c>
      <c r="D5" s="108" t="s">
        <v>17</v>
      </c>
      <c r="E5" s="109"/>
      <c r="F5" s="109"/>
      <c r="G5" s="109"/>
      <c r="H5" s="109"/>
      <c r="I5" s="109"/>
      <c r="J5" s="109"/>
      <c r="K5" s="109"/>
    </row>
    <row r="6" spans="3:11" x14ac:dyDescent="0.2">
      <c r="C6" s="110">
        <v>1</v>
      </c>
      <c r="D6" s="111" t="s">
        <v>131</v>
      </c>
      <c r="E6" s="110" t="s">
        <v>19</v>
      </c>
      <c r="F6" s="110">
        <v>300</v>
      </c>
      <c r="G6" s="112">
        <v>11025.49</v>
      </c>
      <c r="H6" s="113">
        <v>0.19</v>
      </c>
      <c r="I6" s="112">
        <v>2094.8431</v>
      </c>
      <c r="J6" s="112">
        <v>13120.3331</v>
      </c>
      <c r="K6" s="112">
        <v>3936099.93</v>
      </c>
    </row>
    <row r="7" spans="3:11" x14ac:dyDescent="0.2">
      <c r="C7" s="110">
        <v>2</v>
      </c>
      <c r="D7" s="111" t="s">
        <v>20</v>
      </c>
      <c r="E7" s="110" t="s">
        <v>19</v>
      </c>
      <c r="F7" s="110">
        <v>2000</v>
      </c>
      <c r="G7" s="112">
        <v>100923.52999999998</v>
      </c>
      <c r="H7" s="113">
        <v>0.19</v>
      </c>
      <c r="I7" s="112">
        <v>19175.470699999998</v>
      </c>
      <c r="J7" s="112">
        <v>120099.00069999998</v>
      </c>
      <c r="K7" s="112">
        <v>240198001.39999995</v>
      </c>
    </row>
    <row r="8" spans="3:11" x14ac:dyDescent="0.2">
      <c r="C8" s="110">
        <v>3</v>
      </c>
      <c r="D8" s="111" t="s">
        <v>21</v>
      </c>
      <c r="E8" s="110" t="s">
        <v>19</v>
      </c>
      <c r="F8" s="110">
        <v>100</v>
      </c>
      <c r="G8" s="112">
        <v>19829.41</v>
      </c>
      <c r="H8" s="113">
        <v>0.19</v>
      </c>
      <c r="I8" s="112">
        <v>3767.5879</v>
      </c>
      <c r="J8" s="112">
        <v>23596.997899999998</v>
      </c>
      <c r="K8" s="112">
        <v>2359699.79</v>
      </c>
    </row>
    <row r="9" spans="3:11" x14ac:dyDescent="0.2">
      <c r="C9" s="110">
        <v>4</v>
      </c>
      <c r="D9" s="111" t="s">
        <v>132</v>
      </c>
      <c r="E9" s="110" t="s">
        <v>19</v>
      </c>
      <c r="F9" s="110">
        <v>50</v>
      </c>
      <c r="G9" s="112">
        <v>16682.743333333332</v>
      </c>
      <c r="H9" s="113">
        <v>0.19</v>
      </c>
      <c r="I9" s="112">
        <v>3169.7212333333332</v>
      </c>
      <c r="J9" s="112">
        <v>19852.464566666666</v>
      </c>
      <c r="K9" s="112">
        <v>992623.22833333327</v>
      </c>
    </row>
    <row r="10" spans="3:11" x14ac:dyDescent="0.2">
      <c r="C10" s="110">
        <v>5</v>
      </c>
      <c r="D10" s="111" t="s">
        <v>133</v>
      </c>
      <c r="E10" s="110" t="s">
        <v>19</v>
      </c>
      <c r="F10" s="110">
        <v>50</v>
      </c>
      <c r="G10" s="112">
        <v>12876.863333333333</v>
      </c>
      <c r="H10" s="113">
        <v>0.19</v>
      </c>
      <c r="I10" s="112">
        <v>2446.6040333333331</v>
      </c>
      <c r="J10" s="112">
        <v>15323.467366666666</v>
      </c>
      <c r="K10" s="112">
        <v>766173.36833333329</v>
      </c>
    </row>
    <row r="11" spans="3:11" x14ac:dyDescent="0.2">
      <c r="C11" s="110">
        <v>6</v>
      </c>
      <c r="D11" s="111" t="s">
        <v>134</v>
      </c>
      <c r="E11" s="110" t="s">
        <v>19</v>
      </c>
      <c r="F11" s="110">
        <v>50</v>
      </c>
      <c r="G11" s="112">
        <v>32517.646666666667</v>
      </c>
      <c r="H11" s="113">
        <v>0.19</v>
      </c>
      <c r="I11" s="112">
        <v>6178.3528666666671</v>
      </c>
      <c r="J11" s="112">
        <v>38695.999533333335</v>
      </c>
      <c r="K11" s="112">
        <v>1934799.9766666668</v>
      </c>
    </row>
    <row r="12" spans="3:11" x14ac:dyDescent="0.2">
      <c r="C12" s="110">
        <v>7</v>
      </c>
      <c r="D12" s="111" t="s">
        <v>25</v>
      </c>
      <c r="E12" s="110" t="s">
        <v>19</v>
      </c>
      <c r="F12" s="110">
        <v>80</v>
      </c>
      <c r="G12" s="112">
        <v>19529.41</v>
      </c>
      <c r="H12" s="113">
        <v>0.19</v>
      </c>
      <c r="I12" s="112">
        <v>3710.5879</v>
      </c>
      <c r="J12" s="112">
        <v>23239.997899999998</v>
      </c>
      <c r="K12" s="112">
        <v>1859199.8319999999</v>
      </c>
    </row>
    <row r="13" spans="3:11" x14ac:dyDescent="0.2">
      <c r="C13" s="110">
        <v>8</v>
      </c>
      <c r="D13" s="111" t="s">
        <v>135</v>
      </c>
      <c r="E13" s="110" t="s">
        <v>19</v>
      </c>
      <c r="F13" s="110">
        <v>23</v>
      </c>
      <c r="G13" s="112">
        <v>96174.12</v>
      </c>
      <c r="H13" s="113">
        <v>0.19</v>
      </c>
      <c r="I13" s="112">
        <v>18273.0828</v>
      </c>
      <c r="J13" s="112">
        <v>114447.2028</v>
      </c>
      <c r="K13" s="112">
        <v>2632285.6644000001</v>
      </c>
    </row>
    <row r="14" spans="3:11" x14ac:dyDescent="0.2">
      <c r="C14" s="110">
        <v>9</v>
      </c>
      <c r="D14" s="111" t="s">
        <v>136</v>
      </c>
      <c r="E14" s="110" t="s">
        <v>19</v>
      </c>
      <c r="F14" s="110">
        <v>150</v>
      </c>
      <c r="G14" s="112">
        <v>10780.393333333333</v>
      </c>
      <c r="H14" s="113">
        <v>0.19</v>
      </c>
      <c r="I14" s="112">
        <v>2048.2747333333332</v>
      </c>
      <c r="J14" s="112">
        <v>12828.668066666667</v>
      </c>
      <c r="K14" s="112">
        <v>1924300.21</v>
      </c>
    </row>
    <row r="15" spans="3:11" x14ac:dyDescent="0.2">
      <c r="C15" s="110">
        <v>10</v>
      </c>
      <c r="D15" s="111" t="s">
        <v>28</v>
      </c>
      <c r="E15" s="110" t="s">
        <v>19</v>
      </c>
      <c r="F15" s="110">
        <v>300</v>
      </c>
      <c r="G15" s="112">
        <v>9629.41</v>
      </c>
      <c r="H15" s="113">
        <v>0.19</v>
      </c>
      <c r="I15" s="112">
        <v>1829.5879</v>
      </c>
      <c r="J15" s="112">
        <v>11458.9979</v>
      </c>
      <c r="K15" s="112">
        <v>3437699.37</v>
      </c>
    </row>
    <row r="16" spans="3:11" x14ac:dyDescent="0.2">
      <c r="C16" s="110">
        <v>11</v>
      </c>
      <c r="D16" s="111" t="s">
        <v>137</v>
      </c>
      <c r="E16" s="110" t="s">
        <v>19</v>
      </c>
      <c r="F16" s="110">
        <v>3</v>
      </c>
      <c r="G16" s="112">
        <v>2025882.3499999999</v>
      </c>
      <c r="H16" s="113">
        <v>0.19</v>
      </c>
      <c r="I16" s="112">
        <v>384917.64649999997</v>
      </c>
      <c r="J16" s="112">
        <v>2410799.9964999999</v>
      </c>
      <c r="K16" s="112">
        <v>7232399.9894999992</v>
      </c>
    </row>
    <row r="17" spans="3:11" x14ac:dyDescent="0.2">
      <c r="C17" s="110">
        <v>12</v>
      </c>
      <c r="D17" s="111" t="s">
        <v>138</v>
      </c>
      <c r="E17" s="110" t="s">
        <v>19</v>
      </c>
      <c r="F17" s="110">
        <v>4</v>
      </c>
      <c r="G17" s="112">
        <v>894168.62666666659</v>
      </c>
      <c r="H17" s="113">
        <v>0.19</v>
      </c>
      <c r="I17" s="112">
        <v>169892.03906666665</v>
      </c>
      <c r="J17" s="112">
        <v>1064060.6657333332</v>
      </c>
      <c r="K17" s="112">
        <v>4256242.6629333328</v>
      </c>
    </row>
    <row r="18" spans="3:11" x14ac:dyDescent="0.2">
      <c r="C18" s="110">
        <v>13</v>
      </c>
      <c r="D18" s="111" t="s">
        <v>139</v>
      </c>
      <c r="E18" s="110" t="s">
        <v>19</v>
      </c>
      <c r="F18" s="110">
        <v>2</v>
      </c>
      <c r="G18" s="112">
        <v>995490.19666666666</v>
      </c>
      <c r="H18" s="113">
        <v>0.19</v>
      </c>
      <c r="I18" s="112">
        <v>189143.13736666666</v>
      </c>
      <c r="J18" s="112">
        <v>1184633.3340333332</v>
      </c>
      <c r="K18" s="112">
        <v>2369266.6680666665</v>
      </c>
    </row>
    <row r="19" spans="3:11" x14ac:dyDescent="0.2">
      <c r="C19" s="110">
        <v>14</v>
      </c>
      <c r="D19" s="111" t="s">
        <v>32</v>
      </c>
      <c r="E19" s="110" t="s">
        <v>19</v>
      </c>
      <c r="F19" s="110">
        <v>15</v>
      </c>
      <c r="G19" s="112">
        <v>887878.43</v>
      </c>
      <c r="H19" s="113">
        <v>0.19</v>
      </c>
      <c r="I19" s="112">
        <v>168696.90170000002</v>
      </c>
      <c r="J19" s="112">
        <v>1056575.3317</v>
      </c>
      <c r="K19" s="112">
        <v>15848629.975499999</v>
      </c>
    </row>
    <row r="20" spans="3:11" ht="15.75" customHeight="1" x14ac:dyDescent="0.2">
      <c r="C20" s="108" t="s">
        <v>130</v>
      </c>
      <c r="D20" s="108" t="s">
        <v>33</v>
      </c>
      <c r="E20" s="109"/>
      <c r="F20" s="109"/>
      <c r="G20" s="114"/>
      <c r="H20" s="115"/>
      <c r="I20" s="114"/>
      <c r="J20" s="114"/>
      <c r="K20" s="114"/>
    </row>
    <row r="21" spans="3:11" x14ac:dyDescent="0.2">
      <c r="C21" s="110">
        <v>15</v>
      </c>
      <c r="D21" s="111" t="s">
        <v>34</v>
      </c>
      <c r="E21" s="110" t="s">
        <v>19</v>
      </c>
      <c r="F21" s="110">
        <v>2</v>
      </c>
      <c r="G21" s="112">
        <v>302388.23333333334</v>
      </c>
      <c r="H21" s="113">
        <v>0.19</v>
      </c>
      <c r="I21" s="112">
        <v>57453.764333333333</v>
      </c>
      <c r="J21" s="112">
        <v>359841.99766666669</v>
      </c>
      <c r="K21" s="112">
        <v>719683.99533333338</v>
      </c>
    </row>
    <row r="22" spans="3:11" x14ac:dyDescent="0.2">
      <c r="C22" s="110">
        <v>16</v>
      </c>
      <c r="D22" s="111" t="s">
        <v>35</v>
      </c>
      <c r="E22" s="110" t="s">
        <v>19</v>
      </c>
      <c r="F22" s="110">
        <v>6</v>
      </c>
      <c r="G22" s="112">
        <v>526764.70666666667</v>
      </c>
      <c r="H22" s="113">
        <v>0.19</v>
      </c>
      <c r="I22" s="112">
        <v>100085.29426666666</v>
      </c>
      <c r="J22" s="112">
        <v>626850.0009333333</v>
      </c>
      <c r="K22" s="112">
        <v>3761100.0055999998</v>
      </c>
    </row>
    <row r="23" spans="3:11" x14ac:dyDescent="0.2">
      <c r="C23" s="110">
        <v>17</v>
      </c>
      <c r="D23" s="111" t="s">
        <v>140</v>
      </c>
      <c r="E23" s="110" t="s">
        <v>19</v>
      </c>
      <c r="F23" s="110">
        <v>1</v>
      </c>
      <c r="G23" s="112">
        <v>1299347.05</v>
      </c>
      <c r="H23" s="113">
        <v>0.19</v>
      </c>
      <c r="I23" s="112">
        <v>246875.93950000001</v>
      </c>
      <c r="J23" s="112">
        <v>1546222.9895000001</v>
      </c>
      <c r="K23" s="112">
        <v>1546222.9895000001</v>
      </c>
    </row>
    <row r="24" spans="3:11" x14ac:dyDescent="0.2">
      <c r="C24" s="110">
        <v>18</v>
      </c>
      <c r="D24" s="111" t="s">
        <v>141</v>
      </c>
      <c r="E24" s="110" t="s">
        <v>19</v>
      </c>
      <c r="F24" s="110">
        <v>55</v>
      </c>
      <c r="G24" s="112">
        <v>549010.58666666667</v>
      </c>
      <c r="H24" s="113">
        <v>0.19</v>
      </c>
      <c r="I24" s="112">
        <v>104312.01146666666</v>
      </c>
      <c r="J24" s="112">
        <v>653322.59813333338</v>
      </c>
      <c r="K24" s="112">
        <v>35932742.897333339</v>
      </c>
    </row>
    <row r="25" spans="3:11" x14ac:dyDescent="0.2">
      <c r="C25" s="110">
        <v>19</v>
      </c>
      <c r="D25" s="111" t="s">
        <v>142</v>
      </c>
      <c r="E25" s="110" t="s">
        <v>19</v>
      </c>
      <c r="F25" s="110">
        <v>8000</v>
      </c>
      <c r="G25" s="112">
        <v>1385.8799999999999</v>
      </c>
      <c r="H25" s="113">
        <v>0.19</v>
      </c>
      <c r="I25" s="112">
        <v>263.31719999999996</v>
      </c>
      <c r="J25" s="112">
        <v>1649.1971999999998</v>
      </c>
      <c r="K25" s="112">
        <v>13193577.6</v>
      </c>
    </row>
    <row r="26" spans="3:11" x14ac:dyDescent="0.2">
      <c r="C26" s="110">
        <v>20</v>
      </c>
      <c r="D26" s="111" t="s">
        <v>39</v>
      </c>
      <c r="E26" s="110" t="s">
        <v>19</v>
      </c>
      <c r="F26" s="110">
        <v>200</v>
      </c>
      <c r="G26" s="112">
        <v>8345.8799999999992</v>
      </c>
      <c r="H26" s="113">
        <v>0.19</v>
      </c>
      <c r="I26" s="112">
        <v>1585.7171999999998</v>
      </c>
      <c r="J26" s="112">
        <v>9931.5971999999983</v>
      </c>
      <c r="K26" s="112">
        <v>1986319.4399999997</v>
      </c>
    </row>
    <row r="27" spans="3:11" x14ac:dyDescent="0.2">
      <c r="C27" s="110">
        <v>21</v>
      </c>
      <c r="D27" s="111" t="s">
        <v>40</v>
      </c>
      <c r="E27" s="110" t="s">
        <v>19</v>
      </c>
      <c r="F27" s="110">
        <v>300</v>
      </c>
      <c r="G27" s="112">
        <v>6654.5066666666671</v>
      </c>
      <c r="H27" s="113">
        <v>0.19</v>
      </c>
      <c r="I27" s="112">
        <v>1264.3562666666667</v>
      </c>
      <c r="J27" s="112">
        <v>7918.8629333333338</v>
      </c>
      <c r="K27" s="112">
        <v>2375658.8800000004</v>
      </c>
    </row>
    <row r="28" spans="3:11" x14ac:dyDescent="0.2">
      <c r="C28" s="110">
        <v>22</v>
      </c>
      <c r="D28" s="111" t="s">
        <v>41</v>
      </c>
      <c r="E28" s="110" t="s">
        <v>19</v>
      </c>
      <c r="F28" s="110">
        <v>400</v>
      </c>
      <c r="G28" s="112">
        <v>30588.233333333334</v>
      </c>
      <c r="H28" s="113">
        <v>0.19</v>
      </c>
      <c r="I28" s="112">
        <v>5811.7643333333335</v>
      </c>
      <c r="J28" s="112">
        <v>36399.99766666667</v>
      </c>
      <c r="K28" s="112">
        <v>14559999.066666668</v>
      </c>
    </row>
    <row r="29" spans="3:11" x14ac:dyDescent="0.2">
      <c r="C29" s="110">
        <v>23</v>
      </c>
      <c r="D29" s="111" t="s">
        <v>42</v>
      </c>
      <c r="E29" s="110" t="s">
        <v>19</v>
      </c>
      <c r="F29" s="110">
        <v>400</v>
      </c>
      <c r="G29" s="112">
        <v>31821.566666666666</v>
      </c>
      <c r="H29" s="113">
        <v>0.19</v>
      </c>
      <c r="I29" s="112">
        <v>6046.0976666666666</v>
      </c>
      <c r="J29" s="112">
        <v>37867.664333333334</v>
      </c>
      <c r="K29" s="112">
        <v>15147065.733333334</v>
      </c>
    </row>
    <row r="30" spans="3:11" x14ac:dyDescent="0.2">
      <c r="C30" s="110">
        <v>24</v>
      </c>
      <c r="D30" s="111" t="s">
        <v>43</v>
      </c>
      <c r="E30" s="110" t="s">
        <v>19</v>
      </c>
      <c r="F30" s="110">
        <v>400</v>
      </c>
      <c r="G30" s="112">
        <v>36215.686666666668</v>
      </c>
      <c r="H30" s="113">
        <v>0.19</v>
      </c>
      <c r="I30" s="112">
        <v>6880.9804666666669</v>
      </c>
      <c r="J30" s="112">
        <v>43096.667133333336</v>
      </c>
      <c r="K30" s="112">
        <v>17238666.853333335</v>
      </c>
    </row>
    <row r="31" spans="3:11" x14ac:dyDescent="0.2">
      <c r="C31" s="110">
        <v>25</v>
      </c>
      <c r="D31" s="111" t="s">
        <v>44</v>
      </c>
      <c r="E31" s="110" t="s">
        <v>19</v>
      </c>
      <c r="F31" s="110">
        <v>200</v>
      </c>
      <c r="G31" s="112">
        <v>40227.840000000004</v>
      </c>
      <c r="H31" s="113">
        <v>0.19</v>
      </c>
      <c r="I31" s="112">
        <v>7643.289600000001</v>
      </c>
      <c r="J31" s="112">
        <v>47871.129600000007</v>
      </c>
      <c r="K31" s="112">
        <v>9574225.9200000018</v>
      </c>
    </row>
    <row r="32" spans="3:11" x14ac:dyDescent="0.2">
      <c r="C32" s="110">
        <v>26</v>
      </c>
      <c r="D32" s="111" t="s">
        <v>45</v>
      </c>
      <c r="E32" s="110" t="s">
        <v>19</v>
      </c>
      <c r="F32" s="110">
        <v>3</v>
      </c>
      <c r="G32" s="112">
        <v>400784.3133333333</v>
      </c>
      <c r="H32" s="113">
        <v>0.19</v>
      </c>
      <c r="I32" s="112">
        <v>76149.019533333325</v>
      </c>
      <c r="J32" s="112">
        <v>476933.33286666661</v>
      </c>
      <c r="K32" s="112">
        <v>1430799.9985999998</v>
      </c>
    </row>
    <row r="33" spans="3:11" x14ac:dyDescent="0.2">
      <c r="C33" s="110">
        <v>27</v>
      </c>
      <c r="D33" s="111" t="s">
        <v>46</v>
      </c>
      <c r="E33" s="110" t="s">
        <v>19</v>
      </c>
      <c r="F33" s="110">
        <v>3</v>
      </c>
      <c r="G33" s="112">
        <v>115592.15999999999</v>
      </c>
      <c r="H33" s="113">
        <v>0.19</v>
      </c>
      <c r="I33" s="112">
        <v>21962.510399999999</v>
      </c>
      <c r="J33" s="112">
        <v>137554.6704</v>
      </c>
      <c r="K33" s="112">
        <v>412664.01120000001</v>
      </c>
    </row>
    <row r="34" spans="3:11" x14ac:dyDescent="0.2">
      <c r="C34" s="110">
        <v>28</v>
      </c>
      <c r="D34" s="111" t="s">
        <v>47</v>
      </c>
      <c r="E34" s="110" t="s">
        <v>19</v>
      </c>
      <c r="F34" s="110">
        <v>3</v>
      </c>
      <c r="G34" s="112">
        <v>43809.806666666664</v>
      </c>
      <c r="H34" s="113">
        <v>0.19</v>
      </c>
      <c r="I34" s="112">
        <v>8323.8632666666654</v>
      </c>
      <c r="J34" s="112">
        <v>52133.669933333331</v>
      </c>
      <c r="K34" s="112">
        <v>156401.0098</v>
      </c>
    </row>
    <row r="35" spans="3:11" x14ac:dyDescent="0.2">
      <c r="C35" s="110">
        <v>29</v>
      </c>
      <c r="D35" s="111" t="s">
        <v>48</v>
      </c>
      <c r="E35" s="110" t="s">
        <v>19</v>
      </c>
      <c r="F35" s="110">
        <v>3</v>
      </c>
      <c r="G35" s="112">
        <v>137874.50666666668</v>
      </c>
      <c r="H35" s="113">
        <v>0.19</v>
      </c>
      <c r="I35" s="112">
        <v>26196.156266666669</v>
      </c>
      <c r="J35" s="112">
        <v>164070.66293333334</v>
      </c>
      <c r="K35" s="112">
        <v>492211.98880000005</v>
      </c>
    </row>
    <row r="36" spans="3:11" x14ac:dyDescent="0.2">
      <c r="C36" s="110">
        <v>30</v>
      </c>
      <c r="D36" s="111" t="s">
        <v>49</v>
      </c>
      <c r="E36" s="110" t="s">
        <v>19</v>
      </c>
      <c r="F36" s="110">
        <v>3</v>
      </c>
      <c r="G36" s="112">
        <v>80970.58666666667</v>
      </c>
      <c r="H36" s="113">
        <v>0.19</v>
      </c>
      <c r="I36" s="112">
        <v>15384.411466666668</v>
      </c>
      <c r="J36" s="112">
        <v>96354.998133333342</v>
      </c>
      <c r="K36" s="112">
        <v>289064.99440000003</v>
      </c>
    </row>
    <row r="37" spans="3:11" x14ac:dyDescent="0.2">
      <c r="C37" s="110">
        <v>31</v>
      </c>
      <c r="D37" s="111" t="s">
        <v>143</v>
      </c>
      <c r="E37" s="110" t="s">
        <v>19</v>
      </c>
      <c r="F37" s="110">
        <v>2000</v>
      </c>
      <c r="G37" s="112">
        <v>15151.373333333335</v>
      </c>
      <c r="H37" s="113">
        <v>0.19</v>
      </c>
      <c r="I37" s="112">
        <v>2878.7609333333335</v>
      </c>
      <c r="J37" s="112">
        <v>18030.134266666668</v>
      </c>
      <c r="K37" s="112">
        <v>36060268.533333339</v>
      </c>
    </row>
    <row r="38" spans="3:11" ht="13.5" thickBot="1" x14ac:dyDescent="0.25">
      <c r="C38" s="110">
        <v>32</v>
      </c>
      <c r="D38" s="111" t="s">
        <v>144</v>
      </c>
      <c r="E38" s="110" t="s">
        <v>19</v>
      </c>
      <c r="F38" s="110">
        <v>100</v>
      </c>
      <c r="G38" s="112">
        <v>242593.72666666668</v>
      </c>
      <c r="H38" s="113">
        <v>0.19</v>
      </c>
      <c r="I38" s="112">
        <v>46092.808066666672</v>
      </c>
      <c r="J38" s="112">
        <v>288686.53473333333</v>
      </c>
      <c r="K38" s="112">
        <v>28868653.473333333</v>
      </c>
    </row>
    <row r="39" spans="3:11" ht="12.75" customHeight="1" x14ac:dyDescent="0.2">
      <c r="D39" s="117" t="s">
        <v>145</v>
      </c>
      <c r="E39" s="118" t="s">
        <v>146</v>
      </c>
      <c r="F39" s="119"/>
      <c r="G39" s="119"/>
      <c r="H39" s="119"/>
      <c r="I39" s="120"/>
      <c r="J39" s="121" t="s">
        <v>147</v>
      </c>
      <c r="K39" s="122">
        <f>SUM(K6:K38)</f>
        <v>473492749.45630002</v>
      </c>
    </row>
    <row r="40" spans="3:11" ht="13.5" thickBot="1" x14ac:dyDescent="0.25">
      <c r="D40" s="123"/>
      <c r="E40" s="124"/>
      <c r="F40" s="125"/>
      <c r="G40" s="125"/>
      <c r="H40" s="125"/>
      <c r="I40" s="126"/>
      <c r="J40" s="127"/>
      <c r="K40" s="128"/>
    </row>
  </sheetData>
  <sheetProtection algorithmName="SHA-512" hashValue="0W4v8WBzi0MtvC2kqiAztvS62F3GGoGOO9KlTtBW8n92Y8oJ6cBDXvOaSHwg7sPCszQHRzGkeHO2CjkOhawF0w==" saltValue="Vhhh1apfdqb4SgLcuBYh4g==" spinCount="100000" sheet="1" objects="1" scenarios="1"/>
  <mergeCells count="4">
    <mergeCell ref="D39:D40"/>
    <mergeCell ref="E39:I40"/>
    <mergeCell ref="J39:J40"/>
    <mergeCell ref="K39:K40"/>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5:K38"/>
  <sheetViews>
    <sheetView topLeftCell="A2" workbookViewId="0">
      <selection activeCell="A2" sqref="A1:XFD1048576"/>
    </sheetView>
  </sheetViews>
  <sheetFormatPr baseColWidth="10" defaultColWidth="12" defaultRowHeight="12.75" x14ac:dyDescent="0.2"/>
  <cols>
    <col min="1" max="3" width="12" style="106"/>
    <col min="4" max="4" width="72.6640625" style="106" customWidth="1"/>
    <col min="5" max="6" width="12" style="106"/>
    <col min="7" max="7" width="14.6640625" style="106" customWidth="1"/>
    <col min="8" max="8" width="12" style="106"/>
    <col min="9" max="9" width="16.5" style="106" customWidth="1"/>
    <col min="10" max="10" width="16" style="106" customWidth="1"/>
    <col min="11" max="11" width="18.33203125" style="106" customWidth="1"/>
    <col min="12" max="16384" width="12" style="106"/>
  </cols>
  <sheetData>
    <row r="5" spans="3:11" ht="38.25" x14ac:dyDescent="0.2">
      <c r="C5" s="129" t="s">
        <v>5</v>
      </c>
      <c r="D5" s="130" t="s">
        <v>6</v>
      </c>
      <c r="E5" s="130" t="s">
        <v>128</v>
      </c>
      <c r="F5" s="129" t="s">
        <v>8</v>
      </c>
      <c r="G5" s="130" t="s">
        <v>9</v>
      </c>
      <c r="H5" s="129" t="s">
        <v>10</v>
      </c>
      <c r="I5" s="129" t="s">
        <v>11</v>
      </c>
      <c r="J5" s="130" t="s">
        <v>129</v>
      </c>
      <c r="K5" s="129" t="s">
        <v>13</v>
      </c>
    </row>
    <row r="6" spans="3:11" ht="19.5" customHeight="1" x14ac:dyDescent="0.2">
      <c r="C6" s="131" t="s">
        <v>130</v>
      </c>
      <c r="D6" s="132" t="s">
        <v>52</v>
      </c>
      <c r="E6" s="133"/>
      <c r="F6" s="133"/>
      <c r="G6" s="133"/>
      <c r="H6" s="133"/>
      <c r="I6" s="133"/>
      <c r="J6" s="133"/>
      <c r="K6" s="133"/>
    </row>
    <row r="7" spans="3:11" x14ac:dyDescent="0.2">
      <c r="C7" s="111">
        <v>33</v>
      </c>
      <c r="D7" s="111" t="s">
        <v>148</v>
      </c>
      <c r="E7" s="110" t="s">
        <v>19</v>
      </c>
      <c r="F7" s="110">
        <v>34</v>
      </c>
      <c r="G7" s="112">
        <v>321803.92</v>
      </c>
      <c r="H7" s="113">
        <v>0.19</v>
      </c>
      <c r="I7" s="112">
        <v>61142.7448</v>
      </c>
      <c r="J7" s="112">
        <v>382946.66479999997</v>
      </c>
      <c r="K7" s="112">
        <v>13020186.6032</v>
      </c>
    </row>
    <row r="8" spans="3:11" x14ac:dyDescent="0.2">
      <c r="C8" s="111">
        <v>34</v>
      </c>
      <c r="D8" s="111" t="s">
        <v>149</v>
      </c>
      <c r="E8" s="110" t="s">
        <v>19</v>
      </c>
      <c r="F8" s="110">
        <v>1</v>
      </c>
      <c r="G8" s="112">
        <v>557545.1</v>
      </c>
      <c r="H8" s="113">
        <v>0.19</v>
      </c>
      <c r="I8" s="112">
        <v>105933.569</v>
      </c>
      <c r="J8" s="112">
        <v>663478.66899999999</v>
      </c>
      <c r="K8" s="112">
        <v>663478.66899999999</v>
      </c>
    </row>
    <row r="9" spans="3:11" x14ac:dyDescent="0.2">
      <c r="C9" s="111">
        <v>35</v>
      </c>
      <c r="D9" s="111" t="s">
        <v>150</v>
      </c>
      <c r="E9" s="110" t="s">
        <v>19</v>
      </c>
      <c r="F9" s="110">
        <v>2</v>
      </c>
      <c r="G9" s="112">
        <v>588930.19333333336</v>
      </c>
      <c r="H9" s="113">
        <v>0.19</v>
      </c>
      <c r="I9" s="112">
        <v>111896.73673333334</v>
      </c>
      <c r="J9" s="112">
        <v>700826.93006666668</v>
      </c>
      <c r="K9" s="112">
        <v>1401653.8601333334</v>
      </c>
    </row>
    <row r="10" spans="3:11" x14ac:dyDescent="0.2">
      <c r="C10" s="111">
        <v>36</v>
      </c>
      <c r="D10" s="111" t="s">
        <v>151</v>
      </c>
      <c r="E10" s="110" t="s">
        <v>19</v>
      </c>
      <c r="F10" s="110">
        <v>2</v>
      </c>
      <c r="G10" s="112">
        <v>102000</v>
      </c>
      <c r="H10" s="113">
        <v>0.19</v>
      </c>
      <c r="I10" s="112">
        <v>19380</v>
      </c>
      <c r="J10" s="112">
        <v>121380</v>
      </c>
      <c r="K10" s="112">
        <v>242760</v>
      </c>
    </row>
    <row r="11" spans="3:11" x14ac:dyDescent="0.2">
      <c r="C11" s="111">
        <v>37</v>
      </c>
      <c r="D11" s="111" t="s">
        <v>152</v>
      </c>
      <c r="E11" s="110" t="s">
        <v>19</v>
      </c>
      <c r="F11" s="110">
        <v>2</v>
      </c>
      <c r="G11" s="112">
        <v>258107.84</v>
      </c>
      <c r="H11" s="113">
        <v>0.19</v>
      </c>
      <c r="I11" s="112">
        <v>49040.489600000001</v>
      </c>
      <c r="J11" s="112">
        <v>307148.3296</v>
      </c>
      <c r="K11" s="112">
        <v>614296.65919999999</v>
      </c>
    </row>
    <row r="12" spans="3:11" x14ac:dyDescent="0.2">
      <c r="C12" s="111">
        <v>38</v>
      </c>
      <c r="D12" s="111" t="s">
        <v>153</v>
      </c>
      <c r="E12" s="110" t="s">
        <v>19</v>
      </c>
      <c r="F12" s="110">
        <v>2</v>
      </c>
      <c r="G12" s="112">
        <v>126382.74666666666</v>
      </c>
      <c r="H12" s="113">
        <v>0.19</v>
      </c>
      <c r="I12" s="112">
        <v>24012.721866666667</v>
      </c>
      <c r="J12" s="112">
        <v>150395.46853333333</v>
      </c>
      <c r="K12" s="112">
        <v>300790.93706666667</v>
      </c>
    </row>
    <row r="13" spans="3:11" x14ac:dyDescent="0.2">
      <c r="C13" s="111">
        <v>39</v>
      </c>
      <c r="D13" s="111" t="s">
        <v>154</v>
      </c>
      <c r="E13" s="110" t="s">
        <v>19</v>
      </c>
      <c r="F13" s="110">
        <v>1</v>
      </c>
      <c r="G13" s="112">
        <v>152313.72666666665</v>
      </c>
      <c r="H13" s="113">
        <v>0.19</v>
      </c>
      <c r="I13" s="112">
        <v>28939.608066666664</v>
      </c>
      <c r="J13" s="112">
        <v>181253.33473333332</v>
      </c>
      <c r="K13" s="112">
        <v>181253.33473333332</v>
      </c>
    </row>
    <row r="14" spans="3:11" x14ac:dyDescent="0.2">
      <c r="C14" s="111">
        <v>40</v>
      </c>
      <c r="D14" s="111" t="s">
        <v>155</v>
      </c>
      <c r="E14" s="110" t="s">
        <v>19</v>
      </c>
      <c r="F14" s="110">
        <v>2</v>
      </c>
      <c r="G14" s="112">
        <v>100643.14000000001</v>
      </c>
      <c r="H14" s="113">
        <v>0.19</v>
      </c>
      <c r="I14" s="112">
        <v>19122.196600000003</v>
      </c>
      <c r="J14" s="112">
        <v>119765.33660000001</v>
      </c>
      <c r="K14" s="112">
        <v>239530.67320000002</v>
      </c>
    </row>
    <row r="15" spans="3:11" x14ac:dyDescent="0.2">
      <c r="C15" s="111">
        <v>41</v>
      </c>
      <c r="D15" s="111" t="s">
        <v>156</v>
      </c>
      <c r="E15" s="110" t="s">
        <v>19</v>
      </c>
      <c r="F15" s="110">
        <v>8</v>
      </c>
      <c r="G15" s="112">
        <v>92531.766666666663</v>
      </c>
      <c r="H15" s="113">
        <v>0.19</v>
      </c>
      <c r="I15" s="112">
        <v>17581.035666666667</v>
      </c>
      <c r="J15" s="112">
        <v>110112.80233333333</v>
      </c>
      <c r="K15" s="112">
        <v>880902.41866666661</v>
      </c>
    </row>
    <row r="16" spans="3:11" x14ac:dyDescent="0.2">
      <c r="C16" s="111">
        <v>42</v>
      </c>
      <c r="D16" s="111" t="s">
        <v>157</v>
      </c>
      <c r="E16" s="110" t="s">
        <v>19</v>
      </c>
      <c r="F16" s="110">
        <v>2</v>
      </c>
      <c r="G16" s="112">
        <v>92101.96</v>
      </c>
      <c r="H16" s="113">
        <v>0.19</v>
      </c>
      <c r="I16" s="112">
        <v>17499.3724</v>
      </c>
      <c r="J16" s="112">
        <v>109601.33240000001</v>
      </c>
      <c r="K16" s="112">
        <v>219202.66480000003</v>
      </c>
    </row>
    <row r="17" spans="3:11" x14ac:dyDescent="0.2">
      <c r="C17" s="111">
        <v>43</v>
      </c>
      <c r="D17" s="111" t="s">
        <v>158</v>
      </c>
      <c r="E17" s="110" t="s">
        <v>19</v>
      </c>
      <c r="F17" s="110">
        <v>5</v>
      </c>
      <c r="G17" s="112">
        <v>90849.02</v>
      </c>
      <c r="H17" s="113">
        <v>0.19</v>
      </c>
      <c r="I17" s="112">
        <v>17261.3138</v>
      </c>
      <c r="J17" s="112">
        <v>108110.33380000001</v>
      </c>
      <c r="K17" s="112">
        <v>540551.66899999999</v>
      </c>
    </row>
    <row r="18" spans="3:11" x14ac:dyDescent="0.2">
      <c r="C18" s="111">
        <v>44</v>
      </c>
      <c r="D18" s="111" t="s">
        <v>159</v>
      </c>
      <c r="E18" s="110" t="s">
        <v>19</v>
      </c>
      <c r="F18" s="110">
        <v>5</v>
      </c>
      <c r="G18" s="112">
        <v>314953.33333333331</v>
      </c>
      <c r="H18" s="113">
        <v>0.19</v>
      </c>
      <c r="I18" s="112">
        <v>59841.133333333331</v>
      </c>
      <c r="J18" s="112">
        <v>374794.46666666667</v>
      </c>
      <c r="K18" s="112">
        <v>1873972.3333333335</v>
      </c>
    </row>
    <row r="19" spans="3:11" x14ac:dyDescent="0.2">
      <c r="C19" s="111">
        <v>45</v>
      </c>
      <c r="D19" s="111" t="s">
        <v>65</v>
      </c>
      <c r="E19" s="110" t="s">
        <v>19</v>
      </c>
      <c r="F19" s="110">
        <v>20</v>
      </c>
      <c r="G19" s="112">
        <v>11288.233333333332</v>
      </c>
      <c r="H19" s="113">
        <v>0.19</v>
      </c>
      <c r="I19" s="112">
        <v>2144.7643333333331</v>
      </c>
      <c r="J19" s="112">
        <v>13432.997666666664</v>
      </c>
      <c r="K19" s="112">
        <v>268659.95333333331</v>
      </c>
    </row>
    <row r="20" spans="3:11" x14ac:dyDescent="0.2">
      <c r="C20" s="111">
        <v>46</v>
      </c>
      <c r="D20" s="111" t="s">
        <v>160</v>
      </c>
      <c r="E20" s="110" t="s">
        <v>19</v>
      </c>
      <c r="F20" s="110">
        <v>5</v>
      </c>
      <c r="G20" s="112">
        <v>71207.839999999997</v>
      </c>
      <c r="H20" s="113">
        <v>0.19</v>
      </c>
      <c r="I20" s="112">
        <v>13529.489599999999</v>
      </c>
      <c r="J20" s="112">
        <v>84737.329599999997</v>
      </c>
      <c r="K20" s="112">
        <v>423686.64799999999</v>
      </c>
    </row>
    <row r="21" spans="3:11" x14ac:dyDescent="0.2">
      <c r="C21" s="111">
        <v>47</v>
      </c>
      <c r="D21" s="111" t="s">
        <v>67</v>
      </c>
      <c r="E21" s="110" t="s">
        <v>19</v>
      </c>
      <c r="F21" s="110">
        <v>10</v>
      </c>
      <c r="G21" s="112">
        <v>10521.566666666668</v>
      </c>
      <c r="H21" s="113">
        <v>0.19</v>
      </c>
      <c r="I21" s="112">
        <v>1999.0976666666668</v>
      </c>
      <c r="J21" s="112">
        <v>12520.664333333334</v>
      </c>
      <c r="K21" s="112">
        <v>125206.64333333334</v>
      </c>
    </row>
    <row r="22" spans="3:11" x14ac:dyDescent="0.2">
      <c r="C22" s="111">
        <v>48</v>
      </c>
      <c r="D22" s="111" t="s">
        <v>68</v>
      </c>
      <c r="E22" s="110" t="s">
        <v>19</v>
      </c>
      <c r="F22" s="110">
        <v>30</v>
      </c>
      <c r="G22" s="112">
        <v>13738.433333333334</v>
      </c>
      <c r="H22" s="113">
        <v>0.19</v>
      </c>
      <c r="I22" s="112">
        <v>2610.3023333333335</v>
      </c>
      <c r="J22" s="112">
        <v>16348.735666666667</v>
      </c>
      <c r="K22" s="112">
        <v>490462.07</v>
      </c>
    </row>
    <row r="23" spans="3:11" x14ac:dyDescent="0.2">
      <c r="C23" s="111">
        <v>49</v>
      </c>
      <c r="D23" s="111" t="s">
        <v>161</v>
      </c>
      <c r="E23" s="110" t="s">
        <v>19</v>
      </c>
      <c r="F23" s="110">
        <v>100</v>
      </c>
      <c r="G23" s="112">
        <v>15113.726666666667</v>
      </c>
      <c r="H23" s="113">
        <v>0.19</v>
      </c>
      <c r="I23" s="112">
        <v>2871.6080666666667</v>
      </c>
      <c r="J23" s="112">
        <v>17985.334733333333</v>
      </c>
      <c r="K23" s="112">
        <v>1798533.4733333334</v>
      </c>
    </row>
    <row r="24" spans="3:11" x14ac:dyDescent="0.2">
      <c r="C24" s="111">
        <v>50</v>
      </c>
      <c r="D24" s="111" t="s">
        <v>70</v>
      </c>
      <c r="E24" s="110" t="s">
        <v>19</v>
      </c>
      <c r="F24" s="110">
        <v>100</v>
      </c>
      <c r="G24" s="112">
        <v>12988.233333333332</v>
      </c>
      <c r="H24" s="113">
        <v>0.19</v>
      </c>
      <c r="I24" s="112">
        <v>2467.7643333333331</v>
      </c>
      <c r="J24" s="112">
        <v>15455.997666666664</v>
      </c>
      <c r="K24" s="112">
        <v>1545599.7666666664</v>
      </c>
    </row>
    <row r="25" spans="3:11" x14ac:dyDescent="0.2">
      <c r="C25" s="111">
        <v>51</v>
      </c>
      <c r="D25" s="111" t="s">
        <v>71</v>
      </c>
      <c r="E25" s="110" t="s">
        <v>19</v>
      </c>
      <c r="F25" s="110">
        <v>1000</v>
      </c>
      <c r="G25" s="112">
        <v>320.39333333333332</v>
      </c>
      <c r="H25" s="113">
        <v>0.19</v>
      </c>
      <c r="I25" s="112">
        <v>60.874733333333332</v>
      </c>
      <c r="J25" s="112">
        <v>381.26806666666664</v>
      </c>
      <c r="K25" s="112">
        <v>381268.06666666665</v>
      </c>
    </row>
    <row r="26" spans="3:11" x14ac:dyDescent="0.2">
      <c r="C26" s="111">
        <v>52</v>
      </c>
      <c r="D26" s="111" t="s">
        <v>162</v>
      </c>
      <c r="E26" s="110" t="s">
        <v>19</v>
      </c>
      <c r="F26" s="110">
        <v>50</v>
      </c>
      <c r="G26" s="112">
        <v>60786.666666666664</v>
      </c>
      <c r="H26" s="113">
        <v>0.19</v>
      </c>
      <c r="I26" s="112">
        <v>11549.466666666667</v>
      </c>
      <c r="J26" s="112">
        <v>72336.133333333331</v>
      </c>
      <c r="K26" s="112">
        <v>3616806.6666666665</v>
      </c>
    </row>
    <row r="27" spans="3:11" x14ac:dyDescent="0.2">
      <c r="C27" s="111">
        <v>53</v>
      </c>
      <c r="D27" s="111" t="s">
        <v>73</v>
      </c>
      <c r="E27" s="110" t="s">
        <v>19</v>
      </c>
      <c r="F27" s="110">
        <v>5</v>
      </c>
      <c r="G27" s="112">
        <v>22257.253333333338</v>
      </c>
      <c r="H27" s="113">
        <v>0.19</v>
      </c>
      <c r="I27" s="112">
        <v>4228.8781333333345</v>
      </c>
      <c r="J27" s="112">
        <v>26486.131466666673</v>
      </c>
      <c r="K27" s="112">
        <v>132430.65733333337</v>
      </c>
    </row>
    <row r="28" spans="3:11" x14ac:dyDescent="0.2">
      <c r="C28" s="111">
        <v>54</v>
      </c>
      <c r="D28" s="111" t="s">
        <v>74</v>
      </c>
      <c r="E28" s="110" t="s">
        <v>19</v>
      </c>
      <c r="F28" s="110">
        <v>2</v>
      </c>
      <c r="G28" s="112">
        <v>69467.06</v>
      </c>
      <c r="H28" s="113">
        <v>0.19</v>
      </c>
      <c r="I28" s="112">
        <v>13198.741399999999</v>
      </c>
      <c r="J28" s="112">
        <v>82665.801399999997</v>
      </c>
      <c r="K28" s="112">
        <v>165331.60279999999</v>
      </c>
    </row>
    <row r="29" spans="3:11" x14ac:dyDescent="0.2">
      <c r="C29" s="111">
        <v>55</v>
      </c>
      <c r="D29" s="111" t="s">
        <v>75</v>
      </c>
      <c r="E29" s="110" t="s">
        <v>19</v>
      </c>
      <c r="F29" s="110">
        <v>1</v>
      </c>
      <c r="G29" s="112">
        <v>44320</v>
      </c>
      <c r="H29" s="113">
        <v>0.19</v>
      </c>
      <c r="I29" s="112">
        <v>8420.7999999999993</v>
      </c>
      <c r="J29" s="112">
        <v>52740.800000000003</v>
      </c>
      <c r="K29" s="112">
        <v>52740.800000000003</v>
      </c>
    </row>
    <row r="30" spans="3:11" x14ac:dyDescent="0.2">
      <c r="C30" s="111">
        <v>56</v>
      </c>
      <c r="D30" s="111" t="s">
        <v>76</v>
      </c>
      <c r="E30" s="110" t="s">
        <v>19</v>
      </c>
      <c r="F30" s="110">
        <v>1</v>
      </c>
      <c r="G30" s="112">
        <v>88647.06</v>
      </c>
      <c r="H30" s="113">
        <v>0.19</v>
      </c>
      <c r="I30" s="112">
        <v>16842.9414</v>
      </c>
      <c r="J30" s="112">
        <v>105490.00139999999</v>
      </c>
      <c r="K30" s="112">
        <v>105490.00139999999</v>
      </c>
    </row>
    <row r="31" spans="3:11" x14ac:dyDescent="0.2">
      <c r="C31" s="111">
        <v>57</v>
      </c>
      <c r="D31" s="111" t="s">
        <v>163</v>
      </c>
      <c r="E31" s="110" t="s">
        <v>19</v>
      </c>
      <c r="F31" s="110">
        <v>3</v>
      </c>
      <c r="G31" s="112">
        <v>235352.93999999997</v>
      </c>
      <c r="H31" s="113">
        <v>0.19</v>
      </c>
      <c r="I31" s="112">
        <v>44717.058599999997</v>
      </c>
      <c r="J31" s="112">
        <v>280069.99859999999</v>
      </c>
      <c r="K31" s="112">
        <v>840209.99579999992</v>
      </c>
    </row>
    <row r="32" spans="3:11" x14ac:dyDescent="0.2">
      <c r="C32" s="111">
        <v>58</v>
      </c>
      <c r="D32" s="111" t="s">
        <v>164</v>
      </c>
      <c r="E32" s="110" t="s">
        <v>19</v>
      </c>
      <c r="F32" s="110">
        <v>2</v>
      </c>
      <c r="G32" s="112">
        <v>99150.98</v>
      </c>
      <c r="H32" s="113">
        <v>0.19</v>
      </c>
      <c r="I32" s="112">
        <v>18838.6862</v>
      </c>
      <c r="J32" s="112">
        <v>117989.66619999999</v>
      </c>
      <c r="K32" s="112">
        <v>235979.33239999998</v>
      </c>
    </row>
    <row r="33" spans="3:11" x14ac:dyDescent="0.2">
      <c r="C33" s="111">
        <v>59</v>
      </c>
      <c r="D33" s="111" t="s">
        <v>165</v>
      </c>
      <c r="E33" s="110" t="s">
        <v>19</v>
      </c>
      <c r="F33" s="110">
        <v>5</v>
      </c>
      <c r="G33" s="112">
        <v>148698.82666666666</v>
      </c>
      <c r="H33" s="113">
        <v>0.19</v>
      </c>
      <c r="I33" s="112">
        <v>28252.777066666666</v>
      </c>
      <c r="J33" s="112">
        <v>176951.60373333332</v>
      </c>
      <c r="K33" s="112">
        <v>884758.01866666658</v>
      </c>
    </row>
    <row r="34" spans="3:11" x14ac:dyDescent="0.2">
      <c r="C34" s="111">
        <v>60</v>
      </c>
      <c r="D34" s="111" t="s">
        <v>80</v>
      </c>
      <c r="E34" s="110" t="s">
        <v>19</v>
      </c>
      <c r="F34" s="110">
        <v>200</v>
      </c>
      <c r="G34" s="112">
        <v>3058.8266666666664</v>
      </c>
      <c r="H34" s="113">
        <v>0.19</v>
      </c>
      <c r="I34" s="112">
        <v>581.17706666666663</v>
      </c>
      <c r="J34" s="112">
        <v>3640.003733333333</v>
      </c>
      <c r="K34" s="112">
        <v>728000.74666666659</v>
      </c>
    </row>
    <row r="35" spans="3:11" x14ac:dyDescent="0.2">
      <c r="C35" s="111">
        <v>61</v>
      </c>
      <c r="D35" s="111" t="s">
        <v>81</v>
      </c>
      <c r="E35" s="110" t="s">
        <v>19</v>
      </c>
      <c r="F35" s="110">
        <v>200</v>
      </c>
      <c r="G35" s="112">
        <v>3458.8266666666664</v>
      </c>
      <c r="H35" s="113">
        <v>0.19</v>
      </c>
      <c r="I35" s="112">
        <v>657.17706666666663</v>
      </c>
      <c r="J35" s="112">
        <v>4116.003733333333</v>
      </c>
      <c r="K35" s="112">
        <v>823200.74666666659</v>
      </c>
    </row>
    <row r="36" spans="3:11" ht="13.5" thickBot="1" x14ac:dyDescent="0.25">
      <c r="C36" s="111">
        <v>62</v>
      </c>
      <c r="D36" s="111" t="s">
        <v>166</v>
      </c>
      <c r="E36" s="110" t="s">
        <v>19</v>
      </c>
      <c r="F36" s="110">
        <v>1</v>
      </c>
      <c r="G36" s="112">
        <v>13482.746666666668</v>
      </c>
      <c r="H36" s="113">
        <v>0.19</v>
      </c>
      <c r="I36" s="112">
        <v>2561.7218666666668</v>
      </c>
      <c r="J36" s="112">
        <v>16044.468533333335</v>
      </c>
      <c r="K36" s="112">
        <v>16044.468533333335</v>
      </c>
    </row>
    <row r="37" spans="3:11" ht="12.75" customHeight="1" x14ac:dyDescent="0.2">
      <c r="D37" s="117" t="s">
        <v>145</v>
      </c>
      <c r="E37" s="118" t="s">
        <v>167</v>
      </c>
      <c r="F37" s="119"/>
      <c r="G37" s="119"/>
      <c r="H37" s="119"/>
      <c r="I37" s="120"/>
      <c r="J37" s="121" t="s">
        <v>147</v>
      </c>
      <c r="K37" s="122">
        <f>SUM(K7:K36)</f>
        <v>32812989.480599999</v>
      </c>
    </row>
    <row r="38" spans="3:11" ht="13.5" thickBot="1" x14ac:dyDescent="0.25">
      <c r="D38" s="123"/>
      <c r="E38" s="124"/>
      <c r="F38" s="125"/>
      <c r="G38" s="125"/>
      <c r="H38" s="125"/>
      <c r="I38" s="126"/>
      <c r="J38" s="127"/>
      <c r="K38" s="128"/>
    </row>
  </sheetData>
  <sheetProtection algorithmName="SHA-512" hashValue="x4JUMfNOHGXHDxACDdIt23GX44n9+xVZLL6rekSh3uE3MeZysz1R1j8wmK+7ISxf473CKdDEBSs2QE5sK0aqSg==" saltValue="3aTAaDM2vGEJoWXa/Yj6lg==" spinCount="100000" sheet="1" objects="1" scenarios="1"/>
  <mergeCells count="4">
    <mergeCell ref="E37:I38"/>
    <mergeCell ref="J37:J38"/>
    <mergeCell ref="K37:K38"/>
    <mergeCell ref="D37:D3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K29"/>
  <sheetViews>
    <sheetView workbookViewId="0">
      <selection sqref="A1:XFD1048576"/>
    </sheetView>
  </sheetViews>
  <sheetFormatPr baseColWidth="10" defaultColWidth="12" defaultRowHeight="12.75" x14ac:dyDescent="0.2"/>
  <cols>
    <col min="1" max="2" width="12" style="106"/>
    <col min="3" max="3" width="7.33203125" style="106" customWidth="1"/>
    <col min="4" max="4" width="96.83203125" style="106" customWidth="1"/>
    <col min="5" max="5" width="12.6640625" style="106" customWidth="1"/>
    <col min="6" max="6" width="12" style="106"/>
    <col min="7" max="7" width="15.83203125" style="106" customWidth="1"/>
    <col min="8" max="8" width="10.83203125" style="106" customWidth="1"/>
    <col min="9" max="9" width="16.33203125" style="106" customWidth="1"/>
    <col min="10" max="10" width="17.1640625" style="106" customWidth="1"/>
    <col min="11" max="11" width="19.33203125" style="106" customWidth="1"/>
    <col min="12" max="16384" width="12" style="106"/>
  </cols>
  <sheetData>
    <row r="3" spans="3:11" ht="25.5" x14ac:dyDescent="0.2">
      <c r="C3" s="104" t="s">
        <v>5</v>
      </c>
      <c r="D3" s="105" t="s">
        <v>6</v>
      </c>
      <c r="E3" s="105" t="s">
        <v>128</v>
      </c>
      <c r="F3" s="104" t="s">
        <v>8</v>
      </c>
      <c r="G3" s="105" t="s">
        <v>9</v>
      </c>
      <c r="H3" s="104" t="s">
        <v>10</v>
      </c>
      <c r="I3" s="104" t="s">
        <v>11</v>
      </c>
      <c r="J3" s="105" t="s">
        <v>129</v>
      </c>
      <c r="K3" s="104" t="s">
        <v>13</v>
      </c>
    </row>
    <row r="4" spans="3:11" x14ac:dyDescent="0.2">
      <c r="C4" s="131" t="s">
        <v>130</v>
      </c>
      <c r="D4" s="131" t="s">
        <v>83</v>
      </c>
      <c r="E4" s="133"/>
      <c r="F4" s="133"/>
      <c r="G4" s="133"/>
      <c r="H4" s="133"/>
      <c r="I4" s="133"/>
      <c r="J4" s="133"/>
      <c r="K4" s="133"/>
    </row>
    <row r="5" spans="3:11" x14ac:dyDescent="0.2">
      <c r="C5" s="111">
        <v>63</v>
      </c>
      <c r="D5" s="111" t="s">
        <v>168</v>
      </c>
      <c r="E5" s="110" t="s">
        <v>19</v>
      </c>
      <c r="F5" s="110">
        <v>10</v>
      </c>
      <c r="G5" s="112">
        <v>12459.26</v>
      </c>
      <c r="H5" s="113">
        <v>0.19</v>
      </c>
      <c r="I5" s="112">
        <v>2367.2593999999999</v>
      </c>
      <c r="J5" s="112">
        <v>14826.519400000001</v>
      </c>
      <c r="K5" s="112">
        <v>148265.19400000002</v>
      </c>
    </row>
    <row r="6" spans="3:11" x14ac:dyDescent="0.2">
      <c r="C6" s="111">
        <v>64</v>
      </c>
      <c r="D6" s="111" t="s">
        <v>169</v>
      </c>
      <c r="E6" s="110" t="s">
        <v>19</v>
      </c>
      <c r="F6" s="110">
        <v>3</v>
      </c>
      <c r="G6" s="112">
        <v>16945.100000000002</v>
      </c>
      <c r="H6" s="113">
        <v>0.19</v>
      </c>
      <c r="I6" s="112">
        <v>3219.5690000000004</v>
      </c>
      <c r="J6" s="112">
        <v>20164.669000000002</v>
      </c>
      <c r="K6" s="112">
        <v>60494.007000000005</v>
      </c>
    </row>
    <row r="7" spans="3:11" x14ac:dyDescent="0.2">
      <c r="C7" s="111">
        <v>65</v>
      </c>
      <c r="D7" s="111" t="s">
        <v>86</v>
      </c>
      <c r="E7" s="110" t="s">
        <v>19</v>
      </c>
      <c r="F7" s="110">
        <v>20</v>
      </c>
      <c r="G7" s="112">
        <v>7327.4533333333338</v>
      </c>
      <c r="H7" s="113">
        <v>0.19</v>
      </c>
      <c r="I7" s="112">
        <v>1392.2161333333333</v>
      </c>
      <c r="J7" s="112">
        <v>8719.6694666666663</v>
      </c>
      <c r="K7" s="112">
        <v>174393.38933333333</v>
      </c>
    </row>
    <row r="8" spans="3:11" x14ac:dyDescent="0.2">
      <c r="C8" s="111">
        <v>66</v>
      </c>
      <c r="D8" s="111" t="s">
        <v>87</v>
      </c>
      <c r="E8" s="110" t="s">
        <v>19</v>
      </c>
      <c r="F8" s="110">
        <v>20</v>
      </c>
      <c r="G8" s="112">
        <v>8335.6866666666665</v>
      </c>
      <c r="H8" s="113">
        <v>0.19</v>
      </c>
      <c r="I8" s="112">
        <v>1583.7804666666666</v>
      </c>
      <c r="J8" s="112">
        <v>9919.4671333333335</v>
      </c>
      <c r="K8" s="112">
        <v>198389.34266666666</v>
      </c>
    </row>
    <row r="9" spans="3:11" x14ac:dyDescent="0.2">
      <c r="C9" s="111">
        <v>67</v>
      </c>
      <c r="D9" s="111" t="s">
        <v>88</v>
      </c>
      <c r="E9" s="110" t="s">
        <v>19</v>
      </c>
      <c r="F9" s="110">
        <v>50</v>
      </c>
      <c r="G9" s="112">
        <v>7584.3133333333344</v>
      </c>
      <c r="H9" s="113">
        <v>0.19</v>
      </c>
      <c r="I9" s="112">
        <v>1441.0195333333336</v>
      </c>
      <c r="J9" s="112">
        <v>9025.3328666666675</v>
      </c>
      <c r="K9" s="112">
        <v>451266.64333333337</v>
      </c>
    </row>
    <row r="10" spans="3:11" x14ac:dyDescent="0.2">
      <c r="C10" s="111">
        <v>68</v>
      </c>
      <c r="D10" s="111" t="s">
        <v>89</v>
      </c>
      <c r="E10" s="110" t="s">
        <v>19</v>
      </c>
      <c r="F10" s="110">
        <v>50</v>
      </c>
      <c r="G10" s="112">
        <v>4370.586666666667</v>
      </c>
      <c r="H10" s="113">
        <v>0.19</v>
      </c>
      <c r="I10" s="112">
        <v>830.4114666666668</v>
      </c>
      <c r="J10" s="112">
        <v>5200.9981333333335</v>
      </c>
      <c r="K10" s="112">
        <v>260049.90666666668</v>
      </c>
    </row>
    <row r="11" spans="3:11" x14ac:dyDescent="0.2">
      <c r="C11" s="111">
        <v>69</v>
      </c>
      <c r="D11" s="111" t="s">
        <v>170</v>
      </c>
      <c r="E11" s="110" t="s">
        <v>19</v>
      </c>
      <c r="F11" s="110">
        <v>40</v>
      </c>
      <c r="G11" s="112">
        <v>9763.5266666666666</v>
      </c>
      <c r="H11" s="113">
        <v>0.19</v>
      </c>
      <c r="I11" s="112">
        <v>1855.0700666666667</v>
      </c>
      <c r="J11" s="112">
        <v>11618.596733333334</v>
      </c>
      <c r="K11" s="112">
        <v>464743.86933333334</v>
      </c>
    </row>
    <row r="12" spans="3:11" x14ac:dyDescent="0.2">
      <c r="C12" s="111">
        <v>70</v>
      </c>
      <c r="D12" s="111" t="s">
        <v>91</v>
      </c>
      <c r="E12" s="110" t="s">
        <v>19</v>
      </c>
      <c r="F12" s="110">
        <v>6</v>
      </c>
      <c r="G12" s="112">
        <v>15578.433333333334</v>
      </c>
      <c r="H12" s="113">
        <v>0.19</v>
      </c>
      <c r="I12" s="112">
        <v>2959.9023333333334</v>
      </c>
      <c r="J12" s="112">
        <v>18538.335666666666</v>
      </c>
      <c r="K12" s="112">
        <v>111230.014</v>
      </c>
    </row>
    <row r="13" spans="3:11" x14ac:dyDescent="0.2">
      <c r="C13" s="111">
        <v>71</v>
      </c>
      <c r="D13" s="111" t="s">
        <v>171</v>
      </c>
      <c r="E13" s="110" t="s">
        <v>19</v>
      </c>
      <c r="F13" s="110">
        <v>6</v>
      </c>
      <c r="G13" s="112">
        <v>35588.23333333333</v>
      </c>
      <c r="H13" s="113">
        <v>0.19</v>
      </c>
      <c r="I13" s="112">
        <v>6761.7643333333326</v>
      </c>
      <c r="J13" s="112">
        <v>42349.997666666663</v>
      </c>
      <c r="K13" s="112">
        <v>254099.98599999998</v>
      </c>
    </row>
    <row r="14" spans="3:11" x14ac:dyDescent="0.2">
      <c r="C14" s="111">
        <v>72</v>
      </c>
      <c r="D14" s="111" t="s">
        <v>93</v>
      </c>
      <c r="E14" s="110" t="s">
        <v>19</v>
      </c>
      <c r="F14" s="110">
        <v>2</v>
      </c>
      <c r="G14" s="112">
        <v>214296.4733333333</v>
      </c>
      <c r="H14" s="113">
        <v>0.19</v>
      </c>
      <c r="I14" s="112">
        <v>40716.329933333327</v>
      </c>
      <c r="J14" s="112">
        <v>255012.80326666663</v>
      </c>
      <c r="K14" s="112">
        <v>510025.60653333325</v>
      </c>
    </row>
    <row r="15" spans="3:11" x14ac:dyDescent="0.2">
      <c r="C15" s="111">
        <v>73</v>
      </c>
      <c r="D15" s="111" t="s">
        <v>94</v>
      </c>
      <c r="E15" s="110" t="s">
        <v>19</v>
      </c>
      <c r="F15" s="110">
        <v>10</v>
      </c>
      <c r="G15" s="112">
        <v>6523.1399999999994</v>
      </c>
      <c r="H15" s="113">
        <v>0.19</v>
      </c>
      <c r="I15" s="112">
        <v>1239.3965999999998</v>
      </c>
      <c r="J15" s="112">
        <v>7762.5365999999995</v>
      </c>
      <c r="K15" s="112">
        <v>77625.365999999995</v>
      </c>
    </row>
    <row r="16" spans="3:11" x14ac:dyDescent="0.2">
      <c r="C16" s="111">
        <v>74</v>
      </c>
      <c r="D16" s="111" t="s">
        <v>172</v>
      </c>
      <c r="E16" s="110" t="s">
        <v>19</v>
      </c>
      <c r="F16" s="110">
        <v>10</v>
      </c>
      <c r="G16" s="112">
        <v>14972.94</v>
      </c>
      <c r="H16" s="113">
        <v>0.19</v>
      </c>
      <c r="I16" s="112">
        <v>2844.8586</v>
      </c>
      <c r="J16" s="112">
        <v>17817.798600000002</v>
      </c>
      <c r="K16" s="112">
        <v>178177.98600000003</v>
      </c>
    </row>
    <row r="17" spans="3:11" x14ac:dyDescent="0.2">
      <c r="C17" s="111">
        <v>75</v>
      </c>
      <c r="D17" s="111" t="s">
        <v>96</v>
      </c>
      <c r="E17" s="110" t="s">
        <v>19</v>
      </c>
      <c r="F17" s="110">
        <v>10</v>
      </c>
      <c r="G17" s="112">
        <v>21319.606666666667</v>
      </c>
      <c r="H17" s="113">
        <v>0.19</v>
      </c>
      <c r="I17" s="112">
        <v>4050.7252666666668</v>
      </c>
      <c r="J17" s="112">
        <v>25370.331933333335</v>
      </c>
      <c r="K17" s="112">
        <v>253703.31933333335</v>
      </c>
    </row>
    <row r="18" spans="3:11" x14ac:dyDescent="0.2">
      <c r="C18" s="111">
        <v>76</v>
      </c>
      <c r="D18" s="111" t="s">
        <v>97</v>
      </c>
      <c r="E18" s="110" t="s">
        <v>19</v>
      </c>
      <c r="F18" s="110">
        <v>1000</v>
      </c>
      <c r="G18" s="112">
        <v>1214.8999999999999</v>
      </c>
      <c r="H18" s="113">
        <v>0.19</v>
      </c>
      <c r="I18" s="112">
        <v>230.83099999999999</v>
      </c>
      <c r="J18" s="112">
        <v>1445.7309999999998</v>
      </c>
      <c r="K18" s="112">
        <v>1445730.9999999998</v>
      </c>
    </row>
    <row r="19" spans="3:11" x14ac:dyDescent="0.2">
      <c r="C19" s="111">
        <v>77</v>
      </c>
      <c r="D19" s="111" t="s">
        <v>98</v>
      </c>
      <c r="E19" s="110" t="s">
        <v>19</v>
      </c>
      <c r="F19" s="110">
        <v>10</v>
      </c>
      <c r="G19" s="112">
        <v>23643.14</v>
      </c>
      <c r="H19" s="113">
        <v>0.19</v>
      </c>
      <c r="I19" s="112">
        <v>4492.1966000000002</v>
      </c>
      <c r="J19" s="112">
        <v>28135.336599999999</v>
      </c>
      <c r="K19" s="112">
        <v>281353.36599999998</v>
      </c>
    </row>
    <row r="20" spans="3:11" x14ac:dyDescent="0.2">
      <c r="C20" s="111">
        <v>78</v>
      </c>
      <c r="D20" s="111" t="s">
        <v>173</v>
      </c>
      <c r="E20" s="110" t="s">
        <v>19</v>
      </c>
      <c r="F20" s="110">
        <v>6</v>
      </c>
      <c r="G20" s="112">
        <v>92850.193333333315</v>
      </c>
      <c r="H20" s="113">
        <v>0.19</v>
      </c>
      <c r="I20" s="112">
        <v>17641.536733333331</v>
      </c>
      <c r="J20" s="112">
        <v>110491.73006666664</v>
      </c>
      <c r="K20" s="112">
        <v>662950.38039999991</v>
      </c>
    </row>
    <row r="21" spans="3:11" x14ac:dyDescent="0.2">
      <c r="C21" s="111">
        <v>79</v>
      </c>
      <c r="D21" s="111" t="s">
        <v>174</v>
      </c>
      <c r="E21" s="110" t="s">
        <v>19</v>
      </c>
      <c r="F21" s="110">
        <v>10</v>
      </c>
      <c r="G21" s="112">
        <v>383856.86000000004</v>
      </c>
      <c r="H21" s="113">
        <v>0.19</v>
      </c>
      <c r="I21" s="112">
        <v>72932.803400000004</v>
      </c>
      <c r="J21" s="112">
        <v>456789.66340000008</v>
      </c>
      <c r="K21" s="112">
        <v>4567896.6340000005</v>
      </c>
    </row>
    <row r="22" spans="3:11" x14ac:dyDescent="0.2">
      <c r="C22" s="131" t="s">
        <v>130</v>
      </c>
      <c r="D22" s="131" t="s">
        <v>101</v>
      </c>
      <c r="E22" s="134"/>
      <c r="F22" s="134"/>
      <c r="G22" s="135"/>
      <c r="H22" s="136"/>
      <c r="I22" s="135"/>
      <c r="J22" s="135"/>
      <c r="K22" s="135">
        <v>0</v>
      </c>
    </row>
    <row r="23" spans="3:11" x14ac:dyDescent="0.2">
      <c r="C23" s="111">
        <v>80</v>
      </c>
      <c r="D23" s="111" t="s">
        <v>175</v>
      </c>
      <c r="E23" s="110" t="s">
        <v>19</v>
      </c>
      <c r="F23" s="110">
        <v>200</v>
      </c>
      <c r="G23" s="112">
        <v>111858.82666666666</v>
      </c>
      <c r="H23" s="113">
        <v>0.19</v>
      </c>
      <c r="I23" s="112">
        <v>21253.177066666667</v>
      </c>
      <c r="J23" s="112">
        <v>133112.00373333332</v>
      </c>
      <c r="K23" s="112">
        <v>26622400.746666662</v>
      </c>
    </row>
    <row r="24" spans="3:11" x14ac:dyDescent="0.2">
      <c r="C24" s="111">
        <v>81</v>
      </c>
      <c r="D24" s="111" t="s">
        <v>176</v>
      </c>
      <c r="E24" s="110" t="s">
        <v>19</v>
      </c>
      <c r="F24" s="110">
        <v>100</v>
      </c>
      <c r="G24" s="112">
        <v>151607.84</v>
      </c>
      <c r="H24" s="113">
        <v>0.19</v>
      </c>
      <c r="I24" s="112">
        <v>28805.489600000001</v>
      </c>
      <c r="J24" s="112">
        <v>180413.3296</v>
      </c>
      <c r="K24" s="112">
        <v>18041332.960000001</v>
      </c>
    </row>
    <row r="25" spans="3:11" x14ac:dyDescent="0.2">
      <c r="C25" s="111">
        <v>82</v>
      </c>
      <c r="D25" s="111" t="s">
        <v>104</v>
      </c>
      <c r="E25" s="110" t="s">
        <v>19</v>
      </c>
      <c r="F25" s="110">
        <v>5</v>
      </c>
      <c r="G25" s="112">
        <v>136917.64666666667</v>
      </c>
      <c r="H25" s="113">
        <v>0.19</v>
      </c>
      <c r="I25" s="112">
        <v>26014.352866666668</v>
      </c>
      <c r="J25" s="112">
        <v>162931.99953333335</v>
      </c>
      <c r="K25" s="112">
        <v>814659.99766666675</v>
      </c>
    </row>
    <row r="26" spans="3:11" x14ac:dyDescent="0.2">
      <c r="C26" s="111">
        <v>83</v>
      </c>
      <c r="D26" s="111" t="s">
        <v>105</v>
      </c>
      <c r="E26" s="110" t="s">
        <v>19</v>
      </c>
      <c r="F26" s="110">
        <v>10</v>
      </c>
      <c r="G26" s="112">
        <v>89992.159999999989</v>
      </c>
      <c r="H26" s="113">
        <v>0.19</v>
      </c>
      <c r="I26" s="112">
        <v>17098.510399999999</v>
      </c>
      <c r="J26" s="112">
        <v>107090.67039999999</v>
      </c>
      <c r="K26" s="112">
        <v>1070906.7039999999</v>
      </c>
    </row>
    <row r="27" spans="3:11" ht="13.5" thickBot="1" x14ac:dyDescent="0.25">
      <c r="C27" s="111">
        <v>84</v>
      </c>
      <c r="D27" s="111" t="s">
        <v>106</v>
      </c>
      <c r="E27" s="110" t="s">
        <v>19</v>
      </c>
      <c r="F27" s="110">
        <v>5</v>
      </c>
      <c r="G27" s="112">
        <v>42127.839999999997</v>
      </c>
      <c r="H27" s="113">
        <v>0.19</v>
      </c>
      <c r="I27" s="112">
        <v>8004.2895999999992</v>
      </c>
      <c r="J27" s="112">
        <v>50132.129599999993</v>
      </c>
      <c r="K27" s="112">
        <v>250660.64799999996</v>
      </c>
    </row>
    <row r="28" spans="3:11" ht="12.75" customHeight="1" x14ac:dyDescent="0.2">
      <c r="D28" s="117" t="s">
        <v>145</v>
      </c>
      <c r="E28" s="118" t="s">
        <v>177</v>
      </c>
      <c r="F28" s="119"/>
      <c r="G28" s="119"/>
      <c r="H28" s="119"/>
      <c r="I28" s="120"/>
      <c r="J28" s="121" t="s">
        <v>147</v>
      </c>
      <c r="K28" s="122">
        <f>SUM(K5:K27)</f>
        <v>56900357.066933334</v>
      </c>
    </row>
    <row r="29" spans="3:11" ht="13.5" thickBot="1" x14ac:dyDescent="0.25">
      <c r="D29" s="123"/>
      <c r="E29" s="124"/>
      <c r="F29" s="125"/>
      <c r="G29" s="125"/>
      <c r="H29" s="125"/>
      <c r="I29" s="126"/>
      <c r="J29" s="127"/>
      <c r="K29" s="128"/>
    </row>
  </sheetData>
  <sheetProtection algorithmName="SHA-512" hashValue="R9npa1N8nRF+gAeheqspsP3pQDg4DAH0Zb+PE0nmJqzYep6Im7/2fU7xgCm5HSz5megXPK4/PTfFYZYVUnlVRg==" saltValue="NPEFL8O/4HGT2MD0CGohLA==" spinCount="100000" sheet="1" objects="1" scenarios="1"/>
  <mergeCells count="4">
    <mergeCell ref="E28:I29"/>
    <mergeCell ref="J28:J29"/>
    <mergeCell ref="K28:K29"/>
    <mergeCell ref="D28:D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K24"/>
  <sheetViews>
    <sheetView workbookViewId="0">
      <selection sqref="A1:XFD1048576"/>
    </sheetView>
  </sheetViews>
  <sheetFormatPr baseColWidth="10" defaultColWidth="12" defaultRowHeight="12.75" x14ac:dyDescent="0.2"/>
  <cols>
    <col min="1" max="2" width="12" style="106"/>
    <col min="3" max="3" width="9.33203125" style="106" customWidth="1"/>
    <col min="4" max="4" width="96" style="106" customWidth="1"/>
    <col min="5" max="6" width="12" style="106"/>
    <col min="7" max="7" width="14.83203125" style="106" customWidth="1"/>
    <col min="8" max="8" width="12" style="106"/>
    <col min="9" max="9" width="14" style="106" customWidth="1"/>
    <col min="10" max="10" width="15.33203125" style="106" customWidth="1"/>
    <col min="11" max="11" width="19.1640625" style="106" customWidth="1"/>
    <col min="12" max="16384" width="12" style="106"/>
  </cols>
  <sheetData>
    <row r="2" spans="3:11" ht="38.25" x14ac:dyDescent="0.2">
      <c r="C2" s="104" t="s">
        <v>5</v>
      </c>
      <c r="D2" s="105" t="s">
        <v>6</v>
      </c>
      <c r="E2" s="105" t="s">
        <v>128</v>
      </c>
      <c r="F2" s="104" t="s">
        <v>8</v>
      </c>
      <c r="G2" s="105" t="s">
        <v>9</v>
      </c>
      <c r="H2" s="104" t="s">
        <v>10</v>
      </c>
      <c r="I2" s="104" t="s">
        <v>11</v>
      </c>
      <c r="J2" s="105" t="s">
        <v>129</v>
      </c>
      <c r="K2" s="104" t="s">
        <v>13</v>
      </c>
    </row>
    <row r="3" spans="3:11" x14ac:dyDescent="0.2">
      <c r="C3" s="131" t="s">
        <v>130</v>
      </c>
      <c r="D3" s="131" t="s">
        <v>107</v>
      </c>
      <c r="E3" s="133"/>
      <c r="F3" s="133"/>
      <c r="G3" s="133"/>
      <c r="H3" s="133"/>
      <c r="I3" s="133"/>
      <c r="J3" s="133"/>
      <c r="K3" s="133"/>
    </row>
    <row r="4" spans="3:11" x14ac:dyDescent="0.2">
      <c r="C4" s="111">
        <v>85</v>
      </c>
      <c r="D4" s="111" t="s">
        <v>108</v>
      </c>
      <c r="E4" s="110" t="s">
        <v>19</v>
      </c>
      <c r="F4" s="110">
        <v>2</v>
      </c>
      <c r="G4" s="112">
        <v>83058.82666666666</v>
      </c>
      <c r="H4" s="113">
        <v>0.19</v>
      </c>
      <c r="I4" s="112">
        <v>15781.177066666665</v>
      </c>
      <c r="J4" s="112">
        <v>98840.003733333331</v>
      </c>
      <c r="K4" s="112">
        <v>197680.00746666666</v>
      </c>
    </row>
    <row r="5" spans="3:11" x14ac:dyDescent="0.2">
      <c r="C5" s="111">
        <v>86</v>
      </c>
      <c r="D5" s="111" t="s">
        <v>109</v>
      </c>
      <c r="E5" s="110" t="s">
        <v>19</v>
      </c>
      <c r="F5" s="110">
        <v>2</v>
      </c>
      <c r="G5" s="112">
        <v>177972.54666666666</v>
      </c>
      <c r="H5" s="113">
        <v>0.19</v>
      </c>
      <c r="I5" s="112">
        <v>33814.783866666665</v>
      </c>
      <c r="J5" s="112">
        <v>211787.33053333333</v>
      </c>
      <c r="K5" s="112">
        <v>423574.66106666665</v>
      </c>
    </row>
    <row r="6" spans="3:11" x14ac:dyDescent="0.2">
      <c r="C6" s="111">
        <v>87</v>
      </c>
      <c r="D6" s="111" t="s">
        <v>110</v>
      </c>
      <c r="E6" s="110" t="s">
        <v>19</v>
      </c>
      <c r="F6" s="110">
        <v>1</v>
      </c>
      <c r="G6" s="112">
        <v>214203.92</v>
      </c>
      <c r="H6" s="113">
        <v>0.19</v>
      </c>
      <c r="I6" s="112">
        <v>40698.7448</v>
      </c>
      <c r="J6" s="112">
        <v>254902.66480000003</v>
      </c>
      <c r="K6" s="112">
        <v>254902.66480000003</v>
      </c>
    </row>
    <row r="7" spans="3:11" x14ac:dyDescent="0.2">
      <c r="C7" s="111">
        <v>88</v>
      </c>
      <c r="D7" s="111" t="s">
        <v>111</v>
      </c>
      <c r="E7" s="110" t="s">
        <v>19</v>
      </c>
      <c r="F7" s="110">
        <v>10</v>
      </c>
      <c r="G7" s="112">
        <v>6592.16</v>
      </c>
      <c r="H7" s="113">
        <v>0.19</v>
      </c>
      <c r="I7" s="112">
        <v>1252.5103999999999</v>
      </c>
      <c r="J7" s="112">
        <v>7844.6704</v>
      </c>
      <c r="K7" s="112">
        <v>78446.703999999998</v>
      </c>
    </row>
    <row r="8" spans="3:11" x14ac:dyDescent="0.2">
      <c r="C8" s="111">
        <v>89</v>
      </c>
      <c r="D8" s="111" t="s">
        <v>112</v>
      </c>
      <c r="E8" s="110" t="s">
        <v>19</v>
      </c>
      <c r="F8" s="110">
        <v>10</v>
      </c>
      <c r="G8" s="112">
        <v>12892.546666666667</v>
      </c>
      <c r="H8" s="113">
        <v>0.19</v>
      </c>
      <c r="I8" s="112">
        <v>2449.5838666666668</v>
      </c>
      <c r="J8" s="112">
        <v>15342.130533333333</v>
      </c>
      <c r="K8" s="112">
        <v>153421.30533333332</v>
      </c>
    </row>
    <row r="9" spans="3:11" x14ac:dyDescent="0.2">
      <c r="C9" s="111">
        <v>90</v>
      </c>
      <c r="D9" s="111" t="s">
        <v>113</v>
      </c>
      <c r="E9" s="110" t="s">
        <v>19</v>
      </c>
      <c r="F9" s="110">
        <v>10</v>
      </c>
      <c r="G9" s="112">
        <v>23217.646666666667</v>
      </c>
      <c r="H9" s="113">
        <v>0.19</v>
      </c>
      <c r="I9" s="112">
        <v>4411.3528666666671</v>
      </c>
      <c r="J9" s="112">
        <v>27628.999533333335</v>
      </c>
      <c r="K9" s="112">
        <v>276289.99533333338</v>
      </c>
    </row>
    <row r="10" spans="3:11" x14ac:dyDescent="0.2">
      <c r="C10" s="111">
        <v>91</v>
      </c>
      <c r="D10" s="111" t="s">
        <v>114</v>
      </c>
      <c r="E10" s="110" t="s">
        <v>19</v>
      </c>
      <c r="F10" s="110">
        <v>10</v>
      </c>
      <c r="G10" s="112">
        <v>1381.5666666666666</v>
      </c>
      <c r="H10" s="113">
        <v>0.19</v>
      </c>
      <c r="I10" s="112">
        <v>262.49766666666665</v>
      </c>
      <c r="J10" s="112">
        <v>1644.0643333333333</v>
      </c>
      <c r="K10" s="112">
        <v>16440.643333333333</v>
      </c>
    </row>
    <row r="11" spans="3:11" x14ac:dyDescent="0.2">
      <c r="C11" s="111">
        <v>92</v>
      </c>
      <c r="D11" s="111" t="s">
        <v>115</v>
      </c>
      <c r="E11" s="110" t="s">
        <v>19</v>
      </c>
      <c r="F11" s="110">
        <v>20</v>
      </c>
      <c r="G11" s="112">
        <v>219666.66666666666</v>
      </c>
      <c r="H11" s="113">
        <v>0.19</v>
      </c>
      <c r="I11" s="112">
        <v>41736.666666666664</v>
      </c>
      <c r="J11" s="112">
        <v>261403.33333333331</v>
      </c>
      <c r="K11" s="112">
        <v>5228066.666666666</v>
      </c>
    </row>
    <row r="12" spans="3:11" x14ac:dyDescent="0.2">
      <c r="C12" s="111">
        <v>93</v>
      </c>
      <c r="D12" s="111" t="s">
        <v>116</v>
      </c>
      <c r="E12" s="110" t="s">
        <v>19</v>
      </c>
      <c r="F12" s="110">
        <v>5</v>
      </c>
      <c r="G12" s="112">
        <v>105301.96</v>
      </c>
      <c r="H12" s="113">
        <v>0.19</v>
      </c>
      <c r="I12" s="112">
        <v>20007.3724</v>
      </c>
      <c r="J12" s="112">
        <v>125309.33240000001</v>
      </c>
      <c r="K12" s="112">
        <v>626546.66200000001</v>
      </c>
    </row>
    <row r="13" spans="3:11" x14ac:dyDescent="0.2">
      <c r="C13" s="111">
        <v>94</v>
      </c>
      <c r="D13" s="111" t="s">
        <v>178</v>
      </c>
      <c r="E13" s="110" t="s">
        <v>19</v>
      </c>
      <c r="F13" s="110">
        <v>2</v>
      </c>
      <c r="G13" s="112">
        <v>1618154.9000000001</v>
      </c>
      <c r="H13" s="113">
        <v>0.19</v>
      </c>
      <c r="I13" s="112">
        <v>307449.43100000004</v>
      </c>
      <c r="J13" s="112">
        <v>1925604.3310000002</v>
      </c>
      <c r="K13" s="112">
        <v>3851208.6620000005</v>
      </c>
    </row>
    <row r="14" spans="3:11" x14ac:dyDescent="0.2">
      <c r="C14" s="111">
        <v>95</v>
      </c>
      <c r="D14" s="111" t="s">
        <v>118</v>
      </c>
      <c r="E14" s="110" t="s">
        <v>19</v>
      </c>
      <c r="F14" s="110">
        <v>20</v>
      </c>
      <c r="G14" s="112">
        <v>22758.826666666664</v>
      </c>
      <c r="H14" s="113">
        <v>0.19</v>
      </c>
      <c r="I14" s="112">
        <v>4324.1770666666662</v>
      </c>
      <c r="J14" s="112">
        <v>27083.003733333331</v>
      </c>
      <c r="K14" s="112">
        <v>541660.07466666657</v>
      </c>
    </row>
    <row r="15" spans="3:11" x14ac:dyDescent="0.2">
      <c r="C15" s="111">
        <v>96</v>
      </c>
      <c r="D15" s="111" t="s">
        <v>179</v>
      </c>
      <c r="E15" s="110" t="s">
        <v>19</v>
      </c>
      <c r="F15" s="110">
        <v>300</v>
      </c>
      <c r="G15" s="112">
        <v>130633.33333333333</v>
      </c>
      <c r="H15" s="113">
        <v>0.19</v>
      </c>
      <c r="I15" s="112">
        <v>24820.333333333332</v>
      </c>
      <c r="J15" s="112">
        <v>155453.66666666666</v>
      </c>
      <c r="K15" s="112">
        <v>46636100</v>
      </c>
    </row>
    <row r="16" spans="3:11" x14ac:dyDescent="0.2">
      <c r="C16" s="111">
        <v>97</v>
      </c>
      <c r="D16" s="111" t="s">
        <v>120</v>
      </c>
      <c r="E16" s="110" t="s">
        <v>19</v>
      </c>
      <c r="F16" s="110">
        <v>50</v>
      </c>
      <c r="G16" s="112">
        <v>41976.473333333335</v>
      </c>
      <c r="H16" s="113">
        <v>0.19</v>
      </c>
      <c r="I16" s="112">
        <v>7975.5299333333342</v>
      </c>
      <c r="J16" s="112">
        <v>49952.003266666667</v>
      </c>
      <c r="K16" s="112">
        <v>2497600.1633333331</v>
      </c>
    </row>
    <row r="17" spans="3:11" x14ac:dyDescent="0.2">
      <c r="C17" s="111">
        <v>98</v>
      </c>
      <c r="D17" s="111" t="s">
        <v>121</v>
      </c>
      <c r="E17" s="110" t="s">
        <v>19</v>
      </c>
      <c r="F17" s="110">
        <v>10</v>
      </c>
      <c r="G17" s="112">
        <v>248196.08</v>
      </c>
      <c r="H17" s="113">
        <v>0.19</v>
      </c>
      <c r="I17" s="112">
        <v>47157.2552</v>
      </c>
      <c r="J17" s="112">
        <v>295353.33519999997</v>
      </c>
      <c r="K17" s="112">
        <v>2953533.352</v>
      </c>
    </row>
    <row r="18" spans="3:11" x14ac:dyDescent="0.2">
      <c r="C18" s="111">
        <v>99</v>
      </c>
      <c r="D18" s="111" t="s">
        <v>122</v>
      </c>
      <c r="E18" s="110" t="s">
        <v>19</v>
      </c>
      <c r="F18" s="110">
        <v>10</v>
      </c>
      <c r="G18" s="112">
        <v>182801.96</v>
      </c>
      <c r="H18" s="113">
        <v>0.19</v>
      </c>
      <c r="I18" s="112">
        <v>34732.3724</v>
      </c>
      <c r="J18" s="112">
        <v>217534.33239999998</v>
      </c>
      <c r="K18" s="112">
        <v>2175343.324</v>
      </c>
    </row>
    <row r="19" spans="3:11" x14ac:dyDescent="0.2">
      <c r="C19" s="111">
        <v>100</v>
      </c>
      <c r="D19" s="111" t="s">
        <v>123</v>
      </c>
      <c r="E19" s="110" t="s">
        <v>19</v>
      </c>
      <c r="F19" s="110">
        <v>50</v>
      </c>
      <c r="G19" s="112">
        <v>102865.88</v>
      </c>
      <c r="H19" s="113">
        <v>0.19</v>
      </c>
      <c r="I19" s="112">
        <v>19544.517200000002</v>
      </c>
      <c r="J19" s="112">
        <v>122410.39720000001</v>
      </c>
      <c r="K19" s="112">
        <v>6120519.8600000003</v>
      </c>
    </row>
    <row r="20" spans="3:11" x14ac:dyDescent="0.2">
      <c r="C20" s="111">
        <v>101</v>
      </c>
      <c r="D20" s="111" t="s">
        <v>180</v>
      </c>
      <c r="E20" s="110" t="s">
        <v>19</v>
      </c>
      <c r="F20" s="110">
        <v>130</v>
      </c>
      <c r="G20" s="112">
        <v>35936.86</v>
      </c>
      <c r="H20" s="113">
        <v>0.19</v>
      </c>
      <c r="I20" s="112">
        <v>6828.0034000000005</v>
      </c>
      <c r="J20" s="112">
        <v>42764.863400000002</v>
      </c>
      <c r="K20" s="112">
        <v>5559432.2420000006</v>
      </c>
    </row>
    <row r="21" spans="3:11" x14ac:dyDescent="0.2">
      <c r="C21" s="111">
        <v>102</v>
      </c>
      <c r="D21" s="111" t="s">
        <v>125</v>
      </c>
      <c r="E21" s="110" t="s">
        <v>19</v>
      </c>
      <c r="F21" s="110">
        <v>1</v>
      </c>
      <c r="G21" s="112">
        <v>291531.37333333335</v>
      </c>
      <c r="H21" s="113">
        <v>0.19</v>
      </c>
      <c r="I21" s="112">
        <v>55390.960933333336</v>
      </c>
      <c r="J21" s="112">
        <v>346922.33426666667</v>
      </c>
      <c r="K21" s="112">
        <v>346922.33426666667</v>
      </c>
    </row>
    <row r="22" spans="3:11" ht="13.5" thickBot="1" x14ac:dyDescent="0.25">
      <c r="C22" s="111">
        <v>103</v>
      </c>
      <c r="D22" s="111" t="s">
        <v>181</v>
      </c>
      <c r="E22" s="110" t="s">
        <v>19</v>
      </c>
      <c r="F22" s="110">
        <v>3</v>
      </c>
      <c r="G22" s="112">
        <v>664007.84</v>
      </c>
      <c r="H22" s="113">
        <v>0.19</v>
      </c>
      <c r="I22" s="112">
        <v>126161.4896</v>
      </c>
      <c r="J22" s="112">
        <v>790169.32959999994</v>
      </c>
      <c r="K22" s="112">
        <v>2370507.9887999999</v>
      </c>
    </row>
    <row r="23" spans="3:11" x14ac:dyDescent="0.2">
      <c r="D23" s="117" t="s">
        <v>145</v>
      </c>
      <c r="E23" s="118" t="s">
        <v>182</v>
      </c>
      <c r="F23" s="119"/>
      <c r="G23" s="119"/>
      <c r="H23" s="119"/>
      <c r="I23" s="120"/>
      <c r="J23" s="121" t="s">
        <v>147</v>
      </c>
      <c r="K23" s="122">
        <f>SUM(K4:K22)</f>
        <v>80308197.311066672</v>
      </c>
    </row>
    <row r="24" spans="3:11" ht="13.5" customHeight="1" thickBot="1" x14ac:dyDescent="0.25">
      <c r="D24" s="123"/>
      <c r="E24" s="124"/>
      <c r="F24" s="125"/>
      <c r="G24" s="125"/>
      <c r="H24" s="125"/>
      <c r="I24" s="126"/>
      <c r="J24" s="127"/>
      <c r="K24" s="128"/>
    </row>
  </sheetData>
  <sheetProtection algorithmName="SHA-512" hashValue="WLbf0N0jhSEKDRpTjMQyabrMaxPAVU8S+zwTewVQUhCOeZOL9627asTljLVv4NVJrSoBq5kj0RSYrGh8/WYJYg==" saltValue="ZLW4aofUf6uCaKX1dBmrSA==" spinCount="100000" sheet="1" objects="1" scenarios="1"/>
  <mergeCells count="4">
    <mergeCell ref="E23:I24"/>
    <mergeCell ref="J23:J24"/>
    <mergeCell ref="K23:K24"/>
    <mergeCell ref="D23:D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c8d381e-3289-441c-892e-f2e6f8b88c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A16D1C521A0E449A67617DA1AA9FA35" ma:contentTypeVersion="18" ma:contentTypeDescription="Crear nuevo documento." ma:contentTypeScope="" ma:versionID="39f35a57d880a60ab575a86f034b5e1a">
  <xsd:schema xmlns:xsd="http://www.w3.org/2001/XMLSchema" xmlns:xs="http://www.w3.org/2001/XMLSchema" xmlns:p="http://schemas.microsoft.com/office/2006/metadata/properties" xmlns:ns3="3c8d381e-3289-441c-892e-f2e6f8b88c09" xmlns:ns4="93644174-2d12-475a-9b16-93d7b2134d48" targetNamespace="http://schemas.microsoft.com/office/2006/metadata/properties" ma:root="true" ma:fieldsID="1009fd71467e3ce193a6e345b8e5b5ac" ns3:_="" ns4:_="">
    <xsd:import namespace="3c8d381e-3289-441c-892e-f2e6f8b88c09"/>
    <xsd:import namespace="93644174-2d12-475a-9b16-93d7b2134d4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d381e-3289-441c-892e-f2e6f8b88c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644174-2d12-475a-9b16-93d7b2134d48"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SharingHintHash" ma:index="2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884DFA-DE3B-44AD-A1E1-0B8CA5A6AA09}">
  <ds:schemaRefs>
    <ds:schemaRef ds:uri="http://schemas.microsoft.com/office/2006/metadata/properties"/>
    <ds:schemaRef ds:uri="http://schemas.microsoft.com/office/infopath/2007/PartnerControls"/>
    <ds:schemaRef ds:uri="3c8d381e-3289-441c-892e-f2e6f8b88c09"/>
  </ds:schemaRefs>
</ds:datastoreItem>
</file>

<file path=customXml/itemProps2.xml><?xml version="1.0" encoding="utf-8"?>
<ds:datastoreItem xmlns:ds="http://schemas.openxmlformats.org/officeDocument/2006/customXml" ds:itemID="{46F6790D-B25F-4398-92E5-B2F1CB66BC3D}">
  <ds:schemaRefs>
    <ds:schemaRef ds:uri="http://schemas.microsoft.com/sharepoint/v3/contenttype/forms"/>
  </ds:schemaRefs>
</ds:datastoreItem>
</file>

<file path=customXml/itemProps3.xml><?xml version="1.0" encoding="utf-8"?>
<ds:datastoreItem xmlns:ds="http://schemas.openxmlformats.org/officeDocument/2006/customXml" ds:itemID="{79E8FA7F-4CB6-45C4-AE71-2BBC7B20A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d381e-3289-441c-892e-f2e6f8b88c09"/>
    <ds:schemaRef ds:uri="93644174-2d12-475a-9b16-93d7b2134d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PROMEDIO</vt:lpstr>
      <vt:lpstr>Material electrico y sistemas</vt:lpstr>
      <vt:lpstr>Material pintura </vt:lpstr>
      <vt:lpstr>Brocas y chapas</vt:lpstr>
      <vt:lpstr>Insumos plomeria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Gonzalo Romero</dc:creator>
  <cp:keywords/>
  <dc:description/>
  <cp:lastModifiedBy>Harly Stiwal Hernandez Pamplona</cp:lastModifiedBy>
  <cp:revision/>
  <dcterms:created xsi:type="dcterms:W3CDTF">2024-02-26T21:13:09Z</dcterms:created>
  <dcterms:modified xsi:type="dcterms:W3CDTF">2024-04-26T15:18:08Z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2024-02-26T00:00:00Z</vt:filetime>
  </property>
  <property fmtid="{D5CDD505-2E9C-101B-9397-08002B2CF9AE}" pid="3" name="Creator">
    <vt:lpwstr>Microsoft® Word 2016</vt:lpwstr>
  </property>
  <property fmtid="{D5CDD505-2E9C-101B-9397-08002B2CF9AE}" pid="4" name="LastSaved">
    <vt:filetime>2024-02-26T00:00:00Z</vt:filetime>
  </property>
  <property fmtid="{D5CDD505-2E9C-101B-9397-08002B2CF9AE}" pid="5" name="Producer">
    <vt:lpwstr>Microsoft® Word 2016</vt:lpwstr>
  </property>
  <property fmtid="{D5CDD505-2E9C-101B-9397-08002B2CF9AE}" pid="6" name="ContentTypeId">
    <vt:lpwstr>0x0101008A16D1C521A0E449A67617DA1AA9FA35</vt:lpwstr>
  </property>
</Properties>
</file>