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tables/table5.xml" ContentType="application/vnd.openxmlformats-officedocument.spreadsheetml.table+xml"/>
  <Override PartName="/xl/drawings/drawing6.xml" ContentType="application/vnd.openxmlformats-officedocument.drawing+xml"/>
  <Override PartName="/xl/tables/table6.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D:\Users\mrianog\OneDrive\OneDrive - Consejo Superior de la Judicatura\1. PROCESOS DE SELECCIÓN\2024\04. 1. SELECCIÓN ABREVIADA DE SUBASTA INVERSA\SASI002-2024_MATERIAL ELECTRICO\"/>
    </mc:Choice>
  </mc:AlternateContent>
  <bookViews>
    <workbookView xWindow="0" yWindow="0" windowWidth="28800" windowHeight="12180" firstSheet="1" activeTab="1"/>
  </bookViews>
  <sheets>
    <sheet name="SB (2)" sheetId="6" state="hidden" r:id="rId1"/>
    <sheet name="SB" sheetId="4" r:id="rId2"/>
    <sheet name="Hoja1" sheetId="5" state="hidden" r:id="rId3"/>
    <sheet name="LC" sheetId="3" state="hidden" r:id="rId4"/>
    <sheet name="S_A" sheetId="2" state="hidden" r:id="rId5"/>
    <sheet name="MC (2)" sheetId="7" state="hidden" r:id="rId6"/>
    <sheet name="MC" sheetId="1" state="hidden" r:id="rId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 i="4" l="1"/>
  <c r="H5" i="4" s="1"/>
  <c r="F5" i="4"/>
  <c r="G6" i="4"/>
  <c r="H6" i="4" s="1"/>
  <c r="G7" i="4"/>
  <c r="H7" i="4" s="1"/>
  <c r="G8" i="4"/>
  <c r="H8" i="4" s="1"/>
  <c r="G9" i="4"/>
  <c r="H9" i="4" s="1"/>
  <c r="G10" i="4"/>
  <c r="H10" i="4" s="1"/>
  <c r="G11" i="4"/>
  <c r="H11" i="4" s="1"/>
  <c r="G12" i="4"/>
  <c r="H12" i="4" s="1"/>
  <c r="G13" i="4"/>
  <c r="H13" i="4" s="1"/>
  <c r="G14" i="4"/>
  <c r="H14" i="4" s="1"/>
  <c r="G15" i="4"/>
  <c r="H15" i="4" s="1"/>
  <c r="G16" i="4"/>
  <c r="H16" i="4" s="1"/>
  <c r="G17" i="4"/>
  <c r="H17" i="4" s="1"/>
  <c r="G18" i="4"/>
  <c r="H18" i="4" s="1"/>
  <c r="G20" i="4"/>
  <c r="H20" i="4" s="1"/>
  <c r="G21" i="4"/>
  <c r="H21" i="4" s="1"/>
  <c r="G22" i="4"/>
  <c r="H22" i="4" s="1"/>
  <c r="G23" i="4"/>
  <c r="H23" i="4" s="1"/>
  <c r="G24" i="4"/>
  <c r="H24" i="4" s="1"/>
  <c r="G25" i="4"/>
  <c r="H25" i="4" s="1"/>
  <c r="G26" i="4"/>
  <c r="H26" i="4" s="1"/>
  <c r="G27" i="4"/>
  <c r="H27" i="4" s="1"/>
  <c r="G28" i="4"/>
  <c r="H28" i="4" s="1"/>
  <c r="G29" i="4"/>
  <c r="H29" i="4" s="1"/>
  <c r="G30" i="4"/>
  <c r="H30" i="4" s="1"/>
  <c r="G31" i="4"/>
  <c r="H31" i="4" s="1"/>
  <c r="G32" i="4"/>
  <c r="H32" i="4" s="1"/>
  <c r="G33" i="4"/>
  <c r="H33" i="4" s="1"/>
  <c r="G34" i="4"/>
  <c r="H34" i="4" s="1"/>
  <c r="G35" i="4"/>
  <c r="H35" i="4" s="1"/>
  <c r="G36" i="4"/>
  <c r="H36" i="4" s="1"/>
  <c r="G37" i="4"/>
  <c r="H37" i="4" s="1"/>
  <c r="G39" i="4"/>
  <c r="H39" i="4" s="1"/>
  <c r="G40" i="4"/>
  <c r="H40" i="4" s="1"/>
  <c r="G41" i="4"/>
  <c r="H41" i="4" s="1"/>
  <c r="G42" i="4"/>
  <c r="H42" i="4" s="1"/>
  <c r="G43" i="4"/>
  <c r="H43" i="4" s="1"/>
  <c r="G44" i="4"/>
  <c r="H44" i="4" s="1"/>
  <c r="G45" i="4"/>
  <c r="H45" i="4" s="1"/>
  <c r="G46" i="4"/>
  <c r="H46" i="4" s="1"/>
  <c r="G47" i="4"/>
  <c r="H47" i="4" s="1"/>
  <c r="G48" i="4"/>
  <c r="H48" i="4" s="1"/>
  <c r="G49" i="4"/>
  <c r="H49" i="4" s="1"/>
  <c r="G50" i="4"/>
  <c r="H50" i="4" s="1"/>
  <c r="G51" i="4"/>
  <c r="H51" i="4" s="1"/>
  <c r="G52" i="4"/>
  <c r="H52" i="4" s="1"/>
  <c r="G53" i="4"/>
  <c r="H53" i="4" s="1"/>
  <c r="G54" i="4"/>
  <c r="H54" i="4" s="1"/>
  <c r="G55" i="4"/>
  <c r="H55" i="4" s="1"/>
  <c r="G56" i="4"/>
  <c r="H56" i="4" s="1"/>
  <c r="G57" i="4"/>
  <c r="H57" i="4" s="1"/>
  <c r="G58" i="4"/>
  <c r="H58" i="4" s="1"/>
  <c r="G59" i="4"/>
  <c r="H59" i="4" s="1"/>
  <c r="G60" i="4"/>
  <c r="H60" i="4" s="1"/>
  <c r="G61" i="4"/>
  <c r="H61" i="4" s="1"/>
  <c r="G62" i="4"/>
  <c r="H62" i="4" s="1"/>
  <c r="G63" i="4"/>
  <c r="H63" i="4" s="1"/>
  <c r="G64" i="4"/>
  <c r="H64" i="4" s="1"/>
  <c r="G65" i="4"/>
  <c r="H65" i="4" s="1"/>
  <c r="G66" i="4"/>
  <c r="H66" i="4" s="1"/>
  <c r="G67" i="4"/>
  <c r="H67" i="4" s="1"/>
  <c r="G68" i="4"/>
  <c r="H68" i="4" s="1"/>
  <c r="G70" i="4"/>
  <c r="H70" i="4" s="1"/>
  <c r="G71" i="4"/>
  <c r="H71" i="4" s="1"/>
  <c r="G72" i="4"/>
  <c r="H72" i="4" s="1"/>
  <c r="G73" i="4"/>
  <c r="H73" i="4" s="1"/>
  <c r="G74" i="4"/>
  <c r="H74" i="4" s="1"/>
  <c r="G75" i="4"/>
  <c r="H75" i="4" s="1"/>
  <c r="G76" i="4"/>
  <c r="H76" i="4" s="1"/>
  <c r="G77" i="4"/>
  <c r="H77" i="4" s="1"/>
  <c r="G78" i="4"/>
  <c r="H78" i="4" s="1"/>
  <c r="G79" i="4"/>
  <c r="H79" i="4" s="1"/>
  <c r="G80" i="4"/>
  <c r="H80" i="4" s="1"/>
  <c r="G81" i="4"/>
  <c r="H81" i="4" s="1"/>
  <c r="G82" i="4"/>
  <c r="H82" i="4" s="1"/>
  <c r="G83" i="4"/>
  <c r="H83" i="4" s="1"/>
  <c r="G84" i="4"/>
  <c r="H84" i="4" s="1"/>
  <c r="G85" i="4"/>
  <c r="H85" i="4" s="1"/>
  <c r="G86" i="4"/>
  <c r="H86" i="4" s="1"/>
  <c r="G88" i="4"/>
  <c r="H88" i="4" s="1"/>
  <c r="G89" i="4"/>
  <c r="H89" i="4" s="1"/>
  <c r="G90" i="4"/>
  <c r="H90" i="4" s="1"/>
  <c r="G91" i="4"/>
  <c r="H91" i="4" s="1"/>
  <c r="G92" i="4"/>
  <c r="H92" i="4" s="1"/>
  <c r="G94" i="4"/>
  <c r="H94" i="4" s="1"/>
  <c r="G95" i="4"/>
  <c r="H95" i="4" s="1"/>
  <c r="G96" i="4"/>
  <c r="H96" i="4" s="1"/>
  <c r="G97" i="4"/>
  <c r="H97" i="4" s="1"/>
  <c r="G98" i="4"/>
  <c r="H98" i="4" s="1"/>
  <c r="G99" i="4"/>
  <c r="H99" i="4" s="1"/>
  <c r="G100" i="4"/>
  <c r="H100" i="4" s="1"/>
  <c r="G101" i="4"/>
  <c r="H101" i="4" s="1"/>
  <c r="G102" i="4"/>
  <c r="H102" i="4" s="1"/>
  <c r="G103" i="4"/>
  <c r="H103" i="4" s="1"/>
  <c r="G104" i="4"/>
  <c r="H104" i="4" s="1"/>
  <c r="G105" i="4"/>
  <c r="H105" i="4" s="1"/>
  <c r="G106" i="4"/>
  <c r="H106" i="4" s="1"/>
  <c r="G107" i="4"/>
  <c r="H107" i="4" s="1"/>
  <c r="G108" i="4"/>
  <c r="H108" i="4" s="1"/>
  <c r="G109" i="4"/>
  <c r="H109" i="4" s="1"/>
  <c r="G110" i="4"/>
  <c r="H110" i="4" s="1"/>
  <c r="G111" i="4"/>
  <c r="H111" i="4" s="1"/>
  <c r="G112" i="4"/>
  <c r="H112" i="4" s="1"/>
  <c r="F88" i="4"/>
  <c r="F89" i="4"/>
  <c r="F90" i="4"/>
  <c r="F91" i="4"/>
  <c r="F92" i="4"/>
  <c r="F94" i="4"/>
  <c r="F95" i="4"/>
  <c r="F96" i="4"/>
  <c r="F97" i="4"/>
  <c r="F98" i="4"/>
  <c r="F99" i="4"/>
  <c r="F100" i="4"/>
  <c r="F101" i="4"/>
  <c r="F102" i="4"/>
  <c r="F103" i="4"/>
  <c r="F104" i="4"/>
  <c r="F105" i="4"/>
  <c r="F106" i="4"/>
  <c r="F107" i="4"/>
  <c r="F108" i="4"/>
  <c r="F109" i="4"/>
  <c r="F110" i="4"/>
  <c r="F111" i="4"/>
  <c r="F112" i="4"/>
  <c r="H113" i="4" l="1"/>
  <c r="G113" i="4"/>
  <c r="F6" i="4" l="1"/>
  <c r="F7" i="4"/>
  <c r="F8" i="4"/>
  <c r="F9" i="4"/>
  <c r="F10" i="4"/>
  <c r="F11" i="4"/>
  <c r="F12" i="4"/>
  <c r="F13" i="4"/>
  <c r="F14" i="4"/>
  <c r="F15" i="4"/>
  <c r="F16" i="4"/>
  <c r="F17" i="4"/>
  <c r="F18" i="4"/>
  <c r="F20" i="4"/>
  <c r="F21" i="4"/>
  <c r="F22" i="4"/>
  <c r="F23" i="4"/>
  <c r="F24" i="4"/>
  <c r="F25" i="4"/>
  <c r="F26" i="4"/>
  <c r="F27" i="4"/>
  <c r="F28" i="4"/>
  <c r="F29" i="4"/>
  <c r="F30" i="4"/>
  <c r="F31" i="4"/>
  <c r="F32" i="4"/>
  <c r="F33" i="4"/>
  <c r="F34" i="4"/>
  <c r="F35" i="4"/>
  <c r="F36" i="4"/>
  <c r="F37" i="4"/>
  <c r="F39" i="4"/>
  <c r="F40" i="4"/>
  <c r="F41" i="4"/>
  <c r="F42" i="4"/>
  <c r="F43" i="4"/>
  <c r="F44" i="4"/>
  <c r="F45" i="4"/>
  <c r="F46" i="4"/>
  <c r="F47" i="4"/>
  <c r="F48" i="4"/>
  <c r="F49" i="4"/>
  <c r="F50" i="4"/>
  <c r="F51" i="4"/>
  <c r="F52" i="4"/>
  <c r="F53" i="4"/>
  <c r="F54" i="4"/>
  <c r="F55" i="4"/>
  <c r="F56" i="4"/>
  <c r="F57" i="4"/>
  <c r="F58" i="4"/>
  <c r="F59" i="4"/>
  <c r="F60" i="4"/>
  <c r="F61" i="4"/>
  <c r="F62" i="4"/>
  <c r="F63" i="4"/>
  <c r="F64" i="4"/>
  <c r="F65" i="4"/>
  <c r="F66" i="4"/>
  <c r="F67" i="4"/>
  <c r="F68" i="4"/>
  <c r="F70" i="4"/>
  <c r="F71" i="4"/>
  <c r="F72" i="4"/>
  <c r="F73" i="4"/>
  <c r="F74" i="4"/>
  <c r="F75" i="4"/>
  <c r="F76" i="4"/>
  <c r="F77" i="4"/>
  <c r="F78" i="4"/>
  <c r="F79" i="4"/>
  <c r="F80" i="4"/>
  <c r="F81" i="4"/>
  <c r="F82" i="4"/>
  <c r="F83" i="4"/>
  <c r="F84" i="4"/>
  <c r="F85" i="4"/>
  <c r="F86" i="4"/>
  <c r="E113" i="4" l="1"/>
  <c r="G21" i="7"/>
  <c r="H21" i="7" l="1"/>
  <c r="I21" i="7" l="1"/>
  <c r="I22" i="7" s="1"/>
  <c r="J40" i="1"/>
  <c r="J41" i="1"/>
  <c r="I38" i="1" l="1"/>
  <c r="J38" i="1" s="1"/>
  <c r="K38" i="1" s="1"/>
  <c r="I39" i="1"/>
  <c r="J39" i="1" s="1"/>
  <c r="K39" i="1" s="1"/>
  <c r="I21" i="1" l="1"/>
  <c r="J21" i="1" s="1"/>
  <c r="K21" i="1" s="1"/>
  <c r="K41" i="1" l="1"/>
  <c r="K43" i="1" s="1"/>
  <c r="E23" i="6" l="1"/>
  <c r="E24" i="6"/>
  <c r="E25" i="6"/>
  <c r="E26" i="6"/>
  <c r="E27" i="6"/>
  <c r="E28" i="6"/>
  <c r="E29" i="6"/>
  <c r="E30" i="6"/>
  <c r="E31" i="6"/>
  <c r="E32" i="6"/>
  <c r="E33" i="6"/>
  <c r="E34" i="6"/>
  <c r="E22" i="6"/>
  <c r="E35" i="6"/>
  <c r="E36" i="6"/>
  <c r="E37" i="6"/>
  <c r="E38" i="6"/>
  <c r="E39" i="6"/>
  <c r="E40" i="6"/>
  <c r="E21" i="6"/>
  <c r="E41" i="6"/>
  <c r="F21" i="2" l="1"/>
  <c r="F27" i="2"/>
  <c r="F28" i="2"/>
  <c r="F29" i="2"/>
  <c r="F30" i="2"/>
  <c r="F31" i="2"/>
  <c r="F32" i="2"/>
  <c r="F33" i="2"/>
  <c r="F34" i="2"/>
  <c r="F35" i="2"/>
  <c r="F36" i="2"/>
  <c r="F37" i="2"/>
  <c r="F38" i="2"/>
  <c r="F39" i="2"/>
  <c r="F40" i="2"/>
  <c r="F42" i="2"/>
  <c r="E21" i="3" l="1"/>
  <c r="F54" i="2"/>
  <c r="E26" i="3"/>
  <c r="E28" i="3"/>
  <c r="E27" i="3"/>
  <c r="E25" i="3"/>
  <c r="E24" i="3"/>
  <c r="E23" i="3"/>
  <c r="E22" i="3"/>
  <c r="D29" i="3" l="1"/>
  <c r="E30" i="3" s="1"/>
  <c r="E31" i="3" s="1"/>
  <c r="E32" i="3"/>
  <c r="E33" i="3" s="1"/>
  <c r="F51" i="2" l="1"/>
  <c r="F52" i="2"/>
  <c r="F53" i="2"/>
  <c r="F50" i="2"/>
  <c r="D34" i="3" l="1"/>
  <c r="F43" i="2"/>
  <c r="F47" i="2"/>
  <c r="F46" i="2"/>
  <c r="F45" i="2"/>
  <c r="F44" i="2"/>
  <c r="F41" i="2"/>
  <c r="F23" i="2"/>
  <c r="F24" i="2"/>
  <c r="F25" i="2"/>
  <c r="F26" i="2"/>
  <c r="F22" i="2"/>
  <c r="F49" i="2"/>
  <c r="F55" i="2"/>
  <c r="F56" i="2"/>
  <c r="F57" i="2"/>
  <c r="F58" i="2"/>
  <c r="E59" i="2" l="1"/>
  <c r="F60" i="2" s="1"/>
  <c r="F61" i="2" l="1"/>
  <c r="F62" i="2" s="1"/>
  <c r="E63" i="2" l="1"/>
</calcChain>
</file>

<file path=xl/comments1.xml><?xml version="1.0" encoding="utf-8"?>
<comments xmlns="http://schemas.openxmlformats.org/spreadsheetml/2006/main">
  <authors>
    <author>Alba Rosa Pabon Rua</author>
  </authors>
  <commentList>
    <comment ref="G21" authorId="0" shapeId="0">
      <text>
        <r>
          <rPr>
            <b/>
            <sz val="9"/>
            <color indexed="81"/>
            <rFont val="Tahoma"/>
            <charset val="1"/>
          </rPr>
          <t xml:space="preserve">DIGITAR VALOR UNITARIO DEL ITEM 1
</t>
        </r>
      </text>
    </comment>
    <comment ref="G38" authorId="0" shapeId="0">
      <text>
        <r>
          <rPr>
            <b/>
            <sz val="9"/>
            <color indexed="81"/>
            <rFont val="Tahoma"/>
            <family val="2"/>
          </rPr>
          <t xml:space="preserve">DIGITAR VALOR UNITARIO DEL ITEM 2
</t>
        </r>
      </text>
    </comment>
    <comment ref="G39" authorId="0" shapeId="0">
      <text>
        <r>
          <rPr>
            <b/>
            <sz val="9"/>
            <color indexed="81"/>
            <rFont val="Tahoma"/>
            <family val="2"/>
          </rPr>
          <t xml:space="preserve">DIGITAR VALOR UNITARIO DEL ITEM 3
</t>
        </r>
      </text>
    </comment>
  </commentList>
</comments>
</file>

<file path=xl/sharedStrings.xml><?xml version="1.0" encoding="utf-8"?>
<sst xmlns="http://schemas.openxmlformats.org/spreadsheetml/2006/main" count="351" uniqueCount="208">
  <si>
    <t>ITEM</t>
  </si>
  <si>
    <t>CUADRO DE CONSTRUCCION DE PRECIOS</t>
  </si>
  <si>
    <t>%</t>
  </si>
  <si>
    <t>PRECIO 48 HORAS SEMANALES</t>
  </si>
  <si>
    <t>PRECIO 24 HORAS SEMANALES</t>
  </si>
  <si>
    <t>SALARIO</t>
  </si>
  <si>
    <t>RECARGO NOCTURNO</t>
  </si>
  <si>
    <t>HORAS EXTRAS</t>
  </si>
  <si>
    <t>SUBSIDIO DE TRASNPORTE</t>
  </si>
  <si>
    <t>TOTAL SALARIO</t>
  </si>
  <si>
    <t>CESANTIAS</t>
  </si>
  <si>
    <t>PRIMA</t>
  </si>
  <si>
    <t>INTERESES</t>
  </si>
  <si>
    <t>SUBTOTAL</t>
  </si>
  <si>
    <t xml:space="preserve">SALUD </t>
  </si>
  <si>
    <t>PENSION</t>
  </si>
  <si>
    <t>ARL</t>
  </si>
  <si>
    <t>CAJA DE COMPENSACION</t>
  </si>
  <si>
    <t>I.C.B.F</t>
  </si>
  <si>
    <t>SENA</t>
  </si>
  <si>
    <t>VACACIONES</t>
  </si>
  <si>
    <t>UNIFORMES</t>
  </si>
  <si>
    <t>TOTAL MANO DE OBRA</t>
  </si>
  <si>
    <t>VALOR INSUMOS</t>
  </si>
  <si>
    <t>TOTAL</t>
  </si>
  <si>
    <t>DESCRIPCIÓN</t>
  </si>
  <si>
    <t>UNIDAD DE MEDIDA</t>
  </si>
  <si>
    <t>CANT</t>
  </si>
  <si>
    <t>PRECIO UNITARIO ANTES IVA</t>
  </si>
  <si>
    <t>VALOR TOTAL ANTES DE IVA</t>
  </si>
  <si>
    <t>PRECIO UNITARIO IVA INCLUIDO</t>
  </si>
  <si>
    <t>PRECIO TOTAL IVA INCLUIDO</t>
  </si>
  <si>
    <t>MATERIAL ELECTRICO</t>
  </si>
  <si>
    <t>CAJA DE SUPERFICIE DEXSON, BLANCA, 40 MM</t>
  </si>
  <si>
    <t>UND</t>
  </si>
  <si>
    <t>PANEL LED 60X60 48W INCRUSTAR CON DRIVER AUTOVOLTAJE 6500K (GARANTÍA MÍNIMA 2 AÑOS POR ESCRITO).</t>
  </si>
  <si>
    <t>TOMAS DOBLE POLO A TIERRA 20 AMP</t>
  </si>
  <si>
    <t>PANEL REDONDO LED 12W 6500K MULTIVOLTAJE DE SOBREPONER (GARANTÍA MÍNIMA 2 AÑOS POR ESCRITO).</t>
  </si>
  <si>
    <t>PANEL REDONDO LED 12W 6500K MULTIVOLTAJE DE INCRUSTAR (GARANTÍA MÍNIMA 2 AÑOS POR ESCRITO).</t>
  </si>
  <si>
    <t>PANEL REDONDO LED 18W 6500K MULTIVOLTAJE DE SOBREPONER (GARANTÍA MÍNIMA 2 AÑOS POR ESCRITO).</t>
  </si>
  <si>
    <t>PANEL REDONDO LED 18W 6500K MULTIVOLTAJE DE INCRUSTAR (GARANTÍA MÍNIMA 2 AÑOS POR ESCRITO).</t>
  </si>
  <si>
    <t>REFLECTOR LED 100W, LUZ BLANCA, IP65, 30000 HORAS,FLUJO 8500 LM</t>
  </si>
  <si>
    <t>TUBO LED 18W T8 6500K (1 AÑO DE GARANTÍA).</t>
  </si>
  <si>
    <t>TUBO LED 9W T8 6500K (1 AÑO DE GARANTÍA).</t>
  </si>
  <si>
    <t>ROTO MARTILLO-PLUS 800W 7A 2.9J 3.2K 4500GP 3 MODOS DE OPERACIÓN - PERCUSIÓN, PERCUSIÓN CON ROTACIÓN,
ROTACIÓN VOLTAJE 800W</t>
  </si>
  <si>
    <t>KIT ATORNILLADOR DE IMPACTO 1/4-PULG
18V INCLUYE 2 BATERÍAS 2.0AH I-L, CARGADOR Y 4 PUNTAS</t>
  </si>
  <si>
    <t>DESTAPADORA DE TUBERÍA 3 Y 4-PULG (20MM) A 1.1/2-PULG (40MM) RIDGID MÁQUINA LIMPIADORA DE DESAGÜES, DISEÑADA PARA LIMPIAR DESAGÜES DE UNDIÁMETRO DE 3 Y 4- PULGADAS ". (20 MM) A 1½ ". (40 MM), ENLAVABOS, FREGADEROS, BAÑERAS Y DUCHAS. CON GUALLA O CABLE DE (10 A 15 METROS) APROX.</t>
  </si>
  <si>
    <t>REFLECTORES, POTENCIA 200, MULTI VOLTAJE, IP65,6,500 K</t>
  </si>
  <si>
    <t>MATERIAL SISTEMAS</t>
  </si>
  <si>
    <t>TIJERA PARA CORTAR LAMINA</t>
  </si>
  <si>
    <t>DISCO DURO SATA 6 TB PARA NAS</t>
  </si>
  <si>
    <t>MEDIDOR DE LASER PROFESIONAL MEDIDOR DE DISTANCIA LÁSER CON UN RANGO DE MEDICIÓN DE 0,05-40/60 CON O SIN NIVEL DE AGUA COLOR: NEGRO + AMARILLO 1,6 &amp; PRIME; PANTALLA LCD FUNCIÓN DE PITÁGORAS PARA MEDICIÓN REMOTA DE ALTURA O LONGITUD CÁLCULO DE SUMA/RESTA LA PANTALLA RETROILUMINADA MUESTRA MÚLTIPLES LECTURAS ALARMA AUDIBLE PROTECCIÓN CONTRA EL POLVO Y A PRUEBA DE SALPICADURAS CLASIFICACIÓN IP54 INTERRUPTOR LÁSER AUTOMÁTICO APAGADO DESPUÉS DE 30 SEGUNDOS APAGADO AUTOMÁTICO DESPUÉS DE 30 SEGUNDOS SIN ACTIVIDAD DISTANCIA DE MEDICIÓN: 0,05-40 M PRECISIÓN: ± 1,5MM / ± 0.06IN UNIDADES DE MEDIDA: M/IN/FT TIPO DE LÁSER: LÁSER ROJO, 635NM, &lt;1MW, CLASE II TEMPERATURA DE FUNCIONAMIENTO: 0-40 °C,(32-104'C) ALIMENTADO POR 2 PILAS AAA
MEDIDOR DE LASER PROFESIONAL MEDIDOR DE DISTANCIA LÁSER CON UN RANGO DE MEDICIÓN DE 0,05-40/60 CON O SIN NIVEL DE AGUA COLOR: NEGRO + AMARILLO 1,6 &amp; PRIME; PANTALLA LCD FUNCIÓN DE PITÁGORAS PARA MEDICIÓN REMOTA DE ALTURA O LONGITUD CÁLCULO DE SUMA/RESTA LA PANTALLA RETROILUMINADA MUESTRA MÚLTIPLES LECTURAS ALARMA AUDIBLE PROTECCIÓN CONTRA EL POLVO Y A PRUEBA DE SALPICADURAS CLASIFICACIÓN IP54 INTERRUPTOR LÁSER AUTOMÁTICO APAGADO DESPUÉS DE 30 SEGUNDOS APAGADO AUTOMÁTICO DESPUÉS DE 30 SEGUNDOS SIN ACTIVIDAD DISTANCIA DE MEDICIÓN: 0,05-40 M PRECISIÓN: ± 1,5MM / ± 0.06IN UNIDADES DE MEDIDA: M/IN/FT TIPO DE LÁSER: LÁSER ROJO, 635NM, &lt;1MW, CLASE II TEMPERATURA DE FUNCIONAMIENTO: 0-40 °C,(32-104'C)ALIMENTADO POR 2 PILAS AAA</t>
  </si>
  <si>
    <t>CABLE UTP CATEGORIA 6 - 100% COBRE - CALIBRE DEL CONDUCTOR: 23 AWG. - TIPO DE AISLAMIENTO: POLIETILENO. - TIPO DE ENSAMBLE: 4 PARES CON CRUCETA CENTRAL. - TIPO DE CUBIERTA: PVC CON PROPIEDADES RETAR DANTES A LA FLAMA. - SEPARADOR DE POLIETILENO PARA ASEGURAR ALTO DESEMPEÑO CONTRA DIAFONÍA. - PARA CONEXIONES Y APLICACIONES IP. - CONDUCTOR DE COBRE SÓLIDO DE 0.57 MM. - DIÁMETRO EXTERIOR 6.1 MM. - DESEMPEÑO PROBADO HASTA 300
MHZ. - IMPEDANCIA: 100 Ω.305 MTS</t>
  </si>
  <si>
    <t>CONECTORES RJ45 CATEGORIA 6 - 100% COBRE - PLUG SÓLIDO CAT 6 DE 8 CONTACTOS RJ-45</t>
  </si>
  <si>
    <t>FACEPLATES DOBLES</t>
  </si>
  <si>
    <t>FACEPLATES SENCILLOS</t>
  </si>
  <si>
    <t>PATCH CORD 0,90 MTS CATEGORIA 6A AZUL</t>
  </si>
  <si>
    <t>PATCH CORD 1,20 MTS CATEGORIA 6A AZUL</t>
  </si>
  <si>
    <t>PATCH CORD 2,10 MTS CATEGORIA 6A AZUL</t>
  </si>
  <si>
    <t>CONVERTIDOR HDMI A VGA</t>
  </si>
  <si>
    <t>GENERADOR DE TONOS</t>
  </si>
  <si>
    <t>PONCHADORA RJ45</t>
  </si>
  <si>
    <t>PROBADOR DE CABLES DE RED</t>
  </si>
  <si>
    <t>MULTÍMETRO</t>
  </si>
  <si>
    <t>PELACABLE RJ45</t>
  </si>
  <si>
    <t>(JACK RJ45 CATEGORÍA 6) TOMA DE DATOS AUTOPONCHADO CATEGORIA 6A - CONECTOR RJ45 CAT.6A TIPO KEYSTONE, CONFI GURACIÓN A/B, CON CUBRE POLVO ABATIBLE, COLOR BLANCO.
- CONEXIÓN SIN HERRAMIENTA (AUTOPONCHABLE O AUTOINSERTABLE).
- ETIQUETA DE IDENTIFI CACIÓN DE CONTACTOS Y CÓDIGO DE COLOR T 568 A Y B.
- PARA MONTAJE SOBRE PLACAS DE PARED, CAJAS SUPERFI CIALES Y PANELES DE PARCHEO MODULARES DE 24 Y 48 PUERTOS TIPO KEYSTONE.</t>
  </si>
  <si>
    <t>SWITCH DATOS 10/100/1000 MBPS - 8 PUERTOS P O E
- ETHERNET 1000BASE-T, ETHERNET 100BASE-TX,
ETHERNET 10BASE-T</t>
  </si>
  <si>
    <t>MATERIAL PINTURA</t>
  </si>
  <si>
    <t>VINILO TIPO 1 INTERIORES (BLANCO PURO) (CUÑETE 5 GALONES) CUMPLE CON LA NORMA TÉCNICA COLOMBIANA 1335, TIPO 1. EXCELENTE CUBRIMIENTO Y RENDIMIENTO. ACABADO TOTALMENTE LISO Y MATE. LAVABLE Y RESISTENTE AL FROTE. USO INTERIOR Y EXTERIOR (BAJO SOMBRA). PERMITE ALTAS DILUCIONES (HASTA 40%) SIN PERDER SUS PROPIEDADES. SE PUEDE APLICAR EN SUSTRATOS COMO ESTUCOS (TRADICIONAL Y PLÁSTICO), MAMPOSTERÍA, MORTERO O CONCRETO, FIBROCEMENTO, DRYWALL, ENTRE OTROS PRODUCTO FORMULADO SIN PLOMO NI CROMO.</t>
  </si>
  <si>
    <t>CUÑETE PINTURA KORAZA (GRIS BASALTO) (CUÑETE 5 GALONES), FABRICADA A PARTIR DE POLIMEROS 100% ACRILICOS, CUMPLE CON LA RESOLUCIÓN 1154 DE 2016, FORMULADO SIN PLOMO NI CROMO, COLOR: DELTA &lt;4, CUATEAMIENTO SUPERFICIAL: 0, BRILLO A 60°: 1 - 5 UB, VISCOSIDAD: 95 - 105 KU, SÓLIDOS EN VOLUMEN: &gt;35 %, LAVABILIDAD: &gt;80%, RESISTENCIA A LA ABRASIÓN: &gt;450 CICLOS, SECAMIENTO AL TACTO: 1-2 H, SECAMIENTO AL MANEJO: 2 - 3 H, CONTENIDO DE VOC: 90-160 G/LT.</t>
  </si>
  <si>
    <t>CUÑETE PINTURA KORAZA (COLOR BLANCO) (CUÑETE 5 GALONES), FABRICADA A PARTIR DE POLIMEROS 100% ACRILICOS, CUMPLE CON LA RESOLUCIÓN 1154 DE 2016, FORMULADO SIN PLOMO NI CROMO, COLOR: DELTA &lt;4, CUATEAMIENTO SUPERFICIAL: 0, BRILLO A 60°: 1 - 5 UB, VISCOSIDAD: 95 - 105 KU, SÓLIDOS EN VOLUMEN: &gt;35 %, LAVABILIDAD: &gt;80%, RESISTENCIA A LA ABRASIÓN: &gt;450 CICLOS, SECAMIENTO AL TACTO: 1-2 H, SECAMIENTO AL MANEJO: 2 - 3 H, CONTENIDO DE VOC: 90-160 G/LT.</t>
  </si>
  <si>
    <t>GALÓN, SELLADOR DE MADERA COLOR CARAMELO: BRILLO 60°, % &gt; 80 NÚMERO DE MANOS RECOMENDADO: 2 - 3 SOLVENTE PARA DILUCIÓN Y LIMPIEZA AGUA COLORES TRANSPARENTE TIEMPO DE SECADO TACTO, MINUTOS 30 – 60 MANEJO, HORAS 1.5 – 3 ENTRE MANOS, MINUTOS 30 - 45 MÉTODO DE APLICACIÓN BROCHA, RODILLO O PISTOLA VISCOSIDAD, KU 55 - 65 DENSIDAD, KG/L 1.04 – 1.06 VOC, G/L &lt; 150 RENDIMIENTO TEÓRICO, 1 MILS DE PELÍCULA SECA, M2 /GLN 45 - 47 RENDIMIENTO PRACTICO PRIMERA MANO, M2/GLN (1 MILS DE ESPESOR)* 45 - 47 RENDIMIENTO PRACTICO SEGUNDA MANO, M2/GLN (0.5 MILS DE ESPESOR)* 90 - 94</t>
  </si>
  <si>
    <t>GALÓN PINTURA EPOXICA PISO ALTO TRÁFICO: * RENDIMIENTO TEÓRICO APROXIMADO M² /GAL ** ESPESOR DE PELÍCULA HÚMEDA DE 5 A 6 MILS 10 ± 2 ** ESPESOR DE PELÍCULA HÚMEDA DE 3 MILS 15
± 2 SOLVENTE PARA LIMPIEZA AGUA DILUCIÓN NO SE RECOMIENDA, PERO DE SER NECESARIO ADICIONAR 250 ML DE AGUA POR GALÓN COLORES DISPONIBLES: GRIS TIEMPO DE SECADO: - AL TACTO - PARA REPINTAR - PARA CURADO A 25°C Y 65%HR: 1 HORA 5 HORAS 24 HORAS MÉTODO DE APLICACIÓN BROCHA, RODILLO O AIRLESS. PROPIEDADES ESPECIFICACIÓN ABRASIÓN EN HÚMEDO – CICLOS &gt;1200 VISCOSIDAD, KU
70 - 80 PH 8.5 - 9.5 DENSIDAD 1,277 ± 0,1 FINURA HEGMAN &gt; 4.0 SÓLIDOS POR VOLUMEN, % &gt;37.0 ACABADO (GEOMETRÍA A 60°) MATE CUBRIMIENTO, RELACIÓN DE CONTRASTE &gt;98.0%</t>
  </si>
  <si>
    <t>PINTURA BASE DE ACEITE COLOR NEGRO GALÓN ADHERENCIA, EN % MIN ≥ 90 FLEXIBILIDAD, EN MM ≥ 3.17 VISCOSIDAD, KU 85 - 95 DENSIDAD 1.20 ± 0.10 VOC, G/L &lt; 100 FINURA HEGMAN 6.0 – 7.0 SÓLIDOS POR VOLUMEN &gt; 35% CUBRIMIENTO, RELACIÓN DE CONTRASTE &gt;96.0%</t>
  </si>
  <si>
    <t>PINTURA BASE DE ACEITE COLOR BLANCO GALÓN ADHERENCIA, EN % MIN ≥ 90 FLEXIBILIDAD, EN MM ≥ 3.17 VISCOSIDAD, KU 85 - 95 DENSIDAD 1.20 ± 0.10 VOC, G/L &lt; 100 FINURA HEGMAN 6.0 – 7.0 SÓLIDOS POR VOLUMEN &gt; 35% CUBRIMIENTO, RELACIÓN DE CONTRASTE &gt;96.0%</t>
  </si>
  <si>
    <t>PINTURA BASE DE ACEITE COLOR CAOBA GALÓN ADHERENCIA, EN % MIN ≥ 90 FLEXIBILIDAD, EN MM ≥ 3.17 VISCOSIDAD, KU 85 - 95 DENSIDAD 1.20 ± 0.10 VOC, G/L &lt; 100 FINURA HEGMAN 6.0 – 7.0 SÓLIDOS POR VOLUMEN &gt; 35% CUBRIMIENTO, RELACIÓN DE CONTRASTE &gt;96.0%</t>
  </si>
  <si>
    <t>CUÑETE DE MASILLA MULTIUSOS PARA LÁMINAS DE YESO (CUÑETE 28KG), CUMPLE CON LA NORMA ASTM C475.</t>
  </si>
  <si>
    <t>DISOLVENTE PARA ANTICORROSIVO, BARNIZ Y ESMALTE GARRAFA</t>
  </si>
  <si>
    <t>SELLADOR DE JUNTAS. DUREZA SHORE A 20 APROX (28 DÍAS) (CQP 023-1, ISO 868) MÓDULO DE TRACCIÓN SECANTE 0.3 N/MM2 APROX. A 100% DE ELONGACIÓN (23°C) (CQP 020-1, ISO 8339) 0.6 N/MM2 APROX. A 100% DE ELONGACIÓN (−20°C) ELONGACIÓN A ROTURA 800% APROX. (CQP 036-1, ISO 37) RECUPERACIÓN ELÁSTICA &gt;80% APROX. (ISO 7389) RESISTENCIA A LA PROPAGACIÓN DEL DESGARRO 5.0 N/MM APROX. (CQP 045-1, ISO 34) CAPACIDAD DE MOVIMIENTO +-50% (ASTM C 719) RESISTENCIA A LA INTEMPERIE 8 (ISO /</t>
  </si>
  <si>
    <t>IMPERMEABILIZANTE 12 POWER ES UN RECUBRIMIENTO ELÁSTICO IMPERMEABLE, PARA LA IMPERMEABILIZACIÓN FLEXIBLE DE CUBIERTAS Y TERRAZAS. ESTE PRODUCTO TIENE UNA NUEVA FÓRMULA MEJORADA CON TECNOLOGÍA DFX, LA CUAL AUMENTA LA DURABILIDAD Y FLEXIBILIDAD DEL PRODUCTO GRACIAS A QUE CONTIENE POLÍMEROS DE ÚLTIMA GENERACIÓN. ESTE PRODUCTO TAMBIÉN CONTIENE FIBRAS, LAS CUALES PERMITEN PUENTEAR MEJOR LAS FISURAS DEL SUSTRATO. USOS: PARA IMPERMEABILIZAR CUBIERTAS Y TERRAZAS. PARA IMPERMEABILIZAR VIGAS CANALES. SE PUEDE APLICAR SOBRE MORTERO, CONCRETO, BALDOSAS NO ESMALTADAS, TEJAS DE BARRO, FIBROCEMENTO, MADERA, TEJAS SHINGLE. SIRVE PARA IMPERMEABILIZAR PAREDES, CULATAS Y FACHADAS FISURADAS ANTES DE PINTAR (FISURAS HASTA 0.7MM). CARACTERÍSTICAS / VENTAJAS: GRACIAS A SU FÓRMULA DFX FORMA UNA PELÍCULA MÁS SELLADA, POR LO QUE ES DOS VECES MÁS IMPERMEABLE Y MANTIENE SUS PROPIEDADES POR MÁS TIEMPO, COMPARADO CON LOS PRODUCTOS CONVENCIONALES. LOS POLÍMEROS LE CONFIEREN LA PROPIEDAD DE ENSUCIARSE MENOS, LO QUE REDUCE LA FRECUENCIA DE MANTENIMIENTO. PUENTEA MEJOR LAS FISURAS EXISTENTES DE HASTA 0.7 MM, GRACIAS A LAS FIBRAS. TIENE MAYOR RESISTENCIA A LA TENSIÓN POR ROTURA YA QUE LAS FIBRAS DISTRIBUYEN Y DISIPAN LOS ESFUERZOS DE TENSIÓN QUE PRODUCEN LAS FISURAS Y EL MOVIMIENTO DE LOS TECHOS, DISMINUYENDO LA PROBABILIDAD DE ROTURA DE LA IMPERMEABILIZACIÓN. MAYOR RESISTENCIA AL INTEMPERISMO, AL ATAQUE AGRESIVO DE LA ATMÓSFERA, A LAS RADIACIONES UV Y AL ENVEJECIMIENTO. ES FÁCIL, LIMPIO Y RÁPIDO DE APLICAR. NO REQUIERE PROTECCIÓN CON PINTURAS REFLECTIVAS. SE PUEDE APLICAR SOBRE SUPERFICIES VERTICALES. *LAS ESPECIFICACIONES SON NOMINALES Y ESTÁN SUJETAS A CAMBIOS SIN PREVIO AVISO. 20. KG1Q</t>
  </si>
  <si>
    <t>RODILLO DE FELPA 9".</t>
  </si>
  <si>
    <t>CERA PARA BRILLAR Y PROTEGER SUPERFICIES DE PIEDRA NATURAL COMO MÁRMOL, GRANITO, TRAVERTINOS. NO DEJA RESIDUOS. IDEAL PARA MESONES. PROPORCIONA ACABADO DURADERO, RESALTANDO COLORES Y TEXTURAS DE LAS SUPERFICIES. 250 G</t>
  </si>
  <si>
    <t>BROCHA 3".</t>
  </si>
  <si>
    <t>BROCHA DE 4"</t>
  </si>
  <si>
    <t>PARAL EN ACERO GALVANIZADO 3 5/8 X 1
1/4" X 0,38MM X2,44M. CALIBRE 26</t>
  </si>
  <si>
    <t>CANAL EN ACERO GALVANIZADO BASE 60 2 5/8 X 1" X 0,4MM X2,44M. CALIBRE 26</t>
  </si>
  <si>
    <t>TORNILLO AUTOPERFORANTE PARA LAMINA</t>
  </si>
  <si>
    <t>PLACA DE YESO ST 1/2PG 1.22X2.44M 12.7MM, ANCHO 1,22 METROS X LARGO 2,44 METROS TIPO DRYWALL</t>
  </si>
  <si>
    <t>LLANA LISA 5 1/8X11 MANGO PLASTICO</t>
  </si>
  <si>
    <t>ESTUCO BLANCO PARA RELLENO Y ACABADO EN POLVO BULTO X 25KG</t>
  </si>
  <si>
    <t>CEMENTO GRIS BULTO 50gr</t>
  </si>
  <si>
    <t>CEMENTO BLANCO 50gr</t>
  </si>
  <si>
    <t>CERÁMICA PISO COLOR BLANCO, 25CM *
25CM, PARA UN RENDIMIENTO APROX. POR CAJA DE 2.2 MTS</t>
  </si>
  <si>
    <t>PEGADOR. INTERIORES ADHESIVOS BAJO EN POLVO, ES UN ADHESIVO CEMENTICO (C), DE CARACTERÍSTICAS BÁSICAS (1), QUE CUMPLE LA NORMA NTC 6050, Y SE CLASIFICA COMO C1. ESTE PRODUCTO ES ESPECIALIZADO PARA LA INSTALACIÓN EN CAPA DELGADA. 25 KG</t>
  </si>
  <si>
    <t>LECHADA. SI NECESITAS UNA BOQUILLA PARA ZONAS HÚMEDAS E INMERSIÓN, CON COLOR ACQUA ES IDEAL, ES UNA BOQUILLA CEMENTICIA EN COLOR BLANCO HUESO, QUE SEGÚN SU CLASIFICACION CG2WA, ES DE RÁPIDO FRAGUADO CON DESEMPEÑO MEJORADO EN ABSORCIÓN DE AGUA Y ABRASIÓN. PUEDES EMBOQUILLAR JUNTAS DE 1-5 MM Y SI NECESITAS LLENAR UNA PISCINA CON ESTA BOQUILLA LO PUEDES LOGRAR A LOS 7 DÍAS LUEGO DE APLICADA.CONCOLOR® ACQUA VIENE LISTA PARA USAR Y NO REQUIERE MEZCLAS CON OTROS MATERIALES. 5KG UND 20</t>
  </si>
  <si>
    <t>LIJA 150 23 CM DE ANCHO X 28 CM DE ALTO APROXIMADAMENTE</t>
  </si>
  <si>
    <t>LIJA 300 23 CM DE ANCHO X 28 CM DE ALTO APROXIMADAMENTE</t>
  </si>
  <si>
    <t>ESPÁTULA 3 PULGADAS ACERO CARBONO 0.50 CABO AMARILLO FABRICADA EN ACERO INOXIDABLE, CON MANGO ANTIDESLIZANTE DE POLIPROPILENO</t>
  </si>
  <si>
    <t>BROCAS</t>
  </si>
  <si>
    <t>BROCA PARA MURO RANURADA 1/4" TUNGSTENO</t>
  </si>
  <si>
    <t>BROCA PARA MURO LARGA 30CM APROX. RANURADA 1/4" TUNGSTENO</t>
  </si>
  <si>
    <t>BROCA PARA MURO LISA 1/4 TUNGSTENO</t>
  </si>
  <si>
    <t>BROCA PARA MURO LISA 5/32 TUNGSTENO</t>
  </si>
  <si>
    <t>BROCA DE LAMINA 1/4 DE ACERO</t>
  </si>
  <si>
    <t>BROCA DE LAMINA 5/32 DE ACERO</t>
  </si>
  <si>
    <t>PUNTA DESTORNILLADOR ESTRELLA #2 PARA TALADRO FINAS</t>
  </si>
  <si>
    <t>TOPE PARA PUERTAS DE PISO</t>
  </si>
  <si>
    <t>FIJA PUERTA PARA EVITAR EL CIERRE, CON PROTECION DE GOMA ANTIDERRAPANTE</t>
  </si>
  <si>
    <t>SET DE HERRAMIENTA HOGAR DE MAS DE 27 PIEZAS PROFESIONAL</t>
  </si>
  <si>
    <t>DISCO ABRASIVO CORTE ACERO INOXIDABLE 3-PULG</t>
  </si>
  <si>
    <t>DISCO ABRASIVO CORTE MADERA INOXIDABLE 3-PULG</t>
  </si>
  <si>
    <t>DISCO ABRASIVO CORTE CONCRETO INOXIDABLE 3-PULG</t>
  </si>
  <si>
    <t>CHAZOS DRYWALL MARIPOSA</t>
  </si>
  <si>
    <t>TUBOS SILICONA TRANSPARENTE</t>
  </si>
  <si>
    <t>TUBOS SICAFLEX. 1A I-CURE PLUS SELLADOR POLIURETANO ELÁSTICO SIN BURBUJAS GRIS 300ML</t>
  </si>
  <si>
    <t>ROLLO MANTO ASFALTICO, QUE CUENTE CON ESTANDERES EN CALIDAD DE LA NORMA ISO 9001</t>
  </si>
  <si>
    <t>CHAPAS</t>
  </si>
  <si>
    <t>CERRADURA CILINDRICA DE POMO PARA ENTRADA PRINCIPAL ACERO (POMO EXTERIOR CON CILINDRO Y POMO INTERIOR PASO LIBRE, PICAPORTE CON PESTILLO AUXILIAR DE SEGURIDAD, PARA INSTALAR EN PUERTAS DE 32 A 45 MM, CILINDRO CON 5 GUARDAS DE SEGURIDAD, 3 LLAVES NIQUELADAS (GARANTÍA MÍNIMA DE 5 AÑOS).</t>
  </si>
  <si>
    <t>CERROJO SENCILLO 170 MULTIPLUNTO DE SEGURIDAD PARA PUERTAS DE ENTRADA PRINCIPAL ACERO INOXIDABLE, PALANCA O MACHO CON ALMA DE ACERO ANTICEGUETA, ACBADO SATIN, MODELO 170 PLUS, MATERIAL ZAMAK, ORIGEN IMPORTADO. PARA INSTALACIÓN DE PUERTAS DE 32 A 45MM, CILINDRO CON 5 GUARDAS DE SEGURIDAD, 3 LLAVES NIQUELADAS</t>
  </si>
  <si>
    <t>CERROJO DE INCRUSTRAR PICO DE LORO PUERTA CORREDIZA</t>
  </si>
  <si>
    <t>CANANDO DE ALTA SEGURIDAD TIPO ALEMAN 75 MM</t>
  </si>
  <si>
    <t>CANDADO LATON TIPO ALEMAN DE 40 MM</t>
  </si>
  <si>
    <t>MATERIAL PLOMERIA</t>
  </si>
  <si>
    <t>TUBO PRESION PVC 2´´</t>
  </si>
  <si>
    <t>TUBO PRESION PVC 3´´</t>
  </si>
  <si>
    <t>TUBO PRESION PVC 4´´</t>
  </si>
  <si>
    <t>TEE PRESION PVC 1 1/4</t>
  </si>
  <si>
    <t>CODO PRESION PVC 2´´</t>
  </si>
  <si>
    <t>UNION PRESION PVC 2´´</t>
  </si>
  <si>
    <t>UNION PRESION PVC ½´´</t>
  </si>
  <si>
    <t>GRIFERIA TIPO PUSH PARA LAVAMANOS</t>
  </si>
  <si>
    <t>BOMBA SUCCIÓN FINAS</t>
  </si>
  <si>
    <t>GRIFERIA TIPO PHUS BAÑO.DIÁMETRO DE TUBERÍA PARA LA INSTALACIÓN: ENTRADA MÍNIMO DE 1": 1-1/4" 11,5 NSPM SALIDA DE 1- 1/2": 1-1/2" 11,5 NPT · SISTEMA DE DESCARGA:
· ENTRADA POSTERIOR (TAZA CON INSTALACIÓN A PISO) REF. 01530001 · ENTRADA POSTERIOR (TAZA CON INSTALACIÓN A PARED) REF. 703010001 · ENTRADA SUPERIOR (TAZA CON INSTALACIÓN A PISO) REF. 015290001 · ENTRADA SUPERIOR (TAZA CON INSTALACIÓN A PARED) REF. 015290001 · PARA LA ALTURA DE INSTALACIÓN CON EL SISTEMA DE DESCARGA: VER HOJA DE INSTRUCCIÓN · CICLO DE DESCARGA TOTAL: 4,8 L/MIN A 50 PSI · CICLO DE VIDA Y DESEMPEÑO DE LA DESCARGA: 150,000 CICLOS · DIMENSIONES GENERALES DEL PRODUCTO EN MM: H105 W54 L 29 · DIMENSIONES GENERALES DEL PRODUCTO EN PULGADAS: H4W2 L5 · DIMENSIONES GENERALES DE EMPACADO EN MM: H55 W120 L265 · DIMENSIONES GENERALES DEL
PRODUCTO EN PULGADAS: H2 W5 L10 · PESO</t>
  </si>
  <si>
    <t>SIFÓN FLEXIBLE PARA LAVAMANOS</t>
  </si>
  <si>
    <t>JUEGO DE PISTON DIAFRAGMA PARA FLUXOMETRO DE</t>
  </si>
  <si>
    <t>KIT DE CONTROL PALANCA PARA FLUXOMETRO SLOAN</t>
  </si>
  <si>
    <t>EMPAQUE ROIMPE VACIO SLOAN V-551-A</t>
  </si>
  <si>
    <t>ASIENTO PARA DIAFRAGMA SLOAN G 21</t>
  </si>
  <si>
    <t>KIT VALVULA CONTROL</t>
  </si>
  <si>
    <t>LLAVE JARDÍN 1/2 PULGADA (1,27 CM DIÁMETRO ENTRADA) X 3/4 PULGADA (1,90 CM DIÁMETRO SALIDA) BRONCE ·797280001 LLAVE JRD CORR 1/2P SALI 3/4P BRONCE</t>
  </si>
  <si>
    <t>BOBINA PARA GRIFERIA SANITARIO DE SENSOR CORONA</t>
  </si>
  <si>
    <r>
      <rPr>
        <sz val="11"/>
        <rFont val="Arial"/>
        <family val="2"/>
      </rPr>
      <t>KIT DE REPARACION REMPLAZO GRIFERIA DE SENSOR
SANITARIO CORONA</t>
    </r>
  </si>
  <si>
    <t>DESCRIPCION</t>
  </si>
  <si>
    <t>COSTO DIRECTO</t>
  </si>
  <si>
    <t>BASE GRAVABLE (% AIU) SERVICIOS</t>
  </si>
  <si>
    <t>IVA SOBRE SERVICIOS</t>
  </si>
  <si>
    <t>BASE GRAVABLE (% AIU) EQUIPOS</t>
  </si>
  <si>
    <t xml:space="preserve"> IVA (EQUIPOS) </t>
  </si>
  <si>
    <t xml:space="preserve"> TOTAL </t>
  </si>
  <si>
    <t>U. MED</t>
  </si>
  <si>
    <t xml:space="preserve"> ADMINISTRACIÓN </t>
  </si>
  <si>
    <t xml:space="preserve"> UTILIDAD </t>
  </si>
  <si>
    <t xml:space="preserve"> IVA (SOBRE UTILIDAD) </t>
  </si>
  <si>
    <t>CANTIDAD</t>
  </si>
  <si>
    <t xml:space="preserve">VALOR UNIT </t>
  </si>
  <si>
    <t>%IVA</t>
  </si>
  <si>
    <t>IVA</t>
  </si>
  <si>
    <t>SUBTOTAL + IVA UNIT</t>
  </si>
  <si>
    <t>Toner para impresora  referencia TN 890P- HL L6900</t>
  </si>
  <si>
    <t>und</t>
  </si>
  <si>
    <t xml:space="preserve">TOTAL </t>
  </si>
  <si>
    <t>SEDE</t>
  </si>
  <si>
    <t>MCPIO</t>
  </si>
  <si>
    <t>SEDES</t>
  </si>
  <si>
    <t>VALOR UNIT / VR POR SEDE</t>
  </si>
  <si>
    <t>SUBTOTAL + IVA UNIT2</t>
  </si>
  <si>
    <t>PRESTACIÓN DEL SERVICIO DE ÁREA PROTEGIDA EN SEDES JUDICIALES</t>
  </si>
  <si>
    <t>MES</t>
  </si>
  <si>
    <t xml:space="preserve">1. Edificio José Félix de Restrepo - Alpujarra  </t>
  </si>
  <si>
    <t>Carrera 52 No. 42 -73. Del sótano al piso 28</t>
  </si>
  <si>
    <t>MEDELLIN</t>
  </si>
  <si>
    <t>2. Edificio EDATEL</t>
  </si>
  <si>
    <t>Calle 41 #52-28. Del sótano al piso 19</t>
  </si>
  <si>
    <t>3. Edificio Horacio Montoya Gil. Tribunal Superior de Medellín</t>
  </si>
  <si>
    <t>Calle 14 No. 48 -32. Tres (3) torres, del sótano al piso 7</t>
  </si>
  <si>
    <t>4.Centro Comercial Eléctrico</t>
  </si>
  <si>
    <t xml:space="preserve">Carrera 52 No.  43-36. Segundo piso                                                      </t>
  </si>
  <si>
    <t>5. Boulevard de Bolivar</t>
  </si>
  <si>
    <t>Carrera 51 numer 44-53.  Piso 3 - 4 y 6</t>
  </si>
  <si>
    <t>6. Edificio Álvarez Estrada (CONFIAR)</t>
  </si>
  <si>
    <t>Carrera 52 No. 43-52. Pisos 1 y del 3 al 5.</t>
  </si>
  <si>
    <t>7. Edificio Atlas</t>
  </si>
  <si>
    <t>Calle 42 No. 48-55. Pisos del 1 al 2.</t>
  </si>
  <si>
    <t>8. Centro Especializado para Adolescentes "CESPA"</t>
  </si>
  <si>
    <t>Carrera 83 No. 47A47. Pisos del 1 al 2.</t>
  </si>
  <si>
    <t>9. Edificio Autopalacé</t>
  </si>
  <si>
    <t>Carrera 50 No. 54-51. Pisos del 1 al 7</t>
  </si>
  <si>
    <t>10. Edificio Hurbe</t>
  </si>
  <si>
    <t>Carrera 41 No. 36 sur 67. En el 2do piso</t>
  </si>
  <si>
    <t>ENVIGADO</t>
  </si>
  <si>
    <t>11. Edificio Álvaro Medina Ochoa</t>
  </si>
  <si>
    <t>Carrera 43 No. 38 Sur 42.                                    Pisos del 1 al 5</t>
  </si>
  <si>
    <t>12. Juzgados</t>
  </si>
  <si>
    <t>Calle 47 No.  48-57.  Pisos del 1 al 4.</t>
  </si>
  <si>
    <t>BELLO</t>
  </si>
  <si>
    <t>13. Centro Administrativo Municipal "CAMI"</t>
  </si>
  <si>
    <t>Carrera 52  No. 51-40 /51-68.                                                                                               Pisos 1 y del 3 al 5.</t>
  </si>
  <si>
    <t>ITAGUI</t>
  </si>
  <si>
    <t>14. Juzgados</t>
  </si>
  <si>
    <t>Calle 80 Sur No. 60-38.</t>
  </si>
  <si>
    <t>LA ESTRELLA</t>
  </si>
  <si>
    <t>15. Juzgados</t>
  </si>
  <si>
    <t xml:space="preserve">Carrera 45 No. 68 sur 61.                                      Pisos del 1 al 2. </t>
  </si>
  <si>
    <t>SABANETA</t>
  </si>
  <si>
    <t xml:space="preserve">EL SERVICIO DE UN TÉCNICO EN AUXILIAR DE ENFERMERÍA </t>
  </si>
  <si>
    <t>Edificio Horacio Montoya Gil - Tribunal Superior de Medellín</t>
  </si>
  <si>
    <t>Edificio José Félix de Restrepo - Palacio de Justicia</t>
  </si>
  <si>
    <t>PLAZO DEL CONTRATO 4.5 MESES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</si>
</sst>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7" formatCode="&quot;$&quot;\ #,##0.00;\-&quot;$&quot;\ #,##0.00"/>
    <numFmt numFmtId="44" formatCode="_-&quot;$&quot;\ * #,##0.00_-;\-&quot;$&quot;\ * #,##0.00_-;_-&quot;$&quot;\ * &quot;-&quot;??_-;_-@_-"/>
    <numFmt numFmtId="43" formatCode="_-* #,##0.00_-;\-* #,##0.00_-;_-* &quot;-&quot;??_-;_-@_-"/>
    <numFmt numFmtId="164" formatCode="0.0000"/>
    <numFmt numFmtId="165" formatCode="_-* #,##0_-;\-* #,##0_-;_-* &quot;-&quot;??_-;_-@_-"/>
    <numFmt numFmtId="166" formatCode="_-* #,##0.0_-;\-* #,##0.0_-;_-* &quot;-&quot;??_-;_-@_-"/>
  </numFmts>
  <fonts count="22" x14ac:knownFonts="1">
    <font>
      <sz val="11"/>
      <color theme="1"/>
      <name val="Calibri"/>
      <family val="2"/>
      <scheme val="minor"/>
    </font>
    <font>
      <sz val="11"/>
      <color theme="1"/>
      <name val="Calibri"/>
      <family val="2"/>
      <scheme val="minor"/>
    </font>
    <font>
      <sz val="11"/>
      <color rgb="FF000000"/>
      <name val="Arial"/>
      <family val="2"/>
    </font>
    <font>
      <b/>
      <sz val="11"/>
      <color rgb="FF000000"/>
      <name val="Arial"/>
      <family val="2"/>
    </font>
    <font>
      <sz val="11"/>
      <color theme="1"/>
      <name val="Arial"/>
      <family val="2"/>
    </font>
    <font>
      <b/>
      <sz val="14"/>
      <color rgb="FF000000"/>
      <name val="Arial"/>
      <family val="2"/>
    </font>
    <font>
      <sz val="10"/>
      <color rgb="FF000000"/>
      <name val="Arial"/>
      <family val="2"/>
    </font>
    <font>
      <sz val="11"/>
      <color theme="1"/>
      <name val="Arial"/>
    </font>
    <font>
      <b/>
      <sz val="10"/>
      <color rgb="FF000000"/>
      <name val="Arial"/>
      <family val="2"/>
    </font>
    <font>
      <sz val="10"/>
      <color theme="1"/>
      <name val="Arial"/>
      <family val="2"/>
    </font>
    <font>
      <sz val="10"/>
      <name val="Arial"/>
      <family val="2"/>
    </font>
    <font>
      <b/>
      <sz val="10"/>
      <color theme="1"/>
      <name val="Calibri"/>
      <family val="2"/>
      <scheme val="minor"/>
    </font>
    <font>
      <sz val="10"/>
      <color theme="1"/>
      <name val="Calibri"/>
      <family val="2"/>
      <scheme val="minor"/>
    </font>
    <font>
      <sz val="10"/>
      <color rgb="FF000000"/>
      <name val="Calibri"/>
      <family val="2"/>
      <scheme val="minor"/>
    </font>
    <font>
      <sz val="10"/>
      <color theme="1"/>
      <name val="Calibri"/>
      <scheme val="minor"/>
    </font>
    <font>
      <sz val="10"/>
      <color theme="1"/>
      <name val="Arial"/>
    </font>
    <font>
      <b/>
      <sz val="9"/>
      <color indexed="81"/>
      <name val="Tahoma"/>
      <charset val="1"/>
    </font>
    <font>
      <b/>
      <sz val="9"/>
      <color indexed="81"/>
      <name val="Tahoma"/>
      <family val="2"/>
    </font>
    <font>
      <sz val="11"/>
      <color rgb="FF000000"/>
      <name val="Calibri"/>
      <family val="2"/>
      <scheme val="minor"/>
    </font>
    <font>
      <sz val="11"/>
      <name val="Arial"/>
      <family val="2"/>
    </font>
    <font>
      <sz val="11"/>
      <color theme="0"/>
      <name val="Calibri"/>
      <family val="2"/>
      <scheme val="minor"/>
    </font>
    <font>
      <b/>
      <sz val="11"/>
      <color theme="1"/>
      <name val="Arial"/>
      <family val="2"/>
    </font>
  </fonts>
  <fills count="13">
    <fill>
      <patternFill patternType="none"/>
    </fill>
    <fill>
      <patternFill patternType="gray125"/>
    </fill>
    <fill>
      <patternFill patternType="solid">
        <fgColor theme="6" tint="0.39997558519241921"/>
        <bgColor indexed="64"/>
      </patternFill>
    </fill>
    <fill>
      <patternFill patternType="solid">
        <fgColor theme="0"/>
        <bgColor indexed="64"/>
      </patternFill>
    </fill>
    <fill>
      <patternFill patternType="solid">
        <fgColor rgb="FFFFFFFF"/>
        <bgColor indexed="64"/>
      </patternFill>
    </fill>
    <fill>
      <patternFill patternType="solid">
        <fgColor theme="2" tint="-0.249977111117893"/>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0.14999847407452621"/>
        <bgColor rgb="FF000000"/>
      </patternFill>
    </fill>
    <fill>
      <patternFill patternType="solid">
        <fgColor theme="9" tint="0.79998168889431442"/>
        <bgColor indexed="64"/>
      </patternFill>
    </fill>
    <fill>
      <patternFill patternType="solid">
        <fgColor theme="2" tint="-0.49998474074526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s>
  <cellStyleXfs count="4">
    <xf numFmtId="0" fontId="0"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156">
    <xf numFmtId="0" fontId="0" fillId="0" borderId="0" xfId="0"/>
    <xf numFmtId="164" fontId="0" fillId="0" borderId="0" xfId="0" applyNumberFormat="1"/>
    <xf numFmtId="0" fontId="3" fillId="0" borderId="0" xfId="0" applyFont="1"/>
    <xf numFmtId="0" fontId="2" fillId="0" borderId="0" xfId="0" applyFont="1"/>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3" borderId="1" xfId="0" applyFont="1" applyFill="1" applyBorder="1" applyAlignment="1">
      <alignment horizontal="justify" vertical="center"/>
    </xf>
    <xf numFmtId="1" fontId="2" fillId="0" borderId="1" xfId="0" applyNumberFormat="1" applyFont="1" applyBorder="1" applyAlignment="1">
      <alignment horizontal="center" vertical="center"/>
    </xf>
    <xf numFmtId="0" fontId="2" fillId="3" borderId="1" xfId="0" applyFont="1" applyFill="1" applyBorder="1" applyAlignment="1">
      <alignment horizontal="justify" vertical="center" wrapText="1"/>
    </xf>
    <xf numFmtId="0" fontId="2" fillId="4"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vertical="center" wrapText="1"/>
    </xf>
    <xf numFmtId="0" fontId="0" fillId="0" borderId="0" xfId="0" applyAlignment="1">
      <alignment horizontal="right" vertical="center"/>
    </xf>
    <xf numFmtId="0" fontId="0" fillId="0" borderId="1" xfId="0" applyBorder="1" applyAlignment="1">
      <alignment horizontal="center" vertical="center"/>
    </xf>
    <xf numFmtId="0" fontId="0" fillId="6" borderId="1" xfId="0" applyFill="1" applyBorder="1" applyAlignment="1">
      <alignment horizontal="right" vertical="center" wrapText="1"/>
    </xf>
    <xf numFmtId="43" fontId="0" fillId="6" borderId="1" xfId="2" applyFont="1" applyFill="1" applyBorder="1" applyAlignment="1" applyProtection="1">
      <alignment horizontal="right" vertical="center"/>
      <protection locked="0"/>
    </xf>
    <xf numFmtId="43" fontId="0" fillId="6" borderId="1" xfId="2" applyFont="1" applyFill="1" applyBorder="1" applyAlignment="1" applyProtection="1">
      <alignment horizontal="right" vertical="center"/>
      <protection hidden="1"/>
    </xf>
    <xf numFmtId="9" fontId="3" fillId="6" borderId="1" xfId="1" applyFont="1" applyFill="1" applyBorder="1" applyAlignment="1" applyProtection="1">
      <alignment vertical="center" wrapText="1"/>
      <protection locked="0"/>
    </xf>
    <xf numFmtId="7" fontId="3" fillId="6" borderId="1" xfId="3" applyNumberFormat="1" applyFont="1" applyFill="1" applyBorder="1" applyAlignment="1" applyProtection="1">
      <alignment horizontal="right" vertical="center" wrapText="1"/>
      <protection hidden="1"/>
    </xf>
    <xf numFmtId="9" fontId="3" fillId="6" borderId="1" xfId="1" applyFont="1" applyFill="1" applyBorder="1" applyAlignment="1">
      <alignment vertical="center" wrapText="1"/>
    </xf>
    <xf numFmtId="0" fontId="2" fillId="0" borderId="2" xfId="0" applyFont="1" applyBorder="1" applyAlignment="1">
      <alignment horizontal="center" vertical="center"/>
    </xf>
    <xf numFmtId="43" fontId="0" fillId="6" borderId="4" xfId="2" applyFont="1" applyFill="1" applyBorder="1" applyAlignment="1" applyProtection="1">
      <alignment horizontal="right" vertical="center"/>
      <protection locked="0"/>
    </xf>
    <xf numFmtId="0" fontId="0" fillId="0" borderId="5" xfId="0" applyBorder="1" applyAlignment="1">
      <alignment horizontal="center" vertical="center"/>
    </xf>
    <xf numFmtId="0" fontId="2" fillId="7" borderId="2" xfId="0" applyFont="1" applyFill="1" applyBorder="1" applyAlignment="1">
      <alignment horizontal="center" vertical="center"/>
    </xf>
    <xf numFmtId="0" fontId="6" fillId="0" borderId="1" xfId="0" applyFont="1" applyBorder="1" applyAlignment="1">
      <alignment horizontal="justify" vertical="center" wrapText="1"/>
    </xf>
    <xf numFmtId="0" fontId="6" fillId="0" borderId="1" xfId="0" applyFont="1" applyBorder="1" applyAlignment="1">
      <alignment horizontal="center" vertical="center"/>
    </xf>
    <xf numFmtId="43" fontId="3" fillId="6" borderId="1" xfId="3" applyNumberFormat="1" applyFont="1" applyFill="1" applyBorder="1" applyAlignment="1" applyProtection="1">
      <alignment horizontal="right" vertical="center" wrapText="1"/>
      <protection hidden="1"/>
    </xf>
    <xf numFmtId="9" fontId="3" fillId="5" borderId="1" xfId="1" applyFont="1" applyFill="1" applyBorder="1" applyAlignment="1" applyProtection="1">
      <alignment vertical="center" wrapText="1"/>
      <protection locked="0"/>
    </xf>
    <xf numFmtId="0" fontId="7" fillId="0" borderId="1" xfId="0" applyFont="1" applyBorder="1" applyAlignment="1">
      <alignment horizontal="center" vertical="center"/>
    </xf>
    <xf numFmtId="43" fontId="0" fillId="6" borderId="1" xfId="2" applyFont="1" applyFill="1" applyBorder="1" applyAlignment="1" applyProtection="1">
      <alignment horizontal="right" vertical="center" wrapText="1"/>
      <protection locked="0"/>
    </xf>
    <xf numFmtId="43" fontId="0" fillId="6" borderId="1" xfId="2" applyFont="1" applyFill="1" applyBorder="1" applyAlignment="1" applyProtection="1">
      <alignment horizontal="right" vertical="center" wrapText="1"/>
      <protection hidden="1"/>
    </xf>
    <xf numFmtId="0" fontId="0" fillId="0" borderId="1" xfId="0" applyBorder="1" applyAlignment="1">
      <alignment horizontal="left" vertical="center"/>
    </xf>
    <xf numFmtId="0" fontId="0" fillId="0" borderId="1" xfId="0" applyBorder="1" applyAlignment="1">
      <alignment horizontal="right" vertical="center"/>
    </xf>
    <xf numFmtId="10" fontId="0" fillId="0" borderId="5" xfId="1" applyNumberFormat="1" applyFont="1" applyBorder="1" applyAlignment="1">
      <alignment horizontal="center" vertical="center"/>
    </xf>
    <xf numFmtId="0" fontId="7" fillId="5" borderId="1" xfId="0" applyFont="1" applyFill="1" applyBorder="1" applyAlignment="1">
      <alignment horizontal="center" vertical="center"/>
    </xf>
    <xf numFmtId="0" fontId="0" fillId="5" borderId="1" xfId="0" applyFill="1" applyBorder="1" applyAlignment="1">
      <alignment horizontal="left" vertical="center"/>
    </xf>
    <xf numFmtId="10" fontId="0" fillId="5" borderId="5" xfId="1" applyNumberFormat="1" applyFont="1" applyFill="1" applyBorder="1" applyAlignment="1">
      <alignment horizontal="center" vertical="center"/>
    </xf>
    <xf numFmtId="43" fontId="0" fillId="5" borderId="1" xfId="2" applyFont="1" applyFill="1" applyBorder="1" applyAlignment="1" applyProtection="1">
      <alignment horizontal="right" vertical="center" wrapText="1"/>
      <protection locked="0"/>
    </xf>
    <xf numFmtId="43" fontId="0" fillId="5" borderId="1" xfId="2" applyFont="1" applyFill="1" applyBorder="1" applyAlignment="1" applyProtection="1">
      <alignment horizontal="right" vertical="center" wrapText="1"/>
      <protection hidden="1"/>
    </xf>
    <xf numFmtId="0" fontId="8" fillId="0" borderId="0" xfId="0" applyFont="1" applyAlignment="1">
      <alignment horizontal="center" vertical="center"/>
    </xf>
    <xf numFmtId="0" fontId="8" fillId="0" borderId="0" xfId="0" applyFont="1" applyAlignment="1">
      <alignment vertical="center"/>
    </xf>
    <xf numFmtId="0" fontId="12" fillId="0" borderId="0" xfId="0" applyFont="1"/>
    <xf numFmtId="0" fontId="8" fillId="0" borderId="0" xfId="0" applyFont="1" applyAlignment="1">
      <alignment horizontal="center"/>
    </xf>
    <xf numFmtId="0" fontId="8" fillId="0" borderId="0" xfId="0" applyFont="1"/>
    <xf numFmtId="0" fontId="6" fillId="0" borderId="0" xfId="0" applyFont="1" applyAlignment="1">
      <alignment horizontal="center"/>
    </xf>
    <xf numFmtId="0" fontId="6" fillId="0" borderId="0" xfId="0" applyFont="1" applyAlignment="1">
      <alignment horizontal="left" vertical="center" wrapText="1"/>
    </xf>
    <xf numFmtId="0" fontId="12" fillId="0" borderId="0" xfId="0" applyFont="1" applyAlignment="1">
      <alignment horizontal="center"/>
    </xf>
    <xf numFmtId="0" fontId="12" fillId="0" borderId="0" xfId="0" applyFont="1" applyAlignment="1">
      <alignment horizontal="center" vertical="center"/>
    </xf>
    <xf numFmtId="0" fontId="12" fillId="0" borderId="0" xfId="0" applyFont="1" applyAlignment="1">
      <alignment horizontal="center" vertical="center" wrapText="1"/>
    </xf>
    <xf numFmtId="9" fontId="12" fillId="0" borderId="1" xfId="1" applyFont="1" applyFill="1" applyBorder="1" applyAlignment="1" applyProtection="1">
      <alignment horizontal="center"/>
      <protection locked="0"/>
    </xf>
    <xf numFmtId="0" fontId="6" fillId="0" borderId="1" xfId="0" applyFont="1" applyBorder="1" applyAlignment="1">
      <alignment horizontal="left" vertical="center" wrapText="1"/>
    </xf>
    <xf numFmtId="0" fontId="6" fillId="0" borderId="0" xfId="0" applyFont="1" applyAlignment="1">
      <alignment horizontal="justify" vertical="center" wrapText="1"/>
    </xf>
    <xf numFmtId="10" fontId="12" fillId="0" borderId="0" xfId="1" applyNumberFormat="1" applyFont="1"/>
    <xf numFmtId="43" fontId="12" fillId="0" borderId="0" xfId="2" applyFont="1"/>
    <xf numFmtId="2" fontId="12" fillId="0" borderId="0" xfId="0" applyNumberFormat="1" applyFont="1"/>
    <xf numFmtId="0" fontId="6" fillId="0" borderId="1" xfId="0" applyFont="1" applyBorder="1" applyAlignment="1">
      <alignment horizontal="center" vertical="center" wrapText="1"/>
    </xf>
    <xf numFmtId="0" fontId="13" fillId="0" borderId="1" xfId="0" applyFont="1" applyBorder="1" applyAlignment="1">
      <alignment horizontal="center"/>
    </xf>
    <xf numFmtId="0" fontId="9" fillId="0" borderId="7" xfId="0" applyFont="1" applyBorder="1" applyAlignment="1">
      <alignment horizontal="center" vertical="center"/>
    </xf>
    <xf numFmtId="0" fontId="10" fillId="0" borderId="3" xfId="0" applyFont="1" applyBorder="1" applyAlignment="1">
      <alignment horizontal="left" vertical="center" wrapText="1"/>
    </xf>
    <xf numFmtId="0" fontId="10" fillId="0" borderId="1" xfId="0" applyFont="1" applyBorder="1" applyAlignment="1">
      <alignment horizontal="left" vertical="center" wrapText="1"/>
    </xf>
    <xf numFmtId="0" fontId="10" fillId="3" borderId="2" xfId="0" applyFont="1" applyFill="1" applyBorder="1" applyAlignment="1">
      <alignment horizontal="left" vertical="center" wrapText="1"/>
    </xf>
    <xf numFmtId="0" fontId="10" fillId="0" borderId="0" xfId="0" applyFont="1" applyAlignment="1">
      <alignment horizontal="left" vertical="center" wrapText="1"/>
    </xf>
    <xf numFmtId="0" fontId="10" fillId="0" borderId="8" xfId="0" applyFont="1" applyBorder="1" applyAlignment="1">
      <alignment horizontal="left" vertical="center" wrapText="1"/>
    </xf>
    <xf numFmtId="0" fontId="9" fillId="0" borderId="1" xfId="0" applyFont="1" applyBorder="1" applyAlignment="1">
      <alignment horizontal="center" vertical="center"/>
    </xf>
    <xf numFmtId="0" fontId="9" fillId="0" borderId="1" xfId="0" applyFont="1" applyBorder="1" applyAlignment="1">
      <alignment horizontal="left" vertical="center" wrapText="1"/>
    </xf>
    <xf numFmtId="0" fontId="10" fillId="0" borderId="2" xfId="0" applyFont="1" applyBorder="1" applyAlignment="1">
      <alignment horizontal="left" vertical="center" wrapText="1"/>
    </xf>
    <xf numFmtId="0" fontId="6" fillId="0" borderId="0" xfId="0" applyFont="1" applyAlignment="1">
      <alignment horizontal="center" vertical="center" wrapText="1"/>
    </xf>
    <xf numFmtId="0" fontId="13" fillId="0" borderId="0" xfId="0" applyFont="1" applyAlignment="1">
      <alignment horizontal="center"/>
    </xf>
    <xf numFmtId="43" fontId="12" fillId="6" borderId="1" xfId="2" applyFont="1" applyFill="1" applyBorder="1" applyAlignment="1" applyProtection="1">
      <alignment horizontal="center" vertical="center"/>
    </xf>
    <xf numFmtId="165" fontId="12" fillId="6" borderId="1" xfId="2" applyNumberFormat="1" applyFont="1" applyFill="1" applyBorder="1" applyAlignment="1" applyProtection="1">
      <alignment horizontal="center" vertical="center"/>
    </xf>
    <xf numFmtId="166" fontId="12" fillId="6" borderId="1" xfId="2" applyNumberFormat="1" applyFont="1" applyFill="1" applyBorder="1" applyAlignment="1" applyProtection="1">
      <alignment horizontal="center" vertical="center"/>
    </xf>
    <xf numFmtId="165" fontId="10" fillId="0" borderId="1" xfId="0" applyNumberFormat="1" applyFont="1" applyBorder="1" applyAlignment="1">
      <alignment horizontal="center" vertical="center" wrapText="1"/>
    </xf>
    <xf numFmtId="165" fontId="10" fillId="0" borderId="1" xfId="2" applyNumberFormat="1" applyFont="1" applyFill="1" applyBorder="1" applyAlignment="1" applyProtection="1">
      <alignment horizontal="center" vertical="center" wrapText="1"/>
    </xf>
    <xf numFmtId="165" fontId="12" fillId="0" borderId="1" xfId="2" applyNumberFormat="1" applyFont="1" applyFill="1" applyBorder="1" applyAlignment="1" applyProtection="1">
      <alignment horizontal="center" vertical="center"/>
    </xf>
    <xf numFmtId="43" fontId="12" fillId="0" borderId="1" xfId="2" applyFont="1" applyFill="1" applyBorder="1" applyAlignment="1" applyProtection="1">
      <alignment horizontal="center" vertical="center"/>
    </xf>
    <xf numFmtId="0" fontId="6" fillId="8" borderId="1" xfId="0" applyFont="1" applyFill="1" applyBorder="1" applyAlignment="1">
      <alignment horizontal="center" vertical="center" wrapText="1"/>
    </xf>
    <xf numFmtId="0" fontId="6" fillId="8" borderId="0" xfId="0" applyFont="1" applyFill="1" applyAlignment="1">
      <alignment horizontal="center" wrapText="1"/>
    </xf>
    <xf numFmtId="0" fontId="8" fillId="8" borderId="2" xfId="0" applyFont="1" applyFill="1" applyBorder="1" applyAlignment="1">
      <alignment horizontal="center" vertical="center" wrapText="1"/>
    </xf>
    <xf numFmtId="0" fontId="10" fillId="8" borderId="1" xfId="0" applyFont="1" applyFill="1" applyBorder="1" applyAlignment="1">
      <alignment horizontal="center"/>
    </xf>
    <xf numFmtId="0" fontId="13" fillId="8" borderId="1" xfId="0" applyFont="1" applyFill="1" applyBorder="1" applyAlignment="1">
      <alignment horizontal="center"/>
    </xf>
    <xf numFmtId="165" fontId="12" fillId="8" borderId="1" xfId="2" applyNumberFormat="1" applyFont="1" applyFill="1" applyBorder="1" applyAlignment="1" applyProtection="1">
      <alignment horizontal="center" vertical="center"/>
      <protection locked="0"/>
    </xf>
    <xf numFmtId="9" fontId="12" fillId="8" borderId="1" xfId="1" applyFont="1" applyFill="1" applyBorder="1" applyAlignment="1" applyProtection="1">
      <alignment horizontal="center"/>
      <protection locked="0"/>
    </xf>
    <xf numFmtId="43" fontId="12" fillId="8" borderId="1" xfId="2" applyFont="1" applyFill="1" applyBorder="1" applyAlignment="1" applyProtection="1">
      <alignment horizontal="center" vertical="center"/>
    </xf>
    <xf numFmtId="165" fontId="12" fillId="8" borderId="1" xfId="2" applyNumberFormat="1" applyFont="1" applyFill="1" applyBorder="1" applyAlignment="1" applyProtection="1">
      <alignment horizontal="center" vertical="center"/>
    </xf>
    <xf numFmtId="0" fontId="6" fillId="8" borderId="1" xfId="0" applyFont="1" applyFill="1" applyBorder="1" applyAlignment="1">
      <alignment horizontal="justify" vertical="center" wrapText="1"/>
    </xf>
    <xf numFmtId="0" fontId="10" fillId="8" borderId="9" xfId="0" applyFont="1" applyFill="1" applyBorder="1" applyAlignment="1">
      <alignment horizontal="left" vertical="center" wrapText="1"/>
    </xf>
    <xf numFmtId="0" fontId="10" fillId="8" borderId="0" xfId="0" applyFont="1" applyFill="1" applyAlignment="1">
      <alignment horizontal="left" vertical="center" wrapText="1"/>
    </xf>
    <xf numFmtId="165" fontId="10" fillId="8" borderId="1" xfId="2" applyNumberFormat="1" applyFont="1" applyFill="1" applyBorder="1" applyAlignment="1" applyProtection="1">
      <alignment horizontal="center" vertical="center" wrapText="1"/>
      <protection locked="0"/>
    </xf>
    <xf numFmtId="0" fontId="6" fillId="8" borderId="1" xfId="0" applyFont="1" applyFill="1" applyBorder="1" applyAlignment="1">
      <alignment horizontal="left" vertical="center" wrapText="1"/>
    </xf>
    <xf numFmtId="0" fontId="14" fillId="0" borderId="0" xfId="0" applyFont="1" applyAlignment="1">
      <alignment horizontal="center"/>
    </xf>
    <xf numFmtId="0" fontId="15" fillId="0" borderId="0" xfId="0" applyFont="1"/>
    <xf numFmtId="0" fontId="14" fillId="0" borderId="0" xfId="0" applyFont="1"/>
    <xf numFmtId="0" fontId="14" fillId="0" borderId="0" xfId="0" applyFont="1" applyAlignment="1">
      <alignment horizontal="center" vertical="center"/>
    </xf>
    <xf numFmtId="43" fontId="14" fillId="0" borderId="0" xfId="0" applyNumberFormat="1" applyFont="1" applyProtection="1">
      <protection locked="0"/>
    </xf>
    <xf numFmtId="0" fontId="14" fillId="0" borderId="0" xfId="0" applyFont="1" applyAlignment="1" applyProtection="1">
      <alignment horizontal="center"/>
      <protection locked="0"/>
    </xf>
    <xf numFmtId="165" fontId="14" fillId="6" borderId="0" xfId="0" applyNumberFormat="1" applyFont="1" applyFill="1"/>
    <xf numFmtId="0" fontId="6" fillId="8" borderId="0" xfId="0" applyFont="1" applyFill="1" applyAlignment="1">
      <alignment wrapText="1"/>
    </xf>
    <xf numFmtId="165" fontId="12" fillId="9" borderId="1" xfId="2" applyNumberFormat="1" applyFont="1" applyFill="1" applyBorder="1" applyAlignment="1" applyProtection="1">
      <alignment horizontal="center" vertical="center"/>
      <protection locked="0"/>
    </xf>
    <xf numFmtId="43" fontId="12" fillId="9" borderId="1" xfId="2" applyFont="1" applyFill="1" applyBorder="1" applyAlignment="1" applyProtection="1">
      <alignment horizontal="center" vertical="center"/>
    </xf>
    <xf numFmtId="165" fontId="12" fillId="9" borderId="1" xfId="2" applyNumberFormat="1" applyFont="1" applyFill="1" applyBorder="1" applyAlignment="1" applyProtection="1">
      <alignment horizontal="center" vertical="center"/>
    </xf>
    <xf numFmtId="9" fontId="12" fillId="9" borderId="1" xfId="1" applyFont="1" applyFill="1" applyBorder="1" applyAlignment="1" applyProtection="1">
      <alignment horizontal="center" vertical="center"/>
      <protection locked="0"/>
    </xf>
    <xf numFmtId="165" fontId="14" fillId="0" borderId="0" xfId="0" applyNumberFormat="1" applyFont="1"/>
    <xf numFmtId="0" fontId="18" fillId="0" borderId="1" xfId="0" applyFont="1" applyBorder="1" applyAlignment="1">
      <alignment horizontal="center" vertical="center"/>
    </xf>
    <xf numFmtId="0" fontId="2" fillId="0" borderId="2" xfId="0" applyFont="1" applyBorder="1" applyAlignment="1">
      <alignment horizontal="right" vertical="center" wrapText="1"/>
    </xf>
    <xf numFmtId="0" fontId="19" fillId="0" borderId="4" xfId="0" applyFont="1" applyBorder="1" applyAlignment="1">
      <alignment horizontal="center" vertical="center"/>
    </xf>
    <xf numFmtId="0" fontId="2" fillId="10" borderId="1" xfId="0" applyFont="1" applyFill="1" applyBorder="1" applyAlignment="1">
      <alignment horizontal="justify" vertical="center" wrapText="1"/>
    </xf>
    <xf numFmtId="0" fontId="2" fillId="11" borderId="10" xfId="0" applyFont="1" applyFill="1" applyBorder="1" applyAlignment="1">
      <alignment horizontal="center" vertical="center" shrinkToFit="1"/>
    </xf>
    <xf numFmtId="0" fontId="19" fillId="0" borderId="10" xfId="0" applyFont="1" applyBorder="1" applyAlignment="1">
      <alignment horizontal="left" vertical="top" wrapText="1"/>
    </xf>
    <xf numFmtId="0" fontId="19" fillId="0" borderId="10" xfId="0" applyFont="1" applyBorder="1" applyAlignment="1">
      <alignment horizontal="center" vertical="center" wrapText="1"/>
    </xf>
    <xf numFmtId="1" fontId="2" fillId="0" borderId="10" xfId="0" applyNumberFormat="1" applyFont="1" applyBorder="1" applyAlignment="1">
      <alignment horizontal="center" vertical="center" shrinkToFit="1"/>
    </xf>
    <xf numFmtId="0" fontId="2" fillId="0" borderId="10" xfId="0" applyFont="1" applyBorder="1" applyAlignment="1">
      <alignment horizontal="left" vertical="top" wrapText="1"/>
    </xf>
    <xf numFmtId="1" fontId="2" fillId="0" borderId="11" xfId="0" applyNumberFormat="1" applyFont="1" applyBorder="1" applyAlignment="1">
      <alignment horizontal="center" vertical="center" shrinkToFit="1"/>
    </xf>
    <xf numFmtId="0" fontId="2" fillId="11" borderId="11" xfId="0" applyFont="1" applyFill="1" applyBorder="1" applyAlignment="1">
      <alignment horizontal="center" vertical="center" shrinkToFit="1"/>
    </xf>
    <xf numFmtId="0" fontId="19" fillId="0" borderId="11" xfId="0" applyFont="1" applyBorder="1" applyAlignment="1">
      <alignment horizontal="left" vertical="top" wrapText="1"/>
    </xf>
    <xf numFmtId="0" fontId="19" fillId="0" borderId="11" xfId="0" applyFont="1" applyBorder="1" applyAlignment="1">
      <alignment horizontal="center" vertical="center" wrapText="1"/>
    </xf>
    <xf numFmtId="0" fontId="19" fillId="0" borderId="10" xfId="0" applyFont="1" applyBorder="1" applyAlignment="1">
      <alignment vertical="top" wrapText="1"/>
    </xf>
    <xf numFmtId="0" fontId="2" fillId="0" borderId="11" xfId="0" applyFont="1" applyBorder="1" applyAlignment="1">
      <alignment horizontal="left" vertical="top" wrapText="1"/>
    </xf>
    <xf numFmtId="0" fontId="19" fillId="0" borderId="10" xfId="0" applyFont="1" applyBorder="1" applyAlignment="1">
      <alignment horizontal="left" vertical="center" wrapText="1"/>
    </xf>
    <xf numFmtId="1" fontId="2" fillId="0" borderId="12" xfId="0" applyNumberFormat="1" applyFont="1" applyBorder="1" applyAlignment="1">
      <alignment horizontal="center" vertical="center" shrinkToFit="1"/>
    </xf>
    <xf numFmtId="0" fontId="3" fillId="12" borderId="13" xfId="0" applyFont="1" applyFill="1" applyBorder="1" applyAlignment="1">
      <alignment vertical="center" wrapText="1"/>
    </xf>
    <xf numFmtId="0" fontId="3" fillId="12" borderId="13" xfId="0" applyFont="1" applyFill="1" applyBorder="1" applyAlignment="1">
      <alignment horizontal="center" vertical="center" wrapText="1"/>
    </xf>
    <xf numFmtId="44" fontId="3" fillId="12" borderId="13" xfId="0" applyNumberFormat="1" applyFont="1" applyFill="1" applyBorder="1" applyAlignment="1">
      <alignment horizontal="center" vertical="center" shrinkToFit="1"/>
    </xf>
    <xf numFmtId="44" fontId="2" fillId="12" borderId="13" xfId="0" applyNumberFormat="1" applyFont="1" applyFill="1" applyBorder="1" applyAlignment="1">
      <alignment horizontal="center" vertical="center" shrinkToFit="1"/>
    </xf>
    <xf numFmtId="9" fontId="20" fillId="3" borderId="0" xfId="0" applyNumberFormat="1" applyFont="1" applyFill="1"/>
    <xf numFmtId="0" fontId="4" fillId="0" borderId="5" xfId="0" applyFont="1" applyBorder="1" applyAlignment="1">
      <alignment horizontal="center" vertical="center"/>
    </xf>
    <xf numFmtId="0" fontId="4" fillId="6" borderId="1" xfId="0" applyFont="1" applyFill="1" applyBorder="1" applyAlignment="1">
      <alignment horizontal="right" vertical="center" wrapText="1"/>
    </xf>
    <xf numFmtId="0" fontId="4" fillId="6" borderId="2" xfId="0" applyFont="1" applyFill="1" applyBorder="1" applyAlignment="1">
      <alignment horizontal="right" vertical="center" wrapText="1"/>
    </xf>
    <xf numFmtId="0" fontId="4" fillId="12" borderId="1" xfId="0" applyFont="1" applyFill="1" applyBorder="1"/>
    <xf numFmtId="165" fontId="4" fillId="6" borderId="1" xfId="2" applyNumberFormat="1" applyFont="1" applyFill="1" applyBorder="1" applyAlignment="1" applyProtection="1">
      <alignment horizontal="right" vertical="center" wrapText="1"/>
      <protection locked="0"/>
    </xf>
    <xf numFmtId="165" fontId="4" fillId="6" borderId="2" xfId="2" applyNumberFormat="1" applyFont="1" applyFill="1" applyBorder="1" applyAlignment="1" applyProtection="1">
      <alignment horizontal="right" vertical="center" wrapText="1"/>
      <protection hidden="1"/>
    </xf>
    <xf numFmtId="165" fontId="4" fillId="6" borderId="1" xfId="2" applyNumberFormat="1" applyFont="1" applyFill="1" applyBorder="1"/>
    <xf numFmtId="0" fontId="4" fillId="12" borderId="1" xfId="0" applyFont="1" applyFill="1" applyBorder="1" applyAlignment="1">
      <alignment horizontal="center" vertical="center"/>
    </xf>
    <xf numFmtId="0" fontId="4" fillId="12" borderId="5" xfId="0" applyFont="1" applyFill="1" applyBorder="1" applyAlignment="1">
      <alignment horizontal="center" vertical="center"/>
    </xf>
    <xf numFmtId="165" fontId="4" fillId="12" borderId="1" xfId="2" applyNumberFormat="1" applyFont="1" applyFill="1" applyBorder="1" applyAlignment="1" applyProtection="1">
      <alignment horizontal="right" vertical="center" wrapText="1"/>
      <protection locked="0"/>
    </xf>
    <xf numFmtId="165" fontId="4" fillId="12" borderId="2" xfId="2" applyNumberFormat="1" applyFont="1" applyFill="1" applyBorder="1" applyAlignment="1" applyProtection="1">
      <alignment horizontal="right" vertical="center" wrapText="1"/>
      <protection hidden="1"/>
    </xf>
    <xf numFmtId="165" fontId="4" fillId="12" borderId="1" xfId="2" applyNumberFormat="1" applyFont="1" applyFill="1" applyBorder="1"/>
    <xf numFmtId="0" fontId="3" fillId="0" borderId="1" xfId="0" applyFont="1" applyBorder="1" applyAlignment="1">
      <alignment horizontal="center" vertical="center" wrapText="1"/>
    </xf>
    <xf numFmtId="0" fontId="3" fillId="12" borderId="1" xfId="0" applyFont="1" applyFill="1" applyBorder="1" applyAlignment="1">
      <alignment horizontal="center" vertical="center" wrapText="1"/>
    </xf>
    <xf numFmtId="165" fontId="21" fillId="6" borderId="1" xfId="2" applyNumberFormat="1" applyFont="1" applyFill="1" applyBorder="1"/>
    <xf numFmtId="0" fontId="2" fillId="0" borderId="0" xfId="0" applyFont="1" applyAlignment="1">
      <alignment wrapText="1"/>
    </xf>
    <xf numFmtId="0" fontId="5" fillId="0" borderId="0" xfId="0" applyFont="1" applyAlignment="1">
      <alignment horizontal="center" vertical="center"/>
    </xf>
    <xf numFmtId="0" fontId="3" fillId="0" borderId="0" xfId="0" applyFont="1" applyAlignment="1">
      <alignment horizontal="center"/>
    </xf>
    <xf numFmtId="0" fontId="2" fillId="0" borderId="0" xfId="0" applyFont="1" applyAlignment="1">
      <alignment horizontal="left" vertical="center" wrapText="1"/>
    </xf>
    <xf numFmtId="0" fontId="3" fillId="0" borderId="0" xfId="0" applyFont="1" applyAlignment="1">
      <alignment horizontal="left" vertical="center" wrapText="1"/>
    </xf>
    <xf numFmtId="0" fontId="3" fillId="5" borderId="2" xfId="0" applyFont="1" applyFill="1" applyBorder="1" applyAlignment="1">
      <alignment horizontal="center" vertical="center" wrapText="1"/>
    </xf>
    <xf numFmtId="0" fontId="3" fillId="5" borderId="6" xfId="0" applyFont="1" applyFill="1" applyBorder="1" applyAlignment="1">
      <alignment horizontal="center" vertical="center" wrapText="1"/>
    </xf>
    <xf numFmtId="165" fontId="3" fillId="6" borderId="2" xfId="2" applyNumberFormat="1" applyFont="1" applyFill="1" applyBorder="1" applyAlignment="1" applyProtection="1">
      <alignment horizontal="right" vertical="center" wrapText="1"/>
      <protection hidden="1"/>
    </xf>
    <xf numFmtId="165" fontId="3" fillId="6" borderId="3" xfId="2" applyNumberFormat="1" applyFont="1" applyFill="1" applyBorder="1" applyAlignment="1" applyProtection="1">
      <alignment horizontal="right" vertical="center" wrapText="1"/>
      <protection hidden="1"/>
    </xf>
    <xf numFmtId="0" fontId="3" fillId="5" borderId="3" xfId="0" applyFont="1" applyFill="1" applyBorder="1" applyAlignment="1">
      <alignment horizontal="center" vertical="center" wrapText="1"/>
    </xf>
    <xf numFmtId="7" fontId="3" fillId="6" borderId="2" xfId="3" applyNumberFormat="1" applyFont="1" applyFill="1" applyBorder="1" applyAlignment="1" applyProtection="1">
      <alignment horizontal="right" vertical="center" wrapText="1"/>
      <protection hidden="1"/>
    </xf>
    <xf numFmtId="7" fontId="3" fillId="6" borderId="4" xfId="3" applyNumberFormat="1" applyFont="1" applyFill="1" applyBorder="1" applyAlignment="1" applyProtection="1">
      <alignment horizontal="right" vertical="center" wrapText="1"/>
      <protection hidden="1"/>
    </xf>
    <xf numFmtId="0" fontId="11" fillId="0" borderId="0" xfId="0" applyFont="1" applyAlignment="1">
      <alignment horizontal="left" vertical="center"/>
    </xf>
    <xf numFmtId="0" fontId="6" fillId="0" borderId="0" xfId="0" applyFont="1" applyAlignment="1">
      <alignment horizontal="left" vertical="center" wrapText="1"/>
    </xf>
    <xf numFmtId="0" fontId="8" fillId="0" borderId="0" xfId="0" applyFont="1" applyAlignment="1">
      <alignment horizontal="left" vertical="center" wrapText="1"/>
    </xf>
    <xf numFmtId="0" fontId="6" fillId="0" borderId="0" xfId="0" applyFont="1" applyAlignment="1">
      <alignment wrapText="1"/>
    </xf>
  </cellXfs>
  <cellStyles count="4">
    <cellStyle name="Millares" xfId="2" builtinId="3"/>
    <cellStyle name="Moneda 2" xfId="3"/>
    <cellStyle name="Normal" xfId="0" builtinId="0"/>
    <cellStyle name="Porcentaje" xfId="1" builtinId="5"/>
  </cellStyles>
  <dxfs count="86">
    <dxf>
      <font>
        <b val="0"/>
        <i val="0"/>
        <strike val="0"/>
        <condense val="0"/>
        <extend val="0"/>
        <outline val="0"/>
        <shadow val="0"/>
        <u val="none"/>
        <vertAlign val="baseline"/>
        <sz val="10"/>
        <color theme="1"/>
        <name val="Calibri"/>
        <scheme val="minor"/>
      </font>
      <numFmt numFmtId="165" formatCode="_-* #,##0_-;\-* #,##0_-;_-* &quot;-&quot;??_-;_-@_-"/>
      <fill>
        <patternFill patternType="solid">
          <fgColor indexed="64"/>
          <bgColor theme="4" tint="0.79998168889431442"/>
        </patternFill>
      </fill>
    </dxf>
    <dxf>
      <font>
        <strike val="0"/>
        <outline val="0"/>
        <shadow val="0"/>
        <u val="none"/>
        <vertAlign val="baseline"/>
        <sz val="10"/>
      </font>
      <fill>
        <patternFill patternType="solid">
          <fgColor indexed="64"/>
          <bgColor theme="4" tint="0.79998168889431442"/>
        </patternFill>
      </fill>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scheme val="minor"/>
      </font>
      <numFmt numFmtId="165" formatCode="_-* #,##0_-;\-* #,##0_-;_-* &quot;-&quot;??_-;_-@_-"/>
      <fill>
        <patternFill patternType="solid">
          <fgColor indexed="64"/>
          <bgColor theme="4" tint="0.79998168889431442"/>
        </patternFill>
      </fill>
    </dxf>
    <dxf>
      <font>
        <b val="0"/>
        <i val="0"/>
        <strike val="0"/>
        <condense val="0"/>
        <extend val="0"/>
        <outline val="0"/>
        <shadow val="0"/>
        <u val="none"/>
        <vertAlign val="baseline"/>
        <sz val="10"/>
        <color theme="1"/>
        <name val="Calibri"/>
        <scheme val="minor"/>
      </font>
      <numFmt numFmtId="35" formatCode="_-* #,##0.00_-;\-* #,##0.00_-;_-* &quot;-&quot;??_-;_-@_-"/>
      <fill>
        <patternFill patternType="solid">
          <fgColor indexed="64"/>
          <bgColor theme="4"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scheme val="minor"/>
      </font>
      <numFmt numFmtId="165" formatCode="_-* #,##0_-;\-* #,##0_-;_-* &quot;-&quot;??_-;_-@_-"/>
      <fill>
        <patternFill patternType="solid">
          <fgColor indexed="64"/>
          <bgColor theme="4" tint="0.79998168889431442"/>
        </patternFill>
      </fill>
    </dxf>
    <dxf>
      <font>
        <strike val="0"/>
        <outline val="0"/>
        <shadow val="0"/>
        <u val="none"/>
        <vertAlign val="baseline"/>
        <sz val="10"/>
      </font>
      <fill>
        <patternFill patternType="solid">
          <fgColor indexed="64"/>
          <bgColor theme="4" tint="0.79998168889431442"/>
        </patternFill>
      </fill>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scheme val="minor"/>
      </font>
      <alignment horizontal="center" vertical="bottom" textRotation="0" wrapText="0" indent="0" justifyLastLine="0" shrinkToFit="0" readingOrder="0"/>
      <protection locked="0" hidden="0"/>
    </dxf>
    <dxf>
      <font>
        <strike val="0"/>
        <outline val="0"/>
        <shadow val="0"/>
        <u val="none"/>
        <vertAlign val="baseline"/>
        <sz val="10"/>
      </font>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numFmt numFmtId="35" formatCode="_-* #,##0.00_-;\-* #,##0.00_-;_-* &quot;-&quot;??_-;_-@_-"/>
      <protection locked="0" hidden="0"/>
    </dxf>
    <dxf>
      <font>
        <strike val="0"/>
        <outline val="0"/>
        <shadow val="0"/>
        <u val="none"/>
        <vertAlign val="baseline"/>
        <sz val="10"/>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center" vertical="center" textRotation="0" wrapText="0" indent="0" justifyLastLine="0" shrinkToFit="0" readingOrder="0"/>
    </dxf>
    <dxf>
      <font>
        <strike val="0"/>
        <outline val="0"/>
        <shadow val="0"/>
        <u val="none"/>
        <vertAlign val="baseline"/>
        <sz val="10"/>
      </font>
      <fill>
        <patternFill patternType="none">
          <fgColor indexed="64"/>
          <bgColor auto="1"/>
        </patternFill>
      </fill>
      <protection locked="1" hidden="0"/>
    </dxf>
    <dxf>
      <font>
        <b val="0"/>
        <i val="0"/>
        <strike val="0"/>
        <condense val="0"/>
        <extend val="0"/>
        <outline val="0"/>
        <shadow val="0"/>
        <u val="none"/>
        <vertAlign val="baseline"/>
        <sz val="10"/>
        <color theme="1"/>
        <name val="Calibri"/>
        <scheme val="minor"/>
      </font>
    </dxf>
    <dxf>
      <font>
        <strike val="0"/>
        <outline val="0"/>
        <shadow val="0"/>
        <u val="none"/>
        <vertAlign val="baseline"/>
        <sz val="10"/>
      </font>
      <fill>
        <patternFill patternType="none">
          <fgColor indexed="64"/>
          <bgColor auto="1"/>
        </patternFill>
      </fill>
      <protection locked="1" hidden="0"/>
    </dxf>
    <dxf>
      <font>
        <b val="0"/>
        <i val="0"/>
        <strike val="0"/>
        <condense val="0"/>
        <extend val="0"/>
        <outline val="0"/>
        <shadow val="0"/>
        <u val="none"/>
        <vertAlign val="baseline"/>
        <sz val="10"/>
        <color theme="1"/>
        <name val="Calibri"/>
        <scheme val="minor"/>
      </font>
    </dxf>
    <dxf>
      <font>
        <strike val="0"/>
        <outline val="0"/>
        <shadow val="0"/>
        <u val="none"/>
        <vertAlign val="baseline"/>
        <sz val="10"/>
      </font>
      <protection locked="1" hidden="0"/>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rgb="FF000000"/>
        <name val="Arial"/>
        <scheme val="none"/>
      </font>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Arial"/>
        <scheme val="none"/>
      </font>
    </dxf>
    <dxf>
      <font>
        <strike val="0"/>
        <outline val="0"/>
        <shadow val="0"/>
        <u val="none"/>
        <vertAlign val="baseline"/>
        <sz val="10"/>
      </font>
      <protection locked="1" hidden="0"/>
    </dxf>
    <dxf>
      <font>
        <b val="0"/>
        <i val="0"/>
        <strike val="0"/>
        <condense val="0"/>
        <extend val="0"/>
        <outline val="0"/>
        <shadow val="0"/>
        <u val="none"/>
        <vertAlign val="baseline"/>
        <sz val="10"/>
        <color theme="1"/>
        <name val="Calibri"/>
        <scheme val="minor"/>
      </font>
      <alignment horizontal="center" vertical="bottom" textRotation="0" wrapText="0" indent="0" justifyLastLine="0" shrinkToFit="0" readingOrder="0"/>
    </dxf>
    <dxf>
      <font>
        <strike val="0"/>
        <outline val="0"/>
        <shadow val="0"/>
        <u val="none"/>
        <vertAlign val="baseline"/>
        <sz val="10"/>
      </font>
      <fill>
        <patternFill patternType="none">
          <fgColor indexed="64"/>
          <bgColor auto="1"/>
        </patternFill>
      </fill>
      <alignment horizontal="center" textRotation="0" indent="0" justifyLastLine="0" shrinkToFit="0" readingOrder="0"/>
      <protection locked="1" hidden="0"/>
    </dxf>
    <dxf>
      <font>
        <strike val="0"/>
        <outline val="0"/>
        <shadow val="0"/>
        <u val="none"/>
        <vertAlign val="baseline"/>
        <sz val="10"/>
      </font>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0"/>
      </font>
    </dxf>
    <dxf>
      <font>
        <strike val="0"/>
        <outline val="0"/>
        <shadow val="0"/>
        <u val="none"/>
        <vertAlign val="baseline"/>
        <sz val="10"/>
      </font>
    </dxf>
    <dxf>
      <font>
        <b val="0"/>
        <i val="0"/>
        <strike val="0"/>
        <condense val="0"/>
        <extend val="0"/>
        <outline val="0"/>
        <shadow val="0"/>
        <u val="none"/>
        <vertAlign val="baseline"/>
        <sz val="10"/>
        <color theme="1"/>
        <name val="Calibri"/>
        <scheme val="minor"/>
      </font>
      <numFmt numFmtId="165" formatCode="_-* #,##0_-;\-* #,##0_-;_-* &quot;-&quot;??_-;_-@_-"/>
    </dxf>
    <dxf>
      <font>
        <strike val="0"/>
        <outline val="0"/>
        <shadow val="0"/>
        <u val="none"/>
        <vertAlign val="baseline"/>
        <sz val="10"/>
      </font>
      <fill>
        <patternFill patternType="solid">
          <fgColor indexed="64"/>
          <bgColor theme="4" tint="0.79998168889431442"/>
        </patternFill>
      </fill>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scheme val="minor"/>
      </font>
      <numFmt numFmtId="165" formatCode="_-* #,##0_-;\-* #,##0_-;_-* &quot;-&quot;??_-;_-@_-"/>
    </dxf>
    <dxf>
      <font>
        <b val="0"/>
        <i val="0"/>
        <strike val="0"/>
        <condense val="0"/>
        <extend val="0"/>
        <outline val="0"/>
        <shadow val="0"/>
        <u val="none"/>
        <vertAlign val="baseline"/>
        <sz val="10"/>
        <color theme="1"/>
        <name val="Calibri"/>
        <scheme val="minor"/>
      </font>
      <numFmt numFmtId="35" formatCode="_-* #,##0.00_-;\-* #,##0.00_-;_-* &quot;-&quot;??_-;_-@_-"/>
      <fill>
        <patternFill patternType="solid">
          <fgColor indexed="64"/>
          <bgColor theme="4"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scheme val="minor"/>
      </font>
      <numFmt numFmtId="165" formatCode="_-* #,##0_-;\-* #,##0_-;_-* &quot;-&quot;??_-;_-@_-"/>
    </dxf>
    <dxf>
      <font>
        <strike val="0"/>
        <outline val="0"/>
        <shadow val="0"/>
        <u val="none"/>
        <vertAlign val="baseline"/>
        <sz val="10"/>
      </font>
      <fill>
        <patternFill patternType="solid">
          <fgColor indexed="64"/>
          <bgColor theme="4" tint="0.79998168889431442"/>
        </patternFill>
      </fill>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scheme val="minor"/>
      </font>
      <alignment horizontal="center" vertical="bottom" textRotation="0" wrapText="0" indent="0" justifyLastLine="0" shrinkToFit="0" readingOrder="0"/>
      <protection locked="0" hidden="0"/>
    </dxf>
    <dxf>
      <font>
        <strike val="0"/>
        <outline val="0"/>
        <shadow val="0"/>
        <u val="none"/>
        <vertAlign val="baseline"/>
        <sz val="10"/>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numFmt numFmtId="35" formatCode="_-* #,##0.00_-;\-* #,##0.00_-;_-* &quot;-&quot;??_-;_-@_-"/>
      <protection locked="0" hidden="0"/>
    </dxf>
    <dxf>
      <font>
        <strike val="0"/>
        <outline val="0"/>
        <shadow val="0"/>
        <u val="none"/>
        <vertAlign val="baseline"/>
        <sz val="10"/>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center" vertical="center" textRotation="0" wrapText="0" indent="0" justifyLastLine="0" shrinkToFit="0" readingOrder="0"/>
    </dxf>
    <dxf>
      <alignment horizontal="center" vertical="center" textRotation="0" wrapText="0" indent="0" justifyLastLine="0" shrinkToFit="0" readingOrder="0"/>
    </dxf>
    <dxf>
      <font>
        <b val="0"/>
        <i val="0"/>
        <strike val="0"/>
        <condense val="0"/>
        <extend val="0"/>
        <outline val="0"/>
        <shadow val="0"/>
        <u val="none"/>
        <vertAlign val="baseline"/>
        <sz val="10"/>
        <color theme="1"/>
        <name val="Calibri"/>
        <scheme val="minor"/>
      </font>
    </dxf>
    <dxf>
      <alignment horizontal="center" vertical="center" textRotation="0" wrapText="0" indent="0" justifyLastLine="0" shrinkToFit="0" readingOrder="0"/>
      <border outline="0">
        <left style="thin">
          <color indexed="64"/>
        </left>
        <right style="thin">
          <color indexed="64"/>
        </right>
      </border>
    </dxf>
    <dxf>
      <font>
        <b val="0"/>
        <i val="0"/>
        <strike val="0"/>
        <condense val="0"/>
        <extend val="0"/>
        <outline val="0"/>
        <shadow val="0"/>
        <u val="none"/>
        <vertAlign val="baseline"/>
        <sz val="10"/>
        <color theme="1"/>
        <name val="Arial"/>
        <scheme val="none"/>
      </font>
    </dxf>
    <dxf>
      <font>
        <strike val="0"/>
        <outline val="0"/>
        <shadow val="0"/>
        <u val="none"/>
        <vertAlign val="baseline"/>
        <sz val="11"/>
        <color rgb="FF000000"/>
        <name val="Arial"/>
        <scheme val="none"/>
      </font>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scheme val="minor"/>
      </font>
      <alignment horizontal="center" vertical="bottom" textRotation="0" wrapText="0" indent="0" justifyLastLine="0" shrinkToFit="0" readingOrder="0"/>
    </dxf>
    <dxf>
      <font>
        <strike val="0"/>
        <outline val="0"/>
        <shadow val="0"/>
        <u val="none"/>
        <vertAlign val="baseline"/>
        <sz val="10"/>
      </font>
      <fill>
        <patternFill patternType="none">
          <fgColor indexed="64"/>
          <bgColor auto="1"/>
        </patternFill>
      </fill>
      <alignment horizontal="center" textRotation="0" indent="0" justifyLastLine="0" shrinkToFit="0" readingOrder="0"/>
      <border outline="0">
        <right style="thin">
          <color indexed="64"/>
        </right>
      </border>
      <protection locked="1" hidden="0"/>
    </dxf>
    <dxf>
      <font>
        <strike val="0"/>
        <outline val="0"/>
        <shadow val="0"/>
        <u val="none"/>
        <vertAlign val="baseline"/>
        <sz val="10"/>
      </font>
    </dxf>
    <dxf>
      <border diagonalUp="0" diagonalDown="0">
        <left style="medium">
          <color rgb="FF000000"/>
        </left>
        <right style="medium">
          <color rgb="FF000000"/>
        </right>
        <top style="medium">
          <color rgb="FF000000"/>
        </top>
        <bottom style="medium">
          <color rgb="FF000000"/>
        </bottom>
      </border>
    </dxf>
    <dxf>
      <font>
        <strike val="0"/>
        <outline val="0"/>
        <shadow val="0"/>
        <u val="none"/>
        <vertAlign val="baseline"/>
        <sz val="10"/>
      </font>
    </dxf>
    <dxf>
      <font>
        <strike val="0"/>
        <outline val="0"/>
        <shadow val="0"/>
        <u val="none"/>
        <vertAlign val="baseline"/>
        <sz val="10"/>
      </font>
    </dxf>
    <dxf>
      <numFmt numFmtId="35" formatCode="_-* #,##0.00_-;\-* #,##0.00_-;_-* &quot;-&quot;??_-;_-@_-"/>
      <fill>
        <patternFill>
          <fgColor indexed="64"/>
          <bgColor theme="4" tint="0.79998168889431442"/>
        </patternFill>
      </fill>
      <alignment horizontal="righ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ill>
        <patternFill>
          <fgColor indexed="64"/>
          <bgColor theme="4" tint="0.79998168889431442"/>
        </patternFill>
      </fill>
      <alignment horizontal="righ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center" vertical="center" textRotation="0" wrapText="0" indent="0" justifyLastLine="0" shrinkToFit="0" readingOrder="0"/>
    </dxf>
    <dxf>
      <font>
        <name val="Arial"/>
        <scheme val="none"/>
      </font>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rgb="FF000000"/>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numFmt numFmtId="35" formatCode="_-* #,##0.00_-;\-* #,##0.00_-;_-* &quot;-&quot;??_-;_-@_-"/>
      <fill>
        <patternFill>
          <fgColor indexed="64"/>
          <bgColor theme="4" tint="0.79998168889431442"/>
        </patternFill>
      </fill>
      <alignment horizontal="righ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ill>
        <patternFill>
          <fgColor indexed="64"/>
          <bgColor theme="4" tint="0.79998168889431442"/>
        </patternFill>
      </fill>
      <alignment horizontal="righ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center" vertical="center" textRotation="0" wrapText="0" indent="0" justifyLastLine="0" shrinkToFit="0" readingOrder="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bottom style="thin">
          <color rgb="FF000000"/>
        </bottom>
      </border>
    </dxf>
    <dxf>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name val="Arial"/>
        <scheme val="none"/>
      </font>
      <numFmt numFmtId="0" formatCode="Genera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numFmt numFmtId="0" formatCode="Genera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numFmt numFmtId="35" formatCode="_-* #,##0.00_-;\-* #,##0.00_-;_-* &quot;-&quot;??_-;_-@_-"/>
      <fill>
        <patternFill>
          <fgColor indexed="64"/>
          <bgColor theme="4" tint="0.79998168889431442"/>
        </patternFill>
      </fill>
      <alignment horizontal="righ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strike val="0"/>
        <outline val="0"/>
        <shadow val="0"/>
        <u val="none"/>
        <vertAlign val="baseline"/>
        <sz val="11"/>
        <name val="Arial"/>
        <scheme val="none"/>
      </font>
      <fill>
        <patternFill>
          <fgColor indexed="64"/>
          <bgColor theme="4" tint="0.79998168889431442"/>
        </patternFill>
      </fill>
      <alignment horizontal="righ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center" vertical="center" textRotation="0" wrapText="0" indent="0" justifyLastLine="0" shrinkToFit="0" readingOrder="0"/>
    </dxf>
    <dxf>
      <font>
        <strike val="0"/>
        <outline val="0"/>
        <shadow val="0"/>
        <u val="none"/>
        <vertAlign val="baseline"/>
        <sz val="11"/>
        <name val="Arial"/>
        <scheme val="none"/>
      </font>
    </dxf>
    <dxf>
      <font>
        <strike val="0"/>
        <outline val="0"/>
        <shadow val="0"/>
        <u val="none"/>
        <vertAlign val="baseline"/>
        <sz val="11"/>
        <name val="Arial"/>
        <scheme val="none"/>
      </font>
      <alignment horizontal="center" vertical="center" textRotation="0" wrapText="1" indent="0" justifyLastLine="0" shrinkToFit="0" readingOrder="0"/>
    </dxf>
    <dxf>
      <font>
        <strike val="0"/>
        <outline val="0"/>
        <shadow val="0"/>
        <u val="none"/>
        <vertAlign val="baseline"/>
        <sz val="11"/>
        <name val="Arial"/>
        <scheme val="none"/>
      </font>
      <border outline="0">
        <right style="thin">
          <color indexed="64"/>
        </right>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dxf>
    <dxf>
      <font>
        <strike val="0"/>
        <outline val="0"/>
        <shadow val="0"/>
        <u val="none"/>
        <vertAlign val="baseline"/>
        <sz val="11"/>
        <name val="Arial"/>
        <scheme val="none"/>
      </font>
    </dxf>
    <dxf>
      <border>
        <bottom style="thin">
          <color rgb="FF000000"/>
        </bottom>
      </border>
    </dxf>
    <dxf>
      <font>
        <strike val="0"/>
        <outline val="0"/>
        <shadow val="0"/>
        <u val="none"/>
        <vertAlign val="baseline"/>
        <sz val="11"/>
        <name val="Arial"/>
        <scheme val="none"/>
      </font>
      <border diagonalUp="0" diagonalDown="0" outline="0">
        <left style="thin">
          <color indexed="64"/>
        </left>
        <right style="thin">
          <color indexed="64"/>
        </right>
        <top/>
        <bottom/>
      </border>
    </dxf>
    <dxf>
      <numFmt numFmtId="35" formatCode="_-* #,##0.00_-;\-* #,##0.00_-;_-* &quot;-&quot;??_-;_-@_-"/>
      <fill>
        <patternFill>
          <fgColor indexed="64"/>
          <bgColor theme="4" tint="0.79998168889431442"/>
        </patternFill>
      </fill>
      <alignment horizontal="righ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ill>
        <patternFill>
          <fgColor indexed="64"/>
          <bgColor theme="4" tint="0.79998168889431442"/>
        </patternFill>
      </fill>
      <alignment horizontal="righ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center" vertical="center" textRotation="0" wrapText="0" indent="0" justifyLastLine="0" shrinkToFit="0" readingOrder="0"/>
    </dxf>
    <dxf>
      <numFmt numFmtId="14" formatCode="0.00%"/>
      <border outline="0">
        <left style="thin">
          <color indexed="64"/>
        </left>
      </border>
    </dxf>
    <dxf>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bottom style="thin">
          <color rgb="FF000000"/>
        </bottom>
      </border>
    </dxf>
    <dxf>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180975</xdr:rowOff>
    </xdr:from>
    <xdr:to>
      <xdr:col>4</xdr:col>
      <xdr:colOff>1143000</xdr:colOff>
      <xdr:row>18</xdr:row>
      <xdr:rowOff>47625</xdr:rowOff>
    </xdr:to>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133350" y="180975"/>
          <a:ext cx="8086725" cy="447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r>
            <a:rPr lang="es-ES" sz="1100" b="1" i="0" u="none" strike="noStrike">
              <a:solidFill>
                <a:schemeClr val="dk1"/>
              </a:solidFill>
              <a:effectLst/>
              <a:latin typeface="+mn-lt"/>
              <a:ea typeface="+mn-ea"/>
              <a:cs typeface="+mn-cs"/>
            </a:rPr>
            <a:t>ANEXO 4</a:t>
          </a:r>
          <a:r>
            <a:rPr lang="es-ES">
              <a:effectLst/>
            </a:rPr>
            <a:t> </a:t>
          </a:r>
        </a:p>
        <a:p>
          <a:pPr algn="ctr" fontAlgn="b"/>
          <a:r>
            <a:rPr lang="es-CO" sz="1100" b="1" i="0">
              <a:solidFill>
                <a:schemeClr val="dk1"/>
              </a:solidFill>
              <a:effectLst/>
              <a:latin typeface="+mn-lt"/>
              <a:ea typeface="+mn-ea"/>
              <a:cs typeface="+mn-cs"/>
            </a:rPr>
            <a:t>CUADRO DE COSTRUCCIÓN DE PRECIOS</a:t>
          </a:r>
          <a:r>
            <a:rPr lang="es-CO" sz="1100" b="0" i="0">
              <a:solidFill>
                <a:schemeClr val="dk1"/>
              </a:solidFill>
              <a:effectLst/>
              <a:latin typeface="+mn-lt"/>
              <a:ea typeface="+mn-ea"/>
              <a:cs typeface="+mn-cs"/>
            </a:rPr>
            <a:t> </a:t>
          </a:r>
          <a:endParaRPr lang="es-ES" sz="1100" b="0" i="0" u="none" strike="noStrike">
            <a:solidFill>
              <a:schemeClr val="dk1"/>
            </a:solidFill>
            <a:effectLst/>
            <a:latin typeface="+mn-lt"/>
            <a:ea typeface="+mn-ea"/>
            <a:cs typeface="+mn-cs"/>
          </a:endParaRPr>
        </a:p>
        <a:p>
          <a:pPr fontAlgn="b"/>
          <a:r>
            <a:rPr lang="es-ES" sz="1100" b="0" i="0" u="none" strike="noStrike">
              <a:solidFill>
                <a:schemeClr val="dk1"/>
              </a:solidFill>
              <a:effectLst/>
              <a:latin typeface="+mn-lt"/>
              <a:ea typeface="+mn-ea"/>
              <a:cs typeface="+mn-cs"/>
            </a:rPr>
            <a:t>Ciudad y Fecha</a:t>
          </a:r>
          <a:r>
            <a:rPr lang="es-ES"/>
            <a:t> </a:t>
          </a:r>
          <a:endParaRPr lang="es-ES" sz="1100" b="0" i="0" u="none" strike="noStrike">
            <a:solidFill>
              <a:schemeClr val="dk1"/>
            </a:solidFill>
            <a:effectLst/>
            <a:latin typeface="+mn-lt"/>
            <a:ea typeface="+mn-ea"/>
            <a:cs typeface="+mn-cs"/>
          </a:endParaRPr>
        </a:p>
        <a:p>
          <a:pPr fontAlgn="ctr"/>
          <a:endParaRPr lang="es-ES" sz="1100" b="0" i="0" u="none" strike="noStrike">
            <a:solidFill>
              <a:schemeClr val="dk1"/>
            </a:solidFill>
            <a:effectLst/>
            <a:latin typeface="+mn-lt"/>
            <a:ea typeface="+mn-ea"/>
            <a:cs typeface="+mn-cs"/>
          </a:endParaRPr>
        </a:p>
        <a:p>
          <a:pPr fontAlgn="ctr"/>
          <a:endParaRPr lang="es-ES" sz="1100" b="0" i="0" u="none" strike="noStrike">
            <a:solidFill>
              <a:schemeClr val="dk1"/>
            </a:solidFill>
            <a:effectLst/>
            <a:latin typeface="+mn-lt"/>
            <a:ea typeface="+mn-ea"/>
            <a:cs typeface="+mn-cs"/>
          </a:endParaRPr>
        </a:p>
        <a:p>
          <a:pPr fontAlgn="ctr"/>
          <a:r>
            <a:rPr lang="es-ES" sz="1100" b="0" i="0" u="none" strike="noStrike">
              <a:solidFill>
                <a:schemeClr val="dk1"/>
              </a:solidFill>
              <a:effectLst/>
              <a:latin typeface="+mn-lt"/>
              <a:ea typeface="+mn-ea"/>
              <a:cs typeface="+mn-cs"/>
            </a:rPr>
            <a:t>Señores: </a:t>
          </a:r>
        </a:p>
        <a:p>
          <a:pPr fontAlgn="ctr"/>
          <a:r>
            <a:rPr lang="es-ES" sz="1100" b="1" i="0" u="none" strike="noStrike">
              <a:solidFill>
                <a:schemeClr val="dk1"/>
              </a:solidFill>
              <a:effectLst/>
              <a:latin typeface="+mn-lt"/>
              <a:ea typeface="+mn-ea"/>
              <a:cs typeface="+mn-cs"/>
            </a:rPr>
            <a:t>DIRECCIÓN SECCIONAL DE ADMINISTRACIÓN JUDICIAL MEDELLÍN </a:t>
          </a:r>
        </a:p>
        <a:p>
          <a:pPr fontAlgn="ctr"/>
          <a:r>
            <a:rPr lang="es-ES" sz="1100" b="0" i="0" u="none" strike="noStrike">
              <a:solidFill>
                <a:schemeClr val="dk1"/>
              </a:solidFill>
              <a:effectLst/>
              <a:latin typeface="+mn-lt"/>
              <a:ea typeface="+mn-ea"/>
              <a:cs typeface="+mn-cs"/>
            </a:rPr>
            <a:t>Medellín, Antioquia </a:t>
          </a:r>
        </a:p>
        <a:p>
          <a:endParaRPr lang="es-ES" sz="1100" b="1" i="0" u="none" strike="noStrike">
            <a:solidFill>
              <a:schemeClr val="dk1"/>
            </a:solidFill>
            <a:effectLst/>
            <a:latin typeface="+mn-lt"/>
            <a:ea typeface="+mn-ea"/>
            <a:cs typeface="+mn-cs"/>
          </a:endParaRPr>
        </a:p>
        <a:p>
          <a:endParaRPr lang="es-ES" sz="1100" b="1" i="0" u="none" strike="noStrike">
            <a:solidFill>
              <a:schemeClr val="dk1"/>
            </a:solidFill>
            <a:effectLst/>
            <a:latin typeface="+mn-lt"/>
            <a:ea typeface="+mn-ea"/>
            <a:cs typeface="+mn-cs"/>
          </a:endParaRPr>
        </a:p>
        <a:p>
          <a:r>
            <a:rPr lang="es-ES" sz="1100" b="1" i="0" u="none" strike="noStrike">
              <a:solidFill>
                <a:schemeClr val="dk1"/>
              </a:solidFill>
              <a:effectLst/>
              <a:latin typeface="+mn-lt"/>
              <a:ea typeface="+mn-ea"/>
              <a:cs typeface="+mn-cs"/>
            </a:rPr>
            <a:t>REFERENCIA: Proceso de Selección Abreviada Número ___________________</a:t>
          </a:r>
          <a:r>
            <a:rPr lang="es-ES" sz="1100" b="0" i="0" u="none" strike="noStrike">
              <a:solidFill>
                <a:schemeClr val="dk1"/>
              </a:solidFill>
              <a:effectLst/>
              <a:latin typeface="+mn-lt"/>
              <a:ea typeface="+mn-ea"/>
              <a:cs typeface="+mn-cs"/>
            </a:rPr>
            <a:t> </a:t>
          </a:r>
        </a:p>
        <a:p>
          <a:endParaRPr lang="es-ES" sz="1100" b="0" i="0" u="none" strike="noStrike">
            <a:solidFill>
              <a:schemeClr val="dk1"/>
            </a:solidFill>
            <a:effectLst/>
            <a:latin typeface="+mn-lt"/>
            <a:ea typeface="+mn-ea"/>
            <a:cs typeface="+mn-cs"/>
          </a:endParaRPr>
        </a:p>
        <a:p>
          <a:endParaRPr lang="es-ES" sz="1100" b="0" i="0" u="none" strike="noStrike">
            <a:solidFill>
              <a:schemeClr val="dk1"/>
            </a:solidFill>
            <a:effectLst/>
            <a:latin typeface="+mn-lt"/>
            <a:ea typeface="+mn-ea"/>
            <a:cs typeface="+mn-cs"/>
          </a:endParaRPr>
        </a:p>
        <a:p>
          <a:endParaRPr lang="es-ES" sz="1100" b="0" i="0" u="none" strike="noStrike">
            <a:solidFill>
              <a:schemeClr val="dk1"/>
            </a:solidFill>
            <a:effectLst/>
            <a:latin typeface="+mn-lt"/>
            <a:ea typeface="+mn-ea"/>
            <a:cs typeface="+mn-cs"/>
          </a:endParaRPr>
        </a:p>
        <a:p>
          <a:r>
            <a:rPr lang="es-ES" sz="1100" b="0" i="0" u="none" strike="noStrike">
              <a:solidFill>
                <a:schemeClr val="dk1"/>
              </a:solidFill>
              <a:effectLst/>
              <a:latin typeface="+mn-lt"/>
              <a:ea typeface="+mn-ea"/>
              <a:cs typeface="+mn-cs"/>
            </a:rPr>
            <a:t>Yo, -------------------------------------, identificado con cedula de ciudadanía número ____________________ actuando como representante legal de _____________________________, con Nit número ______________, </a:t>
          </a:r>
          <a:r>
            <a:rPr lang="es-CO" sz="1100" b="0" i="0">
              <a:solidFill>
                <a:schemeClr val="dk1"/>
              </a:solidFill>
              <a:effectLst/>
              <a:latin typeface="+mn-lt"/>
              <a:ea typeface="+mn-ea"/>
              <a:cs typeface="+mn-cs"/>
            </a:rPr>
            <a:t>presento el siguiente cuadro de construcción de precios:  </a:t>
          </a:r>
          <a:r>
            <a:rPr lang="es-ES" sz="1100" b="0" i="0" u="none" strike="noStrike">
              <a:solidFill>
                <a:schemeClr val="dk1"/>
              </a:solidFill>
              <a:effectLst/>
              <a:latin typeface="+mn-lt"/>
              <a:ea typeface="+mn-ea"/>
              <a:cs typeface="+mn-cs"/>
            </a:rPr>
            <a:t>   </a:t>
          </a:r>
          <a:endParaRPr lang="es-CO" sz="1100"/>
        </a:p>
      </xdr:txBody>
    </xdr:sp>
    <xdr:clientData/>
  </xdr:twoCellAnchor>
  <xdr:twoCellAnchor editAs="oneCell">
    <xdr:from>
      <xdr:col>0</xdr:col>
      <xdr:colOff>295275</xdr:colOff>
      <xdr:row>0</xdr:row>
      <xdr:rowOff>266700</xdr:rowOff>
    </xdr:from>
    <xdr:to>
      <xdr:col>1</xdr:col>
      <xdr:colOff>2114550</xdr:colOff>
      <xdr:row>3</xdr:row>
      <xdr:rowOff>170180</xdr:rowOff>
    </xdr:to>
    <xdr:pic>
      <xdr:nvPicPr>
        <xdr:cNvPr id="3" name="Imagen 2" descr="Logo CSJ RGB_01">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266700"/>
          <a:ext cx="2390775" cy="789305"/>
        </a:xfrm>
        <a:prstGeom prst="rect">
          <a:avLst/>
        </a:prstGeom>
        <a:noFill/>
        <a:ln>
          <a:noFill/>
        </a:ln>
      </xdr:spPr>
    </xdr:pic>
    <xdr:clientData/>
  </xdr:twoCellAnchor>
  <xdr:twoCellAnchor>
    <xdr:from>
      <xdr:col>0</xdr:col>
      <xdr:colOff>76200</xdr:colOff>
      <xdr:row>42</xdr:row>
      <xdr:rowOff>66676</xdr:rowOff>
    </xdr:from>
    <xdr:to>
      <xdr:col>5</xdr:col>
      <xdr:colOff>0</xdr:colOff>
      <xdr:row>64</xdr:row>
      <xdr:rowOff>38100</xdr:rowOff>
    </xdr:to>
    <xdr:sp macro="" textlink="">
      <xdr:nvSpPr>
        <xdr:cNvPr id="4" name="CuadroTexto 3">
          <a:extLst>
            <a:ext uri="{FF2B5EF4-FFF2-40B4-BE49-F238E27FC236}">
              <a16:creationId xmlns:a16="http://schemas.microsoft.com/office/drawing/2014/main" id="{00000000-0008-0000-0000-000004000000}"/>
            </a:ext>
          </a:extLst>
        </xdr:cNvPr>
        <xdr:cNvSpPr txBox="1"/>
      </xdr:nvSpPr>
      <xdr:spPr>
        <a:xfrm>
          <a:off x="76200" y="9867901"/>
          <a:ext cx="7972425" cy="41624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Atentamente,</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Nombre del proponente o de su Representante Legal</a:t>
          </a:r>
          <a:endParaRPr lang="es-CO" sz="1100">
            <a:solidFill>
              <a:schemeClr val="dk1"/>
            </a:solidFill>
            <a:effectLst/>
            <a:latin typeface="+mn-lt"/>
            <a:ea typeface="+mn-ea"/>
            <a:cs typeface="+mn-cs"/>
          </a:endParaRPr>
        </a:p>
        <a:p>
          <a:endParaRPr lang="es-ES" sz="1100">
            <a:solidFill>
              <a:schemeClr val="dk1"/>
            </a:solidFill>
            <a:effectLst/>
            <a:latin typeface="+mn-lt"/>
            <a:ea typeface="+mn-ea"/>
            <a:cs typeface="+mn-cs"/>
          </a:endParaRP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________________________________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C.C. N°: _________________________ de __________________ (anexar copia)</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N° del NIT (consorcio o unión temporal o de la(s) firma(s):_____________Anexar copia(s)</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Dirección: ______________________________________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Telefax: 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Ciudad: 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E mail 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p>
        <a:p>
          <a:endParaRPr lang="es-ES" sz="1100">
            <a:solidFill>
              <a:schemeClr val="dk1"/>
            </a:solidFill>
            <a:effectLst/>
            <a:latin typeface="+mn-lt"/>
            <a:ea typeface="+mn-ea"/>
            <a:cs typeface="+mn-cs"/>
          </a:endParaRP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_____________________________________________________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NOMBRE DEL PROPONENTE O DE SU REPRESENTANTE LEGAL</a:t>
          </a:r>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1</xdr:rowOff>
    </xdr:from>
    <xdr:to>
      <xdr:col>7</xdr:col>
      <xdr:colOff>1104900</xdr:colOff>
      <xdr:row>1</xdr:row>
      <xdr:rowOff>0</xdr:rowOff>
    </xdr:to>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0" y="1"/>
          <a:ext cx="12639675" cy="3238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fontAlgn="b"/>
          <a:endParaRPr lang="es-ES" sz="1050" b="1" i="0" u="none" strike="noStrike">
            <a:solidFill>
              <a:schemeClr val="dk1"/>
            </a:solidFill>
            <a:effectLst/>
            <a:latin typeface="Arial" panose="020B0604020202020204" pitchFamily="34" charset="0"/>
            <a:ea typeface="+mn-ea"/>
            <a:cs typeface="Arial" panose="020B0604020202020204" pitchFamily="34" charset="0"/>
          </a:endParaRPr>
        </a:p>
        <a:p>
          <a:pPr algn="ctr" fontAlgn="b"/>
          <a:r>
            <a:rPr lang="es-ES" sz="1050" b="1" i="0" u="none" strike="noStrike">
              <a:solidFill>
                <a:schemeClr val="dk1"/>
              </a:solidFill>
              <a:effectLst/>
              <a:latin typeface="Arial" panose="020B0604020202020204" pitchFamily="34" charset="0"/>
              <a:ea typeface="+mn-ea"/>
              <a:cs typeface="Arial" panose="020B0604020202020204" pitchFamily="34" charset="0"/>
            </a:rPr>
            <a:t>FORMATO</a:t>
          </a:r>
          <a:r>
            <a:rPr lang="es-ES" sz="1050" b="1" i="0" u="none" strike="noStrike" baseline="0">
              <a:solidFill>
                <a:schemeClr val="dk1"/>
              </a:solidFill>
              <a:effectLst/>
              <a:latin typeface="Arial" panose="020B0604020202020204" pitchFamily="34" charset="0"/>
              <a:ea typeface="+mn-ea"/>
              <a:cs typeface="Arial" panose="020B0604020202020204" pitchFamily="34" charset="0"/>
            </a:rPr>
            <a:t> 5 - </a:t>
          </a:r>
          <a:r>
            <a:rPr lang="es-ES" sz="1050" b="1" i="0" u="none" strike="noStrike">
              <a:solidFill>
                <a:schemeClr val="dk1"/>
              </a:solidFill>
              <a:effectLst/>
              <a:latin typeface="Arial" panose="020B0604020202020204" pitchFamily="34" charset="0"/>
              <a:ea typeface="+mn-ea"/>
              <a:cs typeface="Arial" panose="020B0604020202020204" pitchFamily="34" charset="0"/>
            </a:rPr>
            <a:t>PROPUESTA ECONÓMICA </a:t>
          </a:r>
          <a:r>
            <a:rPr lang="es-ES" sz="1050">
              <a:effectLst/>
              <a:latin typeface="Arial" panose="020B0604020202020204" pitchFamily="34" charset="0"/>
              <a:cs typeface="Arial" panose="020B0604020202020204" pitchFamily="34" charset="0"/>
            </a:rPr>
            <a:t> </a:t>
          </a:r>
          <a:endParaRPr lang="es-ES" sz="1050" b="0" i="0" u="none" strike="noStrike">
            <a:solidFill>
              <a:schemeClr val="dk1"/>
            </a:solidFill>
            <a:effectLst/>
            <a:latin typeface="Arial" panose="020B0604020202020204" pitchFamily="34" charset="0"/>
            <a:ea typeface="+mn-ea"/>
            <a:cs typeface="Arial" panose="020B0604020202020204" pitchFamily="34" charset="0"/>
          </a:endParaRPr>
        </a:p>
        <a:p>
          <a:pPr fontAlgn="b"/>
          <a:endParaRPr lang="es-ES" sz="1050" b="0" i="0" u="none" strike="noStrike">
            <a:solidFill>
              <a:schemeClr val="dk1"/>
            </a:solidFill>
            <a:effectLst/>
            <a:latin typeface="Arial" panose="020B0604020202020204" pitchFamily="34" charset="0"/>
            <a:ea typeface="+mn-ea"/>
            <a:cs typeface="Arial" panose="020B0604020202020204" pitchFamily="34" charset="0"/>
          </a:endParaRPr>
        </a:p>
        <a:p>
          <a:pPr fontAlgn="b"/>
          <a:endParaRPr lang="es-ES" sz="1050" b="0" i="0" u="none" strike="noStrike">
            <a:solidFill>
              <a:schemeClr val="dk1"/>
            </a:solidFill>
            <a:effectLst/>
            <a:latin typeface="Arial" panose="020B0604020202020204" pitchFamily="34" charset="0"/>
            <a:ea typeface="+mn-ea"/>
            <a:cs typeface="Arial" panose="020B0604020202020204" pitchFamily="34" charset="0"/>
          </a:endParaRPr>
        </a:p>
        <a:p>
          <a:pPr fontAlgn="b"/>
          <a:endParaRPr lang="es-ES" sz="1050" b="0" i="0" u="none" strike="noStrike">
            <a:solidFill>
              <a:schemeClr val="dk1"/>
            </a:solidFill>
            <a:effectLst/>
            <a:latin typeface="Arial" panose="020B0604020202020204" pitchFamily="34" charset="0"/>
            <a:ea typeface="+mn-ea"/>
            <a:cs typeface="Arial" panose="020B0604020202020204" pitchFamily="34" charset="0"/>
          </a:endParaRPr>
        </a:p>
        <a:p>
          <a:pPr fontAlgn="b"/>
          <a:r>
            <a:rPr lang="es-ES" sz="1050" b="0" i="0" u="none" strike="noStrike">
              <a:solidFill>
                <a:schemeClr val="dk1"/>
              </a:solidFill>
              <a:effectLst/>
              <a:latin typeface="Arial" panose="020B0604020202020204" pitchFamily="34" charset="0"/>
              <a:ea typeface="+mn-ea"/>
              <a:cs typeface="Arial" panose="020B0604020202020204" pitchFamily="34" charset="0"/>
            </a:rPr>
            <a:t>Ciudad y Fecha</a:t>
          </a:r>
          <a:r>
            <a:rPr lang="es-ES" sz="1050">
              <a:latin typeface="Arial" panose="020B0604020202020204" pitchFamily="34" charset="0"/>
              <a:cs typeface="Arial" panose="020B0604020202020204" pitchFamily="34" charset="0"/>
            </a:rPr>
            <a:t> </a:t>
          </a:r>
          <a:endParaRPr lang="es-ES" sz="1050" b="0" i="0" u="none" strike="noStrike">
            <a:solidFill>
              <a:schemeClr val="dk1"/>
            </a:solidFill>
            <a:effectLst/>
            <a:latin typeface="Arial" panose="020B0604020202020204" pitchFamily="34" charset="0"/>
            <a:ea typeface="+mn-ea"/>
            <a:cs typeface="Arial" panose="020B0604020202020204" pitchFamily="34" charset="0"/>
          </a:endParaRPr>
        </a:p>
        <a:p>
          <a:pPr fontAlgn="ctr"/>
          <a:endParaRPr lang="es-ES" sz="1050" b="0" i="0" u="none" strike="noStrike">
            <a:solidFill>
              <a:schemeClr val="dk1"/>
            </a:solidFill>
            <a:effectLst/>
            <a:latin typeface="Arial" panose="020B0604020202020204" pitchFamily="34" charset="0"/>
            <a:ea typeface="+mn-ea"/>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Señores</a:t>
          </a:r>
          <a:endParaRPr lang="es-CO" sz="1100">
            <a:solidFill>
              <a:schemeClr val="dk1"/>
            </a:solidFill>
            <a:effectLst/>
            <a:latin typeface="Arial" panose="020B0604020202020204" pitchFamily="34" charset="0"/>
            <a:ea typeface="+mn-ea"/>
            <a:cs typeface="Arial" panose="020B0604020202020204" pitchFamily="34" charset="0"/>
          </a:endParaRPr>
        </a:p>
        <a:p>
          <a:r>
            <a:rPr lang="es-ES" sz="1100" b="1">
              <a:solidFill>
                <a:schemeClr val="dk1"/>
              </a:solidFill>
              <a:effectLst/>
              <a:latin typeface="Arial" panose="020B0604020202020204" pitchFamily="34" charset="0"/>
              <a:ea typeface="+mn-ea"/>
              <a:cs typeface="Arial" panose="020B0604020202020204" pitchFamily="34" charset="0"/>
            </a:rPr>
            <a:t>Dirección Seccional de Administración Judicial de Medellín</a:t>
          </a:r>
          <a:r>
            <a:rPr lang="es-ES" sz="1100">
              <a:solidFill>
                <a:schemeClr val="dk1"/>
              </a:solidFill>
              <a:effectLst/>
              <a:latin typeface="Arial" panose="020B0604020202020204" pitchFamily="34" charset="0"/>
              <a:ea typeface="+mn-ea"/>
              <a:cs typeface="Arial" panose="020B0604020202020204" pitchFamily="34" charset="0"/>
            </a:rPr>
            <a:t/>
          </a:r>
          <a:br>
            <a:rPr lang="es-ES" sz="1100">
              <a:solidFill>
                <a:schemeClr val="dk1"/>
              </a:solidFill>
              <a:effectLst/>
              <a:latin typeface="Arial" panose="020B0604020202020204" pitchFamily="34" charset="0"/>
              <a:ea typeface="+mn-ea"/>
              <a:cs typeface="Arial" panose="020B0604020202020204" pitchFamily="34" charset="0"/>
            </a:rPr>
          </a:br>
          <a:r>
            <a:rPr lang="es-ES" sz="1100">
              <a:solidFill>
                <a:schemeClr val="dk1"/>
              </a:solidFill>
              <a:effectLst/>
              <a:latin typeface="Arial" panose="020B0604020202020204" pitchFamily="34" charset="0"/>
              <a:ea typeface="+mn-ea"/>
              <a:cs typeface="Arial" panose="020B0604020202020204" pitchFamily="34" charset="0"/>
            </a:rPr>
            <a:t>Carrera 52 No. 42 – 73. Despachos Judiciales “José Félix de Restrepo”</a:t>
          </a:r>
          <a:endParaRPr lang="es-CO" sz="1100">
            <a:solidFill>
              <a:schemeClr val="dk1"/>
            </a:solidFill>
            <a:effectLst/>
            <a:latin typeface="Arial" panose="020B0604020202020204" pitchFamily="34" charset="0"/>
            <a:ea typeface="+mn-ea"/>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Medellín (Ant.)</a:t>
          </a:r>
          <a:endParaRPr lang="es-CO" sz="1100">
            <a:solidFill>
              <a:schemeClr val="dk1"/>
            </a:solidFill>
            <a:effectLst/>
            <a:latin typeface="Arial" panose="020B0604020202020204" pitchFamily="34" charset="0"/>
            <a:ea typeface="+mn-ea"/>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 </a:t>
          </a:r>
          <a:endParaRPr lang="es-CO" sz="1100">
            <a:solidFill>
              <a:schemeClr val="dk1"/>
            </a:solidFill>
            <a:effectLst/>
            <a:latin typeface="Arial" panose="020B0604020202020204" pitchFamily="34" charset="0"/>
            <a:ea typeface="+mn-ea"/>
            <a:cs typeface="Arial" panose="020B0604020202020204" pitchFamily="34" charset="0"/>
          </a:endParaRPr>
        </a:p>
        <a:p>
          <a:r>
            <a:rPr lang="es-ES" sz="1100" b="1">
              <a:solidFill>
                <a:schemeClr val="dk1"/>
              </a:solidFill>
              <a:effectLst/>
              <a:latin typeface="Arial" panose="020B0604020202020204" pitchFamily="34" charset="0"/>
              <a:ea typeface="+mn-ea"/>
              <a:cs typeface="Arial" panose="020B0604020202020204" pitchFamily="34" charset="0"/>
            </a:rPr>
            <a:t>Referencia:</a:t>
          </a:r>
          <a:r>
            <a:rPr lang="es-ES" sz="1100">
              <a:solidFill>
                <a:schemeClr val="dk1"/>
              </a:solidFill>
              <a:effectLst/>
              <a:latin typeface="Arial" panose="020B0604020202020204" pitchFamily="34" charset="0"/>
              <a:ea typeface="+mn-ea"/>
              <a:cs typeface="Arial" panose="020B0604020202020204" pitchFamily="34" charset="0"/>
            </a:rPr>
            <a:t> Proceso de Selección Abreviada por Subasta Inversa SASI002-2024</a:t>
          </a:r>
          <a:endParaRPr lang="es-CO" sz="1100">
            <a:solidFill>
              <a:schemeClr val="dk1"/>
            </a:solidFill>
            <a:effectLst/>
            <a:latin typeface="Arial" panose="020B0604020202020204" pitchFamily="34" charset="0"/>
            <a:ea typeface="+mn-ea"/>
            <a:cs typeface="Arial" panose="020B0604020202020204" pitchFamily="34" charset="0"/>
          </a:endParaRPr>
        </a:p>
        <a:p>
          <a:r>
            <a:rPr lang="es-ES" sz="1100" b="1">
              <a:solidFill>
                <a:schemeClr val="dk1"/>
              </a:solidFill>
              <a:effectLst/>
              <a:latin typeface="Arial" panose="020B0604020202020204" pitchFamily="34" charset="0"/>
              <a:ea typeface="+mn-ea"/>
              <a:cs typeface="Arial" panose="020B0604020202020204" pitchFamily="34" charset="0"/>
            </a:rPr>
            <a:t>Objeto:</a:t>
          </a:r>
          <a:r>
            <a:rPr lang="es-ES" sz="1100">
              <a:solidFill>
                <a:schemeClr val="dk1"/>
              </a:solidFill>
              <a:effectLst/>
              <a:latin typeface="Arial" panose="020B0604020202020204" pitchFamily="34" charset="0"/>
              <a:ea typeface="+mn-ea"/>
              <a:cs typeface="Arial" panose="020B0604020202020204" pitchFamily="34" charset="0"/>
            </a:rPr>
            <a:t> Adquisiciones de materiales para el mantenimiento preventivo y correctivo de los Despachos Judiciales y/o Sedes Administrativas a cargo de la Dirección Seccional de Administración Judicial de Medellín.</a:t>
          </a:r>
          <a:endParaRPr lang="es-CO" sz="1100">
            <a:solidFill>
              <a:schemeClr val="dk1"/>
            </a:solidFill>
            <a:effectLst/>
            <a:latin typeface="Arial" panose="020B0604020202020204" pitchFamily="34" charset="0"/>
            <a:ea typeface="+mn-ea"/>
            <a:cs typeface="Arial" panose="020B0604020202020204" pitchFamily="34" charset="0"/>
          </a:endParaRPr>
        </a:p>
        <a:p>
          <a:pPr algn="r"/>
          <a:endParaRPr lang="es-ES" sz="1050" b="0" i="0" u="none" strike="noStrike">
            <a:solidFill>
              <a:schemeClr val="dk1"/>
            </a:solidFill>
            <a:effectLst/>
            <a:latin typeface="Arial" panose="020B0604020202020204" pitchFamily="34" charset="0"/>
            <a:ea typeface="+mn-ea"/>
            <a:cs typeface="Arial" panose="020B0604020202020204" pitchFamily="34" charset="0"/>
          </a:endParaRPr>
        </a:p>
        <a:p>
          <a:endParaRPr lang="es-ES" sz="1050" b="0" i="0" u="none" strike="noStrike">
            <a:solidFill>
              <a:schemeClr val="dk1"/>
            </a:solidFill>
            <a:effectLst/>
            <a:latin typeface="Arial" panose="020B0604020202020204" pitchFamily="34" charset="0"/>
            <a:ea typeface="+mn-ea"/>
            <a:cs typeface="Arial" panose="020B0604020202020204" pitchFamily="34" charset="0"/>
          </a:endParaRPr>
        </a:p>
        <a:p>
          <a:r>
            <a:rPr lang="es-ES" sz="1050" b="0" i="0" u="none" strike="noStrike">
              <a:solidFill>
                <a:schemeClr val="dk1"/>
              </a:solidFill>
              <a:effectLst/>
              <a:latin typeface="Arial" panose="020B0604020202020204" pitchFamily="34" charset="0"/>
              <a:ea typeface="+mn-ea"/>
              <a:cs typeface="Arial" panose="020B0604020202020204" pitchFamily="34" charset="0"/>
            </a:rPr>
            <a:t>Yo, _______________________, identificado con cedula de ciudadanía número ____________________ actuando como representante legal de _____________________________, con Nit número ______________, manifiesto que el valor de la propuesta económica se estima en la suma de $  __________________, discriminada de la siguiente forma:   </a:t>
          </a:r>
          <a:endParaRPr lang="es-CO" sz="1050">
            <a:latin typeface="Arial" panose="020B0604020202020204" pitchFamily="34" charset="0"/>
            <a:cs typeface="Arial" panose="020B0604020202020204" pitchFamily="34" charset="0"/>
          </a:endParaRPr>
        </a:p>
      </xdr:txBody>
    </xdr:sp>
    <xdr:clientData/>
  </xdr:twoCellAnchor>
  <xdr:twoCellAnchor editAs="oneCell">
    <xdr:from>
      <xdr:col>0</xdr:col>
      <xdr:colOff>0</xdr:colOff>
      <xdr:row>0</xdr:row>
      <xdr:rowOff>0</xdr:rowOff>
    </xdr:from>
    <xdr:to>
      <xdr:col>1</xdr:col>
      <xdr:colOff>1819275</xdr:colOff>
      <xdr:row>0</xdr:row>
      <xdr:rowOff>789305</xdr:rowOff>
    </xdr:to>
    <xdr:pic>
      <xdr:nvPicPr>
        <xdr:cNvPr id="3" name="Imagen 2" descr="Logo CSJ RGB_01">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390775" cy="789305"/>
        </a:xfrm>
        <a:prstGeom prst="rect">
          <a:avLst/>
        </a:prstGeom>
        <a:noFill/>
        <a:ln>
          <a:noFill/>
        </a:ln>
      </xdr:spPr>
    </xdr:pic>
    <xdr:clientData/>
  </xdr:twoCellAnchor>
  <xdr:twoCellAnchor>
    <xdr:from>
      <xdr:col>0</xdr:col>
      <xdr:colOff>0</xdr:colOff>
      <xdr:row>114</xdr:row>
      <xdr:rowOff>1</xdr:rowOff>
    </xdr:from>
    <xdr:to>
      <xdr:col>8</xdr:col>
      <xdr:colOff>28575</xdr:colOff>
      <xdr:row>153</xdr:row>
      <xdr:rowOff>95250</xdr:rowOff>
    </xdr:to>
    <xdr:sp macro="" textlink="">
      <xdr:nvSpPr>
        <xdr:cNvPr id="4" name="CuadroTexto 3">
          <a:extLst>
            <a:ext uri="{FF2B5EF4-FFF2-40B4-BE49-F238E27FC236}">
              <a16:creationId xmlns:a16="http://schemas.microsoft.com/office/drawing/2014/main" id="{00000000-0008-0000-0100-000004000000}"/>
            </a:ext>
          </a:extLst>
        </xdr:cNvPr>
        <xdr:cNvSpPr txBox="1"/>
      </xdr:nvSpPr>
      <xdr:spPr>
        <a:xfrm>
          <a:off x="0" y="59655076"/>
          <a:ext cx="11715750" cy="75342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es-CO" sz="1100" b="1" i="0">
              <a:solidFill>
                <a:schemeClr val="dk1"/>
              </a:solidFill>
              <a:effectLst/>
              <a:latin typeface="Arial" panose="020B0604020202020204" pitchFamily="34" charset="0"/>
              <a:ea typeface="+mn-ea"/>
              <a:cs typeface="Arial" panose="020B0604020202020204" pitchFamily="34" charset="0"/>
            </a:rPr>
            <a:t>Nota 1: </a:t>
          </a:r>
          <a:r>
            <a:rPr lang="es-CO" sz="1100" b="0" i="0">
              <a:solidFill>
                <a:schemeClr val="dk1"/>
              </a:solidFill>
              <a:effectLst/>
              <a:latin typeface="Arial" panose="020B0604020202020204" pitchFamily="34" charset="0"/>
              <a:ea typeface="+mn-ea"/>
              <a:cs typeface="Arial" panose="020B0604020202020204" pitchFamily="34" charset="0"/>
            </a:rPr>
            <a:t>Los proponentes no podrán exceder el </a:t>
          </a:r>
          <a:r>
            <a:rPr lang="es-CO" sz="1100" b="1" i="0">
              <a:solidFill>
                <a:schemeClr val="dk1"/>
              </a:solidFill>
              <a:effectLst/>
              <a:latin typeface="Arial" panose="020B0604020202020204" pitchFamily="34" charset="0"/>
              <a:ea typeface="+mn-ea"/>
              <a:cs typeface="Arial" panose="020B0604020202020204" pitchFamily="34" charset="0"/>
            </a:rPr>
            <a:t>VALOR UNITARIO PROMEDIO (ANTES DE IVA) DE CADA ÍTEM, </a:t>
          </a:r>
          <a:r>
            <a:rPr lang="es-CO" sz="1100" b="0" i="0">
              <a:solidFill>
                <a:schemeClr val="dk1"/>
              </a:solidFill>
              <a:effectLst/>
              <a:latin typeface="Arial" panose="020B0604020202020204" pitchFamily="34" charset="0"/>
              <a:ea typeface="+mn-ea"/>
              <a:cs typeface="Arial" panose="020B0604020202020204" pitchFamily="34" charset="0"/>
            </a:rPr>
            <a:t>ni el valor del presupuesto oficial establecido en el estudio de mercado, so pena de rechazo. </a:t>
          </a:r>
          <a:r>
            <a:rPr lang="es-CO" sz="1100" b="1" i="0" u="sng">
              <a:solidFill>
                <a:schemeClr val="dk1"/>
              </a:solidFill>
              <a:effectLst/>
              <a:latin typeface="Arial" panose="020B0604020202020204" pitchFamily="34" charset="0"/>
              <a:ea typeface="+mn-ea"/>
              <a:cs typeface="Arial" panose="020B0604020202020204" pitchFamily="34" charset="0"/>
            </a:rPr>
            <a:t>En todo caso la propuesta económica será evaluada con el precio unitario antes de IVA</a:t>
          </a:r>
          <a:r>
            <a:rPr lang="es-CO" sz="1100" b="0" i="0">
              <a:solidFill>
                <a:schemeClr val="dk1"/>
              </a:solidFill>
              <a:effectLst/>
              <a:latin typeface="Arial" panose="020B0604020202020204" pitchFamily="34" charset="0"/>
              <a:ea typeface="+mn-ea"/>
              <a:cs typeface="Arial" panose="020B0604020202020204" pitchFamily="34" charset="0"/>
            </a:rPr>
            <a:t> </a:t>
          </a:r>
        </a:p>
        <a:p>
          <a:pPr rtl="0" fontAlgn="base"/>
          <a:r>
            <a:rPr lang="es-CO" sz="1100" b="0" i="0">
              <a:solidFill>
                <a:schemeClr val="dk1"/>
              </a:solidFill>
              <a:effectLst/>
              <a:latin typeface="Arial" panose="020B0604020202020204" pitchFamily="34" charset="0"/>
              <a:ea typeface="+mn-ea"/>
              <a:cs typeface="Arial" panose="020B0604020202020204" pitchFamily="34" charset="0"/>
            </a:rPr>
            <a:t> </a:t>
          </a:r>
        </a:p>
        <a:p>
          <a:pPr rtl="0" fontAlgn="base"/>
          <a:r>
            <a:rPr lang="es-CO" sz="1100" b="0" i="0">
              <a:solidFill>
                <a:schemeClr val="dk1"/>
              </a:solidFill>
              <a:effectLst/>
              <a:latin typeface="Arial" panose="020B0604020202020204" pitchFamily="34" charset="0"/>
              <a:ea typeface="+mn-ea"/>
              <a:cs typeface="Arial" panose="020B0604020202020204" pitchFamily="34" charset="0"/>
            </a:rPr>
            <a:t>En todo caso el valor ofertado más el impuesto al valor agregado a que haya lugar dependiendo del régimen aplicable, no podrá superar el presupuesto oficial (Precio Estimado) establecido para la contratación. </a:t>
          </a:r>
        </a:p>
        <a:p>
          <a:pPr rtl="0" fontAlgn="base"/>
          <a:r>
            <a:rPr lang="es-CO" sz="1100" b="0" i="0">
              <a:solidFill>
                <a:schemeClr val="dk1"/>
              </a:solidFill>
              <a:effectLst/>
              <a:latin typeface="Arial" panose="020B0604020202020204" pitchFamily="34" charset="0"/>
              <a:ea typeface="+mn-ea"/>
              <a:cs typeface="Arial" panose="020B0604020202020204" pitchFamily="34" charset="0"/>
            </a:rPr>
            <a:t> </a:t>
          </a:r>
        </a:p>
        <a:p>
          <a:pPr rtl="0" fontAlgn="base"/>
          <a:r>
            <a:rPr lang="es-CO" sz="1100" b="0" i="0" u="none" strike="noStrike">
              <a:solidFill>
                <a:schemeClr val="dk1"/>
              </a:solidFill>
              <a:effectLst/>
              <a:latin typeface="Arial" panose="020B0604020202020204" pitchFamily="34" charset="0"/>
              <a:ea typeface="+mn-ea"/>
              <a:cs typeface="Arial" panose="020B0604020202020204" pitchFamily="34" charset="0"/>
            </a:rPr>
            <a:t>En todo caso, en la plataforma SECOP II, en el sobre 2, económico, el valor se deberá calcular con IVA Incluido, así mismo serán los lances en la subasta, en el cual el proponente deberá calcularlo.</a:t>
          </a:r>
          <a:r>
            <a:rPr lang="es-CO" sz="1100" b="0" i="0">
              <a:solidFill>
                <a:schemeClr val="dk1"/>
              </a:solidFill>
              <a:effectLst/>
              <a:latin typeface="Arial" panose="020B0604020202020204" pitchFamily="34" charset="0"/>
              <a:ea typeface="+mn-ea"/>
              <a:cs typeface="Arial" panose="020B0604020202020204" pitchFamily="34" charset="0"/>
            </a:rPr>
            <a:t> </a:t>
          </a:r>
        </a:p>
        <a:p>
          <a:pPr rtl="0" fontAlgn="base"/>
          <a:r>
            <a:rPr lang="es-CO" sz="1100" b="0" i="0">
              <a:solidFill>
                <a:schemeClr val="dk1"/>
              </a:solidFill>
              <a:effectLst/>
              <a:latin typeface="Arial" panose="020B0604020202020204" pitchFamily="34" charset="0"/>
              <a:ea typeface="+mn-ea"/>
              <a:cs typeface="Arial" panose="020B0604020202020204" pitchFamily="34" charset="0"/>
            </a:rPr>
            <a:t> </a:t>
          </a:r>
        </a:p>
        <a:p>
          <a:pPr rtl="0" fontAlgn="base"/>
          <a:r>
            <a:rPr lang="es-CO" sz="1100" b="1" i="0">
              <a:solidFill>
                <a:schemeClr val="dk1"/>
              </a:solidFill>
              <a:effectLst/>
              <a:latin typeface="Arial" panose="020B0604020202020204" pitchFamily="34" charset="0"/>
              <a:ea typeface="+mn-ea"/>
              <a:cs typeface="Arial" panose="020B0604020202020204" pitchFamily="34" charset="0"/>
            </a:rPr>
            <a:t>Nota 2: </a:t>
          </a:r>
          <a:r>
            <a:rPr lang="es-CO" sz="1100" b="0" i="0">
              <a:solidFill>
                <a:schemeClr val="dk1"/>
              </a:solidFill>
              <a:effectLst/>
              <a:latin typeface="Arial" panose="020B0604020202020204" pitchFamily="34" charset="0"/>
              <a:ea typeface="+mn-ea"/>
              <a:cs typeface="Arial" panose="020B0604020202020204" pitchFamily="34" charset="0"/>
            </a:rPr>
            <a:t>El contrato se celebrará por el valor total del presupuesto oficial (los valores resultantes en la Subasta Inversa), incluido el valor del IVA y las demás contribuciones de ley, la diferencia entre el presupuesto oficial del contrato y el resultante del menor lance serán para el incremento de mayores cantidades según la necesidades de la entidad y será determinada por el componente técnico previo al acto administrativa de adjudicación. En todo caso, la diferencia en cuanto a la aproximación más cercana al presupuesto oficial será liberado del CDP en el Acto Administrativo de Adjudicación </a:t>
          </a:r>
        </a:p>
        <a:p>
          <a:pPr rtl="0" fontAlgn="base"/>
          <a:r>
            <a:rPr lang="es-CO" sz="1100" b="0" i="0">
              <a:solidFill>
                <a:schemeClr val="dk1"/>
              </a:solidFill>
              <a:effectLst/>
              <a:latin typeface="Arial" panose="020B0604020202020204" pitchFamily="34" charset="0"/>
              <a:ea typeface="+mn-ea"/>
              <a:cs typeface="Arial" panose="020B0604020202020204" pitchFamily="34" charset="0"/>
            </a:rPr>
            <a:t> </a:t>
          </a:r>
        </a:p>
        <a:p>
          <a:pPr rtl="0" fontAlgn="base"/>
          <a:r>
            <a:rPr lang="es-CO" sz="1100" b="1" i="0">
              <a:solidFill>
                <a:schemeClr val="dk1"/>
              </a:solidFill>
              <a:effectLst/>
              <a:latin typeface="Arial" panose="020B0604020202020204" pitchFamily="34" charset="0"/>
              <a:ea typeface="+mn-ea"/>
              <a:cs typeface="Arial" panose="020B0604020202020204" pitchFamily="34" charset="0"/>
            </a:rPr>
            <a:t>Nota 3: </a:t>
          </a:r>
          <a:r>
            <a:rPr lang="es-CO" sz="1100" b="0" i="0">
              <a:solidFill>
                <a:schemeClr val="dk1"/>
              </a:solidFill>
              <a:effectLst/>
              <a:latin typeface="Arial" panose="020B0604020202020204" pitchFamily="34" charset="0"/>
              <a:ea typeface="+mn-ea"/>
              <a:cs typeface="Arial" panose="020B0604020202020204" pitchFamily="34" charset="0"/>
            </a:rPr>
            <a:t>Para la presentación del precio inicial por parte del oferente, se deberá tener en cuenta que los precios ofrecidos deberán ser en pesos colombianos, presentando cifras enteras, tanto en los precios unitarios como totales, incluyendo todos los conceptos relacionados con el objeto de la presente contratación. Los demás conceptos no previstos en la oferta no serán asumidos por la entidad.  </a:t>
          </a:r>
        </a:p>
        <a:p>
          <a:pPr rtl="0" fontAlgn="base"/>
          <a:r>
            <a:rPr lang="es-CO" sz="1100" b="0" i="0">
              <a:solidFill>
                <a:schemeClr val="dk1"/>
              </a:solidFill>
              <a:effectLst/>
              <a:latin typeface="Arial" panose="020B0604020202020204" pitchFamily="34" charset="0"/>
              <a:ea typeface="+mn-ea"/>
              <a:cs typeface="Arial" panose="020B0604020202020204" pitchFamily="34" charset="0"/>
            </a:rPr>
            <a:t>Los valores contenidos en la propuesta económica deberán presentarse sin decimales; por lo cual, en caso de presentarse esta situación, la entidad procederá a aproximar al número entero más cercano. </a:t>
          </a:r>
        </a:p>
        <a:p>
          <a:pPr rtl="0" fontAlgn="base"/>
          <a:r>
            <a:rPr lang="es-CO" sz="1100" b="1" i="0">
              <a:solidFill>
                <a:schemeClr val="dk1"/>
              </a:solidFill>
              <a:effectLst/>
              <a:latin typeface="Arial" panose="020B0604020202020204" pitchFamily="34" charset="0"/>
              <a:ea typeface="+mn-ea"/>
              <a:cs typeface="Arial" panose="020B0604020202020204" pitchFamily="34" charset="0"/>
            </a:rPr>
            <a:t>Nota 4:</a:t>
          </a:r>
          <a:r>
            <a:rPr lang="es-CO" sz="1100" b="0" i="0">
              <a:solidFill>
                <a:schemeClr val="dk1"/>
              </a:solidFill>
              <a:effectLst/>
              <a:latin typeface="Arial" panose="020B0604020202020204" pitchFamily="34" charset="0"/>
              <a:ea typeface="+mn-ea"/>
              <a:cs typeface="Arial" panose="020B0604020202020204" pitchFamily="34" charset="0"/>
            </a:rPr>
            <a:t> En caso de presentarse errores aritméticos en la oferta económica de los proponentes, el proponente aceptará que la entidad proceda a su corrección y, para todos los efectos, se tendrá en cuenta el valor corregido. </a:t>
          </a:r>
        </a:p>
        <a:p>
          <a:pPr rtl="0" fontAlgn="base"/>
          <a:r>
            <a:rPr lang="es-CO" sz="1100" b="0" i="0">
              <a:solidFill>
                <a:schemeClr val="dk1"/>
              </a:solidFill>
              <a:effectLst/>
              <a:latin typeface="Arial" panose="020B0604020202020204" pitchFamily="34" charset="0"/>
              <a:ea typeface="+mn-ea"/>
              <a:cs typeface="Arial" panose="020B0604020202020204" pitchFamily="34" charset="0"/>
            </a:rPr>
            <a:t> </a:t>
          </a:r>
        </a:p>
        <a:p>
          <a:pPr rtl="0" fontAlgn="base"/>
          <a:r>
            <a:rPr lang="es-CO" sz="1100" b="1" i="0">
              <a:solidFill>
                <a:schemeClr val="dk1"/>
              </a:solidFill>
              <a:effectLst/>
              <a:latin typeface="Arial" panose="020B0604020202020204" pitchFamily="34" charset="0"/>
              <a:ea typeface="+mn-ea"/>
              <a:cs typeface="Arial" panose="020B0604020202020204" pitchFamily="34" charset="0"/>
            </a:rPr>
            <a:t>Sera rechazada la oferta cuando</a:t>
          </a:r>
          <a:r>
            <a:rPr lang="es-CO" sz="1100" b="0" i="0">
              <a:solidFill>
                <a:schemeClr val="dk1"/>
              </a:solidFill>
              <a:effectLst/>
              <a:latin typeface="Arial" panose="020B0604020202020204" pitchFamily="34" charset="0"/>
              <a:ea typeface="+mn-ea"/>
              <a:cs typeface="Arial" panose="020B0604020202020204" pitchFamily="34" charset="0"/>
            </a:rPr>
            <a:t>, una vez hecha la corrección por trascripción y/o aritmética, si a ello hubiere lugar, </a:t>
          </a:r>
          <a:r>
            <a:rPr lang="es-CO" sz="1100" b="0" i="0" u="sng">
              <a:solidFill>
                <a:schemeClr val="dk1"/>
              </a:solidFill>
              <a:effectLst/>
              <a:latin typeface="Arial" panose="020B0604020202020204" pitchFamily="34" charset="0"/>
              <a:ea typeface="+mn-ea"/>
              <a:cs typeface="Arial" panose="020B0604020202020204" pitchFamily="34" charset="0"/>
            </a:rPr>
            <a:t>la diferencia, en valor absoluto, entre el valor presentado y el nuevo valor corregido supere el uno por ciento (1%) con respecto al valor total presentado en la propuesta,</a:t>
          </a:r>
          <a:r>
            <a:rPr lang="es-CO" sz="1100" b="0" i="0">
              <a:solidFill>
                <a:schemeClr val="dk1"/>
              </a:solidFill>
              <a:effectLst/>
              <a:latin typeface="Arial" panose="020B0604020202020204" pitchFamily="34" charset="0"/>
              <a:ea typeface="+mn-ea"/>
              <a:cs typeface="Arial" panose="020B0604020202020204" pitchFamily="34" charset="0"/>
            </a:rPr>
            <a:t> ya que dicha corrección impacte el valor final de la oferta. </a:t>
          </a:r>
        </a:p>
        <a:p>
          <a:pPr rtl="0" fontAlgn="base"/>
          <a:r>
            <a:rPr lang="es-CO" sz="1100" b="0" i="0">
              <a:solidFill>
                <a:schemeClr val="dk1"/>
              </a:solidFill>
              <a:effectLst/>
              <a:latin typeface="Arial" panose="020B0604020202020204" pitchFamily="34" charset="0"/>
              <a:ea typeface="+mn-ea"/>
              <a:cs typeface="Arial" panose="020B0604020202020204" pitchFamily="34" charset="0"/>
            </a:rPr>
            <a:t> </a:t>
          </a:r>
        </a:p>
        <a:p>
          <a:pPr rtl="0" fontAlgn="base"/>
          <a:r>
            <a:rPr lang="es-CO" sz="1100" b="1" i="0">
              <a:solidFill>
                <a:schemeClr val="dk1"/>
              </a:solidFill>
              <a:effectLst/>
              <a:latin typeface="Arial" panose="020B0604020202020204" pitchFamily="34" charset="0"/>
              <a:ea typeface="+mn-ea"/>
              <a:cs typeface="Arial" panose="020B0604020202020204" pitchFamily="34" charset="0"/>
            </a:rPr>
            <a:t>Nota 5:</a:t>
          </a:r>
          <a:r>
            <a:rPr lang="es-CO" sz="1100" b="0" i="0">
              <a:solidFill>
                <a:schemeClr val="dk1"/>
              </a:solidFill>
              <a:effectLst/>
              <a:latin typeface="Arial" panose="020B0604020202020204" pitchFamily="34" charset="0"/>
              <a:ea typeface="+mn-ea"/>
              <a:cs typeface="Arial" panose="020B0604020202020204" pitchFamily="34" charset="0"/>
            </a:rPr>
            <a:t> Se analizará la artificialidad de los precios de cada uno de los ítems del contrato, de acuerdo con lo establecido en la guía G-MOAB-01 “Guía para el manejo de ofertas artificialmente bajas en Procesos de Contratación”, expedida por Colombia Compra Eficiente. </a:t>
          </a:r>
        </a:p>
        <a:p>
          <a:r>
            <a:rPr lang="es-ES" sz="1100">
              <a:solidFill>
                <a:schemeClr val="dk1"/>
              </a:solidFill>
              <a:effectLst/>
              <a:latin typeface="Arial" panose="020B0604020202020204" pitchFamily="34" charset="0"/>
              <a:ea typeface="+mn-ea"/>
              <a:cs typeface="Arial" panose="020B0604020202020204" pitchFamily="34" charset="0"/>
            </a:rPr>
            <a:t> </a:t>
          </a:r>
          <a:endParaRPr lang="es-CO" sz="1100">
            <a:solidFill>
              <a:schemeClr val="dk1"/>
            </a:solidFill>
            <a:effectLst/>
            <a:latin typeface="Arial" panose="020B0604020202020204" pitchFamily="34" charset="0"/>
            <a:ea typeface="+mn-ea"/>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Atentamente,</a:t>
          </a:r>
          <a:endParaRPr lang="es-CO" sz="1100">
            <a:solidFill>
              <a:schemeClr val="dk1"/>
            </a:solidFill>
            <a:effectLst/>
            <a:latin typeface="Arial" panose="020B0604020202020204" pitchFamily="34" charset="0"/>
            <a:ea typeface="+mn-ea"/>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 </a:t>
          </a:r>
          <a:endParaRPr lang="es-CO" sz="1100">
            <a:solidFill>
              <a:schemeClr val="dk1"/>
            </a:solidFill>
            <a:effectLst/>
            <a:latin typeface="Arial" panose="020B0604020202020204" pitchFamily="34" charset="0"/>
            <a:ea typeface="+mn-ea"/>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Nombre del proponente o de su Representante Legal</a:t>
          </a:r>
          <a:endParaRPr lang="es-CO" sz="1100">
            <a:solidFill>
              <a:schemeClr val="dk1"/>
            </a:solidFill>
            <a:effectLst/>
            <a:latin typeface="Arial" panose="020B0604020202020204" pitchFamily="34" charset="0"/>
            <a:ea typeface="+mn-ea"/>
            <a:cs typeface="Arial" panose="020B0604020202020204" pitchFamily="34" charset="0"/>
          </a:endParaRPr>
        </a:p>
        <a:p>
          <a:endParaRPr lang="es-ES" sz="1100">
            <a:solidFill>
              <a:schemeClr val="dk1"/>
            </a:solidFill>
            <a:effectLst/>
            <a:latin typeface="Arial" panose="020B0604020202020204" pitchFamily="34" charset="0"/>
            <a:ea typeface="+mn-ea"/>
            <a:cs typeface="Arial" panose="020B0604020202020204" pitchFamily="34" charset="0"/>
          </a:endParaRPr>
        </a:p>
        <a:p>
          <a:endParaRPr lang="es-ES" sz="1100">
            <a:solidFill>
              <a:schemeClr val="dk1"/>
            </a:solidFill>
            <a:effectLst/>
            <a:latin typeface="Arial" panose="020B0604020202020204" pitchFamily="34" charset="0"/>
            <a:ea typeface="+mn-ea"/>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________________________________</a:t>
          </a:r>
          <a:endParaRPr lang="es-CO" sz="1100">
            <a:solidFill>
              <a:schemeClr val="dk1"/>
            </a:solidFill>
            <a:effectLst/>
            <a:latin typeface="Arial" panose="020B0604020202020204" pitchFamily="34" charset="0"/>
            <a:ea typeface="+mn-ea"/>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 </a:t>
          </a:r>
          <a:endParaRPr lang="es-CO" sz="1100">
            <a:solidFill>
              <a:schemeClr val="dk1"/>
            </a:solidFill>
            <a:effectLst/>
            <a:latin typeface="Arial" panose="020B0604020202020204" pitchFamily="34" charset="0"/>
            <a:ea typeface="+mn-ea"/>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C.C. N°: _________________________ de __________________ (anexar copia)</a:t>
          </a:r>
          <a:endParaRPr lang="es-CO" sz="1100">
            <a:solidFill>
              <a:schemeClr val="dk1"/>
            </a:solidFill>
            <a:effectLst/>
            <a:latin typeface="Arial" panose="020B0604020202020204" pitchFamily="34" charset="0"/>
            <a:ea typeface="+mn-ea"/>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 </a:t>
          </a:r>
          <a:endParaRPr lang="es-CO" sz="1100">
            <a:solidFill>
              <a:schemeClr val="dk1"/>
            </a:solidFill>
            <a:effectLst/>
            <a:latin typeface="Arial" panose="020B0604020202020204" pitchFamily="34" charset="0"/>
            <a:ea typeface="+mn-ea"/>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N° del NIT (consorcio o unión temporal o de la(s) firma(s):_____________Anexar copia(s)</a:t>
          </a:r>
          <a:endParaRPr lang="es-CO" sz="1100">
            <a:solidFill>
              <a:schemeClr val="dk1"/>
            </a:solidFill>
            <a:effectLst/>
            <a:latin typeface="Arial" panose="020B0604020202020204" pitchFamily="34" charset="0"/>
            <a:ea typeface="+mn-ea"/>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 </a:t>
          </a:r>
          <a:endParaRPr lang="es-CO" sz="1100">
            <a:solidFill>
              <a:schemeClr val="dk1"/>
            </a:solidFill>
            <a:effectLst/>
            <a:latin typeface="Arial" panose="020B0604020202020204" pitchFamily="34" charset="0"/>
            <a:ea typeface="+mn-ea"/>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Dirección: ______________________________________</a:t>
          </a:r>
          <a:endParaRPr lang="es-CO" sz="1100">
            <a:solidFill>
              <a:schemeClr val="dk1"/>
            </a:solidFill>
            <a:effectLst/>
            <a:latin typeface="Arial" panose="020B0604020202020204" pitchFamily="34" charset="0"/>
            <a:ea typeface="+mn-ea"/>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Telefax: _______________________</a:t>
          </a:r>
          <a:endParaRPr lang="es-CO" sz="1100">
            <a:solidFill>
              <a:schemeClr val="dk1"/>
            </a:solidFill>
            <a:effectLst/>
            <a:latin typeface="Arial" panose="020B0604020202020204" pitchFamily="34" charset="0"/>
            <a:ea typeface="+mn-ea"/>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Ciudad: ___________________</a:t>
          </a:r>
          <a:endParaRPr lang="es-CO" sz="1100">
            <a:solidFill>
              <a:schemeClr val="dk1"/>
            </a:solidFill>
            <a:effectLst/>
            <a:latin typeface="Arial" panose="020B0604020202020204" pitchFamily="34" charset="0"/>
            <a:ea typeface="+mn-ea"/>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E mail ________________________</a:t>
          </a:r>
          <a:endParaRPr lang="es-CO" sz="1100">
            <a:solidFill>
              <a:schemeClr val="dk1"/>
            </a:solidFill>
            <a:effectLst/>
            <a:latin typeface="Arial" panose="020B0604020202020204" pitchFamily="34" charset="0"/>
            <a:ea typeface="+mn-ea"/>
            <a:cs typeface="Arial" panose="020B0604020202020204" pitchFamily="34" charset="0"/>
          </a:endParaRPr>
        </a:p>
        <a:p>
          <a:endParaRPr lang="es-ES" sz="1100">
            <a:solidFill>
              <a:schemeClr val="dk1"/>
            </a:solidFill>
            <a:effectLst/>
            <a:latin typeface="Arial" panose="020B0604020202020204" pitchFamily="34" charset="0"/>
            <a:ea typeface="+mn-ea"/>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_____________________________________________________</a:t>
          </a:r>
          <a:endParaRPr lang="es-CO" sz="1100">
            <a:solidFill>
              <a:schemeClr val="dk1"/>
            </a:solidFill>
            <a:effectLst/>
            <a:latin typeface="Arial" panose="020B0604020202020204" pitchFamily="34" charset="0"/>
            <a:ea typeface="+mn-ea"/>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NOMBRE DEL PROPONENTE O DE SU REPRESENTANTE LEGAL</a:t>
          </a:r>
          <a:endParaRPr lang="es-CO" sz="1100">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133350</xdr:colOff>
      <xdr:row>0</xdr:row>
      <xdr:rowOff>180975</xdr:rowOff>
    </xdr:from>
    <xdr:to>
      <xdr:col>4</xdr:col>
      <xdr:colOff>1143000</xdr:colOff>
      <xdr:row>18</xdr:row>
      <xdr:rowOff>47625</xdr:rowOff>
    </xdr:to>
    <xdr:sp macro="" textlink="">
      <xdr:nvSpPr>
        <xdr:cNvPr id="2" name="CuadroTexto 1">
          <a:extLst>
            <a:ext uri="{FF2B5EF4-FFF2-40B4-BE49-F238E27FC236}">
              <a16:creationId xmlns:a16="http://schemas.microsoft.com/office/drawing/2014/main" id="{00000000-0008-0000-0300-000002000000}"/>
            </a:ext>
          </a:extLst>
        </xdr:cNvPr>
        <xdr:cNvSpPr txBox="1"/>
      </xdr:nvSpPr>
      <xdr:spPr>
        <a:xfrm>
          <a:off x="133350" y="180975"/>
          <a:ext cx="8848725" cy="447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r>
            <a:rPr lang="es-ES" sz="1100" b="1" i="0" u="none" strike="noStrike">
              <a:solidFill>
                <a:schemeClr val="dk1"/>
              </a:solidFill>
              <a:effectLst/>
              <a:latin typeface="+mn-lt"/>
              <a:ea typeface="+mn-ea"/>
              <a:cs typeface="+mn-cs"/>
            </a:rPr>
            <a:t>ANEXO 4</a:t>
          </a:r>
          <a:r>
            <a:rPr lang="es-ES">
              <a:effectLst/>
            </a:rPr>
            <a:t> </a:t>
          </a:r>
        </a:p>
        <a:p>
          <a:pPr algn="ctr" fontAlgn="b"/>
          <a:r>
            <a:rPr lang="es-ES" sz="1100" b="1" i="0" u="none" strike="noStrike">
              <a:solidFill>
                <a:schemeClr val="dk1"/>
              </a:solidFill>
              <a:effectLst/>
              <a:latin typeface="+mn-lt"/>
              <a:ea typeface="+mn-ea"/>
              <a:cs typeface="+mn-cs"/>
            </a:rPr>
            <a:t>PROPUESTA ECONÓMICA </a:t>
          </a:r>
          <a:r>
            <a:rPr lang="es-ES">
              <a:effectLst/>
            </a:rPr>
            <a:t> </a:t>
          </a:r>
          <a:endParaRPr lang="es-ES" sz="1100" b="0" i="0" u="none" strike="noStrike">
            <a:solidFill>
              <a:schemeClr val="dk1"/>
            </a:solidFill>
            <a:effectLst/>
            <a:latin typeface="+mn-lt"/>
            <a:ea typeface="+mn-ea"/>
            <a:cs typeface="+mn-cs"/>
          </a:endParaRPr>
        </a:p>
        <a:p>
          <a:pPr fontAlgn="b"/>
          <a:endParaRPr lang="es-ES" sz="1100" b="0" i="0" u="none" strike="noStrike">
            <a:solidFill>
              <a:schemeClr val="dk1"/>
            </a:solidFill>
            <a:effectLst/>
            <a:latin typeface="+mn-lt"/>
            <a:ea typeface="+mn-ea"/>
            <a:cs typeface="+mn-cs"/>
          </a:endParaRPr>
        </a:p>
        <a:p>
          <a:pPr fontAlgn="b"/>
          <a:r>
            <a:rPr lang="es-ES" sz="1100" b="0" i="0" u="none" strike="noStrike">
              <a:solidFill>
                <a:schemeClr val="dk1"/>
              </a:solidFill>
              <a:effectLst/>
              <a:latin typeface="+mn-lt"/>
              <a:ea typeface="+mn-ea"/>
              <a:cs typeface="+mn-cs"/>
            </a:rPr>
            <a:t>Ciudad y Fecha</a:t>
          </a:r>
          <a:r>
            <a:rPr lang="es-ES"/>
            <a:t> </a:t>
          </a:r>
          <a:endParaRPr lang="es-ES" sz="1100" b="0" i="0" u="none" strike="noStrike">
            <a:solidFill>
              <a:schemeClr val="dk1"/>
            </a:solidFill>
            <a:effectLst/>
            <a:latin typeface="+mn-lt"/>
            <a:ea typeface="+mn-ea"/>
            <a:cs typeface="+mn-cs"/>
          </a:endParaRPr>
        </a:p>
        <a:p>
          <a:pPr fontAlgn="ctr"/>
          <a:endParaRPr lang="es-ES" sz="1100" b="0" i="0" u="none" strike="noStrike">
            <a:solidFill>
              <a:schemeClr val="dk1"/>
            </a:solidFill>
            <a:effectLst/>
            <a:latin typeface="+mn-lt"/>
            <a:ea typeface="+mn-ea"/>
            <a:cs typeface="+mn-cs"/>
          </a:endParaRPr>
        </a:p>
        <a:p>
          <a:pPr fontAlgn="ctr"/>
          <a:endParaRPr lang="es-ES" sz="1100" b="0" i="0" u="none" strike="noStrike">
            <a:solidFill>
              <a:schemeClr val="dk1"/>
            </a:solidFill>
            <a:effectLst/>
            <a:latin typeface="+mn-lt"/>
            <a:ea typeface="+mn-ea"/>
            <a:cs typeface="+mn-cs"/>
          </a:endParaRPr>
        </a:p>
        <a:p>
          <a:pPr fontAlgn="ctr"/>
          <a:r>
            <a:rPr lang="es-ES" sz="1100" b="0" i="0" u="none" strike="noStrike">
              <a:solidFill>
                <a:schemeClr val="dk1"/>
              </a:solidFill>
              <a:effectLst/>
              <a:latin typeface="+mn-lt"/>
              <a:ea typeface="+mn-ea"/>
              <a:cs typeface="+mn-cs"/>
            </a:rPr>
            <a:t>Señores: </a:t>
          </a:r>
        </a:p>
        <a:p>
          <a:pPr fontAlgn="ctr"/>
          <a:r>
            <a:rPr lang="es-ES" sz="1100" b="1" i="0" u="none" strike="noStrike">
              <a:solidFill>
                <a:schemeClr val="dk1"/>
              </a:solidFill>
              <a:effectLst/>
              <a:latin typeface="+mn-lt"/>
              <a:ea typeface="+mn-ea"/>
              <a:cs typeface="+mn-cs"/>
            </a:rPr>
            <a:t>DIRECCIÓN SECCIONAL DE ADMINISTRACIÓN JUDICIAL MEDELLÍN </a:t>
          </a:r>
        </a:p>
        <a:p>
          <a:pPr fontAlgn="ctr"/>
          <a:r>
            <a:rPr lang="es-ES" sz="1100" b="0" i="0" u="none" strike="noStrike">
              <a:solidFill>
                <a:schemeClr val="dk1"/>
              </a:solidFill>
              <a:effectLst/>
              <a:latin typeface="+mn-lt"/>
              <a:ea typeface="+mn-ea"/>
              <a:cs typeface="+mn-cs"/>
            </a:rPr>
            <a:t>Medellín, Antioquia </a:t>
          </a:r>
        </a:p>
        <a:p>
          <a:endParaRPr lang="es-ES" sz="1100" b="1" i="0" u="none" strike="noStrike">
            <a:solidFill>
              <a:schemeClr val="dk1"/>
            </a:solidFill>
            <a:effectLst/>
            <a:latin typeface="+mn-lt"/>
            <a:ea typeface="+mn-ea"/>
            <a:cs typeface="+mn-cs"/>
          </a:endParaRPr>
        </a:p>
        <a:p>
          <a:endParaRPr lang="es-ES" sz="1100" b="1" i="0" u="none" strike="noStrike">
            <a:solidFill>
              <a:schemeClr val="dk1"/>
            </a:solidFill>
            <a:effectLst/>
            <a:latin typeface="+mn-lt"/>
            <a:ea typeface="+mn-ea"/>
            <a:cs typeface="+mn-cs"/>
          </a:endParaRPr>
        </a:p>
        <a:p>
          <a:r>
            <a:rPr lang="es-ES" sz="1100" b="1" i="0" u="none" strike="noStrike">
              <a:solidFill>
                <a:schemeClr val="dk1"/>
              </a:solidFill>
              <a:effectLst/>
              <a:latin typeface="+mn-lt"/>
              <a:ea typeface="+mn-ea"/>
              <a:cs typeface="+mn-cs"/>
            </a:rPr>
            <a:t>REFERENCIA: Proceso de Selección por</a:t>
          </a:r>
          <a:r>
            <a:rPr lang="es-ES" sz="1100" b="1" i="0" u="none" strike="noStrike" baseline="0">
              <a:solidFill>
                <a:schemeClr val="dk1"/>
              </a:solidFill>
              <a:effectLst/>
              <a:latin typeface="+mn-lt"/>
              <a:ea typeface="+mn-ea"/>
              <a:cs typeface="+mn-cs"/>
            </a:rPr>
            <a:t> licitacion publica </a:t>
          </a:r>
          <a:r>
            <a:rPr lang="es-ES" sz="1100" b="1" i="0" u="none" strike="noStrike">
              <a:solidFill>
                <a:schemeClr val="dk1"/>
              </a:solidFill>
              <a:effectLst/>
              <a:latin typeface="+mn-lt"/>
              <a:ea typeface="+mn-ea"/>
              <a:cs typeface="+mn-cs"/>
            </a:rPr>
            <a:t>Número ___________________</a:t>
          </a:r>
          <a:r>
            <a:rPr lang="es-ES" sz="1100" b="0" i="0" u="none" strike="noStrike">
              <a:solidFill>
                <a:schemeClr val="dk1"/>
              </a:solidFill>
              <a:effectLst/>
              <a:latin typeface="+mn-lt"/>
              <a:ea typeface="+mn-ea"/>
              <a:cs typeface="+mn-cs"/>
            </a:rPr>
            <a:t> </a:t>
          </a:r>
        </a:p>
        <a:p>
          <a:endParaRPr lang="es-ES" sz="1100" b="0" i="0" u="none" strike="noStrike">
            <a:solidFill>
              <a:schemeClr val="dk1"/>
            </a:solidFill>
            <a:effectLst/>
            <a:latin typeface="+mn-lt"/>
            <a:ea typeface="+mn-ea"/>
            <a:cs typeface="+mn-cs"/>
          </a:endParaRPr>
        </a:p>
        <a:p>
          <a:endParaRPr lang="es-ES" sz="1100" b="0" i="0" u="none" strike="noStrike">
            <a:solidFill>
              <a:schemeClr val="dk1"/>
            </a:solidFill>
            <a:effectLst/>
            <a:latin typeface="+mn-lt"/>
            <a:ea typeface="+mn-ea"/>
            <a:cs typeface="+mn-cs"/>
          </a:endParaRPr>
        </a:p>
        <a:p>
          <a:endParaRPr lang="es-ES" sz="1100" b="0" i="0" u="none" strike="noStrike">
            <a:solidFill>
              <a:schemeClr val="dk1"/>
            </a:solidFill>
            <a:effectLst/>
            <a:latin typeface="+mn-lt"/>
            <a:ea typeface="+mn-ea"/>
            <a:cs typeface="+mn-cs"/>
          </a:endParaRPr>
        </a:p>
        <a:p>
          <a:r>
            <a:rPr lang="es-ES" sz="1100" b="0" i="0" u="none" strike="noStrike">
              <a:solidFill>
                <a:schemeClr val="dk1"/>
              </a:solidFill>
              <a:effectLst/>
              <a:latin typeface="+mn-lt"/>
              <a:ea typeface="+mn-ea"/>
              <a:cs typeface="+mn-cs"/>
            </a:rPr>
            <a:t>Yo, -------------------------------------_, identificado con cedula de ciudadanía número ____________________ actuando como representante legal de _____________________________, con Nit número ______________, manifiesto que el valor de la propuesta económica se estima en la suma de $  __________________, discriminada de la siguiente forma:   </a:t>
          </a:r>
          <a:endParaRPr lang="es-CO" sz="1100"/>
        </a:p>
      </xdr:txBody>
    </xdr:sp>
    <xdr:clientData/>
  </xdr:twoCellAnchor>
  <xdr:twoCellAnchor editAs="oneCell">
    <xdr:from>
      <xdr:col>0</xdr:col>
      <xdr:colOff>295275</xdr:colOff>
      <xdr:row>0</xdr:row>
      <xdr:rowOff>266700</xdr:rowOff>
    </xdr:from>
    <xdr:to>
      <xdr:col>1</xdr:col>
      <xdr:colOff>2114550</xdr:colOff>
      <xdr:row>3</xdr:row>
      <xdr:rowOff>170180</xdr:rowOff>
    </xdr:to>
    <xdr:pic>
      <xdr:nvPicPr>
        <xdr:cNvPr id="3" name="Imagen 2" descr="Logo CSJ RGB_01">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266700"/>
          <a:ext cx="2390775" cy="789305"/>
        </a:xfrm>
        <a:prstGeom prst="rect">
          <a:avLst/>
        </a:prstGeom>
        <a:noFill/>
        <a:ln>
          <a:noFill/>
        </a:ln>
      </xdr:spPr>
    </xdr:pic>
    <xdr:clientData/>
  </xdr:twoCellAnchor>
  <xdr:twoCellAnchor>
    <xdr:from>
      <xdr:col>0</xdr:col>
      <xdr:colOff>76200</xdr:colOff>
      <xdr:row>35</xdr:row>
      <xdr:rowOff>66675</xdr:rowOff>
    </xdr:from>
    <xdr:to>
      <xdr:col>4</xdr:col>
      <xdr:colOff>1095375</xdr:colOff>
      <xdr:row>72</xdr:row>
      <xdr:rowOff>9525</xdr:rowOff>
    </xdr:to>
    <xdr:sp macro="" textlink="">
      <xdr:nvSpPr>
        <xdr:cNvPr id="4" name="CuadroTexto 3">
          <a:extLst>
            <a:ext uri="{FF2B5EF4-FFF2-40B4-BE49-F238E27FC236}">
              <a16:creationId xmlns:a16="http://schemas.microsoft.com/office/drawing/2014/main" id="{00000000-0008-0000-0300-000004000000}"/>
            </a:ext>
          </a:extLst>
        </xdr:cNvPr>
        <xdr:cNvSpPr txBox="1"/>
      </xdr:nvSpPr>
      <xdr:spPr>
        <a:xfrm>
          <a:off x="76200" y="14011275"/>
          <a:ext cx="8858250" cy="6991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1">
              <a:solidFill>
                <a:schemeClr val="dk1"/>
              </a:solidFill>
              <a:effectLst/>
              <a:latin typeface="+mn-lt"/>
              <a:ea typeface="+mn-ea"/>
              <a:cs typeface="+mn-cs"/>
            </a:rPr>
            <a:t>Nota 1.</a:t>
          </a:r>
          <a:r>
            <a:rPr lang="es-ES" sz="1100">
              <a:solidFill>
                <a:schemeClr val="dk1"/>
              </a:solidFill>
              <a:effectLst/>
              <a:latin typeface="+mn-lt"/>
              <a:ea typeface="+mn-ea"/>
              <a:cs typeface="+mn-cs"/>
            </a:rPr>
            <a:t> El valor ofertado por cada proponente para el Costo Directo, Porcentaje de Administración y utilidad podrán ser igual o inferior al valor del Costo Directo, y Porcentajes de Administración y utilidad, presentes en el presupuesto oficial relacionado en el pliego de condiciones definitivo, pero nunca superior.</a:t>
          </a:r>
          <a:endParaRPr lang="es-CO" sz="1100">
            <a:solidFill>
              <a:schemeClr val="dk1"/>
            </a:solidFill>
            <a:effectLst/>
            <a:latin typeface="+mn-lt"/>
            <a:ea typeface="+mn-ea"/>
            <a:cs typeface="+mn-cs"/>
          </a:endParaRPr>
        </a:p>
        <a:p>
          <a:r>
            <a:rPr lang="es-ES" sz="1100" b="1">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b="1">
              <a:solidFill>
                <a:schemeClr val="dk1"/>
              </a:solidFill>
              <a:effectLst/>
              <a:latin typeface="+mn-lt"/>
              <a:ea typeface="+mn-ea"/>
              <a:cs typeface="+mn-cs"/>
            </a:rPr>
            <a:t>Nota 2.</a:t>
          </a:r>
          <a:r>
            <a:rPr lang="es-ES" sz="1100">
              <a:solidFill>
                <a:schemeClr val="dk1"/>
              </a:solidFill>
              <a:effectLst/>
              <a:latin typeface="+mn-lt"/>
              <a:ea typeface="+mn-ea"/>
              <a:cs typeface="+mn-cs"/>
            </a:rPr>
            <a:t> El oferente </a:t>
          </a:r>
          <a:r>
            <a:rPr lang="es-ES" sz="1100" b="1" u="sng">
              <a:solidFill>
                <a:schemeClr val="dk1"/>
              </a:solidFill>
              <a:effectLst/>
              <a:latin typeface="+mn-lt"/>
              <a:ea typeface="+mn-ea"/>
              <a:cs typeface="+mn-cs"/>
            </a:rPr>
            <a:t>NO</a:t>
          </a:r>
          <a:r>
            <a:rPr lang="es-ES" sz="1100">
              <a:solidFill>
                <a:schemeClr val="dk1"/>
              </a:solidFill>
              <a:effectLst/>
              <a:latin typeface="+mn-lt"/>
              <a:ea typeface="+mn-ea"/>
              <a:cs typeface="+mn-cs"/>
            </a:rPr>
            <a:t> podrá ofertar un </a:t>
          </a:r>
          <a:r>
            <a:rPr lang="es-ES" sz="1100" b="1" u="sng">
              <a:solidFill>
                <a:schemeClr val="dk1"/>
              </a:solidFill>
              <a:effectLst/>
              <a:latin typeface="+mn-lt"/>
              <a:ea typeface="+mn-ea"/>
              <a:cs typeface="+mn-cs"/>
            </a:rPr>
            <a:t>VALOR TOTAL</a:t>
          </a:r>
          <a:r>
            <a:rPr lang="es-ES" sz="1100">
              <a:solidFill>
                <a:schemeClr val="dk1"/>
              </a:solidFill>
              <a:effectLst/>
              <a:latin typeface="+mn-lt"/>
              <a:ea typeface="+mn-ea"/>
              <a:cs typeface="+mn-cs"/>
            </a:rPr>
            <a:t> mayor al valor del presupuesto oficial, </a:t>
          </a:r>
          <a:r>
            <a:rPr lang="es-ES" sz="1100" b="1" u="sng">
              <a:solidFill>
                <a:schemeClr val="dk1"/>
              </a:solidFill>
              <a:effectLst/>
              <a:latin typeface="+mn-lt"/>
              <a:ea typeface="+mn-ea"/>
              <a:cs typeface="+mn-cs"/>
            </a:rPr>
            <a:t>NI</a:t>
          </a:r>
          <a:r>
            <a:rPr lang="es-ES" sz="1100">
              <a:solidFill>
                <a:schemeClr val="dk1"/>
              </a:solidFill>
              <a:effectLst/>
              <a:latin typeface="+mn-lt"/>
              <a:ea typeface="+mn-ea"/>
              <a:cs typeface="+mn-cs"/>
            </a:rPr>
            <a:t> superar los precios unitarios promedio de cada ítem, de acuerdo a lo establecido en el análisis del estudio de precios del mercado.</a:t>
          </a:r>
          <a:endParaRPr lang="es-CO" sz="1100">
            <a:solidFill>
              <a:schemeClr val="dk1"/>
            </a:solidFill>
            <a:effectLst/>
            <a:latin typeface="+mn-lt"/>
            <a:ea typeface="+mn-ea"/>
            <a:cs typeface="+mn-cs"/>
          </a:endParaRPr>
        </a:p>
        <a:p>
          <a:r>
            <a:rPr lang="es-ES" sz="1100" b="1">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b="1">
              <a:solidFill>
                <a:schemeClr val="dk1"/>
              </a:solidFill>
              <a:effectLst/>
              <a:latin typeface="+mn-lt"/>
              <a:ea typeface="+mn-ea"/>
              <a:cs typeface="+mn-cs"/>
            </a:rPr>
            <a:t>Nota 3.</a:t>
          </a:r>
          <a:r>
            <a:rPr lang="es-ES" sz="1100">
              <a:solidFill>
                <a:schemeClr val="dk1"/>
              </a:solidFill>
              <a:effectLst/>
              <a:latin typeface="+mn-lt"/>
              <a:ea typeface="+mn-ea"/>
              <a:cs typeface="+mn-cs"/>
            </a:rPr>
            <a:t> En caso de presentarse errores aritméticos en la oferta económica de los proponentes, el proponente aceptará que la entidad proceda a su corrección y, para todos los efectos, se tendrá en cuenta el valor corregido.</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b="1">
              <a:solidFill>
                <a:schemeClr val="dk1"/>
              </a:solidFill>
              <a:effectLst/>
              <a:latin typeface="+mn-lt"/>
              <a:ea typeface="+mn-ea"/>
              <a:cs typeface="+mn-cs"/>
            </a:rPr>
            <a:t>Nota 4.</a:t>
          </a:r>
          <a:r>
            <a:rPr lang="es-ES" sz="1100">
              <a:solidFill>
                <a:schemeClr val="dk1"/>
              </a:solidFill>
              <a:effectLst/>
              <a:latin typeface="+mn-lt"/>
              <a:ea typeface="+mn-ea"/>
              <a:cs typeface="+mn-cs"/>
            </a:rPr>
            <a:t> El contrato se celebrará </a:t>
          </a:r>
          <a:r>
            <a:rPr lang="es-ES" sz="1100" b="1" u="sng">
              <a:solidFill>
                <a:schemeClr val="dk1"/>
              </a:solidFill>
              <a:effectLst/>
              <a:latin typeface="+mn-lt"/>
              <a:ea typeface="+mn-ea"/>
              <a:cs typeface="+mn-cs"/>
            </a:rPr>
            <a:t>por el valor total de la oferta ganadora</a:t>
          </a:r>
          <a:r>
            <a:rPr lang="es-ES" sz="1100">
              <a:solidFill>
                <a:schemeClr val="dk1"/>
              </a:solidFill>
              <a:effectLst/>
              <a:latin typeface="+mn-lt"/>
              <a:ea typeface="+mn-ea"/>
              <a:cs typeface="+mn-cs"/>
            </a:rPr>
            <a:t>, incluido el valor del IVA y las demás contribuciones de ley.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b="1">
              <a:solidFill>
                <a:schemeClr val="dk1"/>
              </a:solidFill>
              <a:effectLst/>
              <a:latin typeface="+mn-lt"/>
              <a:ea typeface="+mn-ea"/>
              <a:cs typeface="+mn-cs"/>
            </a:rPr>
            <a:t>Nota 5.</a:t>
          </a:r>
          <a:r>
            <a:rPr lang="es-ES" sz="1100">
              <a:solidFill>
                <a:schemeClr val="dk1"/>
              </a:solidFill>
              <a:effectLst/>
              <a:latin typeface="+mn-lt"/>
              <a:ea typeface="+mn-ea"/>
              <a:cs typeface="+mn-cs"/>
            </a:rPr>
            <a:t> Se analizará la artificialidad de los precios de cada uno de los ítems del contrato, de acuerdo a lo establecido en la guía G-MOAB-01 “</a:t>
          </a:r>
          <a:r>
            <a:rPr lang="es-ES" sz="1100" i="1">
              <a:solidFill>
                <a:schemeClr val="dk1"/>
              </a:solidFill>
              <a:effectLst/>
              <a:latin typeface="+mn-lt"/>
              <a:ea typeface="+mn-ea"/>
              <a:cs typeface="+mn-cs"/>
            </a:rPr>
            <a:t>Guía para el manejo de ofertas artificialmente bajas en Procesos de Contratación</a:t>
          </a:r>
          <a:r>
            <a:rPr lang="es-ES" sz="1100">
              <a:solidFill>
                <a:schemeClr val="dk1"/>
              </a:solidFill>
              <a:effectLst/>
              <a:latin typeface="+mn-lt"/>
              <a:ea typeface="+mn-ea"/>
              <a:cs typeface="+mn-cs"/>
            </a:rPr>
            <a:t>”, expedida por Colombia Compra Eficiente.</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b="1">
              <a:solidFill>
                <a:schemeClr val="dk1"/>
              </a:solidFill>
              <a:effectLst/>
              <a:latin typeface="+mn-lt"/>
              <a:ea typeface="+mn-ea"/>
              <a:cs typeface="+mn-cs"/>
            </a:rPr>
            <a:t>Nota 6.</a:t>
          </a:r>
          <a:r>
            <a:rPr lang="es-ES" sz="1100">
              <a:solidFill>
                <a:schemeClr val="dk1"/>
              </a:solidFill>
              <a:effectLst/>
              <a:latin typeface="+mn-lt"/>
              <a:ea typeface="+mn-ea"/>
              <a:cs typeface="+mn-cs"/>
            </a:rPr>
            <a:t> En el caso que EL PROPONENTE en su propuesta económica presente precios unitarios de cualquier ítem POR ENCIMA de los precios unitarios promedios de los ítems presentes en los documentos del presente proceso de selección, NO se tendrá en cuenta para la asignación de puntaje y dicha propuesta será RECHAZADA de plano por la entidad.</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Atentamente,</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Nombre del proponente o de su Representante Legal</a:t>
          </a:r>
          <a:endParaRPr lang="es-CO" sz="1100">
            <a:solidFill>
              <a:schemeClr val="dk1"/>
            </a:solidFill>
            <a:effectLst/>
            <a:latin typeface="+mn-lt"/>
            <a:ea typeface="+mn-ea"/>
            <a:cs typeface="+mn-cs"/>
          </a:endParaRPr>
        </a:p>
        <a:p>
          <a:endParaRPr lang="es-ES" sz="1100">
            <a:solidFill>
              <a:schemeClr val="dk1"/>
            </a:solidFill>
            <a:effectLst/>
            <a:latin typeface="+mn-lt"/>
            <a:ea typeface="+mn-ea"/>
            <a:cs typeface="+mn-cs"/>
          </a:endParaRP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________________________________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C.C. N°: _________________________ de __________________ (anexar copia)</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N° del NIT (consorcio o unión temporal o de la(s) firma(s):_____________Anexar copia(s)</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Dirección: ______________________________________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Telefax: 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Ciudad: 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E mail 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p>
        <a:p>
          <a:endParaRPr lang="es-ES" sz="1100">
            <a:solidFill>
              <a:schemeClr val="dk1"/>
            </a:solidFill>
            <a:effectLst/>
            <a:latin typeface="+mn-lt"/>
            <a:ea typeface="+mn-ea"/>
            <a:cs typeface="+mn-cs"/>
          </a:endParaRP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_____________________________________________________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NOMBRE DEL PROPONENTE O DE SU REPRESENTANTE LEGAL</a:t>
          </a:r>
          <a:endParaRPr lang="es-CO"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133350</xdr:colOff>
      <xdr:row>0</xdr:row>
      <xdr:rowOff>180975</xdr:rowOff>
    </xdr:from>
    <xdr:to>
      <xdr:col>5</xdr:col>
      <xdr:colOff>1143000</xdr:colOff>
      <xdr:row>18</xdr:row>
      <xdr:rowOff>47625</xdr:rowOff>
    </xdr:to>
    <xdr:sp macro="" textlink="">
      <xdr:nvSpPr>
        <xdr:cNvPr id="3" name="CuadroTexto 2">
          <a:extLst>
            <a:ext uri="{FF2B5EF4-FFF2-40B4-BE49-F238E27FC236}">
              <a16:creationId xmlns:a16="http://schemas.microsoft.com/office/drawing/2014/main" id="{00000000-0008-0000-0400-000003000000}"/>
            </a:ext>
          </a:extLst>
        </xdr:cNvPr>
        <xdr:cNvSpPr txBox="1"/>
      </xdr:nvSpPr>
      <xdr:spPr>
        <a:xfrm>
          <a:off x="133350" y="180975"/>
          <a:ext cx="8648700" cy="447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r>
            <a:rPr lang="es-ES" sz="1100" b="1" i="0" u="none" strike="noStrike">
              <a:solidFill>
                <a:schemeClr val="dk1"/>
              </a:solidFill>
              <a:effectLst/>
              <a:latin typeface="+mn-lt"/>
              <a:ea typeface="+mn-ea"/>
              <a:cs typeface="+mn-cs"/>
            </a:rPr>
            <a:t>ANEXO 4</a:t>
          </a:r>
          <a:r>
            <a:rPr lang="es-ES">
              <a:effectLst/>
            </a:rPr>
            <a:t> </a:t>
          </a:r>
        </a:p>
        <a:p>
          <a:pPr algn="ctr" fontAlgn="b"/>
          <a:r>
            <a:rPr lang="es-ES" sz="1100" b="1" i="0" u="none" strike="noStrike">
              <a:solidFill>
                <a:schemeClr val="dk1"/>
              </a:solidFill>
              <a:effectLst/>
              <a:latin typeface="+mn-lt"/>
              <a:ea typeface="+mn-ea"/>
              <a:cs typeface="+mn-cs"/>
            </a:rPr>
            <a:t>PROPUESTA ECONÓMICA </a:t>
          </a:r>
          <a:r>
            <a:rPr lang="es-ES">
              <a:effectLst/>
            </a:rPr>
            <a:t> </a:t>
          </a:r>
          <a:endParaRPr lang="es-ES" sz="1100" b="0" i="0" u="none" strike="noStrike">
            <a:solidFill>
              <a:schemeClr val="dk1"/>
            </a:solidFill>
            <a:effectLst/>
            <a:latin typeface="+mn-lt"/>
            <a:ea typeface="+mn-ea"/>
            <a:cs typeface="+mn-cs"/>
          </a:endParaRPr>
        </a:p>
        <a:p>
          <a:pPr fontAlgn="b"/>
          <a:endParaRPr lang="es-ES" sz="1100" b="0" i="0" u="none" strike="noStrike">
            <a:solidFill>
              <a:schemeClr val="dk1"/>
            </a:solidFill>
            <a:effectLst/>
            <a:latin typeface="+mn-lt"/>
            <a:ea typeface="+mn-ea"/>
            <a:cs typeface="+mn-cs"/>
          </a:endParaRPr>
        </a:p>
        <a:p>
          <a:pPr fontAlgn="b"/>
          <a:r>
            <a:rPr lang="es-ES" sz="1100" b="0" i="0" u="none" strike="noStrike">
              <a:solidFill>
                <a:schemeClr val="dk1"/>
              </a:solidFill>
              <a:effectLst/>
              <a:latin typeface="+mn-lt"/>
              <a:ea typeface="+mn-ea"/>
              <a:cs typeface="+mn-cs"/>
            </a:rPr>
            <a:t>Ciudad y Fecha</a:t>
          </a:r>
          <a:r>
            <a:rPr lang="es-ES"/>
            <a:t> </a:t>
          </a:r>
          <a:endParaRPr lang="es-ES" sz="1100" b="0" i="0" u="none" strike="noStrike">
            <a:solidFill>
              <a:schemeClr val="dk1"/>
            </a:solidFill>
            <a:effectLst/>
            <a:latin typeface="+mn-lt"/>
            <a:ea typeface="+mn-ea"/>
            <a:cs typeface="+mn-cs"/>
          </a:endParaRPr>
        </a:p>
        <a:p>
          <a:pPr fontAlgn="ctr"/>
          <a:endParaRPr lang="es-ES" sz="1100" b="0" i="0" u="none" strike="noStrike">
            <a:solidFill>
              <a:schemeClr val="dk1"/>
            </a:solidFill>
            <a:effectLst/>
            <a:latin typeface="+mn-lt"/>
            <a:ea typeface="+mn-ea"/>
            <a:cs typeface="+mn-cs"/>
          </a:endParaRPr>
        </a:p>
        <a:p>
          <a:pPr fontAlgn="ctr"/>
          <a:endParaRPr lang="es-ES" sz="1100" b="0" i="0" u="none" strike="noStrike">
            <a:solidFill>
              <a:schemeClr val="dk1"/>
            </a:solidFill>
            <a:effectLst/>
            <a:latin typeface="+mn-lt"/>
            <a:ea typeface="+mn-ea"/>
            <a:cs typeface="+mn-cs"/>
          </a:endParaRPr>
        </a:p>
        <a:p>
          <a:pPr fontAlgn="ctr"/>
          <a:r>
            <a:rPr lang="es-ES" sz="1100" b="0" i="0" u="none" strike="noStrike">
              <a:solidFill>
                <a:schemeClr val="dk1"/>
              </a:solidFill>
              <a:effectLst/>
              <a:latin typeface="+mn-lt"/>
              <a:ea typeface="+mn-ea"/>
              <a:cs typeface="+mn-cs"/>
            </a:rPr>
            <a:t>Señores: </a:t>
          </a:r>
        </a:p>
        <a:p>
          <a:pPr fontAlgn="ctr"/>
          <a:r>
            <a:rPr lang="es-ES" sz="1100" b="1" i="0" u="none" strike="noStrike">
              <a:solidFill>
                <a:schemeClr val="dk1"/>
              </a:solidFill>
              <a:effectLst/>
              <a:latin typeface="+mn-lt"/>
              <a:ea typeface="+mn-ea"/>
              <a:cs typeface="+mn-cs"/>
            </a:rPr>
            <a:t>DIRECCIÓN SECCIONAL DE ADMINISTRACIÓN JUDICIAL MEDELLÍN </a:t>
          </a:r>
        </a:p>
        <a:p>
          <a:pPr fontAlgn="ctr"/>
          <a:r>
            <a:rPr lang="es-ES" sz="1100" b="0" i="0" u="none" strike="noStrike">
              <a:solidFill>
                <a:schemeClr val="dk1"/>
              </a:solidFill>
              <a:effectLst/>
              <a:latin typeface="+mn-lt"/>
              <a:ea typeface="+mn-ea"/>
              <a:cs typeface="+mn-cs"/>
            </a:rPr>
            <a:t>Medellín, Antioquia </a:t>
          </a:r>
        </a:p>
        <a:p>
          <a:endParaRPr lang="es-ES" sz="1100" b="1" i="0" u="none" strike="noStrike">
            <a:solidFill>
              <a:schemeClr val="dk1"/>
            </a:solidFill>
            <a:effectLst/>
            <a:latin typeface="+mn-lt"/>
            <a:ea typeface="+mn-ea"/>
            <a:cs typeface="+mn-cs"/>
          </a:endParaRPr>
        </a:p>
        <a:p>
          <a:endParaRPr lang="es-ES" sz="1100" b="1" i="0" u="none" strike="noStrike">
            <a:solidFill>
              <a:schemeClr val="dk1"/>
            </a:solidFill>
            <a:effectLst/>
            <a:latin typeface="+mn-lt"/>
            <a:ea typeface="+mn-ea"/>
            <a:cs typeface="+mn-cs"/>
          </a:endParaRPr>
        </a:p>
        <a:p>
          <a:r>
            <a:rPr lang="es-ES" sz="1100" b="1" i="0" u="none" strike="noStrike">
              <a:solidFill>
                <a:schemeClr val="dk1"/>
              </a:solidFill>
              <a:effectLst/>
              <a:latin typeface="+mn-lt"/>
              <a:ea typeface="+mn-ea"/>
              <a:cs typeface="+mn-cs"/>
            </a:rPr>
            <a:t>REFERENCIA: Proceso de Selección Abreviada de Menor Cuantía Número ___________________</a:t>
          </a:r>
          <a:r>
            <a:rPr lang="es-ES" sz="1100" b="0" i="0" u="none" strike="noStrike">
              <a:solidFill>
                <a:schemeClr val="dk1"/>
              </a:solidFill>
              <a:effectLst/>
              <a:latin typeface="+mn-lt"/>
              <a:ea typeface="+mn-ea"/>
              <a:cs typeface="+mn-cs"/>
            </a:rPr>
            <a:t> </a:t>
          </a:r>
        </a:p>
        <a:p>
          <a:endParaRPr lang="es-ES" sz="1100" b="0" i="0" u="none" strike="noStrike">
            <a:solidFill>
              <a:schemeClr val="dk1"/>
            </a:solidFill>
            <a:effectLst/>
            <a:latin typeface="+mn-lt"/>
            <a:ea typeface="+mn-ea"/>
            <a:cs typeface="+mn-cs"/>
          </a:endParaRPr>
        </a:p>
        <a:p>
          <a:endParaRPr lang="es-ES" sz="1100" b="0" i="0" u="none" strike="noStrike">
            <a:solidFill>
              <a:schemeClr val="dk1"/>
            </a:solidFill>
            <a:effectLst/>
            <a:latin typeface="+mn-lt"/>
            <a:ea typeface="+mn-ea"/>
            <a:cs typeface="+mn-cs"/>
          </a:endParaRPr>
        </a:p>
        <a:p>
          <a:endParaRPr lang="es-ES" sz="1100" b="0" i="0" u="none" strike="noStrike">
            <a:solidFill>
              <a:schemeClr val="dk1"/>
            </a:solidFill>
            <a:effectLst/>
            <a:latin typeface="+mn-lt"/>
            <a:ea typeface="+mn-ea"/>
            <a:cs typeface="+mn-cs"/>
          </a:endParaRPr>
        </a:p>
        <a:p>
          <a:r>
            <a:rPr lang="es-ES" sz="1100" b="0" i="0" u="none" strike="noStrike">
              <a:solidFill>
                <a:schemeClr val="dk1"/>
              </a:solidFill>
              <a:effectLst/>
              <a:latin typeface="+mn-lt"/>
              <a:ea typeface="+mn-ea"/>
              <a:cs typeface="+mn-cs"/>
            </a:rPr>
            <a:t>Yo, -------------------------------------_, identificado con cedula de ciudadanía número ____________________ actuando como representante legal de _____________________________, con Nit número ______________, manifiesto que el valor de la propuesta económica se estima en la suma de $  __________________, discriminada de la siguiente forma:   </a:t>
          </a:r>
          <a:endParaRPr lang="es-CO" sz="1100"/>
        </a:p>
      </xdr:txBody>
    </xdr:sp>
    <xdr:clientData/>
  </xdr:twoCellAnchor>
  <xdr:twoCellAnchor editAs="oneCell">
    <xdr:from>
      <xdr:col>0</xdr:col>
      <xdr:colOff>295275</xdr:colOff>
      <xdr:row>0</xdr:row>
      <xdr:rowOff>266700</xdr:rowOff>
    </xdr:from>
    <xdr:to>
      <xdr:col>1</xdr:col>
      <xdr:colOff>2114550</xdr:colOff>
      <xdr:row>3</xdr:row>
      <xdr:rowOff>170180</xdr:rowOff>
    </xdr:to>
    <xdr:pic>
      <xdr:nvPicPr>
        <xdr:cNvPr id="4" name="Imagen 3" descr="Logo CSJ RGB_01">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266700"/>
          <a:ext cx="2390775" cy="789305"/>
        </a:xfrm>
        <a:prstGeom prst="rect">
          <a:avLst/>
        </a:prstGeom>
        <a:noFill/>
        <a:ln>
          <a:noFill/>
        </a:ln>
      </xdr:spPr>
    </xdr:pic>
    <xdr:clientData/>
  </xdr:twoCellAnchor>
  <xdr:twoCellAnchor>
    <xdr:from>
      <xdr:col>0</xdr:col>
      <xdr:colOff>76200</xdr:colOff>
      <xdr:row>64</xdr:row>
      <xdr:rowOff>66675</xdr:rowOff>
    </xdr:from>
    <xdr:to>
      <xdr:col>5</xdr:col>
      <xdr:colOff>1095375</xdr:colOff>
      <xdr:row>101</xdr:row>
      <xdr:rowOff>9525</xdr:rowOff>
    </xdr:to>
    <xdr:sp macro="" textlink="">
      <xdr:nvSpPr>
        <xdr:cNvPr id="5" name="CuadroTexto 4">
          <a:extLst>
            <a:ext uri="{FF2B5EF4-FFF2-40B4-BE49-F238E27FC236}">
              <a16:creationId xmlns:a16="http://schemas.microsoft.com/office/drawing/2014/main" id="{00000000-0008-0000-0400-000005000000}"/>
            </a:ext>
          </a:extLst>
        </xdr:cNvPr>
        <xdr:cNvSpPr txBox="1"/>
      </xdr:nvSpPr>
      <xdr:spPr>
        <a:xfrm>
          <a:off x="76200" y="66284475"/>
          <a:ext cx="8658225" cy="6991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1">
              <a:solidFill>
                <a:schemeClr val="dk1"/>
              </a:solidFill>
              <a:effectLst/>
              <a:latin typeface="+mn-lt"/>
              <a:ea typeface="+mn-ea"/>
              <a:cs typeface="+mn-cs"/>
            </a:rPr>
            <a:t>Nota 1.</a:t>
          </a:r>
          <a:r>
            <a:rPr lang="es-ES" sz="1100">
              <a:solidFill>
                <a:schemeClr val="dk1"/>
              </a:solidFill>
              <a:effectLst/>
              <a:latin typeface="+mn-lt"/>
              <a:ea typeface="+mn-ea"/>
              <a:cs typeface="+mn-cs"/>
            </a:rPr>
            <a:t> El valor ofertado por cada proponente para el Costo Directo, Porcentaje de Administración y utilidad podrán ser igual o inferior al valor del Costo Directo, y Porcentajes de Administración y utilidad, presentes en el presupuesto oficial relacionado en el pliego de condiciones definitivo, pero nunca superior.</a:t>
          </a:r>
          <a:endParaRPr lang="es-CO" sz="1100">
            <a:solidFill>
              <a:schemeClr val="dk1"/>
            </a:solidFill>
            <a:effectLst/>
            <a:latin typeface="+mn-lt"/>
            <a:ea typeface="+mn-ea"/>
            <a:cs typeface="+mn-cs"/>
          </a:endParaRPr>
        </a:p>
        <a:p>
          <a:r>
            <a:rPr lang="es-ES" sz="1100" b="1">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b="1">
              <a:solidFill>
                <a:schemeClr val="dk1"/>
              </a:solidFill>
              <a:effectLst/>
              <a:latin typeface="+mn-lt"/>
              <a:ea typeface="+mn-ea"/>
              <a:cs typeface="+mn-cs"/>
            </a:rPr>
            <a:t>Nota 2.</a:t>
          </a:r>
          <a:r>
            <a:rPr lang="es-ES" sz="1100">
              <a:solidFill>
                <a:schemeClr val="dk1"/>
              </a:solidFill>
              <a:effectLst/>
              <a:latin typeface="+mn-lt"/>
              <a:ea typeface="+mn-ea"/>
              <a:cs typeface="+mn-cs"/>
            </a:rPr>
            <a:t> El oferente </a:t>
          </a:r>
          <a:r>
            <a:rPr lang="es-ES" sz="1100" b="1" u="sng">
              <a:solidFill>
                <a:schemeClr val="dk1"/>
              </a:solidFill>
              <a:effectLst/>
              <a:latin typeface="+mn-lt"/>
              <a:ea typeface="+mn-ea"/>
              <a:cs typeface="+mn-cs"/>
            </a:rPr>
            <a:t>NO</a:t>
          </a:r>
          <a:r>
            <a:rPr lang="es-ES" sz="1100">
              <a:solidFill>
                <a:schemeClr val="dk1"/>
              </a:solidFill>
              <a:effectLst/>
              <a:latin typeface="+mn-lt"/>
              <a:ea typeface="+mn-ea"/>
              <a:cs typeface="+mn-cs"/>
            </a:rPr>
            <a:t> podrá ofertar un </a:t>
          </a:r>
          <a:r>
            <a:rPr lang="es-ES" sz="1100" b="1" u="sng">
              <a:solidFill>
                <a:schemeClr val="dk1"/>
              </a:solidFill>
              <a:effectLst/>
              <a:latin typeface="+mn-lt"/>
              <a:ea typeface="+mn-ea"/>
              <a:cs typeface="+mn-cs"/>
            </a:rPr>
            <a:t>VALOR TOTAL</a:t>
          </a:r>
          <a:r>
            <a:rPr lang="es-ES" sz="1100">
              <a:solidFill>
                <a:schemeClr val="dk1"/>
              </a:solidFill>
              <a:effectLst/>
              <a:latin typeface="+mn-lt"/>
              <a:ea typeface="+mn-ea"/>
              <a:cs typeface="+mn-cs"/>
            </a:rPr>
            <a:t> mayor al valor del presupuesto oficial, </a:t>
          </a:r>
          <a:r>
            <a:rPr lang="es-ES" sz="1100" b="1" u="sng">
              <a:solidFill>
                <a:schemeClr val="dk1"/>
              </a:solidFill>
              <a:effectLst/>
              <a:latin typeface="+mn-lt"/>
              <a:ea typeface="+mn-ea"/>
              <a:cs typeface="+mn-cs"/>
            </a:rPr>
            <a:t>NI</a:t>
          </a:r>
          <a:r>
            <a:rPr lang="es-ES" sz="1100">
              <a:solidFill>
                <a:schemeClr val="dk1"/>
              </a:solidFill>
              <a:effectLst/>
              <a:latin typeface="+mn-lt"/>
              <a:ea typeface="+mn-ea"/>
              <a:cs typeface="+mn-cs"/>
            </a:rPr>
            <a:t> superar los precios unitarios promedio de cada ítem, de acuerdo a lo establecido en el análisis del estudio de precios del mercado.</a:t>
          </a:r>
          <a:endParaRPr lang="es-CO" sz="1100">
            <a:solidFill>
              <a:schemeClr val="dk1"/>
            </a:solidFill>
            <a:effectLst/>
            <a:latin typeface="+mn-lt"/>
            <a:ea typeface="+mn-ea"/>
            <a:cs typeface="+mn-cs"/>
          </a:endParaRPr>
        </a:p>
        <a:p>
          <a:r>
            <a:rPr lang="es-ES" sz="1100" b="1">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b="1">
              <a:solidFill>
                <a:schemeClr val="dk1"/>
              </a:solidFill>
              <a:effectLst/>
              <a:latin typeface="+mn-lt"/>
              <a:ea typeface="+mn-ea"/>
              <a:cs typeface="+mn-cs"/>
            </a:rPr>
            <a:t>Nota 3.</a:t>
          </a:r>
          <a:r>
            <a:rPr lang="es-ES" sz="1100">
              <a:solidFill>
                <a:schemeClr val="dk1"/>
              </a:solidFill>
              <a:effectLst/>
              <a:latin typeface="+mn-lt"/>
              <a:ea typeface="+mn-ea"/>
              <a:cs typeface="+mn-cs"/>
            </a:rPr>
            <a:t> En caso de presentarse errores aritméticos en la oferta económica de los proponentes, el proponente aceptará que la entidad proceda a su corrección y, para todos los efectos, se tendrá en cuenta el valor corregido.</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b="1">
              <a:solidFill>
                <a:schemeClr val="dk1"/>
              </a:solidFill>
              <a:effectLst/>
              <a:latin typeface="+mn-lt"/>
              <a:ea typeface="+mn-ea"/>
              <a:cs typeface="+mn-cs"/>
            </a:rPr>
            <a:t>Nota 4.</a:t>
          </a:r>
          <a:r>
            <a:rPr lang="es-ES" sz="1100">
              <a:solidFill>
                <a:schemeClr val="dk1"/>
              </a:solidFill>
              <a:effectLst/>
              <a:latin typeface="+mn-lt"/>
              <a:ea typeface="+mn-ea"/>
              <a:cs typeface="+mn-cs"/>
            </a:rPr>
            <a:t> El contrato se celebrará </a:t>
          </a:r>
          <a:r>
            <a:rPr lang="es-ES" sz="1100" b="1" u="sng">
              <a:solidFill>
                <a:schemeClr val="dk1"/>
              </a:solidFill>
              <a:effectLst/>
              <a:latin typeface="+mn-lt"/>
              <a:ea typeface="+mn-ea"/>
              <a:cs typeface="+mn-cs"/>
            </a:rPr>
            <a:t>por el valor total de la oferta ganadora</a:t>
          </a:r>
          <a:r>
            <a:rPr lang="es-ES" sz="1100">
              <a:solidFill>
                <a:schemeClr val="dk1"/>
              </a:solidFill>
              <a:effectLst/>
              <a:latin typeface="+mn-lt"/>
              <a:ea typeface="+mn-ea"/>
              <a:cs typeface="+mn-cs"/>
            </a:rPr>
            <a:t>, incluido el valor del IVA y las demás contribuciones de ley.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b="1">
              <a:solidFill>
                <a:schemeClr val="dk1"/>
              </a:solidFill>
              <a:effectLst/>
              <a:latin typeface="+mn-lt"/>
              <a:ea typeface="+mn-ea"/>
              <a:cs typeface="+mn-cs"/>
            </a:rPr>
            <a:t>Nota 5.</a:t>
          </a:r>
          <a:r>
            <a:rPr lang="es-ES" sz="1100">
              <a:solidFill>
                <a:schemeClr val="dk1"/>
              </a:solidFill>
              <a:effectLst/>
              <a:latin typeface="+mn-lt"/>
              <a:ea typeface="+mn-ea"/>
              <a:cs typeface="+mn-cs"/>
            </a:rPr>
            <a:t> Se analizará la artificialidad de los precios de cada uno de los ítems del contrato, de acuerdo a lo establecido en la guía G-MOAB-01 “</a:t>
          </a:r>
          <a:r>
            <a:rPr lang="es-ES" sz="1100" i="1">
              <a:solidFill>
                <a:schemeClr val="dk1"/>
              </a:solidFill>
              <a:effectLst/>
              <a:latin typeface="+mn-lt"/>
              <a:ea typeface="+mn-ea"/>
              <a:cs typeface="+mn-cs"/>
            </a:rPr>
            <a:t>Guía para el manejo de ofertas artificialmente bajas en Procesos de Contratación</a:t>
          </a:r>
          <a:r>
            <a:rPr lang="es-ES" sz="1100">
              <a:solidFill>
                <a:schemeClr val="dk1"/>
              </a:solidFill>
              <a:effectLst/>
              <a:latin typeface="+mn-lt"/>
              <a:ea typeface="+mn-ea"/>
              <a:cs typeface="+mn-cs"/>
            </a:rPr>
            <a:t>”, expedida por Colombia Compra Eficiente.</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b="1">
              <a:solidFill>
                <a:schemeClr val="dk1"/>
              </a:solidFill>
              <a:effectLst/>
              <a:latin typeface="+mn-lt"/>
              <a:ea typeface="+mn-ea"/>
              <a:cs typeface="+mn-cs"/>
            </a:rPr>
            <a:t>Nota 6.</a:t>
          </a:r>
          <a:r>
            <a:rPr lang="es-ES" sz="1100">
              <a:solidFill>
                <a:schemeClr val="dk1"/>
              </a:solidFill>
              <a:effectLst/>
              <a:latin typeface="+mn-lt"/>
              <a:ea typeface="+mn-ea"/>
              <a:cs typeface="+mn-cs"/>
            </a:rPr>
            <a:t> En el caso que EL PROPONENTE en su propuesta económica presente precios unitarios de cualquier ítem POR ENCIMA de los precios unitarios promedios de los ítems presentes en los documentos del presente proceso de selección, NO se tendrá en cuenta para la asignación de puntaje y dicha propuesta será RECHAZADA de plano por la entidad.</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Atentamente,</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Nombre del proponente o de su Representante Legal</a:t>
          </a:r>
          <a:endParaRPr lang="es-CO" sz="1100">
            <a:solidFill>
              <a:schemeClr val="dk1"/>
            </a:solidFill>
            <a:effectLst/>
            <a:latin typeface="+mn-lt"/>
            <a:ea typeface="+mn-ea"/>
            <a:cs typeface="+mn-cs"/>
          </a:endParaRPr>
        </a:p>
        <a:p>
          <a:endParaRPr lang="es-ES" sz="1100">
            <a:solidFill>
              <a:schemeClr val="dk1"/>
            </a:solidFill>
            <a:effectLst/>
            <a:latin typeface="+mn-lt"/>
            <a:ea typeface="+mn-ea"/>
            <a:cs typeface="+mn-cs"/>
          </a:endParaRP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________________________________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C.C. N°: _________________________ de __________________ (anexar copia)</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N° del NIT (consorcio o unión temporal o de la(s) firma(s):_____________Anexar copia(s)</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Dirección: ______________________________________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Telefax: 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Ciudad: 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E mail 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p>
        <a:p>
          <a:endParaRPr lang="es-ES" sz="1100">
            <a:solidFill>
              <a:schemeClr val="dk1"/>
            </a:solidFill>
            <a:effectLst/>
            <a:latin typeface="+mn-lt"/>
            <a:ea typeface="+mn-ea"/>
            <a:cs typeface="+mn-cs"/>
          </a:endParaRP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_____________________________________________________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NOMBRE DEL PROPONENTE O DE SU REPRESENTANTE LEGAL</a:t>
          </a:r>
          <a:endParaRPr lang="es-CO"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57150</xdr:colOff>
      <xdr:row>0</xdr:row>
      <xdr:rowOff>285750</xdr:rowOff>
    </xdr:from>
    <xdr:to>
      <xdr:col>9</xdr:col>
      <xdr:colOff>0</xdr:colOff>
      <xdr:row>18</xdr:row>
      <xdr:rowOff>161925</xdr:rowOff>
    </xdr:to>
    <xdr:sp macro="" textlink="">
      <xdr:nvSpPr>
        <xdr:cNvPr id="2" name="CuadroTexto 1">
          <a:extLst>
            <a:ext uri="{FF2B5EF4-FFF2-40B4-BE49-F238E27FC236}">
              <a16:creationId xmlns:a16="http://schemas.microsoft.com/office/drawing/2014/main" id="{00000000-0008-0000-0500-000002000000}"/>
            </a:ext>
          </a:extLst>
        </xdr:cNvPr>
        <xdr:cNvSpPr txBox="1"/>
      </xdr:nvSpPr>
      <xdr:spPr>
        <a:xfrm>
          <a:off x="57150" y="285750"/>
          <a:ext cx="9820275" cy="4171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CO" sz="1100" b="1" i="0" u="none" strike="noStrike">
            <a:solidFill>
              <a:schemeClr val="dk1"/>
            </a:solidFill>
            <a:effectLst/>
            <a:latin typeface="+mn-lt"/>
            <a:ea typeface="+mn-ea"/>
            <a:cs typeface="+mn-cs"/>
          </a:endParaRPr>
        </a:p>
        <a:p>
          <a:pPr algn="ctr"/>
          <a:endParaRPr lang="es-CO" sz="1100" b="1" i="0" u="none" strike="noStrike">
            <a:solidFill>
              <a:schemeClr val="dk1"/>
            </a:solidFill>
            <a:effectLst/>
            <a:latin typeface="+mn-lt"/>
            <a:ea typeface="+mn-ea"/>
            <a:cs typeface="+mn-cs"/>
          </a:endParaRPr>
        </a:p>
        <a:p>
          <a:pPr algn="ctr"/>
          <a:endParaRPr lang="es-CO" sz="1100" b="1" i="0" u="none" strike="noStrike">
            <a:solidFill>
              <a:schemeClr val="dk1"/>
            </a:solidFill>
            <a:effectLst/>
            <a:latin typeface="+mn-lt"/>
            <a:ea typeface="+mn-ea"/>
            <a:cs typeface="+mn-cs"/>
          </a:endParaRPr>
        </a:p>
        <a:p>
          <a:pPr algn="ctr"/>
          <a:endParaRPr lang="es-CO" sz="1100" b="1" i="0" u="none" strike="noStrike">
            <a:solidFill>
              <a:schemeClr val="dk1"/>
            </a:solidFill>
            <a:effectLst/>
            <a:latin typeface="+mn-lt"/>
            <a:ea typeface="+mn-ea"/>
            <a:cs typeface="+mn-cs"/>
          </a:endParaRPr>
        </a:p>
        <a:p>
          <a:pPr algn="ctr"/>
          <a:endParaRPr lang="es-CO" sz="1100" b="1" i="0" u="none" strike="noStrike">
            <a:solidFill>
              <a:schemeClr val="dk1"/>
            </a:solidFill>
            <a:effectLst/>
            <a:latin typeface="+mn-lt"/>
            <a:ea typeface="+mn-ea"/>
            <a:cs typeface="+mn-cs"/>
          </a:endParaRPr>
        </a:p>
        <a:p>
          <a:pPr algn="ctr"/>
          <a:endParaRPr lang="es-CO" sz="1100" b="1" i="0" u="none" strike="noStrike">
            <a:solidFill>
              <a:schemeClr val="dk1"/>
            </a:solidFill>
            <a:effectLst/>
            <a:latin typeface="+mn-lt"/>
            <a:ea typeface="+mn-ea"/>
            <a:cs typeface="+mn-cs"/>
          </a:endParaRPr>
        </a:p>
        <a:p>
          <a:pPr algn="ctr"/>
          <a:r>
            <a:rPr lang="es-CO" sz="1100" b="1" i="0" u="none" strike="noStrike">
              <a:solidFill>
                <a:schemeClr val="dk1"/>
              </a:solidFill>
              <a:effectLst/>
              <a:latin typeface="+mn-lt"/>
              <a:ea typeface="+mn-ea"/>
              <a:cs typeface="+mn-cs"/>
            </a:rPr>
            <a:t>ANEXO 3</a:t>
          </a:r>
          <a:r>
            <a:rPr lang="es-CO"/>
            <a:t> </a:t>
          </a:r>
        </a:p>
        <a:p>
          <a:pPr algn="ctr"/>
          <a:r>
            <a:rPr lang="es-CO" sz="1100" b="1" i="0" u="none" strike="noStrike">
              <a:solidFill>
                <a:schemeClr val="dk1"/>
              </a:solidFill>
              <a:effectLst/>
              <a:latin typeface="+mn-lt"/>
              <a:ea typeface="+mn-ea"/>
              <a:cs typeface="+mn-cs"/>
            </a:rPr>
            <a:t>PROPUESTA ECONÓMICA </a:t>
          </a:r>
          <a:r>
            <a:rPr lang="es-CO"/>
            <a:t> </a:t>
          </a:r>
        </a:p>
        <a:p>
          <a:endParaRPr lang="es-CO" sz="1100" b="0" i="0" u="none" strike="noStrike">
            <a:solidFill>
              <a:schemeClr val="dk1"/>
            </a:solidFill>
            <a:effectLst/>
            <a:latin typeface="+mn-lt"/>
            <a:ea typeface="+mn-ea"/>
            <a:cs typeface="+mn-cs"/>
          </a:endParaRPr>
        </a:p>
        <a:p>
          <a:endParaRPr lang="es-CO" sz="1100" b="0" i="0" u="none" strike="noStrike">
            <a:solidFill>
              <a:schemeClr val="dk1"/>
            </a:solidFill>
            <a:effectLst/>
            <a:latin typeface="+mn-lt"/>
            <a:ea typeface="+mn-ea"/>
            <a:cs typeface="+mn-cs"/>
          </a:endParaRPr>
        </a:p>
        <a:p>
          <a:r>
            <a:rPr lang="es-CO" sz="1100" b="0" i="0" u="none" strike="noStrike">
              <a:solidFill>
                <a:schemeClr val="dk1"/>
              </a:solidFill>
              <a:effectLst/>
              <a:latin typeface="+mn-lt"/>
              <a:ea typeface="+mn-ea"/>
              <a:cs typeface="+mn-cs"/>
            </a:rPr>
            <a:t>Ciudad y Fecha</a:t>
          </a:r>
          <a:r>
            <a:rPr lang="es-CO"/>
            <a:t> </a:t>
          </a:r>
          <a:r>
            <a:rPr lang="es-CO" sz="1100" b="0" i="0" u="none" strike="noStrike">
              <a:solidFill>
                <a:schemeClr val="dk1"/>
              </a:solidFill>
              <a:effectLst/>
              <a:latin typeface="+mn-lt"/>
              <a:ea typeface="+mn-ea"/>
              <a:cs typeface="+mn-cs"/>
            </a:rPr>
            <a:t> </a:t>
          </a:r>
          <a:r>
            <a:rPr lang="es-CO"/>
            <a:t> </a:t>
          </a:r>
          <a:r>
            <a:rPr lang="es-CO" sz="1100" b="0" i="0" u="none" strike="noStrike">
              <a:solidFill>
                <a:schemeClr val="dk1"/>
              </a:solidFill>
              <a:effectLst/>
              <a:latin typeface="+mn-lt"/>
              <a:ea typeface="+mn-ea"/>
              <a:cs typeface="+mn-cs"/>
            </a:rPr>
            <a:t> </a:t>
          </a:r>
          <a:r>
            <a:rPr lang="es-CO"/>
            <a:t> </a:t>
          </a:r>
          <a:r>
            <a:rPr lang="es-CO" sz="1100" b="0" i="0" u="none" strike="noStrike">
              <a:solidFill>
                <a:schemeClr val="dk1"/>
              </a:solidFill>
              <a:effectLst/>
              <a:latin typeface="+mn-lt"/>
              <a:ea typeface="+mn-ea"/>
              <a:cs typeface="+mn-cs"/>
            </a:rPr>
            <a:t> </a:t>
          </a:r>
          <a:r>
            <a:rPr lang="es-CO"/>
            <a:t> </a:t>
          </a:r>
          <a:r>
            <a:rPr lang="es-CO" sz="1100" b="0" i="0" u="none" strike="noStrike">
              <a:solidFill>
                <a:schemeClr val="dk1"/>
              </a:solidFill>
              <a:effectLst/>
              <a:latin typeface="+mn-lt"/>
              <a:ea typeface="+mn-ea"/>
              <a:cs typeface="+mn-cs"/>
            </a:rPr>
            <a:t> </a:t>
          </a:r>
          <a:r>
            <a:rPr lang="es-CO"/>
            <a:t> </a:t>
          </a:r>
        </a:p>
        <a:p>
          <a:endParaRPr lang="es-CO" sz="1100" b="0" i="0" u="none" strike="noStrike">
            <a:solidFill>
              <a:schemeClr val="dk1"/>
            </a:solidFill>
            <a:effectLst/>
            <a:latin typeface="+mn-lt"/>
            <a:ea typeface="+mn-ea"/>
            <a:cs typeface="+mn-cs"/>
          </a:endParaRPr>
        </a:p>
        <a:p>
          <a:r>
            <a:rPr lang="es-CO" sz="1100" b="0" i="0" u="none" strike="noStrike">
              <a:solidFill>
                <a:schemeClr val="dk1"/>
              </a:solidFill>
              <a:effectLst/>
              <a:latin typeface="+mn-lt"/>
              <a:ea typeface="+mn-ea"/>
              <a:cs typeface="+mn-cs"/>
            </a:rPr>
            <a:t>Señores: </a:t>
          </a:r>
          <a:r>
            <a:rPr lang="es-CO"/>
            <a:t> </a:t>
          </a:r>
        </a:p>
        <a:p>
          <a:r>
            <a:rPr lang="es-CO" sz="1100" b="1" i="0" u="none" strike="noStrike">
              <a:solidFill>
                <a:schemeClr val="dk1"/>
              </a:solidFill>
              <a:effectLst/>
              <a:latin typeface="+mn-lt"/>
              <a:ea typeface="+mn-ea"/>
              <a:cs typeface="+mn-cs"/>
            </a:rPr>
            <a:t>DIRECCIÓN SECCIONAL DE ADMINISTRACIÓN JUDICIAL MEDELLÍN </a:t>
          </a:r>
          <a:r>
            <a:rPr lang="es-CO"/>
            <a:t> </a:t>
          </a:r>
        </a:p>
        <a:p>
          <a:r>
            <a:rPr lang="es-CO" sz="1100" b="0" i="0" u="none" strike="noStrike">
              <a:solidFill>
                <a:schemeClr val="dk1"/>
              </a:solidFill>
              <a:effectLst/>
              <a:latin typeface="+mn-lt"/>
              <a:ea typeface="+mn-ea"/>
              <a:cs typeface="+mn-cs"/>
            </a:rPr>
            <a:t>Medellín, Antioquia </a:t>
          </a:r>
          <a:r>
            <a:rPr lang="es-CO"/>
            <a:t> </a:t>
          </a:r>
        </a:p>
        <a:p>
          <a:endParaRPr lang="es-CO" sz="1100" b="1" i="0" u="none" strike="noStrike">
            <a:solidFill>
              <a:schemeClr val="dk1"/>
            </a:solidFill>
            <a:effectLst/>
            <a:latin typeface="+mn-lt"/>
            <a:ea typeface="+mn-ea"/>
            <a:cs typeface="+mn-cs"/>
          </a:endParaRPr>
        </a:p>
        <a:p>
          <a:endParaRPr lang="es-CO" sz="1100" b="1" i="0" u="none" strike="noStrike">
            <a:solidFill>
              <a:schemeClr val="dk1"/>
            </a:solidFill>
            <a:effectLst/>
            <a:latin typeface="+mn-lt"/>
            <a:ea typeface="+mn-ea"/>
            <a:cs typeface="+mn-cs"/>
          </a:endParaRPr>
        </a:p>
        <a:p>
          <a:r>
            <a:rPr lang="es-CO" sz="1100" b="1" i="0" u="none" strike="noStrike">
              <a:solidFill>
                <a:schemeClr val="dk1"/>
              </a:solidFill>
              <a:effectLst/>
              <a:latin typeface="+mn-lt"/>
              <a:ea typeface="+mn-ea"/>
              <a:cs typeface="+mn-cs"/>
            </a:rPr>
            <a:t>REFERENCIA: Proceso  de Menor Cuantía Número ________________</a:t>
          </a:r>
          <a:r>
            <a:rPr lang="es-CO"/>
            <a:t> </a:t>
          </a:r>
        </a:p>
        <a:p>
          <a:endParaRPr lang="es-CO" sz="1100" b="0" i="0" u="none" strike="noStrike">
            <a:solidFill>
              <a:schemeClr val="dk1"/>
            </a:solidFill>
            <a:effectLst/>
            <a:latin typeface="+mn-lt"/>
            <a:ea typeface="+mn-ea"/>
            <a:cs typeface="+mn-cs"/>
          </a:endParaRPr>
        </a:p>
        <a:p>
          <a:endParaRPr lang="es-CO" sz="1100" b="0" i="0" u="none" strike="noStrike">
            <a:solidFill>
              <a:schemeClr val="dk1"/>
            </a:solidFill>
            <a:effectLst/>
            <a:latin typeface="+mn-lt"/>
            <a:ea typeface="+mn-ea"/>
            <a:cs typeface="+mn-cs"/>
          </a:endParaRPr>
        </a:p>
        <a:p>
          <a:r>
            <a:rPr lang="es-CO" sz="1100" b="0" i="0" u="none" strike="noStrike">
              <a:solidFill>
                <a:schemeClr val="dk1"/>
              </a:solidFill>
              <a:effectLst/>
              <a:latin typeface="+mn-lt"/>
              <a:ea typeface="+mn-ea"/>
              <a:cs typeface="+mn-cs"/>
            </a:rPr>
            <a:t>Yo, ________________________, identificado con cedula de ciudadanía número _____________________ actuando como representante legal de _____________________________, con Nit número ______________, manifiesto que el valor de la propuesta económica se estima en la suma de $  __________________, discriminada de la siguiente forma:  </a:t>
          </a:r>
          <a:r>
            <a:rPr lang="es-CO"/>
            <a:t> </a:t>
          </a:r>
          <a:endParaRPr lang="es-CO" sz="1100"/>
        </a:p>
      </xdr:txBody>
    </xdr:sp>
    <xdr:clientData/>
  </xdr:twoCellAnchor>
  <xdr:twoCellAnchor editAs="oneCell">
    <xdr:from>
      <xdr:col>0</xdr:col>
      <xdr:colOff>495300</xdr:colOff>
      <xdr:row>0</xdr:row>
      <xdr:rowOff>361950</xdr:rowOff>
    </xdr:from>
    <xdr:to>
      <xdr:col>1</xdr:col>
      <xdr:colOff>2381250</xdr:colOff>
      <xdr:row>4</xdr:row>
      <xdr:rowOff>160655</xdr:rowOff>
    </xdr:to>
    <xdr:pic>
      <xdr:nvPicPr>
        <xdr:cNvPr id="3" name="Imagen 2" descr="Logo CSJ RGB_01">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300" y="361950"/>
          <a:ext cx="2390775" cy="789305"/>
        </a:xfrm>
        <a:prstGeom prst="rect">
          <a:avLst/>
        </a:prstGeom>
        <a:noFill/>
        <a:ln>
          <a:noFill/>
        </a:ln>
      </xdr:spPr>
    </xdr:pic>
    <xdr:clientData/>
  </xdr:twoCellAnchor>
  <xdr:twoCellAnchor>
    <xdr:from>
      <xdr:col>0</xdr:col>
      <xdr:colOff>28575</xdr:colOff>
      <xdr:row>22</xdr:row>
      <xdr:rowOff>85724</xdr:rowOff>
    </xdr:from>
    <xdr:to>
      <xdr:col>8</xdr:col>
      <xdr:colOff>981075</xdr:colOff>
      <xdr:row>69</xdr:row>
      <xdr:rowOff>85724</xdr:rowOff>
    </xdr:to>
    <xdr:sp macro="" textlink="">
      <xdr:nvSpPr>
        <xdr:cNvPr id="4" name="CuadroTexto 3">
          <a:extLst>
            <a:ext uri="{FF2B5EF4-FFF2-40B4-BE49-F238E27FC236}">
              <a16:creationId xmlns:a16="http://schemas.microsoft.com/office/drawing/2014/main" id="{00000000-0008-0000-0500-000004000000}"/>
            </a:ext>
            <a:ext uri="{147F2762-F138-4A5C-976F-8EAC2B608ADB}">
              <a16:predDERef xmlns:a16="http://schemas.microsoft.com/office/drawing/2014/main" pred="{00000000-0008-0000-0500-000003000000}"/>
            </a:ext>
          </a:extLst>
        </xdr:cNvPr>
        <xdr:cNvSpPr txBox="1"/>
      </xdr:nvSpPr>
      <xdr:spPr>
        <a:xfrm>
          <a:off x="28575" y="7981949"/>
          <a:ext cx="9810750" cy="7610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es-CO" sz="1100" b="1" i="0">
              <a:solidFill>
                <a:schemeClr val="dk1"/>
              </a:solidFill>
              <a:effectLst/>
              <a:latin typeface="+mn-lt"/>
              <a:ea typeface="+mn-ea"/>
              <a:cs typeface="+mn-cs"/>
            </a:rPr>
            <a:t>Nota 1: </a:t>
          </a:r>
          <a:r>
            <a:rPr lang="es-CO" sz="1100" b="0" i="0">
              <a:solidFill>
                <a:schemeClr val="dk1"/>
              </a:solidFill>
              <a:effectLst/>
              <a:latin typeface="+mn-lt"/>
              <a:ea typeface="+mn-ea"/>
              <a:cs typeface="+mn-cs"/>
            </a:rPr>
            <a:t>Los proponentes no podrán exceder el </a:t>
          </a:r>
          <a:r>
            <a:rPr lang="es-CO" sz="1100" b="1" i="0">
              <a:solidFill>
                <a:schemeClr val="dk1"/>
              </a:solidFill>
              <a:effectLst/>
              <a:latin typeface="+mn-lt"/>
              <a:ea typeface="+mn-ea"/>
              <a:cs typeface="+mn-cs"/>
            </a:rPr>
            <a:t>VALOR UNITARIO PROMEDIO (ANTES DE IVA) </a:t>
          </a:r>
          <a:r>
            <a:rPr lang="es-CO" sz="1100" b="0" i="0">
              <a:solidFill>
                <a:schemeClr val="dk1"/>
              </a:solidFill>
              <a:effectLst/>
              <a:latin typeface="+mn-lt"/>
              <a:ea typeface="+mn-ea"/>
              <a:cs typeface="+mn-cs"/>
            </a:rPr>
            <a:t>de cada ítem, ni el valor del presupuesto oficial establecido en el estudio de mercado, so pena de rechazo</a:t>
          </a:r>
          <a:r>
            <a:rPr lang="es-CO" sz="1100" b="1" i="0">
              <a:solidFill>
                <a:schemeClr val="dk1"/>
              </a:solidFill>
              <a:effectLst/>
              <a:latin typeface="+mn-lt"/>
              <a:ea typeface="+mn-ea"/>
              <a:cs typeface="+mn-cs"/>
            </a:rPr>
            <a:t>. </a:t>
          </a:r>
          <a:r>
            <a:rPr lang="es-CO" sz="1100" b="1" i="0" u="sng">
              <a:solidFill>
                <a:schemeClr val="dk1"/>
              </a:solidFill>
              <a:effectLst/>
              <a:latin typeface="+mn-lt"/>
              <a:ea typeface="+mn-ea"/>
              <a:cs typeface="+mn-cs"/>
            </a:rPr>
            <a:t>En todo caso la propuesta será evaluada con el precio unitario antes de IVA.</a:t>
          </a:r>
          <a:r>
            <a:rPr lang="es-CO" sz="1100" b="0" i="0">
              <a:solidFill>
                <a:schemeClr val="dk1"/>
              </a:solidFill>
              <a:effectLst/>
              <a:latin typeface="+mn-lt"/>
              <a:ea typeface="+mn-ea"/>
              <a:cs typeface="+mn-cs"/>
            </a:rPr>
            <a:t>  </a:t>
          </a:r>
        </a:p>
        <a:p>
          <a:pPr rtl="0" fontAlgn="base"/>
          <a:endParaRPr lang="es-CO" sz="1100" b="0" i="0">
            <a:solidFill>
              <a:schemeClr val="dk1"/>
            </a:solidFill>
            <a:effectLst/>
            <a:latin typeface="+mn-lt"/>
            <a:ea typeface="+mn-ea"/>
            <a:cs typeface="+mn-cs"/>
          </a:endParaRPr>
        </a:p>
        <a:p>
          <a:pPr rtl="0" fontAlgn="base"/>
          <a:r>
            <a:rPr lang="es-CO" sz="1100" b="0" i="0">
              <a:solidFill>
                <a:schemeClr val="dk1"/>
              </a:solidFill>
              <a:effectLst/>
              <a:latin typeface="+mn-lt"/>
              <a:ea typeface="+mn-ea"/>
              <a:cs typeface="+mn-cs"/>
            </a:rPr>
            <a:t>En todo caso el valor ofertado más el impuesto al valor agregado a que haya lugar dependiendo del régimen aplicable, no podrá superar el presupuesto oficial (Precio Estimado) establecido para la contratación.</a:t>
          </a:r>
          <a:r>
            <a:rPr lang="es-CO" sz="1100" b="0" i="1">
              <a:solidFill>
                <a:schemeClr val="dk1"/>
              </a:solidFill>
              <a:effectLst/>
              <a:latin typeface="+mn-lt"/>
              <a:ea typeface="+mn-ea"/>
              <a:cs typeface="+mn-cs"/>
            </a:rPr>
            <a:t> </a:t>
          </a:r>
          <a:r>
            <a:rPr lang="es-CO" sz="1100" b="0" i="0">
              <a:solidFill>
                <a:schemeClr val="dk1"/>
              </a:solidFill>
              <a:effectLst/>
              <a:latin typeface="+mn-lt"/>
              <a:ea typeface="+mn-ea"/>
              <a:cs typeface="+mn-cs"/>
            </a:rPr>
            <a:t>  </a:t>
          </a:r>
        </a:p>
        <a:p>
          <a:pPr rtl="0" fontAlgn="base"/>
          <a:r>
            <a:rPr lang="es-CO" sz="1100" b="0" i="0">
              <a:solidFill>
                <a:schemeClr val="dk1"/>
              </a:solidFill>
              <a:effectLst/>
              <a:latin typeface="+mn-lt"/>
              <a:ea typeface="+mn-ea"/>
              <a:cs typeface="+mn-cs"/>
            </a:rPr>
            <a:t> </a:t>
          </a:r>
        </a:p>
        <a:p>
          <a:pPr rtl="0" fontAlgn="base"/>
          <a:r>
            <a:rPr lang="es-CO" sz="1100" b="1" i="0">
              <a:solidFill>
                <a:schemeClr val="dk1"/>
              </a:solidFill>
              <a:effectLst/>
              <a:latin typeface="+mn-lt"/>
              <a:ea typeface="+mn-ea"/>
              <a:cs typeface="+mn-cs"/>
            </a:rPr>
            <a:t>Nota 2: </a:t>
          </a:r>
          <a:r>
            <a:rPr lang="es-CO" sz="1100" b="0" i="0">
              <a:solidFill>
                <a:schemeClr val="dk1"/>
              </a:solidFill>
              <a:effectLst/>
              <a:latin typeface="+mn-lt"/>
              <a:ea typeface="+mn-ea"/>
              <a:cs typeface="+mn-cs"/>
            </a:rPr>
            <a:t>El contrato se celebrará por el valor total del presupuesto oficial, incluido el valor del IVA y las demás contribuciones de ley, sin sobrepasar el presupuesto oficial que asciende a la suma de </a:t>
          </a:r>
          <a:r>
            <a:rPr lang="es-CO" sz="1100" b="1" i="0">
              <a:solidFill>
                <a:schemeClr val="dk1"/>
              </a:solidFill>
              <a:effectLst/>
              <a:latin typeface="+mn-lt"/>
              <a:ea typeface="+mn-ea"/>
              <a:cs typeface="+mn-cs"/>
            </a:rPr>
            <a:t>SESENTA Y CINCO MILLONES NOVECIENTOS TREINTA Y NUEVE MIL OCHENTA Y DOS PESOS M/L ($65.939.082) M/CTE</a:t>
          </a:r>
          <a:r>
            <a:rPr lang="es-CO" sz="1100" b="0" i="0">
              <a:solidFill>
                <a:schemeClr val="dk1"/>
              </a:solidFill>
              <a:effectLst/>
              <a:latin typeface="+mn-lt"/>
              <a:ea typeface="+mn-ea"/>
              <a:cs typeface="+mn-cs"/>
            </a:rPr>
            <a:t>. </a:t>
          </a:r>
        </a:p>
        <a:p>
          <a:pPr rtl="0" fontAlgn="base"/>
          <a:r>
            <a:rPr lang="es-CO" sz="1100" b="0" i="0">
              <a:solidFill>
                <a:schemeClr val="dk1"/>
              </a:solidFill>
              <a:effectLst/>
              <a:latin typeface="+mn-lt"/>
              <a:ea typeface="+mn-ea"/>
              <a:cs typeface="+mn-cs"/>
            </a:rPr>
            <a:t>  </a:t>
          </a:r>
        </a:p>
        <a:p>
          <a:pPr rtl="0" fontAlgn="base"/>
          <a:r>
            <a:rPr lang="es-CO" sz="1100" b="1" i="0">
              <a:solidFill>
                <a:schemeClr val="dk1"/>
              </a:solidFill>
              <a:effectLst/>
              <a:latin typeface="+mn-lt"/>
              <a:ea typeface="+mn-ea"/>
              <a:cs typeface="+mn-cs"/>
            </a:rPr>
            <a:t>Nota 3:</a:t>
          </a:r>
          <a:r>
            <a:rPr lang="es-CO" sz="1100" b="0" i="0">
              <a:solidFill>
                <a:schemeClr val="dk1"/>
              </a:solidFill>
              <a:effectLst/>
              <a:latin typeface="+mn-lt"/>
              <a:ea typeface="+mn-ea"/>
              <a:cs typeface="+mn-cs"/>
            </a:rPr>
            <a:t> Para la presentación del precio inicial por parte del oferente, se deberá tener en cuenta que los precios ofrecidos deberán ser en pesos colombianos, presentando cifras enteras, tanto en los precios unitarios como totales, incluyendo todos los conceptos relacionados con el objeto de la presente contratación. Los demás conceptos no previstos en la oferta no serán asumidos por la entidad.   </a:t>
          </a:r>
        </a:p>
        <a:p>
          <a:pPr rtl="0" fontAlgn="base"/>
          <a:r>
            <a:rPr lang="es-CO" sz="1100" b="0" i="0">
              <a:solidFill>
                <a:schemeClr val="dk1"/>
              </a:solidFill>
              <a:effectLst/>
              <a:latin typeface="+mn-lt"/>
              <a:ea typeface="+mn-ea"/>
              <a:cs typeface="+mn-cs"/>
            </a:rPr>
            <a:t> </a:t>
          </a:r>
        </a:p>
        <a:p>
          <a:pPr rtl="0" fontAlgn="base"/>
          <a:r>
            <a:rPr lang="es-CO" sz="1100" b="0" i="0">
              <a:solidFill>
                <a:schemeClr val="dk1"/>
              </a:solidFill>
              <a:effectLst/>
              <a:latin typeface="+mn-lt"/>
              <a:ea typeface="+mn-ea"/>
              <a:cs typeface="+mn-cs"/>
            </a:rPr>
            <a:t>Los valores contenidos en la propuesta económica deberán presentarse sin decimales; por lo cual, en caso de presentarse esta situación, la entidad procederá a aproximar al número entero más cercano.   </a:t>
          </a:r>
        </a:p>
        <a:p>
          <a:pPr rtl="0" fontAlgn="base"/>
          <a:r>
            <a:rPr lang="es-CO" sz="1100" b="0" i="0">
              <a:solidFill>
                <a:schemeClr val="dk1"/>
              </a:solidFill>
              <a:effectLst/>
              <a:latin typeface="+mn-lt"/>
              <a:ea typeface="+mn-ea"/>
              <a:cs typeface="+mn-cs"/>
            </a:rPr>
            <a:t>  </a:t>
          </a:r>
        </a:p>
        <a:p>
          <a:pPr rtl="0" fontAlgn="base"/>
          <a:r>
            <a:rPr lang="es-CO" sz="1100" b="1" i="0">
              <a:solidFill>
                <a:schemeClr val="dk1"/>
              </a:solidFill>
              <a:effectLst/>
              <a:latin typeface="+mn-lt"/>
              <a:ea typeface="+mn-ea"/>
              <a:cs typeface="+mn-cs"/>
            </a:rPr>
            <a:t>Nota 4:</a:t>
          </a:r>
          <a:r>
            <a:rPr lang="es-CO" sz="1100" b="0" i="0">
              <a:solidFill>
                <a:schemeClr val="dk1"/>
              </a:solidFill>
              <a:effectLst/>
              <a:latin typeface="+mn-lt"/>
              <a:ea typeface="+mn-ea"/>
              <a:cs typeface="+mn-cs"/>
            </a:rPr>
            <a:t> En caso de presentarse errores aritméticos en la oferta económica de los proponentes, el proponente aceptará que la entidad proceda a su corrección y, para todos los efectos, se tendrá en cuenta el valor corregido.  </a:t>
          </a:r>
        </a:p>
        <a:p>
          <a:pPr rtl="0" fontAlgn="base"/>
          <a:r>
            <a:rPr lang="es-CO" sz="1100" b="0" i="0">
              <a:solidFill>
                <a:schemeClr val="dk1"/>
              </a:solidFill>
              <a:effectLst/>
              <a:latin typeface="+mn-lt"/>
              <a:ea typeface="+mn-ea"/>
              <a:cs typeface="+mn-cs"/>
            </a:rPr>
            <a:t>   </a:t>
          </a:r>
        </a:p>
        <a:p>
          <a:pPr rtl="0" fontAlgn="base"/>
          <a:r>
            <a:rPr lang="es-CO" sz="1100" b="1" i="0">
              <a:solidFill>
                <a:schemeClr val="dk1"/>
              </a:solidFill>
              <a:effectLst/>
              <a:latin typeface="+mn-lt"/>
              <a:ea typeface="+mn-ea"/>
              <a:cs typeface="+mn-cs"/>
            </a:rPr>
            <a:t>Nota 5:</a:t>
          </a:r>
          <a:r>
            <a:rPr lang="es-CO" sz="1100" b="0" i="0">
              <a:solidFill>
                <a:schemeClr val="dk1"/>
              </a:solidFill>
              <a:effectLst/>
              <a:latin typeface="+mn-lt"/>
              <a:ea typeface="+mn-ea"/>
              <a:cs typeface="+mn-cs"/>
            </a:rPr>
            <a:t> Se analizará la artificialidad de los precios de cada uno de los ítems del contrato, de acuerdo con lo establecido en la guía G-MOAB-01 “Guía para el manejo de ofertas artificialmente bajas en Procesos de Contratación”, expedida por Colombia Compra Eficiente, el Decreto 1082 de 2015 y demás normas concordantes. </a:t>
          </a:r>
        </a:p>
        <a:p>
          <a:pPr rtl="0" fontAlgn="base"/>
          <a:r>
            <a:rPr lang="es-CO" sz="1100" b="0" i="0">
              <a:solidFill>
                <a:schemeClr val="dk1"/>
              </a:solidFill>
              <a:effectLst/>
              <a:latin typeface="+mn-lt"/>
              <a:ea typeface="+mn-ea"/>
              <a:cs typeface="+mn-cs"/>
            </a:rPr>
            <a:t> </a:t>
          </a:r>
        </a:p>
        <a:p>
          <a:pPr rtl="0" fontAlgn="base"/>
          <a:r>
            <a:rPr lang="es-CO" sz="1100" b="1" i="0">
              <a:solidFill>
                <a:schemeClr val="dk1"/>
              </a:solidFill>
              <a:effectLst/>
              <a:latin typeface="+mn-lt"/>
              <a:ea typeface="+mn-ea"/>
              <a:cs typeface="+mn-cs"/>
            </a:rPr>
            <a:t>Nota 6: </a:t>
          </a:r>
          <a:r>
            <a:rPr lang="es-CO" sz="1100" b="0" i="0">
              <a:solidFill>
                <a:schemeClr val="dk1"/>
              </a:solidFill>
              <a:effectLst/>
              <a:latin typeface="+mn-lt"/>
              <a:ea typeface="+mn-ea"/>
              <a:cs typeface="+mn-cs"/>
            </a:rPr>
            <a:t>El contratista está en la obligación de mantener los precios ofrecidos en su oferta. En ningún caso podrá cambiar o modificar los precios establecidos durante la ejecución del contrato.   </a:t>
          </a:r>
        </a:p>
        <a:p>
          <a:pPr rtl="0" fontAlgn="base"/>
          <a:r>
            <a:rPr lang="es-CO" sz="1100" b="0" i="0">
              <a:solidFill>
                <a:schemeClr val="dk1"/>
              </a:solidFill>
              <a:effectLst/>
              <a:latin typeface="+mn-lt"/>
              <a:ea typeface="+mn-ea"/>
              <a:cs typeface="+mn-cs"/>
            </a:rPr>
            <a:t> </a:t>
          </a:r>
        </a:p>
        <a:p>
          <a:pPr rtl="0" fontAlgn="base"/>
          <a:endParaRPr lang="es-CO" sz="1100" b="0" i="0">
            <a:solidFill>
              <a:schemeClr val="dk1"/>
            </a:solidFill>
            <a:effectLst/>
            <a:latin typeface="+mn-lt"/>
            <a:ea typeface="+mn-ea"/>
            <a:cs typeface="+mn-cs"/>
          </a:endParaRPr>
        </a:p>
        <a:p>
          <a:pPr rtl="0" fontAlgn="base"/>
          <a:r>
            <a:rPr lang="es-CO" sz="1100" b="0" i="0">
              <a:solidFill>
                <a:schemeClr val="dk1"/>
              </a:solidFill>
              <a:effectLst/>
              <a:latin typeface="+mn-lt"/>
              <a:ea typeface="+mn-ea"/>
              <a:cs typeface="+mn-cs"/>
            </a:rPr>
            <a:t>  </a:t>
          </a:r>
        </a:p>
        <a:p>
          <a:pPr rtl="0" fontAlgn="base"/>
          <a:r>
            <a:rPr lang="es-CO" sz="1100" b="0" i="0">
              <a:solidFill>
                <a:schemeClr val="dk1"/>
              </a:solidFill>
              <a:effectLst/>
              <a:latin typeface="+mn-lt"/>
              <a:ea typeface="+mn-ea"/>
              <a:cs typeface="+mn-cs"/>
            </a:rPr>
            <a:t>Para constancia se firma en _____________ a los____ días del mes de _______ de 2023. </a:t>
          </a:r>
        </a:p>
        <a:p>
          <a:pPr rtl="0" fontAlgn="base"/>
          <a:r>
            <a:rPr lang="es-CO" sz="1100" b="0" i="0">
              <a:solidFill>
                <a:schemeClr val="dk1"/>
              </a:solidFill>
              <a:effectLst/>
              <a:latin typeface="+mn-lt"/>
              <a:ea typeface="+mn-ea"/>
              <a:cs typeface="+mn-cs"/>
            </a:rPr>
            <a:t> </a:t>
          </a:r>
        </a:p>
        <a:p>
          <a:pPr rtl="0" fontAlgn="base"/>
          <a:endParaRPr lang="es-CO" sz="1100" b="0" i="0">
            <a:solidFill>
              <a:schemeClr val="dk1"/>
            </a:solidFill>
            <a:effectLst/>
            <a:latin typeface="+mn-lt"/>
            <a:ea typeface="+mn-ea"/>
            <a:cs typeface="+mn-cs"/>
          </a:endParaRPr>
        </a:p>
        <a:p>
          <a:pPr rtl="0" fontAlgn="base"/>
          <a:endParaRPr lang="es-CO" sz="1100" b="0" i="0">
            <a:solidFill>
              <a:schemeClr val="dk1"/>
            </a:solidFill>
            <a:effectLst/>
            <a:latin typeface="+mn-lt"/>
            <a:ea typeface="+mn-ea"/>
            <a:cs typeface="+mn-cs"/>
          </a:endParaRPr>
        </a:p>
        <a:p>
          <a:pPr rtl="0" fontAlgn="base"/>
          <a:r>
            <a:rPr lang="es-CO" sz="1100" b="0" i="0">
              <a:solidFill>
                <a:schemeClr val="dk1"/>
              </a:solidFill>
              <a:effectLst/>
              <a:latin typeface="+mn-lt"/>
              <a:ea typeface="+mn-ea"/>
              <a:cs typeface="+mn-cs"/>
            </a:rPr>
            <a:t>__________________________ </a:t>
          </a:r>
        </a:p>
        <a:p>
          <a:pPr rtl="0" fontAlgn="base"/>
          <a:r>
            <a:rPr lang="es-CO" sz="1100" b="0" i="0">
              <a:solidFill>
                <a:schemeClr val="dk1"/>
              </a:solidFill>
              <a:effectLst/>
              <a:latin typeface="+mn-lt"/>
              <a:ea typeface="+mn-ea"/>
              <a:cs typeface="+mn-cs"/>
            </a:rPr>
            <a:t>Nombre del Representante Legal </a:t>
          </a:r>
        </a:p>
        <a:p>
          <a:pPr rtl="0" fontAlgn="base"/>
          <a:r>
            <a:rPr lang="es-CO" sz="1100" b="0" i="0">
              <a:solidFill>
                <a:schemeClr val="dk1"/>
              </a:solidFill>
              <a:effectLst/>
              <a:latin typeface="+mn-lt"/>
              <a:ea typeface="+mn-ea"/>
              <a:cs typeface="+mn-cs"/>
            </a:rPr>
            <a:t>C.C. No. _______________ expedida en _______________ </a:t>
          </a:r>
        </a:p>
        <a:p>
          <a:pPr rtl="0" fontAlgn="base"/>
          <a:r>
            <a:rPr lang="es-CO" sz="1100" b="0" i="0">
              <a:solidFill>
                <a:schemeClr val="dk1"/>
              </a:solidFill>
              <a:effectLst/>
              <a:latin typeface="+mn-lt"/>
              <a:ea typeface="+mn-ea"/>
              <a:cs typeface="+mn-cs"/>
            </a:rPr>
            <a:t>NIT______________ </a:t>
          </a:r>
        </a:p>
        <a:p>
          <a:pPr rtl="0" fontAlgn="base"/>
          <a:endParaRPr lang="es-CO" sz="1100" b="0" i="0">
            <a:solidFill>
              <a:schemeClr val="dk1"/>
            </a:solidFill>
            <a:effectLst/>
            <a:latin typeface="+mn-lt"/>
            <a:ea typeface="+mn-ea"/>
            <a:cs typeface="+mn-cs"/>
          </a:endParaRPr>
        </a:p>
        <a:p>
          <a:pPr rtl="0" fontAlgn="base"/>
          <a:endParaRPr lang="es-CO" sz="1100" b="0" i="0">
            <a:solidFill>
              <a:schemeClr val="dk1"/>
            </a:solidFill>
            <a:effectLst/>
            <a:latin typeface="+mn-lt"/>
            <a:ea typeface="+mn-ea"/>
            <a:cs typeface="+mn-cs"/>
          </a:endParaRPr>
        </a:p>
        <a:p>
          <a:pPr rtl="0" fontAlgn="base"/>
          <a:endParaRPr lang="es-CO" sz="1100" b="0" i="0">
            <a:solidFill>
              <a:schemeClr val="dk1"/>
            </a:solidFill>
            <a:effectLst/>
            <a:latin typeface="+mn-lt"/>
            <a:ea typeface="+mn-ea"/>
            <a:cs typeface="+mn-cs"/>
          </a:endParaRPr>
        </a:p>
        <a:p>
          <a:pPr rtl="0" fontAlgn="base"/>
          <a:endParaRPr lang="es-CO" sz="1100" b="0" i="0">
            <a:solidFill>
              <a:schemeClr val="dk1"/>
            </a:solidFill>
            <a:effectLst/>
            <a:latin typeface="+mn-lt"/>
            <a:ea typeface="+mn-ea"/>
            <a:cs typeface="+mn-cs"/>
          </a:endParaRPr>
        </a:p>
        <a:p>
          <a:pPr rtl="0" fontAlgn="base"/>
          <a:r>
            <a:rPr lang="es-CO" sz="1100" b="0" i="0">
              <a:solidFill>
                <a:schemeClr val="dk1"/>
              </a:solidFill>
              <a:effectLst/>
              <a:latin typeface="+mn-lt"/>
              <a:ea typeface="+mn-ea"/>
              <a:cs typeface="+mn-cs"/>
            </a:rPr>
            <a:t>__________________________ </a:t>
          </a:r>
        </a:p>
        <a:p>
          <a:pPr rtl="0" fontAlgn="base"/>
          <a:r>
            <a:rPr lang="es-CO" sz="1100" b="0" i="0">
              <a:solidFill>
                <a:schemeClr val="dk1"/>
              </a:solidFill>
              <a:effectLst/>
              <a:latin typeface="+mn-lt"/>
              <a:ea typeface="+mn-ea"/>
              <a:cs typeface="+mn-cs"/>
            </a:rPr>
            <a:t>Nombre del Oferente </a:t>
          </a:r>
        </a:p>
        <a:p>
          <a:pPr rtl="0" fontAlgn="base"/>
          <a:r>
            <a:rPr lang="es-CO" sz="1100" b="0" i="0">
              <a:solidFill>
                <a:schemeClr val="dk1"/>
              </a:solidFill>
              <a:effectLst/>
              <a:latin typeface="+mn-lt"/>
              <a:ea typeface="+mn-ea"/>
              <a:cs typeface="+mn-cs"/>
            </a:rPr>
            <a:t>Dirección ___________________________ </a:t>
          </a:r>
        </a:p>
        <a:p>
          <a:pPr rtl="0" fontAlgn="base"/>
          <a:r>
            <a:rPr lang="es-CO" sz="1100" b="0" i="0">
              <a:solidFill>
                <a:schemeClr val="dk1"/>
              </a:solidFill>
              <a:effectLst/>
              <a:latin typeface="+mn-lt"/>
              <a:ea typeface="+mn-ea"/>
              <a:cs typeface="+mn-cs"/>
            </a:rPr>
            <a:t>Teléfono ____________________________</a:t>
          </a:r>
        </a:p>
        <a:p>
          <a:endParaRPr lang="es-CO" sz="1100"/>
        </a:p>
      </xdr:txBody>
    </xdr:sp>
    <xdr:clientData/>
  </xdr:twoCellAnchor>
  <xdr:oneCellAnchor>
    <xdr:from>
      <xdr:col>2</xdr:col>
      <xdr:colOff>0</xdr:colOff>
      <xdr:row>21</xdr:row>
      <xdr:rowOff>0</xdr:rowOff>
    </xdr:from>
    <xdr:ext cx="123825" cy="291353"/>
    <xdr:sp macro="" textlink="">
      <xdr:nvSpPr>
        <xdr:cNvPr id="5" name="Text Box 3118">
          <a:extLst>
            <a:ext uri="{FF2B5EF4-FFF2-40B4-BE49-F238E27FC236}">
              <a16:creationId xmlns:a16="http://schemas.microsoft.com/office/drawing/2014/main" id="{00000000-0008-0000-0500-000005000000}"/>
            </a:ext>
          </a:extLst>
        </xdr:cNvPr>
        <xdr:cNvSpPr txBox="1">
          <a:spLocks noChangeArrowheads="1"/>
        </xdr:cNvSpPr>
      </xdr:nvSpPr>
      <xdr:spPr bwMode="auto">
        <a:xfrm>
          <a:off x="3714750" y="7038975"/>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6" name="Text Box 3118">
          <a:extLst>
            <a:ext uri="{FF2B5EF4-FFF2-40B4-BE49-F238E27FC236}">
              <a16:creationId xmlns:a16="http://schemas.microsoft.com/office/drawing/2014/main" id="{00000000-0008-0000-0500-000006000000}"/>
            </a:ext>
          </a:extLst>
        </xdr:cNvPr>
        <xdr:cNvSpPr txBox="1">
          <a:spLocks noChangeArrowheads="1"/>
        </xdr:cNvSpPr>
      </xdr:nvSpPr>
      <xdr:spPr bwMode="auto">
        <a:xfrm>
          <a:off x="3714750" y="7038975"/>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32410"/>
    <xdr:sp macro="" textlink="">
      <xdr:nvSpPr>
        <xdr:cNvPr id="7" name="Text Box 3118">
          <a:extLst>
            <a:ext uri="{FF2B5EF4-FFF2-40B4-BE49-F238E27FC236}">
              <a16:creationId xmlns:a16="http://schemas.microsoft.com/office/drawing/2014/main" id="{00000000-0008-0000-0500-000007000000}"/>
            </a:ext>
          </a:extLst>
        </xdr:cNvPr>
        <xdr:cNvSpPr txBox="1">
          <a:spLocks noChangeArrowheads="1"/>
        </xdr:cNvSpPr>
      </xdr:nvSpPr>
      <xdr:spPr bwMode="auto">
        <a:xfrm>
          <a:off x="3714750" y="6553200"/>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21</xdr:row>
      <xdr:rowOff>0</xdr:rowOff>
    </xdr:from>
    <xdr:ext cx="123825" cy="232410"/>
    <xdr:sp macro="" textlink="">
      <xdr:nvSpPr>
        <xdr:cNvPr id="8" name="Text Box 3118">
          <a:extLst>
            <a:ext uri="{FF2B5EF4-FFF2-40B4-BE49-F238E27FC236}">
              <a16:creationId xmlns:a16="http://schemas.microsoft.com/office/drawing/2014/main" id="{00000000-0008-0000-0500-000008000000}"/>
            </a:ext>
          </a:extLst>
        </xdr:cNvPr>
        <xdr:cNvSpPr txBox="1">
          <a:spLocks noChangeArrowheads="1"/>
        </xdr:cNvSpPr>
      </xdr:nvSpPr>
      <xdr:spPr bwMode="auto">
        <a:xfrm>
          <a:off x="3714750" y="6553200"/>
          <a:ext cx="123825" cy="232410"/>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9" name="Text Box 3118">
          <a:extLst>
            <a:ext uri="{FF2B5EF4-FFF2-40B4-BE49-F238E27FC236}">
              <a16:creationId xmlns:a16="http://schemas.microsoft.com/office/drawing/2014/main" id="{00000000-0008-0000-0500-000009000000}"/>
            </a:ext>
          </a:extLst>
        </xdr:cNvPr>
        <xdr:cNvSpPr txBox="1">
          <a:spLocks noChangeArrowheads="1"/>
        </xdr:cNvSpPr>
      </xdr:nvSpPr>
      <xdr:spPr bwMode="auto">
        <a:xfrm>
          <a:off x="3714750" y="6553200"/>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10" name="Text Box 3118">
          <a:extLst>
            <a:ext uri="{FF2B5EF4-FFF2-40B4-BE49-F238E27FC236}">
              <a16:creationId xmlns:a16="http://schemas.microsoft.com/office/drawing/2014/main" id="{00000000-0008-0000-0500-00000A000000}"/>
            </a:ext>
          </a:extLst>
        </xdr:cNvPr>
        <xdr:cNvSpPr txBox="1">
          <a:spLocks noChangeArrowheads="1"/>
        </xdr:cNvSpPr>
      </xdr:nvSpPr>
      <xdr:spPr bwMode="auto">
        <a:xfrm>
          <a:off x="3714750" y="6553200"/>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32410"/>
    <xdr:sp macro="" textlink="">
      <xdr:nvSpPr>
        <xdr:cNvPr id="11" name="Text Box 3118">
          <a:extLst>
            <a:ext uri="{FF2B5EF4-FFF2-40B4-BE49-F238E27FC236}">
              <a16:creationId xmlns:a16="http://schemas.microsoft.com/office/drawing/2014/main" id="{00000000-0008-0000-0500-00000B000000}"/>
            </a:ext>
          </a:extLst>
        </xdr:cNvPr>
        <xdr:cNvSpPr txBox="1">
          <a:spLocks noChangeArrowheads="1"/>
        </xdr:cNvSpPr>
      </xdr:nvSpPr>
      <xdr:spPr bwMode="auto">
        <a:xfrm>
          <a:off x="3714750" y="6553200"/>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21</xdr:row>
      <xdr:rowOff>0</xdr:rowOff>
    </xdr:from>
    <xdr:ext cx="123825" cy="232410"/>
    <xdr:sp macro="" textlink="">
      <xdr:nvSpPr>
        <xdr:cNvPr id="12" name="Text Box 3118">
          <a:extLst>
            <a:ext uri="{FF2B5EF4-FFF2-40B4-BE49-F238E27FC236}">
              <a16:creationId xmlns:a16="http://schemas.microsoft.com/office/drawing/2014/main" id="{00000000-0008-0000-0500-00000C000000}"/>
            </a:ext>
          </a:extLst>
        </xdr:cNvPr>
        <xdr:cNvSpPr txBox="1">
          <a:spLocks noChangeArrowheads="1"/>
        </xdr:cNvSpPr>
      </xdr:nvSpPr>
      <xdr:spPr bwMode="auto">
        <a:xfrm>
          <a:off x="3714750" y="6553200"/>
          <a:ext cx="123825" cy="232410"/>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13" name="Text Box 3118">
          <a:extLst>
            <a:ext uri="{FF2B5EF4-FFF2-40B4-BE49-F238E27FC236}">
              <a16:creationId xmlns:a16="http://schemas.microsoft.com/office/drawing/2014/main" id="{00000000-0008-0000-0500-00000D000000}"/>
            </a:ext>
          </a:extLst>
        </xdr:cNvPr>
        <xdr:cNvSpPr txBox="1">
          <a:spLocks noChangeArrowheads="1"/>
        </xdr:cNvSpPr>
      </xdr:nvSpPr>
      <xdr:spPr bwMode="auto">
        <a:xfrm>
          <a:off x="3714750" y="6553200"/>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14" name="Text Box 3118">
          <a:extLst>
            <a:ext uri="{FF2B5EF4-FFF2-40B4-BE49-F238E27FC236}">
              <a16:creationId xmlns:a16="http://schemas.microsoft.com/office/drawing/2014/main" id="{00000000-0008-0000-0500-00000E000000}"/>
            </a:ext>
          </a:extLst>
        </xdr:cNvPr>
        <xdr:cNvSpPr txBox="1">
          <a:spLocks noChangeArrowheads="1"/>
        </xdr:cNvSpPr>
      </xdr:nvSpPr>
      <xdr:spPr bwMode="auto">
        <a:xfrm>
          <a:off x="3714750" y="6553200"/>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32410"/>
    <xdr:sp macro="" textlink="">
      <xdr:nvSpPr>
        <xdr:cNvPr id="15" name="Text Box 3118">
          <a:extLst>
            <a:ext uri="{FF2B5EF4-FFF2-40B4-BE49-F238E27FC236}">
              <a16:creationId xmlns:a16="http://schemas.microsoft.com/office/drawing/2014/main" id="{00000000-0008-0000-0500-00000F000000}"/>
            </a:ext>
          </a:extLst>
        </xdr:cNvPr>
        <xdr:cNvSpPr txBox="1">
          <a:spLocks noChangeArrowheads="1"/>
        </xdr:cNvSpPr>
      </xdr:nvSpPr>
      <xdr:spPr bwMode="auto">
        <a:xfrm>
          <a:off x="3714750" y="6553200"/>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21</xdr:row>
      <xdr:rowOff>0</xdr:rowOff>
    </xdr:from>
    <xdr:ext cx="123825" cy="232410"/>
    <xdr:sp macro="" textlink="">
      <xdr:nvSpPr>
        <xdr:cNvPr id="16" name="Text Box 3118">
          <a:extLst>
            <a:ext uri="{FF2B5EF4-FFF2-40B4-BE49-F238E27FC236}">
              <a16:creationId xmlns:a16="http://schemas.microsoft.com/office/drawing/2014/main" id="{00000000-0008-0000-0500-000010000000}"/>
            </a:ext>
          </a:extLst>
        </xdr:cNvPr>
        <xdr:cNvSpPr txBox="1">
          <a:spLocks noChangeArrowheads="1"/>
        </xdr:cNvSpPr>
      </xdr:nvSpPr>
      <xdr:spPr bwMode="auto">
        <a:xfrm>
          <a:off x="3714750" y="6553200"/>
          <a:ext cx="123825" cy="232410"/>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17" name="Text Box 3118">
          <a:extLst>
            <a:ext uri="{FF2B5EF4-FFF2-40B4-BE49-F238E27FC236}">
              <a16:creationId xmlns:a16="http://schemas.microsoft.com/office/drawing/2014/main" id="{00000000-0008-0000-0500-000011000000}"/>
            </a:ext>
          </a:extLst>
        </xdr:cNvPr>
        <xdr:cNvSpPr txBox="1">
          <a:spLocks noChangeArrowheads="1"/>
        </xdr:cNvSpPr>
      </xdr:nvSpPr>
      <xdr:spPr bwMode="auto">
        <a:xfrm>
          <a:off x="3714750" y="6553200"/>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18" name="Text Box 3118">
          <a:extLst>
            <a:ext uri="{FF2B5EF4-FFF2-40B4-BE49-F238E27FC236}">
              <a16:creationId xmlns:a16="http://schemas.microsoft.com/office/drawing/2014/main" id="{00000000-0008-0000-0500-000012000000}"/>
            </a:ext>
          </a:extLst>
        </xdr:cNvPr>
        <xdr:cNvSpPr txBox="1">
          <a:spLocks noChangeArrowheads="1"/>
        </xdr:cNvSpPr>
      </xdr:nvSpPr>
      <xdr:spPr bwMode="auto">
        <a:xfrm>
          <a:off x="3714750" y="6553200"/>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32410"/>
    <xdr:sp macro="" textlink="">
      <xdr:nvSpPr>
        <xdr:cNvPr id="19" name="Text Box 3118">
          <a:extLst>
            <a:ext uri="{FF2B5EF4-FFF2-40B4-BE49-F238E27FC236}">
              <a16:creationId xmlns:a16="http://schemas.microsoft.com/office/drawing/2014/main" id="{00000000-0008-0000-0500-000013000000}"/>
            </a:ext>
          </a:extLst>
        </xdr:cNvPr>
        <xdr:cNvSpPr txBox="1">
          <a:spLocks noChangeArrowheads="1"/>
        </xdr:cNvSpPr>
      </xdr:nvSpPr>
      <xdr:spPr bwMode="auto">
        <a:xfrm>
          <a:off x="3714750" y="6553200"/>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21</xdr:row>
      <xdr:rowOff>0</xdr:rowOff>
    </xdr:from>
    <xdr:ext cx="123825" cy="232410"/>
    <xdr:sp macro="" textlink="">
      <xdr:nvSpPr>
        <xdr:cNvPr id="20" name="Text Box 3118">
          <a:extLst>
            <a:ext uri="{FF2B5EF4-FFF2-40B4-BE49-F238E27FC236}">
              <a16:creationId xmlns:a16="http://schemas.microsoft.com/office/drawing/2014/main" id="{00000000-0008-0000-0500-000014000000}"/>
            </a:ext>
          </a:extLst>
        </xdr:cNvPr>
        <xdr:cNvSpPr txBox="1">
          <a:spLocks noChangeArrowheads="1"/>
        </xdr:cNvSpPr>
      </xdr:nvSpPr>
      <xdr:spPr bwMode="auto">
        <a:xfrm>
          <a:off x="3714750" y="6553200"/>
          <a:ext cx="123825" cy="232410"/>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21" name="Text Box 3118">
          <a:extLst>
            <a:ext uri="{FF2B5EF4-FFF2-40B4-BE49-F238E27FC236}">
              <a16:creationId xmlns:a16="http://schemas.microsoft.com/office/drawing/2014/main" id="{00000000-0008-0000-0500-000015000000}"/>
            </a:ext>
          </a:extLst>
        </xdr:cNvPr>
        <xdr:cNvSpPr txBox="1">
          <a:spLocks noChangeArrowheads="1"/>
        </xdr:cNvSpPr>
      </xdr:nvSpPr>
      <xdr:spPr bwMode="auto">
        <a:xfrm>
          <a:off x="3714750" y="6553200"/>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22" name="Text Box 3118">
          <a:extLst>
            <a:ext uri="{FF2B5EF4-FFF2-40B4-BE49-F238E27FC236}">
              <a16:creationId xmlns:a16="http://schemas.microsoft.com/office/drawing/2014/main" id="{00000000-0008-0000-0500-000016000000}"/>
            </a:ext>
          </a:extLst>
        </xdr:cNvPr>
        <xdr:cNvSpPr txBox="1">
          <a:spLocks noChangeArrowheads="1"/>
        </xdr:cNvSpPr>
      </xdr:nvSpPr>
      <xdr:spPr bwMode="auto">
        <a:xfrm>
          <a:off x="3714750" y="6553200"/>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32410"/>
    <xdr:sp macro="" textlink="">
      <xdr:nvSpPr>
        <xdr:cNvPr id="23" name="Text Box 3118">
          <a:extLst>
            <a:ext uri="{FF2B5EF4-FFF2-40B4-BE49-F238E27FC236}">
              <a16:creationId xmlns:a16="http://schemas.microsoft.com/office/drawing/2014/main" id="{00000000-0008-0000-0500-000017000000}"/>
            </a:ext>
          </a:extLst>
        </xdr:cNvPr>
        <xdr:cNvSpPr txBox="1">
          <a:spLocks noChangeArrowheads="1"/>
        </xdr:cNvSpPr>
      </xdr:nvSpPr>
      <xdr:spPr bwMode="auto">
        <a:xfrm>
          <a:off x="3714750" y="6553200"/>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21</xdr:row>
      <xdr:rowOff>0</xdr:rowOff>
    </xdr:from>
    <xdr:ext cx="123825" cy="232410"/>
    <xdr:sp macro="" textlink="">
      <xdr:nvSpPr>
        <xdr:cNvPr id="24" name="Text Box 3118">
          <a:extLst>
            <a:ext uri="{FF2B5EF4-FFF2-40B4-BE49-F238E27FC236}">
              <a16:creationId xmlns:a16="http://schemas.microsoft.com/office/drawing/2014/main" id="{00000000-0008-0000-0500-000018000000}"/>
            </a:ext>
          </a:extLst>
        </xdr:cNvPr>
        <xdr:cNvSpPr txBox="1">
          <a:spLocks noChangeArrowheads="1"/>
        </xdr:cNvSpPr>
      </xdr:nvSpPr>
      <xdr:spPr bwMode="auto">
        <a:xfrm>
          <a:off x="3714750" y="6553200"/>
          <a:ext cx="123825" cy="232410"/>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25" name="Text Box 3118">
          <a:extLst>
            <a:ext uri="{FF2B5EF4-FFF2-40B4-BE49-F238E27FC236}">
              <a16:creationId xmlns:a16="http://schemas.microsoft.com/office/drawing/2014/main" id="{00000000-0008-0000-0500-000019000000}"/>
            </a:ext>
          </a:extLst>
        </xdr:cNvPr>
        <xdr:cNvSpPr txBox="1">
          <a:spLocks noChangeArrowheads="1"/>
        </xdr:cNvSpPr>
      </xdr:nvSpPr>
      <xdr:spPr bwMode="auto">
        <a:xfrm>
          <a:off x="3714750" y="6553200"/>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26" name="Text Box 3118">
          <a:extLst>
            <a:ext uri="{FF2B5EF4-FFF2-40B4-BE49-F238E27FC236}">
              <a16:creationId xmlns:a16="http://schemas.microsoft.com/office/drawing/2014/main" id="{00000000-0008-0000-0500-00001A000000}"/>
            </a:ext>
          </a:extLst>
        </xdr:cNvPr>
        <xdr:cNvSpPr txBox="1">
          <a:spLocks noChangeArrowheads="1"/>
        </xdr:cNvSpPr>
      </xdr:nvSpPr>
      <xdr:spPr bwMode="auto">
        <a:xfrm>
          <a:off x="3714750" y="6553200"/>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32410"/>
    <xdr:sp macro="" textlink="">
      <xdr:nvSpPr>
        <xdr:cNvPr id="27" name="Text Box 3118">
          <a:extLst>
            <a:ext uri="{FF2B5EF4-FFF2-40B4-BE49-F238E27FC236}">
              <a16:creationId xmlns:a16="http://schemas.microsoft.com/office/drawing/2014/main" id="{00000000-0008-0000-0500-00001B000000}"/>
            </a:ext>
          </a:extLst>
        </xdr:cNvPr>
        <xdr:cNvSpPr txBox="1">
          <a:spLocks noChangeArrowheads="1"/>
        </xdr:cNvSpPr>
      </xdr:nvSpPr>
      <xdr:spPr bwMode="auto">
        <a:xfrm>
          <a:off x="3714750" y="6553200"/>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21</xdr:row>
      <xdr:rowOff>0</xdr:rowOff>
    </xdr:from>
    <xdr:ext cx="123825" cy="232410"/>
    <xdr:sp macro="" textlink="">
      <xdr:nvSpPr>
        <xdr:cNvPr id="28" name="Text Box 3118">
          <a:extLst>
            <a:ext uri="{FF2B5EF4-FFF2-40B4-BE49-F238E27FC236}">
              <a16:creationId xmlns:a16="http://schemas.microsoft.com/office/drawing/2014/main" id="{00000000-0008-0000-0500-00001C000000}"/>
            </a:ext>
          </a:extLst>
        </xdr:cNvPr>
        <xdr:cNvSpPr txBox="1">
          <a:spLocks noChangeArrowheads="1"/>
        </xdr:cNvSpPr>
      </xdr:nvSpPr>
      <xdr:spPr bwMode="auto">
        <a:xfrm>
          <a:off x="3714750" y="6553200"/>
          <a:ext cx="123825" cy="232410"/>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29" name="Text Box 3118">
          <a:extLst>
            <a:ext uri="{FF2B5EF4-FFF2-40B4-BE49-F238E27FC236}">
              <a16:creationId xmlns:a16="http://schemas.microsoft.com/office/drawing/2014/main" id="{00000000-0008-0000-0500-00001D000000}"/>
            </a:ext>
          </a:extLst>
        </xdr:cNvPr>
        <xdr:cNvSpPr txBox="1">
          <a:spLocks noChangeArrowheads="1"/>
        </xdr:cNvSpPr>
      </xdr:nvSpPr>
      <xdr:spPr bwMode="auto">
        <a:xfrm>
          <a:off x="3714750" y="6553200"/>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30" name="Text Box 3118">
          <a:extLst>
            <a:ext uri="{FF2B5EF4-FFF2-40B4-BE49-F238E27FC236}">
              <a16:creationId xmlns:a16="http://schemas.microsoft.com/office/drawing/2014/main" id="{00000000-0008-0000-0500-00001E000000}"/>
            </a:ext>
          </a:extLst>
        </xdr:cNvPr>
        <xdr:cNvSpPr txBox="1">
          <a:spLocks noChangeArrowheads="1"/>
        </xdr:cNvSpPr>
      </xdr:nvSpPr>
      <xdr:spPr bwMode="auto">
        <a:xfrm>
          <a:off x="3714750" y="6553200"/>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31" name="Text Box 3118">
          <a:extLst>
            <a:ext uri="{FF2B5EF4-FFF2-40B4-BE49-F238E27FC236}">
              <a16:creationId xmlns:a16="http://schemas.microsoft.com/office/drawing/2014/main" id="{00000000-0008-0000-0500-00001F000000}"/>
            </a:ext>
          </a:extLst>
        </xdr:cNvPr>
        <xdr:cNvSpPr txBox="1">
          <a:spLocks noChangeArrowheads="1"/>
        </xdr:cNvSpPr>
      </xdr:nvSpPr>
      <xdr:spPr bwMode="auto">
        <a:xfrm>
          <a:off x="3714750" y="6877050"/>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32" name="Text Box 3118">
          <a:extLst>
            <a:ext uri="{FF2B5EF4-FFF2-40B4-BE49-F238E27FC236}">
              <a16:creationId xmlns:a16="http://schemas.microsoft.com/office/drawing/2014/main" id="{00000000-0008-0000-0500-000020000000}"/>
            </a:ext>
          </a:extLst>
        </xdr:cNvPr>
        <xdr:cNvSpPr txBox="1">
          <a:spLocks noChangeArrowheads="1"/>
        </xdr:cNvSpPr>
      </xdr:nvSpPr>
      <xdr:spPr bwMode="auto">
        <a:xfrm>
          <a:off x="3714750" y="6877050"/>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32410"/>
    <xdr:sp macro="" textlink="">
      <xdr:nvSpPr>
        <xdr:cNvPr id="33" name="Text Box 3118">
          <a:extLst>
            <a:ext uri="{FF2B5EF4-FFF2-40B4-BE49-F238E27FC236}">
              <a16:creationId xmlns:a16="http://schemas.microsoft.com/office/drawing/2014/main" id="{00000000-0008-0000-0500-000021000000}"/>
            </a:ext>
          </a:extLst>
        </xdr:cNvPr>
        <xdr:cNvSpPr txBox="1">
          <a:spLocks noChangeArrowheads="1"/>
        </xdr:cNvSpPr>
      </xdr:nvSpPr>
      <xdr:spPr bwMode="auto">
        <a:xfrm>
          <a:off x="3714750" y="6715125"/>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21</xdr:row>
      <xdr:rowOff>0</xdr:rowOff>
    </xdr:from>
    <xdr:ext cx="123825" cy="232410"/>
    <xdr:sp macro="" textlink="">
      <xdr:nvSpPr>
        <xdr:cNvPr id="34" name="Text Box 3118">
          <a:extLst>
            <a:ext uri="{FF2B5EF4-FFF2-40B4-BE49-F238E27FC236}">
              <a16:creationId xmlns:a16="http://schemas.microsoft.com/office/drawing/2014/main" id="{00000000-0008-0000-0500-000022000000}"/>
            </a:ext>
          </a:extLst>
        </xdr:cNvPr>
        <xdr:cNvSpPr txBox="1">
          <a:spLocks noChangeArrowheads="1"/>
        </xdr:cNvSpPr>
      </xdr:nvSpPr>
      <xdr:spPr bwMode="auto">
        <a:xfrm>
          <a:off x="3714750" y="6715125"/>
          <a:ext cx="123825" cy="232410"/>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35" name="Text Box 3118">
          <a:extLst>
            <a:ext uri="{FF2B5EF4-FFF2-40B4-BE49-F238E27FC236}">
              <a16:creationId xmlns:a16="http://schemas.microsoft.com/office/drawing/2014/main" id="{00000000-0008-0000-0500-000023000000}"/>
            </a:ext>
          </a:extLst>
        </xdr:cNvPr>
        <xdr:cNvSpPr txBox="1">
          <a:spLocks noChangeArrowheads="1"/>
        </xdr:cNvSpPr>
      </xdr:nvSpPr>
      <xdr:spPr bwMode="auto">
        <a:xfrm>
          <a:off x="3714750" y="6715125"/>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36" name="Text Box 3118">
          <a:extLst>
            <a:ext uri="{FF2B5EF4-FFF2-40B4-BE49-F238E27FC236}">
              <a16:creationId xmlns:a16="http://schemas.microsoft.com/office/drawing/2014/main" id="{00000000-0008-0000-0500-000024000000}"/>
            </a:ext>
          </a:extLst>
        </xdr:cNvPr>
        <xdr:cNvSpPr txBox="1">
          <a:spLocks noChangeArrowheads="1"/>
        </xdr:cNvSpPr>
      </xdr:nvSpPr>
      <xdr:spPr bwMode="auto">
        <a:xfrm>
          <a:off x="3714750" y="6715125"/>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32410"/>
    <xdr:sp macro="" textlink="">
      <xdr:nvSpPr>
        <xdr:cNvPr id="37" name="Text Box 3118">
          <a:extLst>
            <a:ext uri="{FF2B5EF4-FFF2-40B4-BE49-F238E27FC236}">
              <a16:creationId xmlns:a16="http://schemas.microsoft.com/office/drawing/2014/main" id="{00000000-0008-0000-0500-000025000000}"/>
            </a:ext>
          </a:extLst>
        </xdr:cNvPr>
        <xdr:cNvSpPr txBox="1">
          <a:spLocks noChangeArrowheads="1"/>
        </xdr:cNvSpPr>
      </xdr:nvSpPr>
      <xdr:spPr bwMode="auto">
        <a:xfrm>
          <a:off x="3714750" y="6715125"/>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21</xdr:row>
      <xdr:rowOff>0</xdr:rowOff>
    </xdr:from>
    <xdr:ext cx="123825" cy="232410"/>
    <xdr:sp macro="" textlink="">
      <xdr:nvSpPr>
        <xdr:cNvPr id="38" name="Text Box 3118">
          <a:extLst>
            <a:ext uri="{FF2B5EF4-FFF2-40B4-BE49-F238E27FC236}">
              <a16:creationId xmlns:a16="http://schemas.microsoft.com/office/drawing/2014/main" id="{00000000-0008-0000-0500-000026000000}"/>
            </a:ext>
          </a:extLst>
        </xdr:cNvPr>
        <xdr:cNvSpPr txBox="1">
          <a:spLocks noChangeArrowheads="1"/>
        </xdr:cNvSpPr>
      </xdr:nvSpPr>
      <xdr:spPr bwMode="auto">
        <a:xfrm>
          <a:off x="3714750" y="6715125"/>
          <a:ext cx="123825" cy="232410"/>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39" name="Text Box 3118">
          <a:extLst>
            <a:ext uri="{FF2B5EF4-FFF2-40B4-BE49-F238E27FC236}">
              <a16:creationId xmlns:a16="http://schemas.microsoft.com/office/drawing/2014/main" id="{00000000-0008-0000-0500-000027000000}"/>
            </a:ext>
          </a:extLst>
        </xdr:cNvPr>
        <xdr:cNvSpPr txBox="1">
          <a:spLocks noChangeArrowheads="1"/>
        </xdr:cNvSpPr>
      </xdr:nvSpPr>
      <xdr:spPr bwMode="auto">
        <a:xfrm>
          <a:off x="3714750" y="6715125"/>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40" name="Text Box 3118">
          <a:extLst>
            <a:ext uri="{FF2B5EF4-FFF2-40B4-BE49-F238E27FC236}">
              <a16:creationId xmlns:a16="http://schemas.microsoft.com/office/drawing/2014/main" id="{00000000-0008-0000-0500-000028000000}"/>
            </a:ext>
          </a:extLst>
        </xdr:cNvPr>
        <xdr:cNvSpPr txBox="1">
          <a:spLocks noChangeArrowheads="1"/>
        </xdr:cNvSpPr>
      </xdr:nvSpPr>
      <xdr:spPr bwMode="auto">
        <a:xfrm>
          <a:off x="3714750" y="6715125"/>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32410"/>
    <xdr:sp macro="" textlink="">
      <xdr:nvSpPr>
        <xdr:cNvPr id="41" name="Text Box 3118">
          <a:extLst>
            <a:ext uri="{FF2B5EF4-FFF2-40B4-BE49-F238E27FC236}">
              <a16:creationId xmlns:a16="http://schemas.microsoft.com/office/drawing/2014/main" id="{00000000-0008-0000-0500-000029000000}"/>
            </a:ext>
          </a:extLst>
        </xdr:cNvPr>
        <xdr:cNvSpPr txBox="1">
          <a:spLocks noChangeArrowheads="1"/>
        </xdr:cNvSpPr>
      </xdr:nvSpPr>
      <xdr:spPr bwMode="auto">
        <a:xfrm>
          <a:off x="3714750" y="6715125"/>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21</xdr:row>
      <xdr:rowOff>0</xdr:rowOff>
    </xdr:from>
    <xdr:ext cx="123825" cy="232410"/>
    <xdr:sp macro="" textlink="">
      <xdr:nvSpPr>
        <xdr:cNvPr id="42" name="Text Box 3118">
          <a:extLst>
            <a:ext uri="{FF2B5EF4-FFF2-40B4-BE49-F238E27FC236}">
              <a16:creationId xmlns:a16="http://schemas.microsoft.com/office/drawing/2014/main" id="{00000000-0008-0000-0500-00002A000000}"/>
            </a:ext>
          </a:extLst>
        </xdr:cNvPr>
        <xdr:cNvSpPr txBox="1">
          <a:spLocks noChangeArrowheads="1"/>
        </xdr:cNvSpPr>
      </xdr:nvSpPr>
      <xdr:spPr bwMode="auto">
        <a:xfrm>
          <a:off x="3714750" y="6715125"/>
          <a:ext cx="123825" cy="232410"/>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43" name="Text Box 3118">
          <a:extLst>
            <a:ext uri="{FF2B5EF4-FFF2-40B4-BE49-F238E27FC236}">
              <a16:creationId xmlns:a16="http://schemas.microsoft.com/office/drawing/2014/main" id="{00000000-0008-0000-0500-00002B000000}"/>
            </a:ext>
          </a:extLst>
        </xdr:cNvPr>
        <xdr:cNvSpPr txBox="1">
          <a:spLocks noChangeArrowheads="1"/>
        </xdr:cNvSpPr>
      </xdr:nvSpPr>
      <xdr:spPr bwMode="auto">
        <a:xfrm>
          <a:off x="3714750" y="6715125"/>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44" name="Text Box 3118">
          <a:extLst>
            <a:ext uri="{FF2B5EF4-FFF2-40B4-BE49-F238E27FC236}">
              <a16:creationId xmlns:a16="http://schemas.microsoft.com/office/drawing/2014/main" id="{00000000-0008-0000-0500-00002C000000}"/>
            </a:ext>
          </a:extLst>
        </xdr:cNvPr>
        <xdr:cNvSpPr txBox="1">
          <a:spLocks noChangeArrowheads="1"/>
        </xdr:cNvSpPr>
      </xdr:nvSpPr>
      <xdr:spPr bwMode="auto">
        <a:xfrm>
          <a:off x="3714750" y="6715125"/>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32410"/>
    <xdr:sp macro="" textlink="">
      <xdr:nvSpPr>
        <xdr:cNvPr id="45" name="Text Box 3118">
          <a:extLst>
            <a:ext uri="{FF2B5EF4-FFF2-40B4-BE49-F238E27FC236}">
              <a16:creationId xmlns:a16="http://schemas.microsoft.com/office/drawing/2014/main" id="{00000000-0008-0000-0500-00002D000000}"/>
            </a:ext>
          </a:extLst>
        </xdr:cNvPr>
        <xdr:cNvSpPr txBox="1">
          <a:spLocks noChangeArrowheads="1"/>
        </xdr:cNvSpPr>
      </xdr:nvSpPr>
      <xdr:spPr bwMode="auto">
        <a:xfrm>
          <a:off x="3714750" y="6715125"/>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21</xdr:row>
      <xdr:rowOff>0</xdr:rowOff>
    </xdr:from>
    <xdr:ext cx="123825" cy="232410"/>
    <xdr:sp macro="" textlink="">
      <xdr:nvSpPr>
        <xdr:cNvPr id="46" name="Text Box 3118">
          <a:extLst>
            <a:ext uri="{FF2B5EF4-FFF2-40B4-BE49-F238E27FC236}">
              <a16:creationId xmlns:a16="http://schemas.microsoft.com/office/drawing/2014/main" id="{00000000-0008-0000-0500-00002E000000}"/>
            </a:ext>
          </a:extLst>
        </xdr:cNvPr>
        <xdr:cNvSpPr txBox="1">
          <a:spLocks noChangeArrowheads="1"/>
        </xdr:cNvSpPr>
      </xdr:nvSpPr>
      <xdr:spPr bwMode="auto">
        <a:xfrm>
          <a:off x="3714750" y="6715125"/>
          <a:ext cx="123825" cy="232410"/>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47" name="Text Box 3118">
          <a:extLst>
            <a:ext uri="{FF2B5EF4-FFF2-40B4-BE49-F238E27FC236}">
              <a16:creationId xmlns:a16="http://schemas.microsoft.com/office/drawing/2014/main" id="{00000000-0008-0000-0500-00002F000000}"/>
            </a:ext>
          </a:extLst>
        </xdr:cNvPr>
        <xdr:cNvSpPr txBox="1">
          <a:spLocks noChangeArrowheads="1"/>
        </xdr:cNvSpPr>
      </xdr:nvSpPr>
      <xdr:spPr bwMode="auto">
        <a:xfrm>
          <a:off x="3714750" y="6715125"/>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48" name="Text Box 3118">
          <a:extLst>
            <a:ext uri="{FF2B5EF4-FFF2-40B4-BE49-F238E27FC236}">
              <a16:creationId xmlns:a16="http://schemas.microsoft.com/office/drawing/2014/main" id="{00000000-0008-0000-0500-000030000000}"/>
            </a:ext>
          </a:extLst>
        </xdr:cNvPr>
        <xdr:cNvSpPr txBox="1">
          <a:spLocks noChangeArrowheads="1"/>
        </xdr:cNvSpPr>
      </xdr:nvSpPr>
      <xdr:spPr bwMode="auto">
        <a:xfrm>
          <a:off x="3714750" y="6715125"/>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32410"/>
    <xdr:sp macro="" textlink="">
      <xdr:nvSpPr>
        <xdr:cNvPr id="49" name="Text Box 3118">
          <a:extLst>
            <a:ext uri="{FF2B5EF4-FFF2-40B4-BE49-F238E27FC236}">
              <a16:creationId xmlns:a16="http://schemas.microsoft.com/office/drawing/2014/main" id="{00000000-0008-0000-0500-000031000000}"/>
            </a:ext>
          </a:extLst>
        </xdr:cNvPr>
        <xdr:cNvSpPr txBox="1">
          <a:spLocks noChangeArrowheads="1"/>
        </xdr:cNvSpPr>
      </xdr:nvSpPr>
      <xdr:spPr bwMode="auto">
        <a:xfrm>
          <a:off x="3714750" y="6715125"/>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21</xdr:row>
      <xdr:rowOff>0</xdr:rowOff>
    </xdr:from>
    <xdr:ext cx="123825" cy="232410"/>
    <xdr:sp macro="" textlink="">
      <xdr:nvSpPr>
        <xdr:cNvPr id="50" name="Text Box 3118">
          <a:extLst>
            <a:ext uri="{FF2B5EF4-FFF2-40B4-BE49-F238E27FC236}">
              <a16:creationId xmlns:a16="http://schemas.microsoft.com/office/drawing/2014/main" id="{00000000-0008-0000-0500-000032000000}"/>
            </a:ext>
          </a:extLst>
        </xdr:cNvPr>
        <xdr:cNvSpPr txBox="1">
          <a:spLocks noChangeArrowheads="1"/>
        </xdr:cNvSpPr>
      </xdr:nvSpPr>
      <xdr:spPr bwMode="auto">
        <a:xfrm>
          <a:off x="3714750" y="6715125"/>
          <a:ext cx="123825" cy="232410"/>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51" name="Text Box 3118">
          <a:extLst>
            <a:ext uri="{FF2B5EF4-FFF2-40B4-BE49-F238E27FC236}">
              <a16:creationId xmlns:a16="http://schemas.microsoft.com/office/drawing/2014/main" id="{00000000-0008-0000-0500-000033000000}"/>
            </a:ext>
          </a:extLst>
        </xdr:cNvPr>
        <xdr:cNvSpPr txBox="1">
          <a:spLocks noChangeArrowheads="1"/>
        </xdr:cNvSpPr>
      </xdr:nvSpPr>
      <xdr:spPr bwMode="auto">
        <a:xfrm>
          <a:off x="3714750" y="6715125"/>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52" name="Text Box 3118">
          <a:extLst>
            <a:ext uri="{FF2B5EF4-FFF2-40B4-BE49-F238E27FC236}">
              <a16:creationId xmlns:a16="http://schemas.microsoft.com/office/drawing/2014/main" id="{00000000-0008-0000-0500-000034000000}"/>
            </a:ext>
          </a:extLst>
        </xdr:cNvPr>
        <xdr:cNvSpPr txBox="1">
          <a:spLocks noChangeArrowheads="1"/>
        </xdr:cNvSpPr>
      </xdr:nvSpPr>
      <xdr:spPr bwMode="auto">
        <a:xfrm>
          <a:off x="3714750" y="6715125"/>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32410"/>
    <xdr:sp macro="" textlink="">
      <xdr:nvSpPr>
        <xdr:cNvPr id="53" name="Text Box 3118">
          <a:extLst>
            <a:ext uri="{FF2B5EF4-FFF2-40B4-BE49-F238E27FC236}">
              <a16:creationId xmlns:a16="http://schemas.microsoft.com/office/drawing/2014/main" id="{00000000-0008-0000-0500-000035000000}"/>
            </a:ext>
          </a:extLst>
        </xdr:cNvPr>
        <xdr:cNvSpPr txBox="1">
          <a:spLocks noChangeArrowheads="1"/>
        </xdr:cNvSpPr>
      </xdr:nvSpPr>
      <xdr:spPr bwMode="auto">
        <a:xfrm>
          <a:off x="3714750" y="6715125"/>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21</xdr:row>
      <xdr:rowOff>0</xdr:rowOff>
    </xdr:from>
    <xdr:ext cx="123825" cy="232410"/>
    <xdr:sp macro="" textlink="">
      <xdr:nvSpPr>
        <xdr:cNvPr id="54" name="Text Box 3118">
          <a:extLst>
            <a:ext uri="{FF2B5EF4-FFF2-40B4-BE49-F238E27FC236}">
              <a16:creationId xmlns:a16="http://schemas.microsoft.com/office/drawing/2014/main" id="{00000000-0008-0000-0500-000036000000}"/>
            </a:ext>
          </a:extLst>
        </xdr:cNvPr>
        <xdr:cNvSpPr txBox="1">
          <a:spLocks noChangeArrowheads="1"/>
        </xdr:cNvSpPr>
      </xdr:nvSpPr>
      <xdr:spPr bwMode="auto">
        <a:xfrm>
          <a:off x="3714750" y="6715125"/>
          <a:ext cx="123825" cy="232410"/>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55" name="Text Box 3118">
          <a:extLst>
            <a:ext uri="{FF2B5EF4-FFF2-40B4-BE49-F238E27FC236}">
              <a16:creationId xmlns:a16="http://schemas.microsoft.com/office/drawing/2014/main" id="{00000000-0008-0000-0500-000037000000}"/>
            </a:ext>
          </a:extLst>
        </xdr:cNvPr>
        <xdr:cNvSpPr txBox="1">
          <a:spLocks noChangeArrowheads="1"/>
        </xdr:cNvSpPr>
      </xdr:nvSpPr>
      <xdr:spPr bwMode="auto">
        <a:xfrm>
          <a:off x="3714750" y="6715125"/>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56" name="Text Box 3118">
          <a:extLst>
            <a:ext uri="{FF2B5EF4-FFF2-40B4-BE49-F238E27FC236}">
              <a16:creationId xmlns:a16="http://schemas.microsoft.com/office/drawing/2014/main" id="{00000000-0008-0000-0500-000038000000}"/>
            </a:ext>
          </a:extLst>
        </xdr:cNvPr>
        <xdr:cNvSpPr txBox="1">
          <a:spLocks noChangeArrowheads="1"/>
        </xdr:cNvSpPr>
      </xdr:nvSpPr>
      <xdr:spPr bwMode="auto">
        <a:xfrm>
          <a:off x="3714750" y="6715125"/>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57" name="Text Box 3118">
          <a:extLst>
            <a:ext uri="{FF2B5EF4-FFF2-40B4-BE49-F238E27FC236}">
              <a16:creationId xmlns:a16="http://schemas.microsoft.com/office/drawing/2014/main" id="{00000000-0008-0000-0500-000039000000}"/>
            </a:ext>
            <a:ext uri="{147F2762-F138-4A5C-976F-8EAC2B608ADB}">
              <a16:predDERef xmlns:a16="http://schemas.microsoft.com/office/drawing/2014/main" pred="{EABF92A4-DC6C-4E05-BCEF-6A81793174EE}"/>
            </a:ext>
          </a:extLst>
        </xdr:cNvPr>
        <xdr:cNvSpPr txBox="1">
          <a:spLocks noChangeArrowheads="1"/>
        </xdr:cNvSpPr>
      </xdr:nvSpPr>
      <xdr:spPr bwMode="auto">
        <a:xfrm>
          <a:off x="3714750" y="6877050"/>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58" name="Text Box 3118">
          <a:extLst>
            <a:ext uri="{FF2B5EF4-FFF2-40B4-BE49-F238E27FC236}">
              <a16:creationId xmlns:a16="http://schemas.microsoft.com/office/drawing/2014/main" id="{00000000-0008-0000-0500-00003A000000}"/>
            </a:ext>
            <a:ext uri="{147F2762-F138-4A5C-976F-8EAC2B608ADB}">
              <a16:predDERef xmlns:a16="http://schemas.microsoft.com/office/drawing/2014/main" pred="{C79D31A3-676E-4DB0-B385-2A806597F57E}"/>
            </a:ext>
          </a:extLst>
        </xdr:cNvPr>
        <xdr:cNvSpPr txBox="1">
          <a:spLocks noChangeArrowheads="1"/>
        </xdr:cNvSpPr>
      </xdr:nvSpPr>
      <xdr:spPr bwMode="auto">
        <a:xfrm>
          <a:off x="3714750" y="6877050"/>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32410"/>
    <xdr:sp macro="" textlink="">
      <xdr:nvSpPr>
        <xdr:cNvPr id="59" name="Text Box 3118">
          <a:extLst>
            <a:ext uri="{FF2B5EF4-FFF2-40B4-BE49-F238E27FC236}">
              <a16:creationId xmlns:a16="http://schemas.microsoft.com/office/drawing/2014/main" id="{00000000-0008-0000-0500-00003B000000}"/>
            </a:ext>
            <a:ext uri="{147F2762-F138-4A5C-976F-8EAC2B608ADB}">
              <a16:predDERef xmlns:a16="http://schemas.microsoft.com/office/drawing/2014/main" pred="{2B52B3D8-C4D1-43A5-B88B-68A51827DF26}"/>
            </a:ext>
          </a:extLst>
        </xdr:cNvPr>
        <xdr:cNvSpPr txBox="1">
          <a:spLocks noChangeArrowheads="1"/>
        </xdr:cNvSpPr>
      </xdr:nvSpPr>
      <xdr:spPr bwMode="auto">
        <a:xfrm>
          <a:off x="3714750" y="6715125"/>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21</xdr:row>
      <xdr:rowOff>0</xdr:rowOff>
    </xdr:from>
    <xdr:ext cx="123825" cy="232410"/>
    <xdr:sp macro="" textlink="">
      <xdr:nvSpPr>
        <xdr:cNvPr id="60" name="Text Box 3118">
          <a:extLst>
            <a:ext uri="{FF2B5EF4-FFF2-40B4-BE49-F238E27FC236}">
              <a16:creationId xmlns:a16="http://schemas.microsoft.com/office/drawing/2014/main" id="{00000000-0008-0000-0500-00003C000000}"/>
            </a:ext>
            <a:ext uri="{147F2762-F138-4A5C-976F-8EAC2B608ADB}">
              <a16:predDERef xmlns:a16="http://schemas.microsoft.com/office/drawing/2014/main" pred="{2D493E9F-D704-4DBA-9E1A-9B583E863F60}"/>
            </a:ext>
          </a:extLst>
        </xdr:cNvPr>
        <xdr:cNvSpPr txBox="1">
          <a:spLocks noChangeArrowheads="1"/>
        </xdr:cNvSpPr>
      </xdr:nvSpPr>
      <xdr:spPr bwMode="auto">
        <a:xfrm>
          <a:off x="3714750" y="6715125"/>
          <a:ext cx="123825" cy="232410"/>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61" name="Text Box 3118">
          <a:extLst>
            <a:ext uri="{FF2B5EF4-FFF2-40B4-BE49-F238E27FC236}">
              <a16:creationId xmlns:a16="http://schemas.microsoft.com/office/drawing/2014/main" id="{00000000-0008-0000-0500-00003D000000}"/>
            </a:ext>
            <a:ext uri="{147F2762-F138-4A5C-976F-8EAC2B608ADB}">
              <a16:predDERef xmlns:a16="http://schemas.microsoft.com/office/drawing/2014/main" pred="{6951BCAB-D07F-4A52-B2CC-81B86F6203F7}"/>
            </a:ext>
          </a:extLst>
        </xdr:cNvPr>
        <xdr:cNvSpPr txBox="1">
          <a:spLocks noChangeArrowheads="1"/>
        </xdr:cNvSpPr>
      </xdr:nvSpPr>
      <xdr:spPr bwMode="auto">
        <a:xfrm>
          <a:off x="3714750" y="6715125"/>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62" name="Text Box 3118">
          <a:extLst>
            <a:ext uri="{FF2B5EF4-FFF2-40B4-BE49-F238E27FC236}">
              <a16:creationId xmlns:a16="http://schemas.microsoft.com/office/drawing/2014/main" id="{00000000-0008-0000-0500-00003E000000}"/>
            </a:ext>
            <a:ext uri="{147F2762-F138-4A5C-976F-8EAC2B608ADB}">
              <a16:predDERef xmlns:a16="http://schemas.microsoft.com/office/drawing/2014/main" pred="{51F983F3-62D4-43E5-8676-2B9217416879}"/>
            </a:ext>
          </a:extLst>
        </xdr:cNvPr>
        <xdr:cNvSpPr txBox="1">
          <a:spLocks noChangeArrowheads="1"/>
        </xdr:cNvSpPr>
      </xdr:nvSpPr>
      <xdr:spPr bwMode="auto">
        <a:xfrm>
          <a:off x="3714750" y="6715125"/>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32410"/>
    <xdr:sp macro="" textlink="">
      <xdr:nvSpPr>
        <xdr:cNvPr id="63" name="Text Box 3118">
          <a:extLst>
            <a:ext uri="{FF2B5EF4-FFF2-40B4-BE49-F238E27FC236}">
              <a16:creationId xmlns:a16="http://schemas.microsoft.com/office/drawing/2014/main" id="{00000000-0008-0000-0500-00003F000000}"/>
            </a:ext>
            <a:ext uri="{147F2762-F138-4A5C-976F-8EAC2B608ADB}">
              <a16:predDERef xmlns:a16="http://schemas.microsoft.com/office/drawing/2014/main" pred="{6D0A0631-C947-4361-BC83-C0C06B3CE1E6}"/>
            </a:ext>
          </a:extLst>
        </xdr:cNvPr>
        <xdr:cNvSpPr txBox="1">
          <a:spLocks noChangeArrowheads="1"/>
        </xdr:cNvSpPr>
      </xdr:nvSpPr>
      <xdr:spPr bwMode="auto">
        <a:xfrm>
          <a:off x="3714750" y="6715125"/>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21</xdr:row>
      <xdr:rowOff>0</xdr:rowOff>
    </xdr:from>
    <xdr:ext cx="123825" cy="232410"/>
    <xdr:sp macro="" textlink="">
      <xdr:nvSpPr>
        <xdr:cNvPr id="64" name="Text Box 3118">
          <a:extLst>
            <a:ext uri="{FF2B5EF4-FFF2-40B4-BE49-F238E27FC236}">
              <a16:creationId xmlns:a16="http://schemas.microsoft.com/office/drawing/2014/main" id="{00000000-0008-0000-0500-000040000000}"/>
            </a:ext>
            <a:ext uri="{147F2762-F138-4A5C-976F-8EAC2B608ADB}">
              <a16:predDERef xmlns:a16="http://schemas.microsoft.com/office/drawing/2014/main" pred="{664F292F-F732-4174-A350-1DFEFCB39DB3}"/>
            </a:ext>
          </a:extLst>
        </xdr:cNvPr>
        <xdr:cNvSpPr txBox="1">
          <a:spLocks noChangeArrowheads="1"/>
        </xdr:cNvSpPr>
      </xdr:nvSpPr>
      <xdr:spPr bwMode="auto">
        <a:xfrm>
          <a:off x="3714750" y="6715125"/>
          <a:ext cx="123825" cy="232410"/>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65" name="Text Box 3118">
          <a:extLst>
            <a:ext uri="{FF2B5EF4-FFF2-40B4-BE49-F238E27FC236}">
              <a16:creationId xmlns:a16="http://schemas.microsoft.com/office/drawing/2014/main" id="{00000000-0008-0000-0500-000041000000}"/>
            </a:ext>
            <a:ext uri="{147F2762-F138-4A5C-976F-8EAC2B608ADB}">
              <a16:predDERef xmlns:a16="http://schemas.microsoft.com/office/drawing/2014/main" pred="{A87C0A7F-DEC8-4C4A-962C-29E7B13E1F54}"/>
            </a:ext>
          </a:extLst>
        </xdr:cNvPr>
        <xdr:cNvSpPr txBox="1">
          <a:spLocks noChangeArrowheads="1"/>
        </xdr:cNvSpPr>
      </xdr:nvSpPr>
      <xdr:spPr bwMode="auto">
        <a:xfrm>
          <a:off x="3714750" y="6715125"/>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66" name="Text Box 3118">
          <a:extLst>
            <a:ext uri="{FF2B5EF4-FFF2-40B4-BE49-F238E27FC236}">
              <a16:creationId xmlns:a16="http://schemas.microsoft.com/office/drawing/2014/main" id="{00000000-0008-0000-0500-000042000000}"/>
            </a:ext>
            <a:ext uri="{147F2762-F138-4A5C-976F-8EAC2B608ADB}">
              <a16:predDERef xmlns:a16="http://schemas.microsoft.com/office/drawing/2014/main" pred="{0DCCB4A7-2162-4742-9F0B-A2A57AD6DE00}"/>
            </a:ext>
          </a:extLst>
        </xdr:cNvPr>
        <xdr:cNvSpPr txBox="1">
          <a:spLocks noChangeArrowheads="1"/>
        </xdr:cNvSpPr>
      </xdr:nvSpPr>
      <xdr:spPr bwMode="auto">
        <a:xfrm>
          <a:off x="3714750" y="6715125"/>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32410"/>
    <xdr:sp macro="" textlink="">
      <xdr:nvSpPr>
        <xdr:cNvPr id="67" name="Text Box 3118">
          <a:extLst>
            <a:ext uri="{FF2B5EF4-FFF2-40B4-BE49-F238E27FC236}">
              <a16:creationId xmlns:a16="http://schemas.microsoft.com/office/drawing/2014/main" id="{00000000-0008-0000-0500-000043000000}"/>
            </a:ext>
            <a:ext uri="{147F2762-F138-4A5C-976F-8EAC2B608ADB}">
              <a16:predDERef xmlns:a16="http://schemas.microsoft.com/office/drawing/2014/main" pred="{406C29D6-0DF6-49C8-9AA1-C3222FB22BBA}"/>
            </a:ext>
          </a:extLst>
        </xdr:cNvPr>
        <xdr:cNvSpPr txBox="1">
          <a:spLocks noChangeArrowheads="1"/>
        </xdr:cNvSpPr>
      </xdr:nvSpPr>
      <xdr:spPr bwMode="auto">
        <a:xfrm>
          <a:off x="3714750" y="6715125"/>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21</xdr:row>
      <xdr:rowOff>0</xdr:rowOff>
    </xdr:from>
    <xdr:ext cx="123825" cy="232410"/>
    <xdr:sp macro="" textlink="">
      <xdr:nvSpPr>
        <xdr:cNvPr id="68" name="Text Box 3118">
          <a:extLst>
            <a:ext uri="{FF2B5EF4-FFF2-40B4-BE49-F238E27FC236}">
              <a16:creationId xmlns:a16="http://schemas.microsoft.com/office/drawing/2014/main" id="{00000000-0008-0000-0500-000044000000}"/>
            </a:ext>
            <a:ext uri="{147F2762-F138-4A5C-976F-8EAC2B608ADB}">
              <a16:predDERef xmlns:a16="http://schemas.microsoft.com/office/drawing/2014/main" pred="{40CA9A4D-3E30-4C69-8429-A9158F5FA869}"/>
            </a:ext>
          </a:extLst>
        </xdr:cNvPr>
        <xdr:cNvSpPr txBox="1">
          <a:spLocks noChangeArrowheads="1"/>
        </xdr:cNvSpPr>
      </xdr:nvSpPr>
      <xdr:spPr bwMode="auto">
        <a:xfrm>
          <a:off x="3714750" y="6715125"/>
          <a:ext cx="123825" cy="232410"/>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69" name="Text Box 3118">
          <a:extLst>
            <a:ext uri="{FF2B5EF4-FFF2-40B4-BE49-F238E27FC236}">
              <a16:creationId xmlns:a16="http://schemas.microsoft.com/office/drawing/2014/main" id="{00000000-0008-0000-0500-000045000000}"/>
            </a:ext>
            <a:ext uri="{147F2762-F138-4A5C-976F-8EAC2B608ADB}">
              <a16:predDERef xmlns:a16="http://schemas.microsoft.com/office/drawing/2014/main" pred="{162708E6-7567-4407-9853-0F6E9D710D53}"/>
            </a:ext>
          </a:extLst>
        </xdr:cNvPr>
        <xdr:cNvSpPr txBox="1">
          <a:spLocks noChangeArrowheads="1"/>
        </xdr:cNvSpPr>
      </xdr:nvSpPr>
      <xdr:spPr bwMode="auto">
        <a:xfrm>
          <a:off x="3714750" y="6715125"/>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70" name="Text Box 3118">
          <a:extLst>
            <a:ext uri="{FF2B5EF4-FFF2-40B4-BE49-F238E27FC236}">
              <a16:creationId xmlns:a16="http://schemas.microsoft.com/office/drawing/2014/main" id="{00000000-0008-0000-0500-000046000000}"/>
            </a:ext>
            <a:ext uri="{147F2762-F138-4A5C-976F-8EAC2B608ADB}">
              <a16:predDERef xmlns:a16="http://schemas.microsoft.com/office/drawing/2014/main" pred="{21BF1F45-CE37-4913-AB80-2826F2952DF4}"/>
            </a:ext>
          </a:extLst>
        </xdr:cNvPr>
        <xdr:cNvSpPr txBox="1">
          <a:spLocks noChangeArrowheads="1"/>
        </xdr:cNvSpPr>
      </xdr:nvSpPr>
      <xdr:spPr bwMode="auto">
        <a:xfrm>
          <a:off x="3714750" y="6715125"/>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32410"/>
    <xdr:sp macro="" textlink="">
      <xdr:nvSpPr>
        <xdr:cNvPr id="71" name="Text Box 3118">
          <a:extLst>
            <a:ext uri="{FF2B5EF4-FFF2-40B4-BE49-F238E27FC236}">
              <a16:creationId xmlns:a16="http://schemas.microsoft.com/office/drawing/2014/main" id="{00000000-0008-0000-0500-000047000000}"/>
            </a:ext>
            <a:ext uri="{147F2762-F138-4A5C-976F-8EAC2B608ADB}">
              <a16:predDERef xmlns:a16="http://schemas.microsoft.com/office/drawing/2014/main" pred="{F24C6EFA-5FA5-460C-A8C1-1D805F9CF353}"/>
            </a:ext>
          </a:extLst>
        </xdr:cNvPr>
        <xdr:cNvSpPr txBox="1">
          <a:spLocks noChangeArrowheads="1"/>
        </xdr:cNvSpPr>
      </xdr:nvSpPr>
      <xdr:spPr bwMode="auto">
        <a:xfrm>
          <a:off x="3714750" y="6715125"/>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21</xdr:row>
      <xdr:rowOff>0</xdr:rowOff>
    </xdr:from>
    <xdr:ext cx="123825" cy="232410"/>
    <xdr:sp macro="" textlink="">
      <xdr:nvSpPr>
        <xdr:cNvPr id="72" name="Text Box 3118">
          <a:extLst>
            <a:ext uri="{FF2B5EF4-FFF2-40B4-BE49-F238E27FC236}">
              <a16:creationId xmlns:a16="http://schemas.microsoft.com/office/drawing/2014/main" id="{00000000-0008-0000-0500-000048000000}"/>
            </a:ext>
            <a:ext uri="{147F2762-F138-4A5C-976F-8EAC2B608ADB}">
              <a16:predDERef xmlns:a16="http://schemas.microsoft.com/office/drawing/2014/main" pred="{0B6A2584-8365-4EBF-B247-38AF32F9BA78}"/>
            </a:ext>
          </a:extLst>
        </xdr:cNvPr>
        <xdr:cNvSpPr txBox="1">
          <a:spLocks noChangeArrowheads="1"/>
        </xdr:cNvSpPr>
      </xdr:nvSpPr>
      <xdr:spPr bwMode="auto">
        <a:xfrm>
          <a:off x="3714750" y="6715125"/>
          <a:ext cx="123825" cy="232410"/>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73" name="Text Box 3118">
          <a:extLst>
            <a:ext uri="{FF2B5EF4-FFF2-40B4-BE49-F238E27FC236}">
              <a16:creationId xmlns:a16="http://schemas.microsoft.com/office/drawing/2014/main" id="{00000000-0008-0000-0500-000049000000}"/>
            </a:ext>
            <a:ext uri="{147F2762-F138-4A5C-976F-8EAC2B608ADB}">
              <a16:predDERef xmlns:a16="http://schemas.microsoft.com/office/drawing/2014/main" pred="{77704B6C-2953-49FF-88D3-4BCC5D088FB8}"/>
            </a:ext>
          </a:extLst>
        </xdr:cNvPr>
        <xdr:cNvSpPr txBox="1">
          <a:spLocks noChangeArrowheads="1"/>
        </xdr:cNvSpPr>
      </xdr:nvSpPr>
      <xdr:spPr bwMode="auto">
        <a:xfrm>
          <a:off x="3714750" y="6715125"/>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74" name="Text Box 3118">
          <a:extLst>
            <a:ext uri="{FF2B5EF4-FFF2-40B4-BE49-F238E27FC236}">
              <a16:creationId xmlns:a16="http://schemas.microsoft.com/office/drawing/2014/main" id="{00000000-0008-0000-0500-00004A000000}"/>
            </a:ext>
            <a:ext uri="{147F2762-F138-4A5C-976F-8EAC2B608ADB}">
              <a16:predDERef xmlns:a16="http://schemas.microsoft.com/office/drawing/2014/main" pred="{46E8ACFF-10EA-48CF-8593-2CF6F6266416}"/>
            </a:ext>
          </a:extLst>
        </xdr:cNvPr>
        <xdr:cNvSpPr txBox="1">
          <a:spLocks noChangeArrowheads="1"/>
        </xdr:cNvSpPr>
      </xdr:nvSpPr>
      <xdr:spPr bwMode="auto">
        <a:xfrm>
          <a:off x="3714750" y="6715125"/>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32410"/>
    <xdr:sp macro="" textlink="">
      <xdr:nvSpPr>
        <xdr:cNvPr id="75" name="Text Box 3118">
          <a:extLst>
            <a:ext uri="{FF2B5EF4-FFF2-40B4-BE49-F238E27FC236}">
              <a16:creationId xmlns:a16="http://schemas.microsoft.com/office/drawing/2014/main" id="{00000000-0008-0000-0500-00004B000000}"/>
            </a:ext>
            <a:ext uri="{147F2762-F138-4A5C-976F-8EAC2B608ADB}">
              <a16:predDERef xmlns:a16="http://schemas.microsoft.com/office/drawing/2014/main" pred="{83721183-ED79-4F61-9017-17C8EDE66E53}"/>
            </a:ext>
          </a:extLst>
        </xdr:cNvPr>
        <xdr:cNvSpPr txBox="1">
          <a:spLocks noChangeArrowheads="1"/>
        </xdr:cNvSpPr>
      </xdr:nvSpPr>
      <xdr:spPr bwMode="auto">
        <a:xfrm>
          <a:off x="3714750" y="6715125"/>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21</xdr:row>
      <xdr:rowOff>0</xdr:rowOff>
    </xdr:from>
    <xdr:ext cx="123825" cy="232410"/>
    <xdr:sp macro="" textlink="">
      <xdr:nvSpPr>
        <xdr:cNvPr id="76" name="Text Box 3118">
          <a:extLst>
            <a:ext uri="{FF2B5EF4-FFF2-40B4-BE49-F238E27FC236}">
              <a16:creationId xmlns:a16="http://schemas.microsoft.com/office/drawing/2014/main" id="{00000000-0008-0000-0500-00004C000000}"/>
            </a:ext>
            <a:ext uri="{147F2762-F138-4A5C-976F-8EAC2B608ADB}">
              <a16:predDERef xmlns:a16="http://schemas.microsoft.com/office/drawing/2014/main" pred="{96DF98A0-2EE1-42CC-8C1D-48A15516E92C}"/>
            </a:ext>
          </a:extLst>
        </xdr:cNvPr>
        <xdr:cNvSpPr txBox="1">
          <a:spLocks noChangeArrowheads="1"/>
        </xdr:cNvSpPr>
      </xdr:nvSpPr>
      <xdr:spPr bwMode="auto">
        <a:xfrm>
          <a:off x="3714750" y="6715125"/>
          <a:ext cx="123825" cy="232410"/>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77" name="Text Box 3118">
          <a:extLst>
            <a:ext uri="{FF2B5EF4-FFF2-40B4-BE49-F238E27FC236}">
              <a16:creationId xmlns:a16="http://schemas.microsoft.com/office/drawing/2014/main" id="{00000000-0008-0000-0500-00004D000000}"/>
            </a:ext>
            <a:ext uri="{147F2762-F138-4A5C-976F-8EAC2B608ADB}">
              <a16:predDERef xmlns:a16="http://schemas.microsoft.com/office/drawing/2014/main" pred="{04EAC7B9-2D62-433D-B7DE-56936DB3DA8A}"/>
            </a:ext>
          </a:extLst>
        </xdr:cNvPr>
        <xdr:cNvSpPr txBox="1">
          <a:spLocks noChangeArrowheads="1"/>
        </xdr:cNvSpPr>
      </xdr:nvSpPr>
      <xdr:spPr bwMode="auto">
        <a:xfrm>
          <a:off x="3714750" y="6715125"/>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78" name="Text Box 3118">
          <a:extLst>
            <a:ext uri="{FF2B5EF4-FFF2-40B4-BE49-F238E27FC236}">
              <a16:creationId xmlns:a16="http://schemas.microsoft.com/office/drawing/2014/main" id="{00000000-0008-0000-0500-00004E000000}"/>
            </a:ext>
            <a:ext uri="{147F2762-F138-4A5C-976F-8EAC2B608ADB}">
              <a16:predDERef xmlns:a16="http://schemas.microsoft.com/office/drawing/2014/main" pred="{A00683E9-299B-4DB7-910F-488E54581C39}"/>
            </a:ext>
          </a:extLst>
        </xdr:cNvPr>
        <xdr:cNvSpPr txBox="1">
          <a:spLocks noChangeArrowheads="1"/>
        </xdr:cNvSpPr>
      </xdr:nvSpPr>
      <xdr:spPr bwMode="auto">
        <a:xfrm>
          <a:off x="3714750" y="6715125"/>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32410"/>
    <xdr:sp macro="" textlink="">
      <xdr:nvSpPr>
        <xdr:cNvPr id="79" name="Text Box 3118">
          <a:extLst>
            <a:ext uri="{FF2B5EF4-FFF2-40B4-BE49-F238E27FC236}">
              <a16:creationId xmlns:a16="http://schemas.microsoft.com/office/drawing/2014/main" id="{00000000-0008-0000-0500-00004F000000}"/>
            </a:ext>
            <a:ext uri="{147F2762-F138-4A5C-976F-8EAC2B608ADB}">
              <a16:predDERef xmlns:a16="http://schemas.microsoft.com/office/drawing/2014/main" pred="{83ABD1D7-8D72-4C28-8128-0439B082571A}"/>
            </a:ext>
          </a:extLst>
        </xdr:cNvPr>
        <xdr:cNvSpPr txBox="1">
          <a:spLocks noChangeArrowheads="1"/>
        </xdr:cNvSpPr>
      </xdr:nvSpPr>
      <xdr:spPr bwMode="auto">
        <a:xfrm>
          <a:off x="3714750" y="6715125"/>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21</xdr:row>
      <xdr:rowOff>0</xdr:rowOff>
    </xdr:from>
    <xdr:ext cx="123825" cy="232410"/>
    <xdr:sp macro="" textlink="">
      <xdr:nvSpPr>
        <xdr:cNvPr id="80" name="Text Box 3118">
          <a:extLst>
            <a:ext uri="{FF2B5EF4-FFF2-40B4-BE49-F238E27FC236}">
              <a16:creationId xmlns:a16="http://schemas.microsoft.com/office/drawing/2014/main" id="{00000000-0008-0000-0500-000050000000}"/>
            </a:ext>
            <a:ext uri="{147F2762-F138-4A5C-976F-8EAC2B608ADB}">
              <a16:predDERef xmlns:a16="http://schemas.microsoft.com/office/drawing/2014/main" pred="{21CBCFD4-DBBA-42D6-9BEA-C38E6D39FAE8}"/>
            </a:ext>
          </a:extLst>
        </xdr:cNvPr>
        <xdr:cNvSpPr txBox="1">
          <a:spLocks noChangeArrowheads="1"/>
        </xdr:cNvSpPr>
      </xdr:nvSpPr>
      <xdr:spPr bwMode="auto">
        <a:xfrm>
          <a:off x="3714750" y="6715125"/>
          <a:ext cx="123825" cy="232410"/>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81" name="Text Box 3118">
          <a:extLst>
            <a:ext uri="{FF2B5EF4-FFF2-40B4-BE49-F238E27FC236}">
              <a16:creationId xmlns:a16="http://schemas.microsoft.com/office/drawing/2014/main" id="{00000000-0008-0000-0500-000051000000}"/>
            </a:ext>
            <a:ext uri="{147F2762-F138-4A5C-976F-8EAC2B608ADB}">
              <a16:predDERef xmlns:a16="http://schemas.microsoft.com/office/drawing/2014/main" pred="{02982F76-6CA3-4E16-8728-559A155EC569}"/>
            </a:ext>
          </a:extLst>
        </xdr:cNvPr>
        <xdr:cNvSpPr txBox="1">
          <a:spLocks noChangeArrowheads="1"/>
        </xdr:cNvSpPr>
      </xdr:nvSpPr>
      <xdr:spPr bwMode="auto">
        <a:xfrm>
          <a:off x="3714750" y="6715125"/>
          <a:ext cx="123825" cy="291353"/>
        </a:xfrm>
        <a:prstGeom prst="rect">
          <a:avLst/>
        </a:prstGeom>
        <a:noFill/>
        <a:ln w="9525">
          <a:noFill/>
          <a:miter lim="800000"/>
          <a:headEnd/>
          <a:tailEnd/>
        </a:ln>
      </xdr:spPr>
    </xdr:sp>
    <xdr:clientData/>
  </xdr:oneCellAnchor>
  <xdr:oneCellAnchor>
    <xdr:from>
      <xdr:col>2</xdr:col>
      <xdr:colOff>0</xdr:colOff>
      <xdr:row>21</xdr:row>
      <xdr:rowOff>0</xdr:rowOff>
    </xdr:from>
    <xdr:ext cx="123825" cy="291353"/>
    <xdr:sp macro="" textlink="">
      <xdr:nvSpPr>
        <xdr:cNvPr id="82" name="Text Box 3118">
          <a:extLst>
            <a:ext uri="{FF2B5EF4-FFF2-40B4-BE49-F238E27FC236}">
              <a16:creationId xmlns:a16="http://schemas.microsoft.com/office/drawing/2014/main" id="{00000000-0008-0000-0500-000052000000}"/>
            </a:ext>
            <a:ext uri="{147F2762-F138-4A5C-976F-8EAC2B608ADB}">
              <a16:predDERef xmlns:a16="http://schemas.microsoft.com/office/drawing/2014/main" pred="{28C3FE1A-5FA6-465E-8409-F8D4C3AC6CB3}"/>
            </a:ext>
          </a:extLst>
        </xdr:cNvPr>
        <xdr:cNvSpPr txBox="1">
          <a:spLocks noChangeArrowheads="1"/>
        </xdr:cNvSpPr>
      </xdr:nvSpPr>
      <xdr:spPr bwMode="auto">
        <a:xfrm>
          <a:off x="3714750" y="6715125"/>
          <a:ext cx="123825" cy="291353"/>
        </a:xfrm>
        <a:prstGeom prst="rect">
          <a:avLst/>
        </a:prstGeom>
        <a:noFill/>
        <a:ln w="9525">
          <a:noFill/>
          <a:miter lim="800000"/>
          <a:headEnd/>
          <a:tailEnd/>
        </a:ln>
      </xdr:spPr>
    </xdr:sp>
    <xdr:clientData/>
  </xdr:oneCellAnchor>
</xdr:wsDr>
</file>

<file path=xl/drawings/drawing6.xml><?xml version="1.0" encoding="utf-8"?>
<xdr:wsDr xmlns:xdr="http://schemas.openxmlformats.org/drawingml/2006/spreadsheetDrawing" xmlns:a="http://schemas.openxmlformats.org/drawingml/2006/main">
  <xdr:twoCellAnchor>
    <xdr:from>
      <xdr:col>0</xdr:col>
      <xdr:colOff>57150</xdr:colOff>
      <xdr:row>0</xdr:row>
      <xdr:rowOff>180975</xdr:rowOff>
    </xdr:from>
    <xdr:to>
      <xdr:col>11</xdr:col>
      <xdr:colOff>0</xdr:colOff>
      <xdr:row>18</xdr:row>
      <xdr:rowOff>57150</xdr:rowOff>
    </xdr:to>
    <xdr:sp macro="" textlink="">
      <xdr:nvSpPr>
        <xdr:cNvPr id="2" name="CuadroTexto 1">
          <a:extLst>
            <a:ext uri="{FF2B5EF4-FFF2-40B4-BE49-F238E27FC236}">
              <a16:creationId xmlns:a16="http://schemas.microsoft.com/office/drawing/2014/main" id="{00000000-0008-0000-0600-000002000000}"/>
            </a:ext>
          </a:extLst>
        </xdr:cNvPr>
        <xdr:cNvSpPr txBox="1"/>
      </xdr:nvSpPr>
      <xdr:spPr>
        <a:xfrm>
          <a:off x="57150" y="180975"/>
          <a:ext cx="8924925" cy="4486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CO" sz="1100" b="1" i="0" u="none" strike="noStrike">
            <a:solidFill>
              <a:schemeClr val="dk1"/>
            </a:solidFill>
            <a:effectLst/>
            <a:latin typeface="+mn-lt"/>
            <a:ea typeface="+mn-ea"/>
            <a:cs typeface="+mn-cs"/>
          </a:endParaRPr>
        </a:p>
        <a:p>
          <a:pPr algn="ctr"/>
          <a:endParaRPr lang="es-CO" sz="1100" b="1" i="0" u="none" strike="noStrike">
            <a:solidFill>
              <a:schemeClr val="dk1"/>
            </a:solidFill>
            <a:effectLst/>
            <a:latin typeface="+mn-lt"/>
            <a:ea typeface="+mn-ea"/>
            <a:cs typeface="+mn-cs"/>
          </a:endParaRPr>
        </a:p>
        <a:p>
          <a:pPr algn="ctr"/>
          <a:endParaRPr lang="es-CO" sz="1100" b="1" i="0" u="none" strike="noStrike">
            <a:solidFill>
              <a:schemeClr val="dk1"/>
            </a:solidFill>
            <a:effectLst/>
            <a:latin typeface="+mn-lt"/>
            <a:ea typeface="+mn-ea"/>
            <a:cs typeface="+mn-cs"/>
          </a:endParaRPr>
        </a:p>
        <a:p>
          <a:pPr algn="ctr"/>
          <a:endParaRPr lang="es-CO" sz="1100" b="1" i="0" u="none" strike="noStrike">
            <a:solidFill>
              <a:schemeClr val="dk1"/>
            </a:solidFill>
            <a:effectLst/>
            <a:latin typeface="+mn-lt"/>
            <a:ea typeface="+mn-ea"/>
            <a:cs typeface="+mn-cs"/>
          </a:endParaRPr>
        </a:p>
        <a:p>
          <a:pPr algn="ctr"/>
          <a:endParaRPr lang="es-CO" sz="1100" b="1" i="0" u="none" strike="noStrike">
            <a:solidFill>
              <a:schemeClr val="dk1"/>
            </a:solidFill>
            <a:effectLst/>
            <a:latin typeface="+mn-lt"/>
            <a:ea typeface="+mn-ea"/>
            <a:cs typeface="+mn-cs"/>
          </a:endParaRPr>
        </a:p>
        <a:p>
          <a:pPr algn="ctr"/>
          <a:endParaRPr lang="es-CO" sz="1100" b="1" i="0" u="none" strike="noStrike">
            <a:solidFill>
              <a:schemeClr val="dk1"/>
            </a:solidFill>
            <a:effectLst/>
            <a:latin typeface="+mn-lt"/>
            <a:ea typeface="+mn-ea"/>
            <a:cs typeface="+mn-cs"/>
          </a:endParaRPr>
        </a:p>
        <a:p>
          <a:pPr algn="ctr"/>
          <a:r>
            <a:rPr lang="es-CO" sz="1100" b="1" i="0" u="none" strike="noStrike">
              <a:solidFill>
                <a:schemeClr val="dk1"/>
              </a:solidFill>
              <a:effectLst/>
              <a:latin typeface="+mn-lt"/>
              <a:ea typeface="+mn-ea"/>
              <a:cs typeface="+mn-cs"/>
            </a:rPr>
            <a:t>ANEXO 3</a:t>
          </a:r>
          <a:r>
            <a:rPr lang="es-CO"/>
            <a:t> </a:t>
          </a:r>
        </a:p>
        <a:p>
          <a:pPr algn="ctr"/>
          <a:r>
            <a:rPr lang="es-CO" sz="1100" b="1" i="0" u="none" strike="noStrike">
              <a:solidFill>
                <a:schemeClr val="dk1"/>
              </a:solidFill>
              <a:effectLst/>
              <a:latin typeface="+mn-lt"/>
              <a:ea typeface="+mn-ea"/>
              <a:cs typeface="+mn-cs"/>
            </a:rPr>
            <a:t>PROPUESTA ECONÓMICA </a:t>
          </a:r>
          <a:r>
            <a:rPr lang="es-CO"/>
            <a:t> </a:t>
          </a:r>
        </a:p>
        <a:p>
          <a:endParaRPr lang="es-CO" sz="1100" b="0" i="0" u="none" strike="noStrike">
            <a:solidFill>
              <a:schemeClr val="dk1"/>
            </a:solidFill>
            <a:effectLst/>
            <a:latin typeface="+mn-lt"/>
            <a:ea typeface="+mn-ea"/>
            <a:cs typeface="+mn-cs"/>
          </a:endParaRPr>
        </a:p>
        <a:p>
          <a:endParaRPr lang="es-CO" sz="1100" b="0" i="0" u="none" strike="noStrike">
            <a:solidFill>
              <a:schemeClr val="dk1"/>
            </a:solidFill>
            <a:effectLst/>
            <a:latin typeface="+mn-lt"/>
            <a:ea typeface="+mn-ea"/>
            <a:cs typeface="+mn-cs"/>
          </a:endParaRPr>
        </a:p>
        <a:p>
          <a:r>
            <a:rPr lang="es-CO" sz="1100" b="0" i="0" u="none" strike="noStrike">
              <a:solidFill>
                <a:schemeClr val="dk1"/>
              </a:solidFill>
              <a:effectLst/>
              <a:latin typeface="+mn-lt"/>
              <a:ea typeface="+mn-ea"/>
              <a:cs typeface="+mn-cs"/>
            </a:rPr>
            <a:t>Ciudad y Fecha</a:t>
          </a:r>
          <a:r>
            <a:rPr lang="es-CO"/>
            <a:t> </a:t>
          </a:r>
          <a:r>
            <a:rPr lang="es-CO" sz="1100" b="0" i="0" u="none" strike="noStrike">
              <a:solidFill>
                <a:schemeClr val="dk1"/>
              </a:solidFill>
              <a:effectLst/>
              <a:latin typeface="+mn-lt"/>
              <a:ea typeface="+mn-ea"/>
              <a:cs typeface="+mn-cs"/>
            </a:rPr>
            <a:t> </a:t>
          </a:r>
          <a:r>
            <a:rPr lang="es-CO"/>
            <a:t> </a:t>
          </a:r>
          <a:r>
            <a:rPr lang="es-CO" sz="1100" b="0" i="0" u="none" strike="noStrike">
              <a:solidFill>
                <a:schemeClr val="dk1"/>
              </a:solidFill>
              <a:effectLst/>
              <a:latin typeface="+mn-lt"/>
              <a:ea typeface="+mn-ea"/>
              <a:cs typeface="+mn-cs"/>
            </a:rPr>
            <a:t> </a:t>
          </a:r>
          <a:r>
            <a:rPr lang="es-CO"/>
            <a:t> </a:t>
          </a:r>
          <a:r>
            <a:rPr lang="es-CO" sz="1100" b="0" i="0" u="none" strike="noStrike">
              <a:solidFill>
                <a:schemeClr val="dk1"/>
              </a:solidFill>
              <a:effectLst/>
              <a:latin typeface="+mn-lt"/>
              <a:ea typeface="+mn-ea"/>
              <a:cs typeface="+mn-cs"/>
            </a:rPr>
            <a:t> </a:t>
          </a:r>
          <a:r>
            <a:rPr lang="es-CO"/>
            <a:t> </a:t>
          </a:r>
          <a:r>
            <a:rPr lang="es-CO" sz="1100" b="0" i="0" u="none" strike="noStrike">
              <a:solidFill>
                <a:schemeClr val="dk1"/>
              </a:solidFill>
              <a:effectLst/>
              <a:latin typeface="+mn-lt"/>
              <a:ea typeface="+mn-ea"/>
              <a:cs typeface="+mn-cs"/>
            </a:rPr>
            <a:t> </a:t>
          </a:r>
          <a:r>
            <a:rPr lang="es-CO"/>
            <a:t> </a:t>
          </a:r>
        </a:p>
        <a:p>
          <a:endParaRPr lang="es-CO" sz="1100" b="0" i="0" u="none" strike="noStrike">
            <a:solidFill>
              <a:schemeClr val="dk1"/>
            </a:solidFill>
            <a:effectLst/>
            <a:latin typeface="+mn-lt"/>
            <a:ea typeface="+mn-ea"/>
            <a:cs typeface="+mn-cs"/>
          </a:endParaRPr>
        </a:p>
        <a:p>
          <a:r>
            <a:rPr lang="es-CO" sz="1100" b="0" i="0" u="none" strike="noStrike">
              <a:solidFill>
                <a:schemeClr val="dk1"/>
              </a:solidFill>
              <a:effectLst/>
              <a:latin typeface="+mn-lt"/>
              <a:ea typeface="+mn-ea"/>
              <a:cs typeface="+mn-cs"/>
            </a:rPr>
            <a:t>Señores: </a:t>
          </a:r>
          <a:r>
            <a:rPr lang="es-CO"/>
            <a:t> </a:t>
          </a:r>
        </a:p>
        <a:p>
          <a:r>
            <a:rPr lang="es-CO" sz="1100" b="1" i="0" u="none" strike="noStrike">
              <a:solidFill>
                <a:schemeClr val="dk1"/>
              </a:solidFill>
              <a:effectLst/>
              <a:latin typeface="+mn-lt"/>
              <a:ea typeface="+mn-ea"/>
              <a:cs typeface="+mn-cs"/>
            </a:rPr>
            <a:t>DIRECCIÓN SECCIONAL DE ADMINISTRACIÓN JUDICIAL MEDELLÍN </a:t>
          </a:r>
          <a:r>
            <a:rPr lang="es-CO"/>
            <a:t> </a:t>
          </a:r>
        </a:p>
        <a:p>
          <a:r>
            <a:rPr lang="es-CO" sz="1100" b="0" i="0" u="none" strike="noStrike">
              <a:solidFill>
                <a:schemeClr val="dk1"/>
              </a:solidFill>
              <a:effectLst/>
              <a:latin typeface="+mn-lt"/>
              <a:ea typeface="+mn-ea"/>
              <a:cs typeface="+mn-cs"/>
            </a:rPr>
            <a:t>Medellín, Antioquia </a:t>
          </a:r>
          <a:r>
            <a:rPr lang="es-CO"/>
            <a:t> </a:t>
          </a:r>
        </a:p>
        <a:p>
          <a:endParaRPr lang="es-CO" sz="1100" b="1" i="0" u="none" strike="noStrike">
            <a:solidFill>
              <a:schemeClr val="dk1"/>
            </a:solidFill>
            <a:effectLst/>
            <a:latin typeface="+mn-lt"/>
            <a:ea typeface="+mn-ea"/>
            <a:cs typeface="+mn-cs"/>
          </a:endParaRPr>
        </a:p>
        <a:p>
          <a:endParaRPr lang="es-CO" sz="1100" b="1" i="0" u="none" strike="noStrike">
            <a:solidFill>
              <a:schemeClr val="dk1"/>
            </a:solidFill>
            <a:effectLst/>
            <a:latin typeface="+mn-lt"/>
            <a:ea typeface="+mn-ea"/>
            <a:cs typeface="+mn-cs"/>
          </a:endParaRPr>
        </a:p>
        <a:p>
          <a:r>
            <a:rPr lang="es-CO" sz="1100" b="1" i="0" u="none" strike="noStrike">
              <a:solidFill>
                <a:schemeClr val="dk1"/>
              </a:solidFill>
              <a:effectLst/>
              <a:latin typeface="+mn-lt"/>
              <a:ea typeface="+mn-ea"/>
              <a:cs typeface="+mn-cs"/>
            </a:rPr>
            <a:t>REFERENCIA: Proceso  de Menor Cuantía Número ________________</a:t>
          </a:r>
          <a:r>
            <a:rPr lang="es-CO"/>
            <a:t> </a:t>
          </a:r>
        </a:p>
        <a:p>
          <a:endParaRPr lang="es-CO" sz="1100" b="0" i="0" u="none" strike="noStrike">
            <a:solidFill>
              <a:schemeClr val="dk1"/>
            </a:solidFill>
            <a:effectLst/>
            <a:latin typeface="+mn-lt"/>
            <a:ea typeface="+mn-ea"/>
            <a:cs typeface="+mn-cs"/>
          </a:endParaRPr>
        </a:p>
        <a:p>
          <a:endParaRPr lang="es-CO" sz="1100" b="0" i="0" u="none" strike="noStrike">
            <a:solidFill>
              <a:schemeClr val="dk1"/>
            </a:solidFill>
            <a:effectLst/>
            <a:latin typeface="+mn-lt"/>
            <a:ea typeface="+mn-ea"/>
            <a:cs typeface="+mn-cs"/>
          </a:endParaRPr>
        </a:p>
        <a:p>
          <a:r>
            <a:rPr lang="es-CO" sz="1100" b="0" i="0" u="none" strike="noStrike">
              <a:solidFill>
                <a:schemeClr val="dk1"/>
              </a:solidFill>
              <a:effectLst/>
              <a:latin typeface="+mn-lt"/>
              <a:ea typeface="+mn-ea"/>
              <a:cs typeface="+mn-cs"/>
            </a:rPr>
            <a:t>Yo, ________________________, identificado con cedula de ciudadanía número _____________________ actuando como representante legal de _____________________________, con Nit número ______________, manifiesto que el valor de la propuesta económica se estima en la suma de $  __________________, discriminada de la siguiente forma:  </a:t>
          </a:r>
          <a:r>
            <a:rPr lang="es-CO"/>
            <a:t> </a:t>
          </a:r>
          <a:endParaRPr lang="es-CO" sz="1100"/>
        </a:p>
      </xdr:txBody>
    </xdr:sp>
    <xdr:clientData/>
  </xdr:twoCellAnchor>
  <xdr:twoCellAnchor editAs="oneCell">
    <xdr:from>
      <xdr:col>0</xdr:col>
      <xdr:colOff>495300</xdr:colOff>
      <xdr:row>0</xdr:row>
      <xdr:rowOff>361950</xdr:rowOff>
    </xdr:from>
    <xdr:to>
      <xdr:col>1</xdr:col>
      <xdr:colOff>2381250</xdr:colOff>
      <xdr:row>4</xdr:row>
      <xdr:rowOff>160655</xdr:rowOff>
    </xdr:to>
    <xdr:pic>
      <xdr:nvPicPr>
        <xdr:cNvPr id="3" name="Imagen 2" descr="Logo CSJ RGB_01">
          <a:extLst>
            <a:ext uri="{FF2B5EF4-FFF2-40B4-BE49-F238E27FC236}">
              <a16:creationId xmlns:a16="http://schemas.microsoft.com/office/drawing/2014/main" id="{00000000-0008-0000-06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300" y="361950"/>
          <a:ext cx="2390775" cy="789305"/>
        </a:xfrm>
        <a:prstGeom prst="rect">
          <a:avLst/>
        </a:prstGeom>
        <a:noFill/>
        <a:ln>
          <a:noFill/>
        </a:ln>
      </xdr:spPr>
    </xdr:pic>
    <xdr:clientData/>
  </xdr:twoCellAnchor>
  <xdr:twoCellAnchor>
    <xdr:from>
      <xdr:col>0</xdr:col>
      <xdr:colOff>28575</xdr:colOff>
      <xdr:row>43</xdr:row>
      <xdr:rowOff>85725</xdr:rowOff>
    </xdr:from>
    <xdr:to>
      <xdr:col>10</xdr:col>
      <xdr:colOff>981075</xdr:colOff>
      <xdr:row>79</xdr:row>
      <xdr:rowOff>123824</xdr:rowOff>
    </xdr:to>
    <xdr:sp macro="" textlink="">
      <xdr:nvSpPr>
        <xdr:cNvPr id="4" name="CuadroTexto 3">
          <a:extLst>
            <a:ext uri="{FF2B5EF4-FFF2-40B4-BE49-F238E27FC236}">
              <a16:creationId xmlns:a16="http://schemas.microsoft.com/office/drawing/2014/main" id="{00000000-0008-0000-0600-000004000000}"/>
            </a:ext>
            <a:ext uri="{147F2762-F138-4A5C-976F-8EAC2B608ADB}">
              <a16:predDERef xmlns:a16="http://schemas.microsoft.com/office/drawing/2014/main" pred="{00000000-0008-0000-0500-000003000000}"/>
            </a:ext>
          </a:extLst>
        </xdr:cNvPr>
        <xdr:cNvSpPr txBox="1"/>
      </xdr:nvSpPr>
      <xdr:spPr>
        <a:xfrm>
          <a:off x="28575" y="10487025"/>
          <a:ext cx="12496800" cy="58673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es-CO" sz="1100" b="1" i="0">
              <a:solidFill>
                <a:schemeClr val="dk1"/>
              </a:solidFill>
              <a:effectLst/>
              <a:latin typeface="+mn-lt"/>
              <a:ea typeface="+mn-ea"/>
              <a:cs typeface="+mn-cs"/>
            </a:rPr>
            <a:t>Nota 1.</a:t>
          </a:r>
          <a:r>
            <a:rPr lang="es-CO" sz="1100" b="0" i="0">
              <a:solidFill>
                <a:schemeClr val="dk1"/>
              </a:solidFill>
              <a:effectLst/>
              <a:latin typeface="+mn-lt"/>
              <a:ea typeface="+mn-ea"/>
              <a:cs typeface="+mn-cs"/>
            </a:rPr>
            <a:t> Los proponentes no podrán exceder el </a:t>
          </a:r>
          <a:r>
            <a:rPr lang="es-CO" sz="1100" b="1" i="0">
              <a:solidFill>
                <a:schemeClr val="dk1"/>
              </a:solidFill>
              <a:effectLst/>
              <a:latin typeface="+mn-lt"/>
              <a:ea typeface="+mn-ea"/>
              <a:cs typeface="+mn-cs"/>
            </a:rPr>
            <a:t>VALOR UNITARIO, establecido en el cuadro de precios promedio </a:t>
          </a:r>
          <a:r>
            <a:rPr lang="es-CO" sz="1100" b="0" i="0">
              <a:solidFill>
                <a:schemeClr val="dk1"/>
              </a:solidFill>
              <a:effectLst/>
              <a:latin typeface="+mn-lt"/>
              <a:ea typeface="+mn-ea"/>
              <a:cs typeface="+mn-cs"/>
            </a:rPr>
            <a:t>de cada ítem, ni el valor del presupuesto oficial establecido en el presente documento, so pena de rechazo</a:t>
          </a:r>
          <a:r>
            <a:rPr lang="es-CO" sz="1100" b="1" i="0">
              <a:solidFill>
                <a:schemeClr val="dk1"/>
              </a:solidFill>
              <a:effectLst/>
              <a:latin typeface="+mn-lt"/>
              <a:ea typeface="+mn-ea"/>
              <a:cs typeface="+mn-cs"/>
            </a:rPr>
            <a:t>. </a:t>
          </a:r>
          <a:r>
            <a:rPr lang="es-CO" sz="1100" b="1" i="0" u="sng">
              <a:solidFill>
                <a:schemeClr val="dk1"/>
              </a:solidFill>
              <a:effectLst/>
              <a:latin typeface="+mn-lt"/>
              <a:ea typeface="+mn-ea"/>
              <a:cs typeface="+mn-cs"/>
            </a:rPr>
            <a:t>En todo caso la propuesta será evaluada con el valor unitario ofertado (antes de IVA).</a:t>
          </a:r>
          <a:r>
            <a:rPr lang="es-CO" sz="1100" b="0" i="0">
              <a:solidFill>
                <a:schemeClr val="dk1"/>
              </a:solidFill>
              <a:effectLst/>
              <a:latin typeface="+mn-lt"/>
              <a:ea typeface="+mn-ea"/>
              <a:cs typeface="+mn-cs"/>
            </a:rPr>
            <a:t> </a:t>
          </a:r>
        </a:p>
        <a:p>
          <a:pPr rtl="0" fontAlgn="base"/>
          <a:r>
            <a:rPr lang="es-CO" sz="1100" b="0" i="0">
              <a:solidFill>
                <a:schemeClr val="dk1"/>
              </a:solidFill>
              <a:effectLst/>
              <a:latin typeface="+mn-lt"/>
              <a:ea typeface="+mn-ea"/>
              <a:cs typeface="+mn-cs"/>
            </a:rPr>
            <a:t> </a:t>
          </a:r>
        </a:p>
        <a:p>
          <a:pPr rtl="0" fontAlgn="base"/>
          <a:r>
            <a:rPr lang="es-CO" sz="1100" b="1" i="0">
              <a:solidFill>
                <a:schemeClr val="dk1"/>
              </a:solidFill>
              <a:effectLst/>
              <a:latin typeface="+mn-lt"/>
              <a:ea typeface="+mn-ea"/>
              <a:cs typeface="+mn-cs"/>
            </a:rPr>
            <a:t>Nota 2: </a:t>
          </a:r>
          <a:r>
            <a:rPr lang="es-CO" sz="1100" b="0" i="0">
              <a:solidFill>
                <a:schemeClr val="dk1"/>
              </a:solidFill>
              <a:effectLst/>
              <a:latin typeface="+mn-lt"/>
              <a:ea typeface="+mn-ea"/>
              <a:cs typeface="+mn-cs"/>
            </a:rPr>
            <a:t>Los valores contenidos en la propuesta económica deberán presentarse sin decimales; por lo cual, en caso de presentarse esta situación, la entidad procederá a aproximar al número entero más cercano. </a:t>
          </a:r>
        </a:p>
        <a:p>
          <a:pPr rtl="0" fontAlgn="base"/>
          <a:r>
            <a:rPr lang="es-CO" sz="1100" b="0" i="0">
              <a:solidFill>
                <a:schemeClr val="dk1"/>
              </a:solidFill>
              <a:effectLst/>
              <a:latin typeface="+mn-lt"/>
              <a:ea typeface="+mn-ea"/>
              <a:cs typeface="+mn-cs"/>
            </a:rPr>
            <a:t> </a:t>
          </a:r>
        </a:p>
        <a:p>
          <a:pPr rtl="0" fontAlgn="base"/>
          <a:r>
            <a:rPr lang="es-CO" sz="1100" b="1" i="0">
              <a:solidFill>
                <a:schemeClr val="dk1"/>
              </a:solidFill>
              <a:effectLst/>
              <a:latin typeface="+mn-lt"/>
              <a:ea typeface="+mn-ea"/>
              <a:cs typeface="+mn-cs"/>
            </a:rPr>
            <a:t>Nota 3:</a:t>
          </a:r>
          <a:r>
            <a:rPr lang="es-CO" sz="1100" b="0" i="0">
              <a:solidFill>
                <a:schemeClr val="dk1"/>
              </a:solidFill>
              <a:effectLst/>
              <a:latin typeface="+mn-lt"/>
              <a:ea typeface="+mn-ea"/>
              <a:cs typeface="+mn-cs"/>
            </a:rPr>
            <a:t> En caso de presentarse errores aritméticos en la oferta económica de los proponentes, el proponente aceptará que la entidad proceda a su corrección y, para todos los efectos, se tendrá en cuenta el valor corregido. </a:t>
          </a:r>
        </a:p>
        <a:p>
          <a:pPr rtl="0" fontAlgn="base"/>
          <a:r>
            <a:rPr lang="es-CO" sz="1100" b="0" i="0">
              <a:solidFill>
                <a:schemeClr val="dk1"/>
              </a:solidFill>
              <a:effectLst/>
              <a:latin typeface="+mn-lt"/>
              <a:ea typeface="+mn-ea"/>
              <a:cs typeface="+mn-cs"/>
            </a:rPr>
            <a:t> </a:t>
          </a:r>
        </a:p>
        <a:p>
          <a:pPr rtl="0" fontAlgn="base"/>
          <a:r>
            <a:rPr lang="es-CO" sz="1100" b="1" i="0">
              <a:solidFill>
                <a:schemeClr val="dk1"/>
              </a:solidFill>
              <a:effectLst/>
              <a:latin typeface="+mn-lt"/>
              <a:ea typeface="+mn-ea"/>
              <a:cs typeface="+mn-cs"/>
            </a:rPr>
            <a:t>Nota 4:</a:t>
          </a:r>
          <a:r>
            <a:rPr lang="es-CO" sz="1100" b="0" i="0">
              <a:solidFill>
                <a:schemeClr val="dk1"/>
              </a:solidFill>
              <a:effectLst/>
              <a:latin typeface="+mn-lt"/>
              <a:ea typeface="+mn-ea"/>
              <a:cs typeface="+mn-cs"/>
            </a:rPr>
            <a:t> Se analizará la artificialidad de los precios de cada uno de los ítems del contrato, de acuerdo a lo establecido en la guía G-MOAB-01 “</a:t>
          </a:r>
          <a:r>
            <a:rPr lang="es-CO" sz="1100" b="0" i="1">
              <a:solidFill>
                <a:schemeClr val="dk1"/>
              </a:solidFill>
              <a:effectLst/>
              <a:latin typeface="+mn-lt"/>
              <a:ea typeface="+mn-ea"/>
              <a:cs typeface="+mn-cs"/>
            </a:rPr>
            <a:t>Guía para el manejo de ofertas artificialmente bajas en Procesos de Contratación</a:t>
          </a:r>
          <a:r>
            <a:rPr lang="es-CO" sz="1100" b="0" i="0">
              <a:solidFill>
                <a:schemeClr val="dk1"/>
              </a:solidFill>
              <a:effectLst/>
              <a:latin typeface="+mn-lt"/>
              <a:ea typeface="+mn-ea"/>
              <a:cs typeface="+mn-cs"/>
            </a:rPr>
            <a:t>”, expedida por Colombia Compra Eficiente. </a:t>
          </a:r>
        </a:p>
        <a:p>
          <a:pPr rtl="0" fontAlgn="base"/>
          <a:r>
            <a:rPr lang="es-CO" sz="1100" b="0" i="0">
              <a:solidFill>
                <a:schemeClr val="dk1"/>
              </a:solidFill>
              <a:effectLst/>
              <a:latin typeface="+mn-lt"/>
              <a:ea typeface="+mn-ea"/>
              <a:cs typeface="+mn-cs"/>
            </a:rPr>
            <a:t> </a:t>
          </a:r>
        </a:p>
        <a:p>
          <a:pPr rtl="0" fontAlgn="base"/>
          <a:r>
            <a:rPr lang="es-CO" sz="1100" b="1" i="0">
              <a:solidFill>
                <a:schemeClr val="dk1"/>
              </a:solidFill>
              <a:effectLst/>
              <a:latin typeface="+mn-lt"/>
              <a:ea typeface="+mn-ea"/>
              <a:cs typeface="+mn-cs"/>
            </a:rPr>
            <a:t>Nota 5: </a:t>
          </a:r>
          <a:r>
            <a:rPr lang="es-CO" sz="1100" b="0" i="0">
              <a:solidFill>
                <a:schemeClr val="dk1"/>
              </a:solidFill>
              <a:effectLst/>
              <a:latin typeface="+mn-lt"/>
              <a:ea typeface="+mn-ea"/>
              <a:cs typeface="+mn-cs"/>
            </a:rPr>
            <a:t>El contrato se </a:t>
          </a:r>
          <a:r>
            <a:rPr lang="es-CO" sz="1100" b="1" i="0">
              <a:solidFill>
                <a:schemeClr val="dk1"/>
              </a:solidFill>
              <a:effectLst/>
              <a:latin typeface="+mn-lt"/>
              <a:ea typeface="+mn-ea"/>
              <a:cs typeface="+mn-cs"/>
            </a:rPr>
            <a:t>adjudicará por el valor de la oferta ganadora.</a:t>
          </a:r>
          <a:r>
            <a:rPr lang="es-CO" sz="1100" b="0" i="0">
              <a:solidFill>
                <a:schemeClr val="dk1"/>
              </a:solidFill>
              <a:effectLst/>
              <a:latin typeface="+mn-lt"/>
              <a:ea typeface="+mn-ea"/>
              <a:cs typeface="+mn-cs"/>
            </a:rPr>
            <a:t> </a:t>
          </a:r>
        </a:p>
        <a:p>
          <a:pPr rtl="0" fontAlgn="base"/>
          <a:r>
            <a:rPr lang="es-CO" sz="1100" b="0" i="0">
              <a:solidFill>
                <a:schemeClr val="dk1"/>
              </a:solidFill>
              <a:effectLst/>
              <a:latin typeface="+mn-lt"/>
              <a:ea typeface="+mn-ea"/>
              <a:cs typeface="+mn-cs"/>
            </a:rPr>
            <a:t> </a:t>
          </a:r>
        </a:p>
        <a:p>
          <a:pPr rtl="0" fontAlgn="base"/>
          <a:r>
            <a:rPr lang="es-CO" sz="1100" b="0" i="0">
              <a:solidFill>
                <a:schemeClr val="dk1"/>
              </a:solidFill>
              <a:effectLst/>
              <a:latin typeface="+mn-lt"/>
              <a:ea typeface="+mn-ea"/>
              <a:cs typeface="+mn-cs"/>
            </a:rPr>
            <a:t> </a:t>
          </a:r>
        </a:p>
        <a:p>
          <a:pPr rtl="0" fontAlgn="base"/>
          <a:r>
            <a:rPr lang="es-CO" sz="1100" b="0" i="0">
              <a:solidFill>
                <a:schemeClr val="dk1"/>
              </a:solidFill>
              <a:effectLst/>
              <a:latin typeface="+mn-lt"/>
              <a:ea typeface="+mn-ea"/>
              <a:cs typeface="+mn-cs"/>
            </a:rPr>
            <a:t>Para constancia se firma en _____________ a los____ días del mes de _______ de 2023. </a:t>
          </a:r>
        </a:p>
        <a:p>
          <a:pPr rtl="0" fontAlgn="base"/>
          <a:r>
            <a:rPr lang="es-CO" sz="1100" b="0" i="0">
              <a:solidFill>
                <a:schemeClr val="dk1"/>
              </a:solidFill>
              <a:effectLst/>
              <a:latin typeface="+mn-lt"/>
              <a:ea typeface="+mn-ea"/>
              <a:cs typeface="+mn-cs"/>
            </a:rPr>
            <a:t> </a:t>
          </a:r>
        </a:p>
        <a:p>
          <a:pPr rtl="0" fontAlgn="base"/>
          <a:endParaRPr lang="es-CO" sz="1100" b="0" i="0">
            <a:solidFill>
              <a:schemeClr val="dk1"/>
            </a:solidFill>
            <a:effectLst/>
            <a:latin typeface="+mn-lt"/>
            <a:ea typeface="+mn-ea"/>
            <a:cs typeface="+mn-cs"/>
          </a:endParaRPr>
        </a:p>
        <a:p>
          <a:pPr rtl="0" fontAlgn="base"/>
          <a:endParaRPr lang="es-CO" sz="1100" b="0" i="0">
            <a:solidFill>
              <a:schemeClr val="dk1"/>
            </a:solidFill>
            <a:effectLst/>
            <a:latin typeface="+mn-lt"/>
            <a:ea typeface="+mn-ea"/>
            <a:cs typeface="+mn-cs"/>
          </a:endParaRPr>
        </a:p>
        <a:p>
          <a:pPr rtl="0" fontAlgn="base"/>
          <a:r>
            <a:rPr lang="es-CO" sz="1100" b="0" i="0">
              <a:solidFill>
                <a:schemeClr val="dk1"/>
              </a:solidFill>
              <a:effectLst/>
              <a:latin typeface="+mn-lt"/>
              <a:ea typeface="+mn-ea"/>
              <a:cs typeface="+mn-cs"/>
            </a:rPr>
            <a:t>__________________________ </a:t>
          </a:r>
        </a:p>
        <a:p>
          <a:pPr rtl="0" fontAlgn="base"/>
          <a:r>
            <a:rPr lang="es-CO" sz="1100" b="0" i="0">
              <a:solidFill>
                <a:schemeClr val="dk1"/>
              </a:solidFill>
              <a:effectLst/>
              <a:latin typeface="+mn-lt"/>
              <a:ea typeface="+mn-ea"/>
              <a:cs typeface="+mn-cs"/>
            </a:rPr>
            <a:t>Nombre del Representante Legal </a:t>
          </a:r>
        </a:p>
        <a:p>
          <a:pPr rtl="0" fontAlgn="base"/>
          <a:r>
            <a:rPr lang="es-CO" sz="1100" b="0" i="0">
              <a:solidFill>
                <a:schemeClr val="dk1"/>
              </a:solidFill>
              <a:effectLst/>
              <a:latin typeface="+mn-lt"/>
              <a:ea typeface="+mn-ea"/>
              <a:cs typeface="+mn-cs"/>
            </a:rPr>
            <a:t>C.C. No. _______________ expedida en _______________ </a:t>
          </a:r>
        </a:p>
        <a:p>
          <a:pPr rtl="0" fontAlgn="base"/>
          <a:r>
            <a:rPr lang="es-CO" sz="1100" b="0" i="0">
              <a:solidFill>
                <a:schemeClr val="dk1"/>
              </a:solidFill>
              <a:effectLst/>
              <a:latin typeface="+mn-lt"/>
              <a:ea typeface="+mn-ea"/>
              <a:cs typeface="+mn-cs"/>
            </a:rPr>
            <a:t>NIT______________ </a:t>
          </a:r>
        </a:p>
        <a:p>
          <a:pPr rtl="0" fontAlgn="base"/>
          <a:endParaRPr lang="es-CO" sz="1100" b="0" i="0">
            <a:solidFill>
              <a:schemeClr val="dk1"/>
            </a:solidFill>
            <a:effectLst/>
            <a:latin typeface="+mn-lt"/>
            <a:ea typeface="+mn-ea"/>
            <a:cs typeface="+mn-cs"/>
          </a:endParaRPr>
        </a:p>
        <a:p>
          <a:pPr rtl="0" fontAlgn="base"/>
          <a:endParaRPr lang="es-CO" sz="1100" b="0" i="0">
            <a:solidFill>
              <a:schemeClr val="dk1"/>
            </a:solidFill>
            <a:effectLst/>
            <a:latin typeface="+mn-lt"/>
            <a:ea typeface="+mn-ea"/>
            <a:cs typeface="+mn-cs"/>
          </a:endParaRPr>
        </a:p>
        <a:p>
          <a:pPr rtl="0" fontAlgn="base"/>
          <a:endParaRPr lang="es-CO" sz="1100" b="0" i="0">
            <a:solidFill>
              <a:schemeClr val="dk1"/>
            </a:solidFill>
            <a:effectLst/>
            <a:latin typeface="+mn-lt"/>
            <a:ea typeface="+mn-ea"/>
            <a:cs typeface="+mn-cs"/>
          </a:endParaRPr>
        </a:p>
        <a:p>
          <a:pPr rtl="0" fontAlgn="base"/>
          <a:endParaRPr lang="es-CO" sz="1100" b="0" i="0">
            <a:solidFill>
              <a:schemeClr val="dk1"/>
            </a:solidFill>
            <a:effectLst/>
            <a:latin typeface="+mn-lt"/>
            <a:ea typeface="+mn-ea"/>
            <a:cs typeface="+mn-cs"/>
          </a:endParaRPr>
        </a:p>
        <a:p>
          <a:pPr rtl="0" fontAlgn="base"/>
          <a:r>
            <a:rPr lang="es-CO" sz="1100" b="0" i="0">
              <a:solidFill>
                <a:schemeClr val="dk1"/>
              </a:solidFill>
              <a:effectLst/>
              <a:latin typeface="+mn-lt"/>
              <a:ea typeface="+mn-ea"/>
              <a:cs typeface="+mn-cs"/>
            </a:rPr>
            <a:t>__________________________ </a:t>
          </a:r>
        </a:p>
        <a:p>
          <a:pPr rtl="0" fontAlgn="base"/>
          <a:r>
            <a:rPr lang="es-CO" sz="1100" b="0" i="0">
              <a:solidFill>
                <a:schemeClr val="dk1"/>
              </a:solidFill>
              <a:effectLst/>
              <a:latin typeface="+mn-lt"/>
              <a:ea typeface="+mn-ea"/>
              <a:cs typeface="+mn-cs"/>
            </a:rPr>
            <a:t>Nombre del Oferente </a:t>
          </a:r>
        </a:p>
        <a:p>
          <a:pPr rtl="0" fontAlgn="base"/>
          <a:r>
            <a:rPr lang="es-CO" sz="1100" b="0" i="0">
              <a:solidFill>
                <a:schemeClr val="dk1"/>
              </a:solidFill>
              <a:effectLst/>
              <a:latin typeface="+mn-lt"/>
              <a:ea typeface="+mn-ea"/>
              <a:cs typeface="+mn-cs"/>
            </a:rPr>
            <a:t>Dirección ___________________________ </a:t>
          </a:r>
        </a:p>
        <a:p>
          <a:pPr rtl="0" fontAlgn="base"/>
          <a:r>
            <a:rPr lang="es-CO" sz="1100" b="0" i="0">
              <a:solidFill>
                <a:schemeClr val="dk1"/>
              </a:solidFill>
              <a:effectLst/>
              <a:latin typeface="+mn-lt"/>
              <a:ea typeface="+mn-ea"/>
              <a:cs typeface="+mn-cs"/>
            </a:rPr>
            <a:t>Teléfono ____________________________</a:t>
          </a:r>
        </a:p>
        <a:p>
          <a:endParaRPr lang="es-CO" sz="1100"/>
        </a:p>
      </xdr:txBody>
    </xdr:sp>
    <xdr:clientData/>
  </xdr:twoCellAnchor>
  <xdr:oneCellAnchor>
    <xdr:from>
      <xdr:col>2</xdr:col>
      <xdr:colOff>0</xdr:colOff>
      <xdr:row>29</xdr:row>
      <xdr:rowOff>0</xdr:rowOff>
    </xdr:from>
    <xdr:ext cx="123825" cy="291353"/>
    <xdr:sp macro="" textlink="">
      <xdr:nvSpPr>
        <xdr:cNvPr id="83" name="Text Box 3118">
          <a:extLst>
            <a:ext uri="{FF2B5EF4-FFF2-40B4-BE49-F238E27FC236}">
              <a16:creationId xmlns:a16="http://schemas.microsoft.com/office/drawing/2014/main" id="{00000000-0008-0000-0600-000053000000}"/>
            </a:ext>
          </a:extLst>
        </xdr:cNvPr>
        <xdr:cNvSpPr txBox="1">
          <a:spLocks noChangeArrowheads="1"/>
        </xdr:cNvSpPr>
      </xdr:nvSpPr>
      <xdr:spPr bwMode="auto">
        <a:xfrm>
          <a:off x="1933575" y="5248275"/>
          <a:ext cx="123825" cy="291353"/>
        </a:xfrm>
        <a:prstGeom prst="rect">
          <a:avLst/>
        </a:prstGeom>
        <a:noFill/>
        <a:ln w="9525">
          <a:noFill/>
          <a:miter lim="800000"/>
          <a:headEnd/>
          <a:tailEnd/>
        </a:ln>
      </xdr:spPr>
    </xdr:sp>
    <xdr:clientData/>
  </xdr:oneCellAnchor>
  <xdr:oneCellAnchor>
    <xdr:from>
      <xdr:col>2</xdr:col>
      <xdr:colOff>0</xdr:colOff>
      <xdr:row>29</xdr:row>
      <xdr:rowOff>0</xdr:rowOff>
    </xdr:from>
    <xdr:ext cx="123825" cy="291353"/>
    <xdr:sp macro="" textlink="">
      <xdr:nvSpPr>
        <xdr:cNvPr id="84" name="Text Box 3118">
          <a:extLst>
            <a:ext uri="{FF2B5EF4-FFF2-40B4-BE49-F238E27FC236}">
              <a16:creationId xmlns:a16="http://schemas.microsoft.com/office/drawing/2014/main" id="{00000000-0008-0000-0600-000054000000}"/>
            </a:ext>
          </a:extLst>
        </xdr:cNvPr>
        <xdr:cNvSpPr txBox="1">
          <a:spLocks noChangeArrowheads="1"/>
        </xdr:cNvSpPr>
      </xdr:nvSpPr>
      <xdr:spPr bwMode="auto">
        <a:xfrm>
          <a:off x="1933575" y="5248275"/>
          <a:ext cx="123825" cy="291353"/>
        </a:xfrm>
        <a:prstGeom prst="rect">
          <a:avLst/>
        </a:prstGeom>
        <a:noFill/>
        <a:ln w="9525">
          <a:noFill/>
          <a:miter lim="800000"/>
          <a:headEnd/>
          <a:tailEnd/>
        </a:ln>
      </xdr:spPr>
    </xdr:sp>
    <xdr:clientData/>
  </xdr:oneCellAnchor>
  <xdr:oneCellAnchor>
    <xdr:from>
      <xdr:col>2</xdr:col>
      <xdr:colOff>0</xdr:colOff>
      <xdr:row>26</xdr:row>
      <xdr:rowOff>0</xdr:rowOff>
    </xdr:from>
    <xdr:ext cx="123825" cy="232410"/>
    <xdr:sp macro="" textlink="">
      <xdr:nvSpPr>
        <xdr:cNvPr id="85" name="Text Box 3118">
          <a:extLst>
            <a:ext uri="{FF2B5EF4-FFF2-40B4-BE49-F238E27FC236}">
              <a16:creationId xmlns:a16="http://schemas.microsoft.com/office/drawing/2014/main" id="{00000000-0008-0000-0600-000055000000}"/>
            </a:ext>
          </a:extLst>
        </xdr:cNvPr>
        <xdr:cNvSpPr txBox="1">
          <a:spLocks noChangeArrowheads="1"/>
        </xdr:cNvSpPr>
      </xdr:nvSpPr>
      <xdr:spPr bwMode="auto">
        <a:xfrm>
          <a:off x="1933575" y="3790950"/>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26</xdr:row>
      <xdr:rowOff>0</xdr:rowOff>
    </xdr:from>
    <xdr:ext cx="123825" cy="232410"/>
    <xdr:sp macro="" textlink="">
      <xdr:nvSpPr>
        <xdr:cNvPr id="86" name="Text Box 3118">
          <a:extLst>
            <a:ext uri="{FF2B5EF4-FFF2-40B4-BE49-F238E27FC236}">
              <a16:creationId xmlns:a16="http://schemas.microsoft.com/office/drawing/2014/main" id="{00000000-0008-0000-0600-000056000000}"/>
            </a:ext>
          </a:extLst>
        </xdr:cNvPr>
        <xdr:cNvSpPr txBox="1">
          <a:spLocks noChangeArrowheads="1"/>
        </xdr:cNvSpPr>
      </xdr:nvSpPr>
      <xdr:spPr bwMode="auto">
        <a:xfrm>
          <a:off x="1933575" y="3790950"/>
          <a:ext cx="123825" cy="232410"/>
        </a:xfrm>
        <a:prstGeom prst="rect">
          <a:avLst/>
        </a:prstGeom>
        <a:noFill/>
        <a:ln w="9525">
          <a:noFill/>
          <a:miter lim="800000"/>
          <a:headEnd/>
          <a:tailEnd/>
        </a:ln>
      </xdr:spPr>
    </xdr:sp>
    <xdr:clientData/>
  </xdr:oneCellAnchor>
  <xdr:oneCellAnchor>
    <xdr:from>
      <xdr:col>2</xdr:col>
      <xdr:colOff>0</xdr:colOff>
      <xdr:row>26</xdr:row>
      <xdr:rowOff>0</xdr:rowOff>
    </xdr:from>
    <xdr:ext cx="123825" cy="291353"/>
    <xdr:sp macro="" textlink="">
      <xdr:nvSpPr>
        <xdr:cNvPr id="87" name="Text Box 3118">
          <a:extLst>
            <a:ext uri="{FF2B5EF4-FFF2-40B4-BE49-F238E27FC236}">
              <a16:creationId xmlns:a16="http://schemas.microsoft.com/office/drawing/2014/main" id="{00000000-0008-0000-0600-000057000000}"/>
            </a:ext>
          </a:extLst>
        </xdr:cNvPr>
        <xdr:cNvSpPr txBox="1">
          <a:spLocks noChangeArrowheads="1"/>
        </xdr:cNvSpPr>
      </xdr:nvSpPr>
      <xdr:spPr bwMode="auto">
        <a:xfrm>
          <a:off x="1933575" y="3790950"/>
          <a:ext cx="123825" cy="291353"/>
        </a:xfrm>
        <a:prstGeom prst="rect">
          <a:avLst/>
        </a:prstGeom>
        <a:noFill/>
        <a:ln w="9525">
          <a:noFill/>
          <a:miter lim="800000"/>
          <a:headEnd/>
          <a:tailEnd/>
        </a:ln>
      </xdr:spPr>
    </xdr:sp>
    <xdr:clientData/>
  </xdr:oneCellAnchor>
  <xdr:oneCellAnchor>
    <xdr:from>
      <xdr:col>2</xdr:col>
      <xdr:colOff>0</xdr:colOff>
      <xdr:row>26</xdr:row>
      <xdr:rowOff>0</xdr:rowOff>
    </xdr:from>
    <xdr:ext cx="123825" cy="291353"/>
    <xdr:sp macro="" textlink="">
      <xdr:nvSpPr>
        <xdr:cNvPr id="88" name="Text Box 3118">
          <a:extLst>
            <a:ext uri="{FF2B5EF4-FFF2-40B4-BE49-F238E27FC236}">
              <a16:creationId xmlns:a16="http://schemas.microsoft.com/office/drawing/2014/main" id="{00000000-0008-0000-0600-000058000000}"/>
            </a:ext>
          </a:extLst>
        </xdr:cNvPr>
        <xdr:cNvSpPr txBox="1">
          <a:spLocks noChangeArrowheads="1"/>
        </xdr:cNvSpPr>
      </xdr:nvSpPr>
      <xdr:spPr bwMode="auto">
        <a:xfrm>
          <a:off x="1933575" y="3790950"/>
          <a:ext cx="123825" cy="291353"/>
        </a:xfrm>
        <a:prstGeom prst="rect">
          <a:avLst/>
        </a:prstGeom>
        <a:noFill/>
        <a:ln w="9525">
          <a:noFill/>
          <a:miter lim="800000"/>
          <a:headEnd/>
          <a:tailEnd/>
        </a:ln>
      </xdr:spPr>
    </xdr:sp>
    <xdr:clientData/>
  </xdr:oneCellAnchor>
  <xdr:oneCellAnchor>
    <xdr:from>
      <xdr:col>2</xdr:col>
      <xdr:colOff>0</xdr:colOff>
      <xdr:row>26</xdr:row>
      <xdr:rowOff>0</xdr:rowOff>
    </xdr:from>
    <xdr:ext cx="123825" cy="232410"/>
    <xdr:sp macro="" textlink="">
      <xdr:nvSpPr>
        <xdr:cNvPr id="89" name="Text Box 3118">
          <a:extLst>
            <a:ext uri="{FF2B5EF4-FFF2-40B4-BE49-F238E27FC236}">
              <a16:creationId xmlns:a16="http://schemas.microsoft.com/office/drawing/2014/main" id="{00000000-0008-0000-0600-000059000000}"/>
            </a:ext>
          </a:extLst>
        </xdr:cNvPr>
        <xdr:cNvSpPr txBox="1">
          <a:spLocks noChangeArrowheads="1"/>
        </xdr:cNvSpPr>
      </xdr:nvSpPr>
      <xdr:spPr bwMode="auto">
        <a:xfrm>
          <a:off x="1933575" y="3790950"/>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26</xdr:row>
      <xdr:rowOff>0</xdr:rowOff>
    </xdr:from>
    <xdr:ext cx="123825" cy="232410"/>
    <xdr:sp macro="" textlink="">
      <xdr:nvSpPr>
        <xdr:cNvPr id="90" name="Text Box 3118">
          <a:extLst>
            <a:ext uri="{FF2B5EF4-FFF2-40B4-BE49-F238E27FC236}">
              <a16:creationId xmlns:a16="http://schemas.microsoft.com/office/drawing/2014/main" id="{00000000-0008-0000-0600-00005A000000}"/>
            </a:ext>
          </a:extLst>
        </xdr:cNvPr>
        <xdr:cNvSpPr txBox="1">
          <a:spLocks noChangeArrowheads="1"/>
        </xdr:cNvSpPr>
      </xdr:nvSpPr>
      <xdr:spPr bwMode="auto">
        <a:xfrm>
          <a:off x="1933575" y="3790950"/>
          <a:ext cx="123825" cy="232410"/>
        </a:xfrm>
        <a:prstGeom prst="rect">
          <a:avLst/>
        </a:prstGeom>
        <a:noFill/>
        <a:ln w="9525">
          <a:noFill/>
          <a:miter lim="800000"/>
          <a:headEnd/>
          <a:tailEnd/>
        </a:ln>
      </xdr:spPr>
    </xdr:sp>
    <xdr:clientData/>
  </xdr:oneCellAnchor>
  <xdr:oneCellAnchor>
    <xdr:from>
      <xdr:col>2</xdr:col>
      <xdr:colOff>0</xdr:colOff>
      <xdr:row>26</xdr:row>
      <xdr:rowOff>0</xdr:rowOff>
    </xdr:from>
    <xdr:ext cx="123825" cy="291353"/>
    <xdr:sp macro="" textlink="">
      <xdr:nvSpPr>
        <xdr:cNvPr id="91" name="Text Box 3118">
          <a:extLst>
            <a:ext uri="{FF2B5EF4-FFF2-40B4-BE49-F238E27FC236}">
              <a16:creationId xmlns:a16="http://schemas.microsoft.com/office/drawing/2014/main" id="{00000000-0008-0000-0600-00005B000000}"/>
            </a:ext>
          </a:extLst>
        </xdr:cNvPr>
        <xdr:cNvSpPr txBox="1">
          <a:spLocks noChangeArrowheads="1"/>
        </xdr:cNvSpPr>
      </xdr:nvSpPr>
      <xdr:spPr bwMode="auto">
        <a:xfrm>
          <a:off x="1933575" y="3790950"/>
          <a:ext cx="123825" cy="291353"/>
        </a:xfrm>
        <a:prstGeom prst="rect">
          <a:avLst/>
        </a:prstGeom>
        <a:noFill/>
        <a:ln w="9525">
          <a:noFill/>
          <a:miter lim="800000"/>
          <a:headEnd/>
          <a:tailEnd/>
        </a:ln>
      </xdr:spPr>
    </xdr:sp>
    <xdr:clientData/>
  </xdr:oneCellAnchor>
  <xdr:oneCellAnchor>
    <xdr:from>
      <xdr:col>2</xdr:col>
      <xdr:colOff>0</xdr:colOff>
      <xdr:row>26</xdr:row>
      <xdr:rowOff>0</xdr:rowOff>
    </xdr:from>
    <xdr:ext cx="123825" cy="291353"/>
    <xdr:sp macro="" textlink="">
      <xdr:nvSpPr>
        <xdr:cNvPr id="92" name="Text Box 3118">
          <a:extLst>
            <a:ext uri="{FF2B5EF4-FFF2-40B4-BE49-F238E27FC236}">
              <a16:creationId xmlns:a16="http://schemas.microsoft.com/office/drawing/2014/main" id="{00000000-0008-0000-0600-00005C000000}"/>
            </a:ext>
          </a:extLst>
        </xdr:cNvPr>
        <xdr:cNvSpPr txBox="1">
          <a:spLocks noChangeArrowheads="1"/>
        </xdr:cNvSpPr>
      </xdr:nvSpPr>
      <xdr:spPr bwMode="auto">
        <a:xfrm>
          <a:off x="1933575" y="3790950"/>
          <a:ext cx="123825" cy="291353"/>
        </a:xfrm>
        <a:prstGeom prst="rect">
          <a:avLst/>
        </a:prstGeom>
        <a:noFill/>
        <a:ln w="9525">
          <a:noFill/>
          <a:miter lim="800000"/>
          <a:headEnd/>
          <a:tailEnd/>
        </a:ln>
      </xdr:spPr>
    </xdr:sp>
    <xdr:clientData/>
  </xdr:oneCellAnchor>
  <xdr:oneCellAnchor>
    <xdr:from>
      <xdr:col>2</xdr:col>
      <xdr:colOff>0</xdr:colOff>
      <xdr:row>26</xdr:row>
      <xdr:rowOff>0</xdr:rowOff>
    </xdr:from>
    <xdr:ext cx="123825" cy="232410"/>
    <xdr:sp macro="" textlink="">
      <xdr:nvSpPr>
        <xdr:cNvPr id="93" name="Text Box 3118">
          <a:extLst>
            <a:ext uri="{FF2B5EF4-FFF2-40B4-BE49-F238E27FC236}">
              <a16:creationId xmlns:a16="http://schemas.microsoft.com/office/drawing/2014/main" id="{00000000-0008-0000-0600-00005D000000}"/>
            </a:ext>
          </a:extLst>
        </xdr:cNvPr>
        <xdr:cNvSpPr txBox="1">
          <a:spLocks noChangeArrowheads="1"/>
        </xdr:cNvSpPr>
      </xdr:nvSpPr>
      <xdr:spPr bwMode="auto">
        <a:xfrm>
          <a:off x="1933575" y="3790950"/>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26</xdr:row>
      <xdr:rowOff>0</xdr:rowOff>
    </xdr:from>
    <xdr:ext cx="123825" cy="232410"/>
    <xdr:sp macro="" textlink="">
      <xdr:nvSpPr>
        <xdr:cNvPr id="94" name="Text Box 3118">
          <a:extLst>
            <a:ext uri="{FF2B5EF4-FFF2-40B4-BE49-F238E27FC236}">
              <a16:creationId xmlns:a16="http://schemas.microsoft.com/office/drawing/2014/main" id="{00000000-0008-0000-0600-00005E000000}"/>
            </a:ext>
          </a:extLst>
        </xdr:cNvPr>
        <xdr:cNvSpPr txBox="1">
          <a:spLocks noChangeArrowheads="1"/>
        </xdr:cNvSpPr>
      </xdr:nvSpPr>
      <xdr:spPr bwMode="auto">
        <a:xfrm>
          <a:off x="1933575" y="3790950"/>
          <a:ext cx="123825" cy="232410"/>
        </a:xfrm>
        <a:prstGeom prst="rect">
          <a:avLst/>
        </a:prstGeom>
        <a:noFill/>
        <a:ln w="9525">
          <a:noFill/>
          <a:miter lim="800000"/>
          <a:headEnd/>
          <a:tailEnd/>
        </a:ln>
      </xdr:spPr>
    </xdr:sp>
    <xdr:clientData/>
  </xdr:oneCellAnchor>
  <xdr:oneCellAnchor>
    <xdr:from>
      <xdr:col>2</xdr:col>
      <xdr:colOff>0</xdr:colOff>
      <xdr:row>26</xdr:row>
      <xdr:rowOff>0</xdr:rowOff>
    </xdr:from>
    <xdr:ext cx="123825" cy="291353"/>
    <xdr:sp macro="" textlink="">
      <xdr:nvSpPr>
        <xdr:cNvPr id="95" name="Text Box 3118">
          <a:extLst>
            <a:ext uri="{FF2B5EF4-FFF2-40B4-BE49-F238E27FC236}">
              <a16:creationId xmlns:a16="http://schemas.microsoft.com/office/drawing/2014/main" id="{00000000-0008-0000-0600-00005F000000}"/>
            </a:ext>
          </a:extLst>
        </xdr:cNvPr>
        <xdr:cNvSpPr txBox="1">
          <a:spLocks noChangeArrowheads="1"/>
        </xdr:cNvSpPr>
      </xdr:nvSpPr>
      <xdr:spPr bwMode="auto">
        <a:xfrm>
          <a:off x="1933575" y="3790950"/>
          <a:ext cx="123825" cy="291353"/>
        </a:xfrm>
        <a:prstGeom prst="rect">
          <a:avLst/>
        </a:prstGeom>
        <a:noFill/>
        <a:ln w="9525">
          <a:noFill/>
          <a:miter lim="800000"/>
          <a:headEnd/>
          <a:tailEnd/>
        </a:ln>
      </xdr:spPr>
    </xdr:sp>
    <xdr:clientData/>
  </xdr:oneCellAnchor>
  <xdr:oneCellAnchor>
    <xdr:from>
      <xdr:col>2</xdr:col>
      <xdr:colOff>0</xdr:colOff>
      <xdr:row>26</xdr:row>
      <xdr:rowOff>0</xdr:rowOff>
    </xdr:from>
    <xdr:ext cx="123825" cy="291353"/>
    <xdr:sp macro="" textlink="">
      <xdr:nvSpPr>
        <xdr:cNvPr id="96" name="Text Box 3118">
          <a:extLst>
            <a:ext uri="{FF2B5EF4-FFF2-40B4-BE49-F238E27FC236}">
              <a16:creationId xmlns:a16="http://schemas.microsoft.com/office/drawing/2014/main" id="{00000000-0008-0000-0600-000060000000}"/>
            </a:ext>
          </a:extLst>
        </xdr:cNvPr>
        <xdr:cNvSpPr txBox="1">
          <a:spLocks noChangeArrowheads="1"/>
        </xdr:cNvSpPr>
      </xdr:nvSpPr>
      <xdr:spPr bwMode="auto">
        <a:xfrm>
          <a:off x="1933575" y="3790950"/>
          <a:ext cx="123825" cy="291353"/>
        </a:xfrm>
        <a:prstGeom prst="rect">
          <a:avLst/>
        </a:prstGeom>
        <a:noFill/>
        <a:ln w="9525">
          <a:noFill/>
          <a:miter lim="800000"/>
          <a:headEnd/>
          <a:tailEnd/>
        </a:ln>
      </xdr:spPr>
    </xdr:sp>
    <xdr:clientData/>
  </xdr:oneCellAnchor>
  <xdr:oneCellAnchor>
    <xdr:from>
      <xdr:col>2</xdr:col>
      <xdr:colOff>0</xdr:colOff>
      <xdr:row>26</xdr:row>
      <xdr:rowOff>0</xdr:rowOff>
    </xdr:from>
    <xdr:ext cx="123825" cy="232410"/>
    <xdr:sp macro="" textlink="">
      <xdr:nvSpPr>
        <xdr:cNvPr id="97" name="Text Box 3118">
          <a:extLst>
            <a:ext uri="{FF2B5EF4-FFF2-40B4-BE49-F238E27FC236}">
              <a16:creationId xmlns:a16="http://schemas.microsoft.com/office/drawing/2014/main" id="{00000000-0008-0000-0600-000061000000}"/>
            </a:ext>
          </a:extLst>
        </xdr:cNvPr>
        <xdr:cNvSpPr txBox="1">
          <a:spLocks noChangeArrowheads="1"/>
        </xdr:cNvSpPr>
      </xdr:nvSpPr>
      <xdr:spPr bwMode="auto">
        <a:xfrm>
          <a:off x="1933575" y="3790950"/>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26</xdr:row>
      <xdr:rowOff>0</xdr:rowOff>
    </xdr:from>
    <xdr:ext cx="123825" cy="232410"/>
    <xdr:sp macro="" textlink="">
      <xdr:nvSpPr>
        <xdr:cNvPr id="98" name="Text Box 3118">
          <a:extLst>
            <a:ext uri="{FF2B5EF4-FFF2-40B4-BE49-F238E27FC236}">
              <a16:creationId xmlns:a16="http://schemas.microsoft.com/office/drawing/2014/main" id="{00000000-0008-0000-0600-000062000000}"/>
            </a:ext>
          </a:extLst>
        </xdr:cNvPr>
        <xdr:cNvSpPr txBox="1">
          <a:spLocks noChangeArrowheads="1"/>
        </xdr:cNvSpPr>
      </xdr:nvSpPr>
      <xdr:spPr bwMode="auto">
        <a:xfrm>
          <a:off x="1933575" y="3790950"/>
          <a:ext cx="123825" cy="232410"/>
        </a:xfrm>
        <a:prstGeom prst="rect">
          <a:avLst/>
        </a:prstGeom>
        <a:noFill/>
        <a:ln w="9525">
          <a:noFill/>
          <a:miter lim="800000"/>
          <a:headEnd/>
          <a:tailEnd/>
        </a:ln>
      </xdr:spPr>
    </xdr:sp>
    <xdr:clientData/>
  </xdr:oneCellAnchor>
  <xdr:oneCellAnchor>
    <xdr:from>
      <xdr:col>2</xdr:col>
      <xdr:colOff>0</xdr:colOff>
      <xdr:row>26</xdr:row>
      <xdr:rowOff>0</xdr:rowOff>
    </xdr:from>
    <xdr:ext cx="123825" cy="291353"/>
    <xdr:sp macro="" textlink="">
      <xdr:nvSpPr>
        <xdr:cNvPr id="99" name="Text Box 3118">
          <a:extLst>
            <a:ext uri="{FF2B5EF4-FFF2-40B4-BE49-F238E27FC236}">
              <a16:creationId xmlns:a16="http://schemas.microsoft.com/office/drawing/2014/main" id="{00000000-0008-0000-0600-000063000000}"/>
            </a:ext>
          </a:extLst>
        </xdr:cNvPr>
        <xdr:cNvSpPr txBox="1">
          <a:spLocks noChangeArrowheads="1"/>
        </xdr:cNvSpPr>
      </xdr:nvSpPr>
      <xdr:spPr bwMode="auto">
        <a:xfrm>
          <a:off x="1933575" y="3790950"/>
          <a:ext cx="123825" cy="291353"/>
        </a:xfrm>
        <a:prstGeom prst="rect">
          <a:avLst/>
        </a:prstGeom>
        <a:noFill/>
        <a:ln w="9525">
          <a:noFill/>
          <a:miter lim="800000"/>
          <a:headEnd/>
          <a:tailEnd/>
        </a:ln>
      </xdr:spPr>
    </xdr:sp>
    <xdr:clientData/>
  </xdr:oneCellAnchor>
  <xdr:oneCellAnchor>
    <xdr:from>
      <xdr:col>2</xdr:col>
      <xdr:colOff>0</xdr:colOff>
      <xdr:row>26</xdr:row>
      <xdr:rowOff>0</xdr:rowOff>
    </xdr:from>
    <xdr:ext cx="123825" cy="291353"/>
    <xdr:sp macro="" textlink="">
      <xdr:nvSpPr>
        <xdr:cNvPr id="100" name="Text Box 3118">
          <a:extLst>
            <a:ext uri="{FF2B5EF4-FFF2-40B4-BE49-F238E27FC236}">
              <a16:creationId xmlns:a16="http://schemas.microsoft.com/office/drawing/2014/main" id="{00000000-0008-0000-0600-000064000000}"/>
            </a:ext>
          </a:extLst>
        </xdr:cNvPr>
        <xdr:cNvSpPr txBox="1">
          <a:spLocks noChangeArrowheads="1"/>
        </xdr:cNvSpPr>
      </xdr:nvSpPr>
      <xdr:spPr bwMode="auto">
        <a:xfrm>
          <a:off x="1933575" y="3790950"/>
          <a:ext cx="123825" cy="291353"/>
        </a:xfrm>
        <a:prstGeom prst="rect">
          <a:avLst/>
        </a:prstGeom>
        <a:noFill/>
        <a:ln w="9525">
          <a:noFill/>
          <a:miter lim="800000"/>
          <a:headEnd/>
          <a:tailEnd/>
        </a:ln>
      </xdr:spPr>
    </xdr:sp>
    <xdr:clientData/>
  </xdr:oneCellAnchor>
  <xdr:oneCellAnchor>
    <xdr:from>
      <xdr:col>2</xdr:col>
      <xdr:colOff>0</xdr:colOff>
      <xdr:row>26</xdr:row>
      <xdr:rowOff>0</xdr:rowOff>
    </xdr:from>
    <xdr:ext cx="123825" cy="232410"/>
    <xdr:sp macro="" textlink="">
      <xdr:nvSpPr>
        <xdr:cNvPr id="101" name="Text Box 3118">
          <a:extLst>
            <a:ext uri="{FF2B5EF4-FFF2-40B4-BE49-F238E27FC236}">
              <a16:creationId xmlns:a16="http://schemas.microsoft.com/office/drawing/2014/main" id="{00000000-0008-0000-0600-000065000000}"/>
            </a:ext>
          </a:extLst>
        </xdr:cNvPr>
        <xdr:cNvSpPr txBox="1">
          <a:spLocks noChangeArrowheads="1"/>
        </xdr:cNvSpPr>
      </xdr:nvSpPr>
      <xdr:spPr bwMode="auto">
        <a:xfrm>
          <a:off x="1933575" y="3790950"/>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26</xdr:row>
      <xdr:rowOff>0</xdr:rowOff>
    </xdr:from>
    <xdr:ext cx="123825" cy="232410"/>
    <xdr:sp macro="" textlink="">
      <xdr:nvSpPr>
        <xdr:cNvPr id="102" name="Text Box 3118">
          <a:extLst>
            <a:ext uri="{FF2B5EF4-FFF2-40B4-BE49-F238E27FC236}">
              <a16:creationId xmlns:a16="http://schemas.microsoft.com/office/drawing/2014/main" id="{00000000-0008-0000-0600-000066000000}"/>
            </a:ext>
          </a:extLst>
        </xdr:cNvPr>
        <xdr:cNvSpPr txBox="1">
          <a:spLocks noChangeArrowheads="1"/>
        </xdr:cNvSpPr>
      </xdr:nvSpPr>
      <xdr:spPr bwMode="auto">
        <a:xfrm>
          <a:off x="1933575" y="3790950"/>
          <a:ext cx="123825" cy="232410"/>
        </a:xfrm>
        <a:prstGeom prst="rect">
          <a:avLst/>
        </a:prstGeom>
        <a:noFill/>
        <a:ln w="9525">
          <a:noFill/>
          <a:miter lim="800000"/>
          <a:headEnd/>
          <a:tailEnd/>
        </a:ln>
      </xdr:spPr>
    </xdr:sp>
    <xdr:clientData/>
  </xdr:oneCellAnchor>
  <xdr:oneCellAnchor>
    <xdr:from>
      <xdr:col>2</xdr:col>
      <xdr:colOff>0</xdr:colOff>
      <xdr:row>26</xdr:row>
      <xdr:rowOff>0</xdr:rowOff>
    </xdr:from>
    <xdr:ext cx="123825" cy="291353"/>
    <xdr:sp macro="" textlink="">
      <xdr:nvSpPr>
        <xdr:cNvPr id="103" name="Text Box 3118">
          <a:extLst>
            <a:ext uri="{FF2B5EF4-FFF2-40B4-BE49-F238E27FC236}">
              <a16:creationId xmlns:a16="http://schemas.microsoft.com/office/drawing/2014/main" id="{00000000-0008-0000-0600-000067000000}"/>
            </a:ext>
          </a:extLst>
        </xdr:cNvPr>
        <xdr:cNvSpPr txBox="1">
          <a:spLocks noChangeArrowheads="1"/>
        </xdr:cNvSpPr>
      </xdr:nvSpPr>
      <xdr:spPr bwMode="auto">
        <a:xfrm>
          <a:off x="1933575" y="3790950"/>
          <a:ext cx="123825" cy="291353"/>
        </a:xfrm>
        <a:prstGeom prst="rect">
          <a:avLst/>
        </a:prstGeom>
        <a:noFill/>
        <a:ln w="9525">
          <a:noFill/>
          <a:miter lim="800000"/>
          <a:headEnd/>
          <a:tailEnd/>
        </a:ln>
      </xdr:spPr>
    </xdr:sp>
    <xdr:clientData/>
  </xdr:oneCellAnchor>
  <xdr:oneCellAnchor>
    <xdr:from>
      <xdr:col>2</xdr:col>
      <xdr:colOff>0</xdr:colOff>
      <xdr:row>26</xdr:row>
      <xdr:rowOff>0</xdr:rowOff>
    </xdr:from>
    <xdr:ext cx="123825" cy="291353"/>
    <xdr:sp macro="" textlink="">
      <xdr:nvSpPr>
        <xdr:cNvPr id="104" name="Text Box 3118">
          <a:extLst>
            <a:ext uri="{FF2B5EF4-FFF2-40B4-BE49-F238E27FC236}">
              <a16:creationId xmlns:a16="http://schemas.microsoft.com/office/drawing/2014/main" id="{00000000-0008-0000-0600-000068000000}"/>
            </a:ext>
          </a:extLst>
        </xdr:cNvPr>
        <xdr:cNvSpPr txBox="1">
          <a:spLocks noChangeArrowheads="1"/>
        </xdr:cNvSpPr>
      </xdr:nvSpPr>
      <xdr:spPr bwMode="auto">
        <a:xfrm>
          <a:off x="1933575" y="3790950"/>
          <a:ext cx="123825" cy="291353"/>
        </a:xfrm>
        <a:prstGeom prst="rect">
          <a:avLst/>
        </a:prstGeom>
        <a:noFill/>
        <a:ln w="9525">
          <a:noFill/>
          <a:miter lim="800000"/>
          <a:headEnd/>
          <a:tailEnd/>
        </a:ln>
      </xdr:spPr>
    </xdr:sp>
    <xdr:clientData/>
  </xdr:oneCellAnchor>
  <xdr:oneCellAnchor>
    <xdr:from>
      <xdr:col>2</xdr:col>
      <xdr:colOff>0</xdr:colOff>
      <xdr:row>26</xdr:row>
      <xdr:rowOff>0</xdr:rowOff>
    </xdr:from>
    <xdr:ext cx="123825" cy="232410"/>
    <xdr:sp macro="" textlink="">
      <xdr:nvSpPr>
        <xdr:cNvPr id="105" name="Text Box 3118">
          <a:extLst>
            <a:ext uri="{FF2B5EF4-FFF2-40B4-BE49-F238E27FC236}">
              <a16:creationId xmlns:a16="http://schemas.microsoft.com/office/drawing/2014/main" id="{00000000-0008-0000-0600-000069000000}"/>
            </a:ext>
          </a:extLst>
        </xdr:cNvPr>
        <xdr:cNvSpPr txBox="1">
          <a:spLocks noChangeArrowheads="1"/>
        </xdr:cNvSpPr>
      </xdr:nvSpPr>
      <xdr:spPr bwMode="auto">
        <a:xfrm>
          <a:off x="1933575" y="3790950"/>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26</xdr:row>
      <xdr:rowOff>0</xdr:rowOff>
    </xdr:from>
    <xdr:ext cx="123825" cy="232410"/>
    <xdr:sp macro="" textlink="">
      <xdr:nvSpPr>
        <xdr:cNvPr id="106" name="Text Box 3118">
          <a:extLst>
            <a:ext uri="{FF2B5EF4-FFF2-40B4-BE49-F238E27FC236}">
              <a16:creationId xmlns:a16="http://schemas.microsoft.com/office/drawing/2014/main" id="{00000000-0008-0000-0600-00006A000000}"/>
            </a:ext>
          </a:extLst>
        </xdr:cNvPr>
        <xdr:cNvSpPr txBox="1">
          <a:spLocks noChangeArrowheads="1"/>
        </xdr:cNvSpPr>
      </xdr:nvSpPr>
      <xdr:spPr bwMode="auto">
        <a:xfrm>
          <a:off x="1933575" y="3790950"/>
          <a:ext cx="123825" cy="232410"/>
        </a:xfrm>
        <a:prstGeom prst="rect">
          <a:avLst/>
        </a:prstGeom>
        <a:noFill/>
        <a:ln w="9525">
          <a:noFill/>
          <a:miter lim="800000"/>
          <a:headEnd/>
          <a:tailEnd/>
        </a:ln>
      </xdr:spPr>
    </xdr:sp>
    <xdr:clientData/>
  </xdr:oneCellAnchor>
  <xdr:oneCellAnchor>
    <xdr:from>
      <xdr:col>2</xdr:col>
      <xdr:colOff>0</xdr:colOff>
      <xdr:row>26</xdr:row>
      <xdr:rowOff>0</xdr:rowOff>
    </xdr:from>
    <xdr:ext cx="123825" cy="291353"/>
    <xdr:sp macro="" textlink="">
      <xdr:nvSpPr>
        <xdr:cNvPr id="107" name="Text Box 3118">
          <a:extLst>
            <a:ext uri="{FF2B5EF4-FFF2-40B4-BE49-F238E27FC236}">
              <a16:creationId xmlns:a16="http://schemas.microsoft.com/office/drawing/2014/main" id="{00000000-0008-0000-0600-00006B000000}"/>
            </a:ext>
          </a:extLst>
        </xdr:cNvPr>
        <xdr:cNvSpPr txBox="1">
          <a:spLocks noChangeArrowheads="1"/>
        </xdr:cNvSpPr>
      </xdr:nvSpPr>
      <xdr:spPr bwMode="auto">
        <a:xfrm>
          <a:off x="1933575" y="3790950"/>
          <a:ext cx="123825" cy="291353"/>
        </a:xfrm>
        <a:prstGeom prst="rect">
          <a:avLst/>
        </a:prstGeom>
        <a:noFill/>
        <a:ln w="9525">
          <a:noFill/>
          <a:miter lim="800000"/>
          <a:headEnd/>
          <a:tailEnd/>
        </a:ln>
      </xdr:spPr>
    </xdr:sp>
    <xdr:clientData/>
  </xdr:oneCellAnchor>
  <xdr:oneCellAnchor>
    <xdr:from>
      <xdr:col>2</xdr:col>
      <xdr:colOff>0</xdr:colOff>
      <xdr:row>26</xdr:row>
      <xdr:rowOff>0</xdr:rowOff>
    </xdr:from>
    <xdr:ext cx="123825" cy="291353"/>
    <xdr:sp macro="" textlink="">
      <xdr:nvSpPr>
        <xdr:cNvPr id="108" name="Text Box 3118">
          <a:extLst>
            <a:ext uri="{FF2B5EF4-FFF2-40B4-BE49-F238E27FC236}">
              <a16:creationId xmlns:a16="http://schemas.microsoft.com/office/drawing/2014/main" id="{00000000-0008-0000-0600-00006C000000}"/>
            </a:ext>
          </a:extLst>
        </xdr:cNvPr>
        <xdr:cNvSpPr txBox="1">
          <a:spLocks noChangeArrowheads="1"/>
        </xdr:cNvSpPr>
      </xdr:nvSpPr>
      <xdr:spPr bwMode="auto">
        <a:xfrm>
          <a:off x="1933575" y="3790950"/>
          <a:ext cx="123825" cy="291353"/>
        </a:xfrm>
        <a:prstGeom prst="rect">
          <a:avLst/>
        </a:prstGeom>
        <a:noFill/>
        <a:ln w="9525">
          <a:noFill/>
          <a:miter lim="800000"/>
          <a:headEnd/>
          <a:tailEnd/>
        </a:ln>
      </xdr:spPr>
    </xdr:sp>
    <xdr:clientData/>
  </xdr:oneCellAnchor>
  <xdr:oneCellAnchor>
    <xdr:from>
      <xdr:col>2</xdr:col>
      <xdr:colOff>0</xdr:colOff>
      <xdr:row>28</xdr:row>
      <xdr:rowOff>0</xdr:rowOff>
    </xdr:from>
    <xdr:ext cx="123825" cy="291353"/>
    <xdr:sp macro="" textlink="">
      <xdr:nvSpPr>
        <xdr:cNvPr id="109" name="Text Box 3118">
          <a:extLst>
            <a:ext uri="{FF2B5EF4-FFF2-40B4-BE49-F238E27FC236}">
              <a16:creationId xmlns:a16="http://schemas.microsoft.com/office/drawing/2014/main" id="{00000000-0008-0000-0600-00006D000000}"/>
            </a:ext>
          </a:extLst>
        </xdr:cNvPr>
        <xdr:cNvSpPr txBox="1">
          <a:spLocks noChangeArrowheads="1"/>
        </xdr:cNvSpPr>
      </xdr:nvSpPr>
      <xdr:spPr bwMode="auto">
        <a:xfrm>
          <a:off x="1933575" y="4762500"/>
          <a:ext cx="123825" cy="291353"/>
        </a:xfrm>
        <a:prstGeom prst="rect">
          <a:avLst/>
        </a:prstGeom>
        <a:noFill/>
        <a:ln w="9525">
          <a:noFill/>
          <a:miter lim="800000"/>
          <a:headEnd/>
          <a:tailEnd/>
        </a:ln>
      </xdr:spPr>
    </xdr:sp>
    <xdr:clientData/>
  </xdr:oneCellAnchor>
  <xdr:oneCellAnchor>
    <xdr:from>
      <xdr:col>2</xdr:col>
      <xdr:colOff>0</xdr:colOff>
      <xdr:row>28</xdr:row>
      <xdr:rowOff>0</xdr:rowOff>
    </xdr:from>
    <xdr:ext cx="123825" cy="291353"/>
    <xdr:sp macro="" textlink="">
      <xdr:nvSpPr>
        <xdr:cNvPr id="110" name="Text Box 3118">
          <a:extLst>
            <a:ext uri="{FF2B5EF4-FFF2-40B4-BE49-F238E27FC236}">
              <a16:creationId xmlns:a16="http://schemas.microsoft.com/office/drawing/2014/main" id="{00000000-0008-0000-0600-00006E000000}"/>
            </a:ext>
          </a:extLst>
        </xdr:cNvPr>
        <xdr:cNvSpPr txBox="1">
          <a:spLocks noChangeArrowheads="1"/>
        </xdr:cNvSpPr>
      </xdr:nvSpPr>
      <xdr:spPr bwMode="auto">
        <a:xfrm>
          <a:off x="1933575" y="4762500"/>
          <a:ext cx="123825" cy="291353"/>
        </a:xfrm>
        <a:prstGeom prst="rect">
          <a:avLst/>
        </a:prstGeom>
        <a:noFill/>
        <a:ln w="9525">
          <a:noFill/>
          <a:miter lim="800000"/>
          <a:headEnd/>
          <a:tailEnd/>
        </a:ln>
      </xdr:spPr>
    </xdr:sp>
    <xdr:clientData/>
  </xdr:oneCellAnchor>
  <xdr:oneCellAnchor>
    <xdr:from>
      <xdr:col>2</xdr:col>
      <xdr:colOff>0</xdr:colOff>
      <xdr:row>27</xdr:row>
      <xdr:rowOff>0</xdr:rowOff>
    </xdr:from>
    <xdr:ext cx="123825" cy="232410"/>
    <xdr:sp macro="" textlink="">
      <xdr:nvSpPr>
        <xdr:cNvPr id="111" name="Text Box 3118">
          <a:extLst>
            <a:ext uri="{FF2B5EF4-FFF2-40B4-BE49-F238E27FC236}">
              <a16:creationId xmlns:a16="http://schemas.microsoft.com/office/drawing/2014/main" id="{00000000-0008-0000-0600-00006F000000}"/>
            </a:ext>
          </a:extLst>
        </xdr:cNvPr>
        <xdr:cNvSpPr txBox="1">
          <a:spLocks noChangeArrowheads="1"/>
        </xdr:cNvSpPr>
      </xdr:nvSpPr>
      <xdr:spPr bwMode="auto">
        <a:xfrm>
          <a:off x="1933575" y="4276725"/>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27</xdr:row>
      <xdr:rowOff>0</xdr:rowOff>
    </xdr:from>
    <xdr:ext cx="123825" cy="232410"/>
    <xdr:sp macro="" textlink="">
      <xdr:nvSpPr>
        <xdr:cNvPr id="112" name="Text Box 3118">
          <a:extLst>
            <a:ext uri="{FF2B5EF4-FFF2-40B4-BE49-F238E27FC236}">
              <a16:creationId xmlns:a16="http://schemas.microsoft.com/office/drawing/2014/main" id="{00000000-0008-0000-0600-000070000000}"/>
            </a:ext>
          </a:extLst>
        </xdr:cNvPr>
        <xdr:cNvSpPr txBox="1">
          <a:spLocks noChangeArrowheads="1"/>
        </xdr:cNvSpPr>
      </xdr:nvSpPr>
      <xdr:spPr bwMode="auto">
        <a:xfrm>
          <a:off x="1933575" y="4276725"/>
          <a:ext cx="123825" cy="232410"/>
        </a:xfrm>
        <a:prstGeom prst="rect">
          <a:avLst/>
        </a:prstGeom>
        <a:noFill/>
        <a:ln w="9525">
          <a:noFill/>
          <a:miter lim="800000"/>
          <a:headEnd/>
          <a:tailEnd/>
        </a:ln>
      </xdr:spPr>
    </xdr:sp>
    <xdr:clientData/>
  </xdr:oneCellAnchor>
  <xdr:oneCellAnchor>
    <xdr:from>
      <xdr:col>2</xdr:col>
      <xdr:colOff>0</xdr:colOff>
      <xdr:row>27</xdr:row>
      <xdr:rowOff>0</xdr:rowOff>
    </xdr:from>
    <xdr:ext cx="123825" cy="291353"/>
    <xdr:sp macro="" textlink="">
      <xdr:nvSpPr>
        <xdr:cNvPr id="113" name="Text Box 3118">
          <a:extLst>
            <a:ext uri="{FF2B5EF4-FFF2-40B4-BE49-F238E27FC236}">
              <a16:creationId xmlns:a16="http://schemas.microsoft.com/office/drawing/2014/main" id="{00000000-0008-0000-0600-000071000000}"/>
            </a:ext>
          </a:extLst>
        </xdr:cNvPr>
        <xdr:cNvSpPr txBox="1">
          <a:spLocks noChangeArrowheads="1"/>
        </xdr:cNvSpPr>
      </xdr:nvSpPr>
      <xdr:spPr bwMode="auto">
        <a:xfrm>
          <a:off x="1933575" y="4276725"/>
          <a:ext cx="123825" cy="291353"/>
        </a:xfrm>
        <a:prstGeom prst="rect">
          <a:avLst/>
        </a:prstGeom>
        <a:noFill/>
        <a:ln w="9525">
          <a:noFill/>
          <a:miter lim="800000"/>
          <a:headEnd/>
          <a:tailEnd/>
        </a:ln>
      </xdr:spPr>
    </xdr:sp>
    <xdr:clientData/>
  </xdr:oneCellAnchor>
  <xdr:oneCellAnchor>
    <xdr:from>
      <xdr:col>2</xdr:col>
      <xdr:colOff>0</xdr:colOff>
      <xdr:row>27</xdr:row>
      <xdr:rowOff>0</xdr:rowOff>
    </xdr:from>
    <xdr:ext cx="123825" cy="291353"/>
    <xdr:sp macro="" textlink="">
      <xdr:nvSpPr>
        <xdr:cNvPr id="114" name="Text Box 3118">
          <a:extLst>
            <a:ext uri="{FF2B5EF4-FFF2-40B4-BE49-F238E27FC236}">
              <a16:creationId xmlns:a16="http://schemas.microsoft.com/office/drawing/2014/main" id="{00000000-0008-0000-0600-000072000000}"/>
            </a:ext>
          </a:extLst>
        </xdr:cNvPr>
        <xdr:cNvSpPr txBox="1">
          <a:spLocks noChangeArrowheads="1"/>
        </xdr:cNvSpPr>
      </xdr:nvSpPr>
      <xdr:spPr bwMode="auto">
        <a:xfrm>
          <a:off x="1933575" y="4276725"/>
          <a:ext cx="123825" cy="291353"/>
        </a:xfrm>
        <a:prstGeom prst="rect">
          <a:avLst/>
        </a:prstGeom>
        <a:noFill/>
        <a:ln w="9525">
          <a:noFill/>
          <a:miter lim="800000"/>
          <a:headEnd/>
          <a:tailEnd/>
        </a:ln>
      </xdr:spPr>
    </xdr:sp>
    <xdr:clientData/>
  </xdr:oneCellAnchor>
  <xdr:oneCellAnchor>
    <xdr:from>
      <xdr:col>2</xdr:col>
      <xdr:colOff>0</xdr:colOff>
      <xdr:row>27</xdr:row>
      <xdr:rowOff>0</xdr:rowOff>
    </xdr:from>
    <xdr:ext cx="123825" cy="232410"/>
    <xdr:sp macro="" textlink="">
      <xdr:nvSpPr>
        <xdr:cNvPr id="115" name="Text Box 3118">
          <a:extLst>
            <a:ext uri="{FF2B5EF4-FFF2-40B4-BE49-F238E27FC236}">
              <a16:creationId xmlns:a16="http://schemas.microsoft.com/office/drawing/2014/main" id="{00000000-0008-0000-0600-000073000000}"/>
            </a:ext>
          </a:extLst>
        </xdr:cNvPr>
        <xdr:cNvSpPr txBox="1">
          <a:spLocks noChangeArrowheads="1"/>
        </xdr:cNvSpPr>
      </xdr:nvSpPr>
      <xdr:spPr bwMode="auto">
        <a:xfrm>
          <a:off x="1933575" y="4276725"/>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27</xdr:row>
      <xdr:rowOff>0</xdr:rowOff>
    </xdr:from>
    <xdr:ext cx="123825" cy="232410"/>
    <xdr:sp macro="" textlink="">
      <xdr:nvSpPr>
        <xdr:cNvPr id="116" name="Text Box 3118">
          <a:extLst>
            <a:ext uri="{FF2B5EF4-FFF2-40B4-BE49-F238E27FC236}">
              <a16:creationId xmlns:a16="http://schemas.microsoft.com/office/drawing/2014/main" id="{00000000-0008-0000-0600-000074000000}"/>
            </a:ext>
          </a:extLst>
        </xdr:cNvPr>
        <xdr:cNvSpPr txBox="1">
          <a:spLocks noChangeArrowheads="1"/>
        </xdr:cNvSpPr>
      </xdr:nvSpPr>
      <xdr:spPr bwMode="auto">
        <a:xfrm>
          <a:off x="1933575" y="4276725"/>
          <a:ext cx="123825" cy="232410"/>
        </a:xfrm>
        <a:prstGeom prst="rect">
          <a:avLst/>
        </a:prstGeom>
        <a:noFill/>
        <a:ln w="9525">
          <a:noFill/>
          <a:miter lim="800000"/>
          <a:headEnd/>
          <a:tailEnd/>
        </a:ln>
      </xdr:spPr>
    </xdr:sp>
    <xdr:clientData/>
  </xdr:oneCellAnchor>
  <xdr:oneCellAnchor>
    <xdr:from>
      <xdr:col>2</xdr:col>
      <xdr:colOff>0</xdr:colOff>
      <xdr:row>27</xdr:row>
      <xdr:rowOff>0</xdr:rowOff>
    </xdr:from>
    <xdr:ext cx="123825" cy="291353"/>
    <xdr:sp macro="" textlink="">
      <xdr:nvSpPr>
        <xdr:cNvPr id="117" name="Text Box 3118">
          <a:extLst>
            <a:ext uri="{FF2B5EF4-FFF2-40B4-BE49-F238E27FC236}">
              <a16:creationId xmlns:a16="http://schemas.microsoft.com/office/drawing/2014/main" id="{00000000-0008-0000-0600-000075000000}"/>
            </a:ext>
          </a:extLst>
        </xdr:cNvPr>
        <xdr:cNvSpPr txBox="1">
          <a:spLocks noChangeArrowheads="1"/>
        </xdr:cNvSpPr>
      </xdr:nvSpPr>
      <xdr:spPr bwMode="auto">
        <a:xfrm>
          <a:off x="1933575" y="4276725"/>
          <a:ext cx="123825" cy="291353"/>
        </a:xfrm>
        <a:prstGeom prst="rect">
          <a:avLst/>
        </a:prstGeom>
        <a:noFill/>
        <a:ln w="9525">
          <a:noFill/>
          <a:miter lim="800000"/>
          <a:headEnd/>
          <a:tailEnd/>
        </a:ln>
      </xdr:spPr>
    </xdr:sp>
    <xdr:clientData/>
  </xdr:oneCellAnchor>
  <xdr:oneCellAnchor>
    <xdr:from>
      <xdr:col>2</xdr:col>
      <xdr:colOff>0</xdr:colOff>
      <xdr:row>27</xdr:row>
      <xdr:rowOff>0</xdr:rowOff>
    </xdr:from>
    <xdr:ext cx="123825" cy="291353"/>
    <xdr:sp macro="" textlink="">
      <xdr:nvSpPr>
        <xdr:cNvPr id="118" name="Text Box 3118">
          <a:extLst>
            <a:ext uri="{FF2B5EF4-FFF2-40B4-BE49-F238E27FC236}">
              <a16:creationId xmlns:a16="http://schemas.microsoft.com/office/drawing/2014/main" id="{00000000-0008-0000-0600-000076000000}"/>
            </a:ext>
          </a:extLst>
        </xdr:cNvPr>
        <xdr:cNvSpPr txBox="1">
          <a:spLocks noChangeArrowheads="1"/>
        </xdr:cNvSpPr>
      </xdr:nvSpPr>
      <xdr:spPr bwMode="auto">
        <a:xfrm>
          <a:off x="1933575" y="4276725"/>
          <a:ext cx="123825" cy="291353"/>
        </a:xfrm>
        <a:prstGeom prst="rect">
          <a:avLst/>
        </a:prstGeom>
        <a:noFill/>
        <a:ln w="9525">
          <a:noFill/>
          <a:miter lim="800000"/>
          <a:headEnd/>
          <a:tailEnd/>
        </a:ln>
      </xdr:spPr>
    </xdr:sp>
    <xdr:clientData/>
  </xdr:oneCellAnchor>
  <xdr:oneCellAnchor>
    <xdr:from>
      <xdr:col>2</xdr:col>
      <xdr:colOff>0</xdr:colOff>
      <xdr:row>27</xdr:row>
      <xdr:rowOff>0</xdr:rowOff>
    </xdr:from>
    <xdr:ext cx="123825" cy="232410"/>
    <xdr:sp macro="" textlink="">
      <xdr:nvSpPr>
        <xdr:cNvPr id="119" name="Text Box 3118">
          <a:extLst>
            <a:ext uri="{FF2B5EF4-FFF2-40B4-BE49-F238E27FC236}">
              <a16:creationId xmlns:a16="http://schemas.microsoft.com/office/drawing/2014/main" id="{00000000-0008-0000-0600-000077000000}"/>
            </a:ext>
          </a:extLst>
        </xdr:cNvPr>
        <xdr:cNvSpPr txBox="1">
          <a:spLocks noChangeArrowheads="1"/>
        </xdr:cNvSpPr>
      </xdr:nvSpPr>
      <xdr:spPr bwMode="auto">
        <a:xfrm>
          <a:off x="1933575" y="4276725"/>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27</xdr:row>
      <xdr:rowOff>0</xdr:rowOff>
    </xdr:from>
    <xdr:ext cx="123825" cy="232410"/>
    <xdr:sp macro="" textlink="">
      <xdr:nvSpPr>
        <xdr:cNvPr id="120" name="Text Box 3118">
          <a:extLst>
            <a:ext uri="{FF2B5EF4-FFF2-40B4-BE49-F238E27FC236}">
              <a16:creationId xmlns:a16="http://schemas.microsoft.com/office/drawing/2014/main" id="{00000000-0008-0000-0600-000078000000}"/>
            </a:ext>
          </a:extLst>
        </xdr:cNvPr>
        <xdr:cNvSpPr txBox="1">
          <a:spLocks noChangeArrowheads="1"/>
        </xdr:cNvSpPr>
      </xdr:nvSpPr>
      <xdr:spPr bwMode="auto">
        <a:xfrm>
          <a:off x="1933575" y="4276725"/>
          <a:ext cx="123825" cy="232410"/>
        </a:xfrm>
        <a:prstGeom prst="rect">
          <a:avLst/>
        </a:prstGeom>
        <a:noFill/>
        <a:ln w="9525">
          <a:noFill/>
          <a:miter lim="800000"/>
          <a:headEnd/>
          <a:tailEnd/>
        </a:ln>
      </xdr:spPr>
    </xdr:sp>
    <xdr:clientData/>
  </xdr:oneCellAnchor>
  <xdr:oneCellAnchor>
    <xdr:from>
      <xdr:col>2</xdr:col>
      <xdr:colOff>0</xdr:colOff>
      <xdr:row>27</xdr:row>
      <xdr:rowOff>0</xdr:rowOff>
    </xdr:from>
    <xdr:ext cx="123825" cy="291353"/>
    <xdr:sp macro="" textlink="">
      <xdr:nvSpPr>
        <xdr:cNvPr id="121" name="Text Box 3118">
          <a:extLst>
            <a:ext uri="{FF2B5EF4-FFF2-40B4-BE49-F238E27FC236}">
              <a16:creationId xmlns:a16="http://schemas.microsoft.com/office/drawing/2014/main" id="{00000000-0008-0000-0600-000079000000}"/>
            </a:ext>
          </a:extLst>
        </xdr:cNvPr>
        <xdr:cNvSpPr txBox="1">
          <a:spLocks noChangeArrowheads="1"/>
        </xdr:cNvSpPr>
      </xdr:nvSpPr>
      <xdr:spPr bwMode="auto">
        <a:xfrm>
          <a:off x="1933575" y="4276725"/>
          <a:ext cx="123825" cy="291353"/>
        </a:xfrm>
        <a:prstGeom prst="rect">
          <a:avLst/>
        </a:prstGeom>
        <a:noFill/>
        <a:ln w="9525">
          <a:noFill/>
          <a:miter lim="800000"/>
          <a:headEnd/>
          <a:tailEnd/>
        </a:ln>
      </xdr:spPr>
    </xdr:sp>
    <xdr:clientData/>
  </xdr:oneCellAnchor>
  <xdr:oneCellAnchor>
    <xdr:from>
      <xdr:col>2</xdr:col>
      <xdr:colOff>0</xdr:colOff>
      <xdr:row>27</xdr:row>
      <xdr:rowOff>0</xdr:rowOff>
    </xdr:from>
    <xdr:ext cx="123825" cy="291353"/>
    <xdr:sp macro="" textlink="">
      <xdr:nvSpPr>
        <xdr:cNvPr id="122" name="Text Box 3118">
          <a:extLst>
            <a:ext uri="{FF2B5EF4-FFF2-40B4-BE49-F238E27FC236}">
              <a16:creationId xmlns:a16="http://schemas.microsoft.com/office/drawing/2014/main" id="{00000000-0008-0000-0600-00007A000000}"/>
            </a:ext>
          </a:extLst>
        </xdr:cNvPr>
        <xdr:cNvSpPr txBox="1">
          <a:spLocks noChangeArrowheads="1"/>
        </xdr:cNvSpPr>
      </xdr:nvSpPr>
      <xdr:spPr bwMode="auto">
        <a:xfrm>
          <a:off x="1933575" y="4276725"/>
          <a:ext cx="123825" cy="291353"/>
        </a:xfrm>
        <a:prstGeom prst="rect">
          <a:avLst/>
        </a:prstGeom>
        <a:noFill/>
        <a:ln w="9525">
          <a:noFill/>
          <a:miter lim="800000"/>
          <a:headEnd/>
          <a:tailEnd/>
        </a:ln>
      </xdr:spPr>
    </xdr:sp>
    <xdr:clientData/>
  </xdr:oneCellAnchor>
  <xdr:oneCellAnchor>
    <xdr:from>
      <xdr:col>2</xdr:col>
      <xdr:colOff>0</xdr:colOff>
      <xdr:row>27</xdr:row>
      <xdr:rowOff>0</xdr:rowOff>
    </xdr:from>
    <xdr:ext cx="123825" cy="232410"/>
    <xdr:sp macro="" textlink="">
      <xdr:nvSpPr>
        <xdr:cNvPr id="123" name="Text Box 3118">
          <a:extLst>
            <a:ext uri="{FF2B5EF4-FFF2-40B4-BE49-F238E27FC236}">
              <a16:creationId xmlns:a16="http://schemas.microsoft.com/office/drawing/2014/main" id="{00000000-0008-0000-0600-00007B000000}"/>
            </a:ext>
          </a:extLst>
        </xdr:cNvPr>
        <xdr:cNvSpPr txBox="1">
          <a:spLocks noChangeArrowheads="1"/>
        </xdr:cNvSpPr>
      </xdr:nvSpPr>
      <xdr:spPr bwMode="auto">
        <a:xfrm>
          <a:off x="1933575" y="4276725"/>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27</xdr:row>
      <xdr:rowOff>0</xdr:rowOff>
    </xdr:from>
    <xdr:ext cx="123825" cy="232410"/>
    <xdr:sp macro="" textlink="">
      <xdr:nvSpPr>
        <xdr:cNvPr id="124" name="Text Box 3118">
          <a:extLst>
            <a:ext uri="{FF2B5EF4-FFF2-40B4-BE49-F238E27FC236}">
              <a16:creationId xmlns:a16="http://schemas.microsoft.com/office/drawing/2014/main" id="{00000000-0008-0000-0600-00007C000000}"/>
            </a:ext>
          </a:extLst>
        </xdr:cNvPr>
        <xdr:cNvSpPr txBox="1">
          <a:spLocks noChangeArrowheads="1"/>
        </xdr:cNvSpPr>
      </xdr:nvSpPr>
      <xdr:spPr bwMode="auto">
        <a:xfrm>
          <a:off x="1933575" y="4276725"/>
          <a:ext cx="123825" cy="232410"/>
        </a:xfrm>
        <a:prstGeom prst="rect">
          <a:avLst/>
        </a:prstGeom>
        <a:noFill/>
        <a:ln w="9525">
          <a:noFill/>
          <a:miter lim="800000"/>
          <a:headEnd/>
          <a:tailEnd/>
        </a:ln>
      </xdr:spPr>
    </xdr:sp>
    <xdr:clientData/>
  </xdr:oneCellAnchor>
  <xdr:oneCellAnchor>
    <xdr:from>
      <xdr:col>2</xdr:col>
      <xdr:colOff>0</xdr:colOff>
      <xdr:row>27</xdr:row>
      <xdr:rowOff>0</xdr:rowOff>
    </xdr:from>
    <xdr:ext cx="123825" cy="291353"/>
    <xdr:sp macro="" textlink="">
      <xdr:nvSpPr>
        <xdr:cNvPr id="125" name="Text Box 3118">
          <a:extLst>
            <a:ext uri="{FF2B5EF4-FFF2-40B4-BE49-F238E27FC236}">
              <a16:creationId xmlns:a16="http://schemas.microsoft.com/office/drawing/2014/main" id="{00000000-0008-0000-0600-00007D000000}"/>
            </a:ext>
          </a:extLst>
        </xdr:cNvPr>
        <xdr:cNvSpPr txBox="1">
          <a:spLocks noChangeArrowheads="1"/>
        </xdr:cNvSpPr>
      </xdr:nvSpPr>
      <xdr:spPr bwMode="auto">
        <a:xfrm>
          <a:off x="1933575" y="4276725"/>
          <a:ext cx="123825" cy="291353"/>
        </a:xfrm>
        <a:prstGeom prst="rect">
          <a:avLst/>
        </a:prstGeom>
        <a:noFill/>
        <a:ln w="9525">
          <a:noFill/>
          <a:miter lim="800000"/>
          <a:headEnd/>
          <a:tailEnd/>
        </a:ln>
      </xdr:spPr>
    </xdr:sp>
    <xdr:clientData/>
  </xdr:oneCellAnchor>
  <xdr:oneCellAnchor>
    <xdr:from>
      <xdr:col>2</xdr:col>
      <xdr:colOff>0</xdr:colOff>
      <xdr:row>27</xdr:row>
      <xdr:rowOff>0</xdr:rowOff>
    </xdr:from>
    <xdr:ext cx="123825" cy="291353"/>
    <xdr:sp macro="" textlink="">
      <xdr:nvSpPr>
        <xdr:cNvPr id="126" name="Text Box 3118">
          <a:extLst>
            <a:ext uri="{FF2B5EF4-FFF2-40B4-BE49-F238E27FC236}">
              <a16:creationId xmlns:a16="http://schemas.microsoft.com/office/drawing/2014/main" id="{00000000-0008-0000-0600-00007E000000}"/>
            </a:ext>
          </a:extLst>
        </xdr:cNvPr>
        <xdr:cNvSpPr txBox="1">
          <a:spLocks noChangeArrowheads="1"/>
        </xdr:cNvSpPr>
      </xdr:nvSpPr>
      <xdr:spPr bwMode="auto">
        <a:xfrm>
          <a:off x="1933575" y="4276725"/>
          <a:ext cx="123825" cy="291353"/>
        </a:xfrm>
        <a:prstGeom prst="rect">
          <a:avLst/>
        </a:prstGeom>
        <a:noFill/>
        <a:ln w="9525">
          <a:noFill/>
          <a:miter lim="800000"/>
          <a:headEnd/>
          <a:tailEnd/>
        </a:ln>
      </xdr:spPr>
    </xdr:sp>
    <xdr:clientData/>
  </xdr:oneCellAnchor>
  <xdr:oneCellAnchor>
    <xdr:from>
      <xdr:col>2</xdr:col>
      <xdr:colOff>0</xdr:colOff>
      <xdr:row>27</xdr:row>
      <xdr:rowOff>0</xdr:rowOff>
    </xdr:from>
    <xdr:ext cx="123825" cy="232410"/>
    <xdr:sp macro="" textlink="">
      <xdr:nvSpPr>
        <xdr:cNvPr id="127" name="Text Box 3118">
          <a:extLst>
            <a:ext uri="{FF2B5EF4-FFF2-40B4-BE49-F238E27FC236}">
              <a16:creationId xmlns:a16="http://schemas.microsoft.com/office/drawing/2014/main" id="{00000000-0008-0000-0600-00007F000000}"/>
            </a:ext>
          </a:extLst>
        </xdr:cNvPr>
        <xdr:cNvSpPr txBox="1">
          <a:spLocks noChangeArrowheads="1"/>
        </xdr:cNvSpPr>
      </xdr:nvSpPr>
      <xdr:spPr bwMode="auto">
        <a:xfrm>
          <a:off x="1933575" y="4276725"/>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27</xdr:row>
      <xdr:rowOff>0</xdr:rowOff>
    </xdr:from>
    <xdr:ext cx="123825" cy="232410"/>
    <xdr:sp macro="" textlink="">
      <xdr:nvSpPr>
        <xdr:cNvPr id="128" name="Text Box 3118">
          <a:extLst>
            <a:ext uri="{FF2B5EF4-FFF2-40B4-BE49-F238E27FC236}">
              <a16:creationId xmlns:a16="http://schemas.microsoft.com/office/drawing/2014/main" id="{00000000-0008-0000-0600-000080000000}"/>
            </a:ext>
          </a:extLst>
        </xdr:cNvPr>
        <xdr:cNvSpPr txBox="1">
          <a:spLocks noChangeArrowheads="1"/>
        </xdr:cNvSpPr>
      </xdr:nvSpPr>
      <xdr:spPr bwMode="auto">
        <a:xfrm>
          <a:off x="1933575" y="4276725"/>
          <a:ext cx="123825" cy="232410"/>
        </a:xfrm>
        <a:prstGeom prst="rect">
          <a:avLst/>
        </a:prstGeom>
        <a:noFill/>
        <a:ln w="9525">
          <a:noFill/>
          <a:miter lim="800000"/>
          <a:headEnd/>
          <a:tailEnd/>
        </a:ln>
      </xdr:spPr>
    </xdr:sp>
    <xdr:clientData/>
  </xdr:oneCellAnchor>
  <xdr:oneCellAnchor>
    <xdr:from>
      <xdr:col>2</xdr:col>
      <xdr:colOff>0</xdr:colOff>
      <xdr:row>27</xdr:row>
      <xdr:rowOff>0</xdr:rowOff>
    </xdr:from>
    <xdr:ext cx="123825" cy="291353"/>
    <xdr:sp macro="" textlink="">
      <xdr:nvSpPr>
        <xdr:cNvPr id="129" name="Text Box 3118">
          <a:extLst>
            <a:ext uri="{FF2B5EF4-FFF2-40B4-BE49-F238E27FC236}">
              <a16:creationId xmlns:a16="http://schemas.microsoft.com/office/drawing/2014/main" id="{00000000-0008-0000-0600-000081000000}"/>
            </a:ext>
          </a:extLst>
        </xdr:cNvPr>
        <xdr:cNvSpPr txBox="1">
          <a:spLocks noChangeArrowheads="1"/>
        </xdr:cNvSpPr>
      </xdr:nvSpPr>
      <xdr:spPr bwMode="auto">
        <a:xfrm>
          <a:off x="1933575" y="4276725"/>
          <a:ext cx="123825" cy="291353"/>
        </a:xfrm>
        <a:prstGeom prst="rect">
          <a:avLst/>
        </a:prstGeom>
        <a:noFill/>
        <a:ln w="9525">
          <a:noFill/>
          <a:miter lim="800000"/>
          <a:headEnd/>
          <a:tailEnd/>
        </a:ln>
      </xdr:spPr>
    </xdr:sp>
    <xdr:clientData/>
  </xdr:oneCellAnchor>
  <xdr:oneCellAnchor>
    <xdr:from>
      <xdr:col>2</xdr:col>
      <xdr:colOff>0</xdr:colOff>
      <xdr:row>27</xdr:row>
      <xdr:rowOff>0</xdr:rowOff>
    </xdr:from>
    <xdr:ext cx="123825" cy="291353"/>
    <xdr:sp macro="" textlink="">
      <xdr:nvSpPr>
        <xdr:cNvPr id="130" name="Text Box 3118">
          <a:extLst>
            <a:ext uri="{FF2B5EF4-FFF2-40B4-BE49-F238E27FC236}">
              <a16:creationId xmlns:a16="http://schemas.microsoft.com/office/drawing/2014/main" id="{00000000-0008-0000-0600-000082000000}"/>
            </a:ext>
          </a:extLst>
        </xdr:cNvPr>
        <xdr:cNvSpPr txBox="1">
          <a:spLocks noChangeArrowheads="1"/>
        </xdr:cNvSpPr>
      </xdr:nvSpPr>
      <xdr:spPr bwMode="auto">
        <a:xfrm>
          <a:off x="1933575" y="4276725"/>
          <a:ext cx="123825" cy="291353"/>
        </a:xfrm>
        <a:prstGeom prst="rect">
          <a:avLst/>
        </a:prstGeom>
        <a:noFill/>
        <a:ln w="9525">
          <a:noFill/>
          <a:miter lim="800000"/>
          <a:headEnd/>
          <a:tailEnd/>
        </a:ln>
      </xdr:spPr>
    </xdr:sp>
    <xdr:clientData/>
  </xdr:oneCellAnchor>
  <xdr:oneCellAnchor>
    <xdr:from>
      <xdr:col>2</xdr:col>
      <xdr:colOff>0</xdr:colOff>
      <xdr:row>27</xdr:row>
      <xdr:rowOff>0</xdr:rowOff>
    </xdr:from>
    <xdr:ext cx="123825" cy="232410"/>
    <xdr:sp macro="" textlink="">
      <xdr:nvSpPr>
        <xdr:cNvPr id="131" name="Text Box 3118">
          <a:extLst>
            <a:ext uri="{FF2B5EF4-FFF2-40B4-BE49-F238E27FC236}">
              <a16:creationId xmlns:a16="http://schemas.microsoft.com/office/drawing/2014/main" id="{00000000-0008-0000-0600-000083000000}"/>
            </a:ext>
          </a:extLst>
        </xdr:cNvPr>
        <xdr:cNvSpPr txBox="1">
          <a:spLocks noChangeArrowheads="1"/>
        </xdr:cNvSpPr>
      </xdr:nvSpPr>
      <xdr:spPr bwMode="auto">
        <a:xfrm>
          <a:off x="1933575" y="4276725"/>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27</xdr:row>
      <xdr:rowOff>0</xdr:rowOff>
    </xdr:from>
    <xdr:ext cx="123825" cy="232410"/>
    <xdr:sp macro="" textlink="">
      <xdr:nvSpPr>
        <xdr:cNvPr id="132" name="Text Box 3118">
          <a:extLst>
            <a:ext uri="{FF2B5EF4-FFF2-40B4-BE49-F238E27FC236}">
              <a16:creationId xmlns:a16="http://schemas.microsoft.com/office/drawing/2014/main" id="{00000000-0008-0000-0600-000084000000}"/>
            </a:ext>
          </a:extLst>
        </xdr:cNvPr>
        <xdr:cNvSpPr txBox="1">
          <a:spLocks noChangeArrowheads="1"/>
        </xdr:cNvSpPr>
      </xdr:nvSpPr>
      <xdr:spPr bwMode="auto">
        <a:xfrm>
          <a:off x="1933575" y="4276725"/>
          <a:ext cx="123825" cy="232410"/>
        </a:xfrm>
        <a:prstGeom prst="rect">
          <a:avLst/>
        </a:prstGeom>
        <a:noFill/>
        <a:ln w="9525">
          <a:noFill/>
          <a:miter lim="800000"/>
          <a:headEnd/>
          <a:tailEnd/>
        </a:ln>
      </xdr:spPr>
    </xdr:sp>
    <xdr:clientData/>
  </xdr:oneCellAnchor>
  <xdr:oneCellAnchor>
    <xdr:from>
      <xdr:col>2</xdr:col>
      <xdr:colOff>0</xdr:colOff>
      <xdr:row>27</xdr:row>
      <xdr:rowOff>0</xdr:rowOff>
    </xdr:from>
    <xdr:ext cx="123825" cy="291353"/>
    <xdr:sp macro="" textlink="">
      <xdr:nvSpPr>
        <xdr:cNvPr id="133" name="Text Box 3118">
          <a:extLst>
            <a:ext uri="{FF2B5EF4-FFF2-40B4-BE49-F238E27FC236}">
              <a16:creationId xmlns:a16="http://schemas.microsoft.com/office/drawing/2014/main" id="{00000000-0008-0000-0600-000085000000}"/>
            </a:ext>
          </a:extLst>
        </xdr:cNvPr>
        <xdr:cNvSpPr txBox="1">
          <a:spLocks noChangeArrowheads="1"/>
        </xdr:cNvSpPr>
      </xdr:nvSpPr>
      <xdr:spPr bwMode="auto">
        <a:xfrm>
          <a:off x="1933575" y="4276725"/>
          <a:ext cx="123825" cy="291353"/>
        </a:xfrm>
        <a:prstGeom prst="rect">
          <a:avLst/>
        </a:prstGeom>
        <a:noFill/>
        <a:ln w="9525">
          <a:noFill/>
          <a:miter lim="800000"/>
          <a:headEnd/>
          <a:tailEnd/>
        </a:ln>
      </xdr:spPr>
    </xdr:sp>
    <xdr:clientData/>
  </xdr:oneCellAnchor>
  <xdr:oneCellAnchor>
    <xdr:from>
      <xdr:col>2</xdr:col>
      <xdr:colOff>0</xdr:colOff>
      <xdr:row>27</xdr:row>
      <xdr:rowOff>0</xdr:rowOff>
    </xdr:from>
    <xdr:ext cx="123825" cy="291353"/>
    <xdr:sp macro="" textlink="">
      <xdr:nvSpPr>
        <xdr:cNvPr id="134" name="Text Box 3118">
          <a:extLst>
            <a:ext uri="{FF2B5EF4-FFF2-40B4-BE49-F238E27FC236}">
              <a16:creationId xmlns:a16="http://schemas.microsoft.com/office/drawing/2014/main" id="{00000000-0008-0000-0600-000086000000}"/>
            </a:ext>
          </a:extLst>
        </xdr:cNvPr>
        <xdr:cNvSpPr txBox="1">
          <a:spLocks noChangeArrowheads="1"/>
        </xdr:cNvSpPr>
      </xdr:nvSpPr>
      <xdr:spPr bwMode="auto">
        <a:xfrm>
          <a:off x="1933575" y="4276725"/>
          <a:ext cx="123825" cy="291353"/>
        </a:xfrm>
        <a:prstGeom prst="rect">
          <a:avLst/>
        </a:prstGeom>
        <a:noFill/>
        <a:ln w="9525">
          <a:noFill/>
          <a:miter lim="800000"/>
          <a:headEnd/>
          <a:tailEnd/>
        </a:ln>
      </xdr:spPr>
    </xdr:sp>
    <xdr:clientData/>
  </xdr:oneCellAnchor>
  <xdr:oneCellAnchor>
    <xdr:from>
      <xdr:col>2</xdr:col>
      <xdr:colOff>0</xdr:colOff>
      <xdr:row>28</xdr:row>
      <xdr:rowOff>0</xdr:rowOff>
    </xdr:from>
    <xdr:ext cx="123825" cy="291353"/>
    <xdr:sp macro="" textlink="">
      <xdr:nvSpPr>
        <xdr:cNvPr id="135" name="Text Box 3118">
          <a:extLst>
            <a:ext uri="{FF2B5EF4-FFF2-40B4-BE49-F238E27FC236}">
              <a16:creationId xmlns:a16="http://schemas.microsoft.com/office/drawing/2014/main" id="{00000000-0008-0000-0600-000087000000}"/>
            </a:ext>
            <a:ext uri="{147F2762-F138-4A5C-976F-8EAC2B608ADB}">
              <a16:predDERef xmlns:a16="http://schemas.microsoft.com/office/drawing/2014/main" pred="{EABF92A4-DC6C-4E05-BCEF-6A81793174EE}"/>
            </a:ext>
          </a:extLst>
        </xdr:cNvPr>
        <xdr:cNvSpPr txBox="1">
          <a:spLocks noChangeArrowheads="1"/>
        </xdr:cNvSpPr>
      </xdr:nvSpPr>
      <xdr:spPr bwMode="auto">
        <a:xfrm>
          <a:off x="1933575" y="4762500"/>
          <a:ext cx="123825" cy="291353"/>
        </a:xfrm>
        <a:prstGeom prst="rect">
          <a:avLst/>
        </a:prstGeom>
        <a:noFill/>
        <a:ln w="9525">
          <a:noFill/>
          <a:miter lim="800000"/>
          <a:headEnd/>
          <a:tailEnd/>
        </a:ln>
      </xdr:spPr>
    </xdr:sp>
    <xdr:clientData/>
  </xdr:oneCellAnchor>
  <xdr:oneCellAnchor>
    <xdr:from>
      <xdr:col>2</xdr:col>
      <xdr:colOff>0</xdr:colOff>
      <xdr:row>28</xdr:row>
      <xdr:rowOff>0</xdr:rowOff>
    </xdr:from>
    <xdr:ext cx="123825" cy="291353"/>
    <xdr:sp macro="" textlink="">
      <xdr:nvSpPr>
        <xdr:cNvPr id="136" name="Text Box 3118">
          <a:extLst>
            <a:ext uri="{FF2B5EF4-FFF2-40B4-BE49-F238E27FC236}">
              <a16:creationId xmlns:a16="http://schemas.microsoft.com/office/drawing/2014/main" id="{00000000-0008-0000-0600-000088000000}"/>
            </a:ext>
            <a:ext uri="{147F2762-F138-4A5C-976F-8EAC2B608ADB}">
              <a16:predDERef xmlns:a16="http://schemas.microsoft.com/office/drawing/2014/main" pred="{C79D31A3-676E-4DB0-B385-2A806597F57E}"/>
            </a:ext>
          </a:extLst>
        </xdr:cNvPr>
        <xdr:cNvSpPr txBox="1">
          <a:spLocks noChangeArrowheads="1"/>
        </xdr:cNvSpPr>
      </xdr:nvSpPr>
      <xdr:spPr bwMode="auto">
        <a:xfrm>
          <a:off x="1933575" y="4762500"/>
          <a:ext cx="123825" cy="291353"/>
        </a:xfrm>
        <a:prstGeom prst="rect">
          <a:avLst/>
        </a:prstGeom>
        <a:noFill/>
        <a:ln w="9525">
          <a:noFill/>
          <a:miter lim="800000"/>
          <a:headEnd/>
          <a:tailEnd/>
        </a:ln>
      </xdr:spPr>
    </xdr:sp>
    <xdr:clientData/>
  </xdr:oneCellAnchor>
  <xdr:oneCellAnchor>
    <xdr:from>
      <xdr:col>2</xdr:col>
      <xdr:colOff>0</xdr:colOff>
      <xdr:row>27</xdr:row>
      <xdr:rowOff>0</xdr:rowOff>
    </xdr:from>
    <xdr:ext cx="123825" cy="232410"/>
    <xdr:sp macro="" textlink="">
      <xdr:nvSpPr>
        <xdr:cNvPr id="137" name="Text Box 3118">
          <a:extLst>
            <a:ext uri="{FF2B5EF4-FFF2-40B4-BE49-F238E27FC236}">
              <a16:creationId xmlns:a16="http://schemas.microsoft.com/office/drawing/2014/main" id="{00000000-0008-0000-0600-000089000000}"/>
            </a:ext>
            <a:ext uri="{147F2762-F138-4A5C-976F-8EAC2B608ADB}">
              <a16:predDERef xmlns:a16="http://schemas.microsoft.com/office/drawing/2014/main" pred="{2B52B3D8-C4D1-43A5-B88B-68A51827DF26}"/>
            </a:ext>
          </a:extLst>
        </xdr:cNvPr>
        <xdr:cNvSpPr txBox="1">
          <a:spLocks noChangeArrowheads="1"/>
        </xdr:cNvSpPr>
      </xdr:nvSpPr>
      <xdr:spPr bwMode="auto">
        <a:xfrm>
          <a:off x="1933575" y="4276725"/>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27</xdr:row>
      <xdr:rowOff>0</xdr:rowOff>
    </xdr:from>
    <xdr:ext cx="123825" cy="232410"/>
    <xdr:sp macro="" textlink="">
      <xdr:nvSpPr>
        <xdr:cNvPr id="138" name="Text Box 3118">
          <a:extLst>
            <a:ext uri="{FF2B5EF4-FFF2-40B4-BE49-F238E27FC236}">
              <a16:creationId xmlns:a16="http://schemas.microsoft.com/office/drawing/2014/main" id="{00000000-0008-0000-0600-00008A000000}"/>
            </a:ext>
            <a:ext uri="{147F2762-F138-4A5C-976F-8EAC2B608ADB}">
              <a16:predDERef xmlns:a16="http://schemas.microsoft.com/office/drawing/2014/main" pred="{2D493E9F-D704-4DBA-9E1A-9B583E863F60}"/>
            </a:ext>
          </a:extLst>
        </xdr:cNvPr>
        <xdr:cNvSpPr txBox="1">
          <a:spLocks noChangeArrowheads="1"/>
        </xdr:cNvSpPr>
      </xdr:nvSpPr>
      <xdr:spPr bwMode="auto">
        <a:xfrm>
          <a:off x="1933575" y="4276725"/>
          <a:ext cx="123825" cy="232410"/>
        </a:xfrm>
        <a:prstGeom prst="rect">
          <a:avLst/>
        </a:prstGeom>
        <a:noFill/>
        <a:ln w="9525">
          <a:noFill/>
          <a:miter lim="800000"/>
          <a:headEnd/>
          <a:tailEnd/>
        </a:ln>
      </xdr:spPr>
    </xdr:sp>
    <xdr:clientData/>
  </xdr:oneCellAnchor>
  <xdr:oneCellAnchor>
    <xdr:from>
      <xdr:col>2</xdr:col>
      <xdr:colOff>0</xdr:colOff>
      <xdr:row>27</xdr:row>
      <xdr:rowOff>0</xdr:rowOff>
    </xdr:from>
    <xdr:ext cx="123825" cy="291353"/>
    <xdr:sp macro="" textlink="">
      <xdr:nvSpPr>
        <xdr:cNvPr id="139" name="Text Box 3118">
          <a:extLst>
            <a:ext uri="{FF2B5EF4-FFF2-40B4-BE49-F238E27FC236}">
              <a16:creationId xmlns:a16="http://schemas.microsoft.com/office/drawing/2014/main" id="{00000000-0008-0000-0600-00008B000000}"/>
            </a:ext>
            <a:ext uri="{147F2762-F138-4A5C-976F-8EAC2B608ADB}">
              <a16:predDERef xmlns:a16="http://schemas.microsoft.com/office/drawing/2014/main" pred="{6951BCAB-D07F-4A52-B2CC-81B86F6203F7}"/>
            </a:ext>
          </a:extLst>
        </xdr:cNvPr>
        <xdr:cNvSpPr txBox="1">
          <a:spLocks noChangeArrowheads="1"/>
        </xdr:cNvSpPr>
      </xdr:nvSpPr>
      <xdr:spPr bwMode="auto">
        <a:xfrm>
          <a:off x="1933575" y="4276725"/>
          <a:ext cx="123825" cy="291353"/>
        </a:xfrm>
        <a:prstGeom prst="rect">
          <a:avLst/>
        </a:prstGeom>
        <a:noFill/>
        <a:ln w="9525">
          <a:noFill/>
          <a:miter lim="800000"/>
          <a:headEnd/>
          <a:tailEnd/>
        </a:ln>
      </xdr:spPr>
    </xdr:sp>
    <xdr:clientData/>
  </xdr:oneCellAnchor>
  <xdr:oneCellAnchor>
    <xdr:from>
      <xdr:col>2</xdr:col>
      <xdr:colOff>0</xdr:colOff>
      <xdr:row>27</xdr:row>
      <xdr:rowOff>0</xdr:rowOff>
    </xdr:from>
    <xdr:ext cx="123825" cy="291353"/>
    <xdr:sp macro="" textlink="">
      <xdr:nvSpPr>
        <xdr:cNvPr id="140" name="Text Box 3118">
          <a:extLst>
            <a:ext uri="{FF2B5EF4-FFF2-40B4-BE49-F238E27FC236}">
              <a16:creationId xmlns:a16="http://schemas.microsoft.com/office/drawing/2014/main" id="{00000000-0008-0000-0600-00008C000000}"/>
            </a:ext>
            <a:ext uri="{147F2762-F138-4A5C-976F-8EAC2B608ADB}">
              <a16:predDERef xmlns:a16="http://schemas.microsoft.com/office/drawing/2014/main" pred="{51F983F3-62D4-43E5-8676-2B9217416879}"/>
            </a:ext>
          </a:extLst>
        </xdr:cNvPr>
        <xdr:cNvSpPr txBox="1">
          <a:spLocks noChangeArrowheads="1"/>
        </xdr:cNvSpPr>
      </xdr:nvSpPr>
      <xdr:spPr bwMode="auto">
        <a:xfrm>
          <a:off x="1933575" y="4276725"/>
          <a:ext cx="123825" cy="291353"/>
        </a:xfrm>
        <a:prstGeom prst="rect">
          <a:avLst/>
        </a:prstGeom>
        <a:noFill/>
        <a:ln w="9525">
          <a:noFill/>
          <a:miter lim="800000"/>
          <a:headEnd/>
          <a:tailEnd/>
        </a:ln>
      </xdr:spPr>
    </xdr:sp>
    <xdr:clientData/>
  </xdr:oneCellAnchor>
  <xdr:oneCellAnchor>
    <xdr:from>
      <xdr:col>2</xdr:col>
      <xdr:colOff>0</xdr:colOff>
      <xdr:row>27</xdr:row>
      <xdr:rowOff>0</xdr:rowOff>
    </xdr:from>
    <xdr:ext cx="123825" cy="232410"/>
    <xdr:sp macro="" textlink="">
      <xdr:nvSpPr>
        <xdr:cNvPr id="141" name="Text Box 3118">
          <a:extLst>
            <a:ext uri="{FF2B5EF4-FFF2-40B4-BE49-F238E27FC236}">
              <a16:creationId xmlns:a16="http://schemas.microsoft.com/office/drawing/2014/main" id="{00000000-0008-0000-0600-00008D000000}"/>
            </a:ext>
            <a:ext uri="{147F2762-F138-4A5C-976F-8EAC2B608ADB}">
              <a16:predDERef xmlns:a16="http://schemas.microsoft.com/office/drawing/2014/main" pred="{6D0A0631-C947-4361-BC83-C0C06B3CE1E6}"/>
            </a:ext>
          </a:extLst>
        </xdr:cNvPr>
        <xdr:cNvSpPr txBox="1">
          <a:spLocks noChangeArrowheads="1"/>
        </xdr:cNvSpPr>
      </xdr:nvSpPr>
      <xdr:spPr bwMode="auto">
        <a:xfrm>
          <a:off x="1933575" y="4276725"/>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27</xdr:row>
      <xdr:rowOff>0</xdr:rowOff>
    </xdr:from>
    <xdr:ext cx="123825" cy="232410"/>
    <xdr:sp macro="" textlink="">
      <xdr:nvSpPr>
        <xdr:cNvPr id="142" name="Text Box 3118">
          <a:extLst>
            <a:ext uri="{FF2B5EF4-FFF2-40B4-BE49-F238E27FC236}">
              <a16:creationId xmlns:a16="http://schemas.microsoft.com/office/drawing/2014/main" id="{00000000-0008-0000-0600-00008E000000}"/>
            </a:ext>
            <a:ext uri="{147F2762-F138-4A5C-976F-8EAC2B608ADB}">
              <a16:predDERef xmlns:a16="http://schemas.microsoft.com/office/drawing/2014/main" pred="{664F292F-F732-4174-A350-1DFEFCB39DB3}"/>
            </a:ext>
          </a:extLst>
        </xdr:cNvPr>
        <xdr:cNvSpPr txBox="1">
          <a:spLocks noChangeArrowheads="1"/>
        </xdr:cNvSpPr>
      </xdr:nvSpPr>
      <xdr:spPr bwMode="auto">
        <a:xfrm>
          <a:off x="1933575" y="4276725"/>
          <a:ext cx="123825" cy="232410"/>
        </a:xfrm>
        <a:prstGeom prst="rect">
          <a:avLst/>
        </a:prstGeom>
        <a:noFill/>
        <a:ln w="9525">
          <a:noFill/>
          <a:miter lim="800000"/>
          <a:headEnd/>
          <a:tailEnd/>
        </a:ln>
      </xdr:spPr>
    </xdr:sp>
    <xdr:clientData/>
  </xdr:oneCellAnchor>
  <xdr:oneCellAnchor>
    <xdr:from>
      <xdr:col>2</xdr:col>
      <xdr:colOff>0</xdr:colOff>
      <xdr:row>27</xdr:row>
      <xdr:rowOff>0</xdr:rowOff>
    </xdr:from>
    <xdr:ext cx="123825" cy="291353"/>
    <xdr:sp macro="" textlink="">
      <xdr:nvSpPr>
        <xdr:cNvPr id="143" name="Text Box 3118">
          <a:extLst>
            <a:ext uri="{FF2B5EF4-FFF2-40B4-BE49-F238E27FC236}">
              <a16:creationId xmlns:a16="http://schemas.microsoft.com/office/drawing/2014/main" id="{00000000-0008-0000-0600-00008F000000}"/>
            </a:ext>
            <a:ext uri="{147F2762-F138-4A5C-976F-8EAC2B608ADB}">
              <a16:predDERef xmlns:a16="http://schemas.microsoft.com/office/drawing/2014/main" pred="{A87C0A7F-DEC8-4C4A-962C-29E7B13E1F54}"/>
            </a:ext>
          </a:extLst>
        </xdr:cNvPr>
        <xdr:cNvSpPr txBox="1">
          <a:spLocks noChangeArrowheads="1"/>
        </xdr:cNvSpPr>
      </xdr:nvSpPr>
      <xdr:spPr bwMode="auto">
        <a:xfrm>
          <a:off x="1933575" y="4276725"/>
          <a:ext cx="123825" cy="291353"/>
        </a:xfrm>
        <a:prstGeom prst="rect">
          <a:avLst/>
        </a:prstGeom>
        <a:noFill/>
        <a:ln w="9525">
          <a:noFill/>
          <a:miter lim="800000"/>
          <a:headEnd/>
          <a:tailEnd/>
        </a:ln>
      </xdr:spPr>
    </xdr:sp>
    <xdr:clientData/>
  </xdr:oneCellAnchor>
  <xdr:oneCellAnchor>
    <xdr:from>
      <xdr:col>2</xdr:col>
      <xdr:colOff>0</xdr:colOff>
      <xdr:row>27</xdr:row>
      <xdr:rowOff>0</xdr:rowOff>
    </xdr:from>
    <xdr:ext cx="123825" cy="291353"/>
    <xdr:sp macro="" textlink="">
      <xdr:nvSpPr>
        <xdr:cNvPr id="144" name="Text Box 3118">
          <a:extLst>
            <a:ext uri="{FF2B5EF4-FFF2-40B4-BE49-F238E27FC236}">
              <a16:creationId xmlns:a16="http://schemas.microsoft.com/office/drawing/2014/main" id="{00000000-0008-0000-0600-000090000000}"/>
            </a:ext>
            <a:ext uri="{147F2762-F138-4A5C-976F-8EAC2B608ADB}">
              <a16:predDERef xmlns:a16="http://schemas.microsoft.com/office/drawing/2014/main" pred="{0DCCB4A7-2162-4742-9F0B-A2A57AD6DE00}"/>
            </a:ext>
          </a:extLst>
        </xdr:cNvPr>
        <xdr:cNvSpPr txBox="1">
          <a:spLocks noChangeArrowheads="1"/>
        </xdr:cNvSpPr>
      </xdr:nvSpPr>
      <xdr:spPr bwMode="auto">
        <a:xfrm>
          <a:off x="1933575" y="4276725"/>
          <a:ext cx="123825" cy="291353"/>
        </a:xfrm>
        <a:prstGeom prst="rect">
          <a:avLst/>
        </a:prstGeom>
        <a:noFill/>
        <a:ln w="9525">
          <a:noFill/>
          <a:miter lim="800000"/>
          <a:headEnd/>
          <a:tailEnd/>
        </a:ln>
      </xdr:spPr>
    </xdr:sp>
    <xdr:clientData/>
  </xdr:oneCellAnchor>
  <xdr:oneCellAnchor>
    <xdr:from>
      <xdr:col>2</xdr:col>
      <xdr:colOff>0</xdr:colOff>
      <xdr:row>27</xdr:row>
      <xdr:rowOff>0</xdr:rowOff>
    </xdr:from>
    <xdr:ext cx="123825" cy="232410"/>
    <xdr:sp macro="" textlink="">
      <xdr:nvSpPr>
        <xdr:cNvPr id="145" name="Text Box 3118">
          <a:extLst>
            <a:ext uri="{FF2B5EF4-FFF2-40B4-BE49-F238E27FC236}">
              <a16:creationId xmlns:a16="http://schemas.microsoft.com/office/drawing/2014/main" id="{00000000-0008-0000-0600-000091000000}"/>
            </a:ext>
            <a:ext uri="{147F2762-F138-4A5C-976F-8EAC2B608ADB}">
              <a16:predDERef xmlns:a16="http://schemas.microsoft.com/office/drawing/2014/main" pred="{406C29D6-0DF6-49C8-9AA1-C3222FB22BBA}"/>
            </a:ext>
          </a:extLst>
        </xdr:cNvPr>
        <xdr:cNvSpPr txBox="1">
          <a:spLocks noChangeArrowheads="1"/>
        </xdr:cNvSpPr>
      </xdr:nvSpPr>
      <xdr:spPr bwMode="auto">
        <a:xfrm>
          <a:off x="1933575" y="4276725"/>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27</xdr:row>
      <xdr:rowOff>0</xdr:rowOff>
    </xdr:from>
    <xdr:ext cx="123825" cy="232410"/>
    <xdr:sp macro="" textlink="">
      <xdr:nvSpPr>
        <xdr:cNvPr id="146" name="Text Box 3118">
          <a:extLst>
            <a:ext uri="{FF2B5EF4-FFF2-40B4-BE49-F238E27FC236}">
              <a16:creationId xmlns:a16="http://schemas.microsoft.com/office/drawing/2014/main" id="{00000000-0008-0000-0600-000092000000}"/>
            </a:ext>
            <a:ext uri="{147F2762-F138-4A5C-976F-8EAC2B608ADB}">
              <a16:predDERef xmlns:a16="http://schemas.microsoft.com/office/drawing/2014/main" pred="{40CA9A4D-3E30-4C69-8429-A9158F5FA869}"/>
            </a:ext>
          </a:extLst>
        </xdr:cNvPr>
        <xdr:cNvSpPr txBox="1">
          <a:spLocks noChangeArrowheads="1"/>
        </xdr:cNvSpPr>
      </xdr:nvSpPr>
      <xdr:spPr bwMode="auto">
        <a:xfrm>
          <a:off x="1933575" y="4276725"/>
          <a:ext cx="123825" cy="232410"/>
        </a:xfrm>
        <a:prstGeom prst="rect">
          <a:avLst/>
        </a:prstGeom>
        <a:noFill/>
        <a:ln w="9525">
          <a:noFill/>
          <a:miter lim="800000"/>
          <a:headEnd/>
          <a:tailEnd/>
        </a:ln>
      </xdr:spPr>
    </xdr:sp>
    <xdr:clientData/>
  </xdr:oneCellAnchor>
  <xdr:oneCellAnchor>
    <xdr:from>
      <xdr:col>2</xdr:col>
      <xdr:colOff>0</xdr:colOff>
      <xdr:row>27</xdr:row>
      <xdr:rowOff>0</xdr:rowOff>
    </xdr:from>
    <xdr:ext cx="123825" cy="291353"/>
    <xdr:sp macro="" textlink="">
      <xdr:nvSpPr>
        <xdr:cNvPr id="147" name="Text Box 3118">
          <a:extLst>
            <a:ext uri="{FF2B5EF4-FFF2-40B4-BE49-F238E27FC236}">
              <a16:creationId xmlns:a16="http://schemas.microsoft.com/office/drawing/2014/main" id="{00000000-0008-0000-0600-000093000000}"/>
            </a:ext>
            <a:ext uri="{147F2762-F138-4A5C-976F-8EAC2B608ADB}">
              <a16:predDERef xmlns:a16="http://schemas.microsoft.com/office/drawing/2014/main" pred="{162708E6-7567-4407-9853-0F6E9D710D53}"/>
            </a:ext>
          </a:extLst>
        </xdr:cNvPr>
        <xdr:cNvSpPr txBox="1">
          <a:spLocks noChangeArrowheads="1"/>
        </xdr:cNvSpPr>
      </xdr:nvSpPr>
      <xdr:spPr bwMode="auto">
        <a:xfrm>
          <a:off x="1933575" y="4276725"/>
          <a:ext cx="123825" cy="291353"/>
        </a:xfrm>
        <a:prstGeom prst="rect">
          <a:avLst/>
        </a:prstGeom>
        <a:noFill/>
        <a:ln w="9525">
          <a:noFill/>
          <a:miter lim="800000"/>
          <a:headEnd/>
          <a:tailEnd/>
        </a:ln>
      </xdr:spPr>
    </xdr:sp>
    <xdr:clientData/>
  </xdr:oneCellAnchor>
  <xdr:oneCellAnchor>
    <xdr:from>
      <xdr:col>2</xdr:col>
      <xdr:colOff>0</xdr:colOff>
      <xdr:row>27</xdr:row>
      <xdr:rowOff>0</xdr:rowOff>
    </xdr:from>
    <xdr:ext cx="123825" cy="291353"/>
    <xdr:sp macro="" textlink="">
      <xdr:nvSpPr>
        <xdr:cNvPr id="148" name="Text Box 3118">
          <a:extLst>
            <a:ext uri="{FF2B5EF4-FFF2-40B4-BE49-F238E27FC236}">
              <a16:creationId xmlns:a16="http://schemas.microsoft.com/office/drawing/2014/main" id="{00000000-0008-0000-0600-000094000000}"/>
            </a:ext>
            <a:ext uri="{147F2762-F138-4A5C-976F-8EAC2B608ADB}">
              <a16:predDERef xmlns:a16="http://schemas.microsoft.com/office/drawing/2014/main" pred="{21BF1F45-CE37-4913-AB80-2826F2952DF4}"/>
            </a:ext>
          </a:extLst>
        </xdr:cNvPr>
        <xdr:cNvSpPr txBox="1">
          <a:spLocks noChangeArrowheads="1"/>
        </xdr:cNvSpPr>
      </xdr:nvSpPr>
      <xdr:spPr bwMode="auto">
        <a:xfrm>
          <a:off x="1933575" y="4276725"/>
          <a:ext cx="123825" cy="291353"/>
        </a:xfrm>
        <a:prstGeom prst="rect">
          <a:avLst/>
        </a:prstGeom>
        <a:noFill/>
        <a:ln w="9525">
          <a:noFill/>
          <a:miter lim="800000"/>
          <a:headEnd/>
          <a:tailEnd/>
        </a:ln>
      </xdr:spPr>
    </xdr:sp>
    <xdr:clientData/>
  </xdr:oneCellAnchor>
  <xdr:oneCellAnchor>
    <xdr:from>
      <xdr:col>2</xdr:col>
      <xdr:colOff>0</xdr:colOff>
      <xdr:row>27</xdr:row>
      <xdr:rowOff>0</xdr:rowOff>
    </xdr:from>
    <xdr:ext cx="123825" cy="232410"/>
    <xdr:sp macro="" textlink="">
      <xdr:nvSpPr>
        <xdr:cNvPr id="149" name="Text Box 3118">
          <a:extLst>
            <a:ext uri="{FF2B5EF4-FFF2-40B4-BE49-F238E27FC236}">
              <a16:creationId xmlns:a16="http://schemas.microsoft.com/office/drawing/2014/main" id="{00000000-0008-0000-0600-000095000000}"/>
            </a:ext>
            <a:ext uri="{147F2762-F138-4A5C-976F-8EAC2B608ADB}">
              <a16:predDERef xmlns:a16="http://schemas.microsoft.com/office/drawing/2014/main" pred="{F24C6EFA-5FA5-460C-A8C1-1D805F9CF353}"/>
            </a:ext>
          </a:extLst>
        </xdr:cNvPr>
        <xdr:cNvSpPr txBox="1">
          <a:spLocks noChangeArrowheads="1"/>
        </xdr:cNvSpPr>
      </xdr:nvSpPr>
      <xdr:spPr bwMode="auto">
        <a:xfrm>
          <a:off x="1933575" y="4276725"/>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27</xdr:row>
      <xdr:rowOff>0</xdr:rowOff>
    </xdr:from>
    <xdr:ext cx="123825" cy="232410"/>
    <xdr:sp macro="" textlink="">
      <xdr:nvSpPr>
        <xdr:cNvPr id="150" name="Text Box 3118">
          <a:extLst>
            <a:ext uri="{FF2B5EF4-FFF2-40B4-BE49-F238E27FC236}">
              <a16:creationId xmlns:a16="http://schemas.microsoft.com/office/drawing/2014/main" id="{00000000-0008-0000-0600-000096000000}"/>
            </a:ext>
            <a:ext uri="{147F2762-F138-4A5C-976F-8EAC2B608ADB}">
              <a16:predDERef xmlns:a16="http://schemas.microsoft.com/office/drawing/2014/main" pred="{0B6A2584-8365-4EBF-B247-38AF32F9BA78}"/>
            </a:ext>
          </a:extLst>
        </xdr:cNvPr>
        <xdr:cNvSpPr txBox="1">
          <a:spLocks noChangeArrowheads="1"/>
        </xdr:cNvSpPr>
      </xdr:nvSpPr>
      <xdr:spPr bwMode="auto">
        <a:xfrm>
          <a:off x="1933575" y="4276725"/>
          <a:ext cx="123825" cy="232410"/>
        </a:xfrm>
        <a:prstGeom prst="rect">
          <a:avLst/>
        </a:prstGeom>
        <a:noFill/>
        <a:ln w="9525">
          <a:noFill/>
          <a:miter lim="800000"/>
          <a:headEnd/>
          <a:tailEnd/>
        </a:ln>
      </xdr:spPr>
    </xdr:sp>
    <xdr:clientData/>
  </xdr:oneCellAnchor>
  <xdr:oneCellAnchor>
    <xdr:from>
      <xdr:col>2</xdr:col>
      <xdr:colOff>0</xdr:colOff>
      <xdr:row>27</xdr:row>
      <xdr:rowOff>0</xdr:rowOff>
    </xdr:from>
    <xdr:ext cx="123825" cy="291353"/>
    <xdr:sp macro="" textlink="">
      <xdr:nvSpPr>
        <xdr:cNvPr id="151" name="Text Box 3118">
          <a:extLst>
            <a:ext uri="{FF2B5EF4-FFF2-40B4-BE49-F238E27FC236}">
              <a16:creationId xmlns:a16="http://schemas.microsoft.com/office/drawing/2014/main" id="{00000000-0008-0000-0600-000097000000}"/>
            </a:ext>
            <a:ext uri="{147F2762-F138-4A5C-976F-8EAC2B608ADB}">
              <a16:predDERef xmlns:a16="http://schemas.microsoft.com/office/drawing/2014/main" pred="{77704B6C-2953-49FF-88D3-4BCC5D088FB8}"/>
            </a:ext>
          </a:extLst>
        </xdr:cNvPr>
        <xdr:cNvSpPr txBox="1">
          <a:spLocks noChangeArrowheads="1"/>
        </xdr:cNvSpPr>
      </xdr:nvSpPr>
      <xdr:spPr bwMode="auto">
        <a:xfrm>
          <a:off x="1933575" y="4276725"/>
          <a:ext cx="123825" cy="291353"/>
        </a:xfrm>
        <a:prstGeom prst="rect">
          <a:avLst/>
        </a:prstGeom>
        <a:noFill/>
        <a:ln w="9525">
          <a:noFill/>
          <a:miter lim="800000"/>
          <a:headEnd/>
          <a:tailEnd/>
        </a:ln>
      </xdr:spPr>
    </xdr:sp>
    <xdr:clientData/>
  </xdr:oneCellAnchor>
  <xdr:oneCellAnchor>
    <xdr:from>
      <xdr:col>2</xdr:col>
      <xdr:colOff>0</xdr:colOff>
      <xdr:row>27</xdr:row>
      <xdr:rowOff>0</xdr:rowOff>
    </xdr:from>
    <xdr:ext cx="123825" cy="291353"/>
    <xdr:sp macro="" textlink="">
      <xdr:nvSpPr>
        <xdr:cNvPr id="152" name="Text Box 3118">
          <a:extLst>
            <a:ext uri="{FF2B5EF4-FFF2-40B4-BE49-F238E27FC236}">
              <a16:creationId xmlns:a16="http://schemas.microsoft.com/office/drawing/2014/main" id="{00000000-0008-0000-0600-000098000000}"/>
            </a:ext>
            <a:ext uri="{147F2762-F138-4A5C-976F-8EAC2B608ADB}">
              <a16:predDERef xmlns:a16="http://schemas.microsoft.com/office/drawing/2014/main" pred="{46E8ACFF-10EA-48CF-8593-2CF6F6266416}"/>
            </a:ext>
          </a:extLst>
        </xdr:cNvPr>
        <xdr:cNvSpPr txBox="1">
          <a:spLocks noChangeArrowheads="1"/>
        </xdr:cNvSpPr>
      </xdr:nvSpPr>
      <xdr:spPr bwMode="auto">
        <a:xfrm>
          <a:off x="1933575" y="4276725"/>
          <a:ext cx="123825" cy="291353"/>
        </a:xfrm>
        <a:prstGeom prst="rect">
          <a:avLst/>
        </a:prstGeom>
        <a:noFill/>
        <a:ln w="9525">
          <a:noFill/>
          <a:miter lim="800000"/>
          <a:headEnd/>
          <a:tailEnd/>
        </a:ln>
      </xdr:spPr>
    </xdr:sp>
    <xdr:clientData/>
  </xdr:oneCellAnchor>
  <xdr:oneCellAnchor>
    <xdr:from>
      <xdr:col>2</xdr:col>
      <xdr:colOff>0</xdr:colOff>
      <xdr:row>27</xdr:row>
      <xdr:rowOff>0</xdr:rowOff>
    </xdr:from>
    <xdr:ext cx="123825" cy="232410"/>
    <xdr:sp macro="" textlink="">
      <xdr:nvSpPr>
        <xdr:cNvPr id="153" name="Text Box 3118">
          <a:extLst>
            <a:ext uri="{FF2B5EF4-FFF2-40B4-BE49-F238E27FC236}">
              <a16:creationId xmlns:a16="http://schemas.microsoft.com/office/drawing/2014/main" id="{00000000-0008-0000-0600-000099000000}"/>
            </a:ext>
            <a:ext uri="{147F2762-F138-4A5C-976F-8EAC2B608ADB}">
              <a16:predDERef xmlns:a16="http://schemas.microsoft.com/office/drawing/2014/main" pred="{83721183-ED79-4F61-9017-17C8EDE66E53}"/>
            </a:ext>
          </a:extLst>
        </xdr:cNvPr>
        <xdr:cNvSpPr txBox="1">
          <a:spLocks noChangeArrowheads="1"/>
        </xdr:cNvSpPr>
      </xdr:nvSpPr>
      <xdr:spPr bwMode="auto">
        <a:xfrm>
          <a:off x="1933575" y="4276725"/>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27</xdr:row>
      <xdr:rowOff>0</xdr:rowOff>
    </xdr:from>
    <xdr:ext cx="123825" cy="232410"/>
    <xdr:sp macro="" textlink="">
      <xdr:nvSpPr>
        <xdr:cNvPr id="154" name="Text Box 3118">
          <a:extLst>
            <a:ext uri="{FF2B5EF4-FFF2-40B4-BE49-F238E27FC236}">
              <a16:creationId xmlns:a16="http://schemas.microsoft.com/office/drawing/2014/main" id="{00000000-0008-0000-0600-00009A000000}"/>
            </a:ext>
            <a:ext uri="{147F2762-F138-4A5C-976F-8EAC2B608ADB}">
              <a16:predDERef xmlns:a16="http://schemas.microsoft.com/office/drawing/2014/main" pred="{96DF98A0-2EE1-42CC-8C1D-48A15516E92C}"/>
            </a:ext>
          </a:extLst>
        </xdr:cNvPr>
        <xdr:cNvSpPr txBox="1">
          <a:spLocks noChangeArrowheads="1"/>
        </xdr:cNvSpPr>
      </xdr:nvSpPr>
      <xdr:spPr bwMode="auto">
        <a:xfrm>
          <a:off x="1933575" y="4276725"/>
          <a:ext cx="123825" cy="232410"/>
        </a:xfrm>
        <a:prstGeom prst="rect">
          <a:avLst/>
        </a:prstGeom>
        <a:noFill/>
        <a:ln w="9525">
          <a:noFill/>
          <a:miter lim="800000"/>
          <a:headEnd/>
          <a:tailEnd/>
        </a:ln>
      </xdr:spPr>
    </xdr:sp>
    <xdr:clientData/>
  </xdr:oneCellAnchor>
  <xdr:oneCellAnchor>
    <xdr:from>
      <xdr:col>2</xdr:col>
      <xdr:colOff>0</xdr:colOff>
      <xdr:row>27</xdr:row>
      <xdr:rowOff>0</xdr:rowOff>
    </xdr:from>
    <xdr:ext cx="123825" cy="291353"/>
    <xdr:sp macro="" textlink="">
      <xdr:nvSpPr>
        <xdr:cNvPr id="155" name="Text Box 3118">
          <a:extLst>
            <a:ext uri="{FF2B5EF4-FFF2-40B4-BE49-F238E27FC236}">
              <a16:creationId xmlns:a16="http://schemas.microsoft.com/office/drawing/2014/main" id="{00000000-0008-0000-0600-00009B000000}"/>
            </a:ext>
            <a:ext uri="{147F2762-F138-4A5C-976F-8EAC2B608ADB}">
              <a16:predDERef xmlns:a16="http://schemas.microsoft.com/office/drawing/2014/main" pred="{04EAC7B9-2D62-433D-B7DE-56936DB3DA8A}"/>
            </a:ext>
          </a:extLst>
        </xdr:cNvPr>
        <xdr:cNvSpPr txBox="1">
          <a:spLocks noChangeArrowheads="1"/>
        </xdr:cNvSpPr>
      </xdr:nvSpPr>
      <xdr:spPr bwMode="auto">
        <a:xfrm>
          <a:off x="1933575" y="4276725"/>
          <a:ext cx="123825" cy="291353"/>
        </a:xfrm>
        <a:prstGeom prst="rect">
          <a:avLst/>
        </a:prstGeom>
        <a:noFill/>
        <a:ln w="9525">
          <a:noFill/>
          <a:miter lim="800000"/>
          <a:headEnd/>
          <a:tailEnd/>
        </a:ln>
      </xdr:spPr>
    </xdr:sp>
    <xdr:clientData/>
  </xdr:oneCellAnchor>
  <xdr:oneCellAnchor>
    <xdr:from>
      <xdr:col>2</xdr:col>
      <xdr:colOff>0</xdr:colOff>
      <xdr:row>27</xdr:row>
      <xdr:rowOff>0</xdr:rowOff>
    </xdr:from>
    <xdr:ext cx="123825" cy="291353"/>
    <xdr:sp macro="" textlink="">
      <xdr:nvSpPr>
        <xdr:cNvPr id="156" name="Text Box 3118">
          <a:extLst>
            <a:ext uri="{FF2B5EF4-FFF2-40B4-BE49-F238E27FC236}">
              <a16:creationId xmlns:a16="http://schemas.microsoft.com/office/drawing/2014/main" id="{00000000-0008-0000-0600-00009C000000}"/>
            </a:ext>
            <a:ext uri="{147F2762-F138-4A5C-976F-8EAC2B608ADB}">
              <a16:predDERef xmlns:a16="http://schemas.microsoft.com/office/drawing/2014/main" pred="{A00683E9-299B-4DB7-910F-488E54581C39}"/>
            </a:ext>
          </a:extLst>
        </xdr:cNvPr>
        <xdr:cNvSpPr txBox="1">
          <a:spLocks noChangeArrowheads="1"/>
        </xdr:cNvSpPr>
      </xdr:nvSpPr>
      <xdr:spPr bwMode="auto">
        <a:xfrm>
          <a:off x="1933575" y="4276725"/>
          <a:ext cx="123825" cy="291353"/>
        </a:xfrm>
        <a:prstGeom prst="rect">
          <a:avLst/>
        </a:prstGeom>
        <a:noFill/>
        <a:ln w="9525">
          <a:noFill/>
          <a:miter lim="800000"/>
          <a:headEnd/>
          <a:tailEnd/>
        </a:ln>
      </xdr:spPr>
    </xdr:sp>
    <xdr:clientData/>
  </xdr:oneCellAnchor>
  <xdr:oneCellAnchor>
    <xdr:from>
      <xdr:col>2</xdr:col>
      <xdr:colOff>0</xdr:colOff>
      <xdr:row>27</xdr:row>
      <xdr:rowOff>0</xdr:rowOff>
    </xdr:from>
    <xdr:ext cx="123825" cy="232410"/>
    <xdr:sp macro="" textlink="">
      <xdr:nvSpPr>
        <xdr:cNvPr id="157" name="Text Box 3118">
          <a:extLst>
            <a:ext uri="{FF2B5EF4-FFF2-40B4-BE49-F238E27FC236}">
              <a16:creationId xmlns:a16="http://schemas.microsoft.com/office/drawing/2014/main" id="{00000000-0008-0000-0600-00009D000000}"/>
            </a:ext>
            <a:ext uri="{147F2762-F138-4A5C-976F-8EAC2B608ADB}">
              <a16:predDERef xmlns:a16="http://schemas.microsoft.com/office/drawing/2014/main" pred="{83ABD1D7-8D72-4C28-8128-0439B082571A}"/>
            </a:ext>
          </a:extLst>
        </xdr:cNvPr>
        <xdr:cNvSpPr txBox="1">
          <a:spLocks noChangeArrowheads="1"/>
        </xdr:cNvSpPr>
      </xdr:nvSpPr>
      <xdr:spPr bwMode="auto">
        <a:xfrm>
          <a:off x="1933575" y="4276725"/>
          <a:ext cx="123825" cy="232410"/>
        </a:xfrm>
        <a:prstGeom prst="rect">
          <a:avLst/>
        </a:prstGeom>
        <a:noFill/>
        <a:ln w="9525">
          <a:noFill/>
          <a:miter lim="800000"/>
          <a:headEnd/>
          <a:tailEnd/>
        </a:ln>
      </xdr:spPr>
      <xdr:txBody>
        <a:bodyPr/>
        <a:lstStyle/>
        <a:p>
          <a:endParaRPr lang="es-CO"/>
        </a:p>
      </xdr:txBody>
    </xdr:sp>
    <xdr:clientData/>
  </xdr:oneCellAnchor>
  <xdr:oneCellAnchor>
    <xdr:from>
      <xdr:col>2</xdr:col>
      <xdr:colOff>0</xdr:colOff>
      <xdr:row>27</xdr:row>
      <xdr:rowOff>0</xdr:rowOff>
    </xdr:from>
    <xdr:ext cx="123825" cy="232410"/>
    <xdr:sp macro="" textlink="">
      <xdr:nvSpPr>
        <xdr:cNvPr id="158" name="Text Box 3118">
          <a:extLst>
            <a:ext uri="{FF2B5EF4-FFF2-40B4-BE49-F238E27FC236}">
              <a16:creationId xmlns:a16="http://schemas.microsoft.com/office/drawing/2014/main" id="{00000000-0008-0000-0600-00009E000000}"/>
            </a:ext>
            <a:ext uri="{147F2762-F138-4A5C-976F-8EAC2B608ADB}">
              <a16:predDERef xmlns:a16="http://schemas.microsoft.com/office/drawing/2014/main" pred="{21CBCFD4-DBBA-42D6-9BEA-C38E6D39FAE8}"/>
            </a:ext>
          </a:extLst>
        </xdr:cNvPr>
        <xdr:cNvSpPr txBox="1">
          <a:spLocks noChangeArrowheads="1"/>
        </xdr:cNvSpPr>
      </xdr:nvSpPr>
      <xdr:spPr bwMode="auto">
        <a:xfrm>
          <a:off x="1933575" y="4276725"/>
          <a:ext cx="123825" cy="232410"/>
        </a:xfrm>
        <a:prstGeom prst="rect">
          <a:avLst/>
        </a:prstGeom>
        <a:noFill/>
        <a:ln w="9525">
          <a:noFill/>
          <a:miter lim="800000"/>
          <a:headEnd/>
          <a:tailEnd/>
        </a:ln>
      </xdr:spPr>
    </xdr:sp>
    <xdr:clientData/>
  </xdr:oneCellAnchor>
  <xdr:oneCellAnchor>
    <xdr:from>
      <xdr:col>2</xdr:col>
      <xdr:colOff>0</xdr:colOff>
      <xdr:row>27</xdr:row>
      <xdr:rowOff>0</xdr:rowOff>
    </xdr:from>
    <xdr:ext cx="123825" cy="291353"/>
    <xdr:sp macro="" textlink="">
      <xdr:nvSpPr>
        <xdr:cNvPr id="159" name="Text Box 3118">
          <a:extLst>
            <a:ext uri="{FF2B5EF4-FFF2-40B4-BE49-F238E27FC236}">
              <a16:creationId xmlns:a16="http://schemas.microsoft.com/office/drawing/2014/main" id="{00000000-0008-0000-0600-00009F000000}"/>
            </a:ext>
            <a:ext uri="{147F2762-F138-4A5C-976F-8EAC2B608ADB}">
              <a16:predDERef xmlns:a16="http://schemas.microsoft.com/office/drawing/2014/main" pred="{02982F76-6CA3-4E16-8728-559A155EC569}"/>
            </a:ext>
          </a:extLst>
        </xdr:cNvPr>
        <xdr:cNvSpPr txBox="1">
          <a:spLocks noChangeArrowheads="1"/>
        </xdr:cNvSpPr>
      </xdr:nvSpPr>
      <xdr:spPr bwMode="auto">
        <a:xfrm>
          <a:off x="1933575" y="4276725"/>
          <a:ext cx="123825" cy="291353"/>
        </a:xfrm>
        <a:prstGeom prst="rect">
          <a:avLst/>
        </a:prstGeom>
        <a:noFill/>
        <a:ln w="9525">
          <a:noFill/>
          <a:miter lim="800000"/>
          <a:headEnd/>
          <a:tailEnd/>
        </a:ln>
      </xdr:spPr>
    </xdr:sp>
    <xdr:clientData/>
  </xdr:oneCellAnchor>
  <xdr:oneCellAnchor>
    <xdr:from>
      <xdr:col>2</xdr:col>
      <xdr:colOff>0</xdr:colOff>
      <xdr:row>27</xdr:row>
      <xdr:rowOff>0</xdr:rowOff>
    </xdr:from>
    <xdr:ext cx="123825" cy="291353"/>
    <xdr:sp macro="" textlink="">
      <xdr:nvSpPr>
        <xdr:cNvPr id="160" name="Text Box 3118">
          <a:extLst>
            <a:ext uri="{FF2B5EF4-FFF2-40B4-BE49-F238E27FC236}">
              <a16:creationId xmlns:a16="http://schemas.microsoft.com/office/drawing/2014/main" id="{00000000-0008-0000-0600-0000A0000000}"/>
            </a:ext>
            <a:ext uri="{147F2762-F138-4A5C-976F-8EAC2B608ADB}">
              <a16:predDERef xmlns:a16="http://schemas.microsoft.com/office/drawing/2014/main" pred="{28C3FE1A-5FA6-465E-8409-F8D4C3AC6CB3}"/>
            </a:ext>
          </a:extLst>
        </xdr:cNvPr>
        <xdr:cNvSpPr txBox="1">
          <a:spLocks noChangeArrowheads="1"/>
        </xdr:cNvSpPr>
      </xdr:nvSpPr>
      <xdr:spPr bwMode="auto">
        <a:xfrm>
          <a:off x="1933575" y="4276725"/>
          <a:ext cx="123825" cy="291353"/>
        </a:xfrm>
        <a:prstGeom prst="rect">
          <a:avLst/>
        </a:prstGeom>
        <a:noFill/>
        <a:ln w="9525">
          <a:noFill/>
          <a:miter lim="800000"/>
          <a:headEnd/>
          <a:tailEnd/>
        </a:ln>
      </xdr:spPr>
    </xdr:sp>
    <xdr:clientData/>
  </xdr:oneCellAnchor>
</xdr:wsDr>
</file>

<file path=xl/tables/table1.xml><?xml version="1.0" encoding="utf-8"?>
<table xmlns="http://schemas.openxmlformats.org/spreadsheetml/2006/main" id="5" name="S_A_456" displayName="S_A_456" ref="A20:E41" headerRowDxfId="85" headerRowBorderDxfId="84">
  <autoFilter ref="A20:E41"/>
  <tableColumns count="5">
    <tableColumn id="1" name="ITEM" totalsRowLabel="COSTO DIRECTO" dataDxfId="83"/>
    <tableColumn id="2" name="CUADRO DE CONSTRUCCION DE PRECIOS" dataDxfId="82"/>
    <tableColumn id="3" name="%" dataDxfId="81" totalsRowDxfId="80" dataCellStyle="Porcentaje"/>
    <tableColumn id="5" name="PRECIO 48 HORAS SEMANALES" dataDxfId="79" dataCellStyle="Millares"/>
    <tableColumn id="8" name="PRECIO 24 HORAS SEMANALES" totalsRowFunction="sum" dataDxfId="78" dataCellStyle="Millares">
      <calculatedColumnFormula>S_A_456[[#This Row],[%]]*S_A_456[[#This Row],[PRECIO 48 HORAS SEMANALES]]</calculatedColumnFormula>
    </tableColumn>
  </tableColumns>
  <tableStyleInfo name="TableStyleLight1" showFirstColumn="0" showLastColumn="0" showRowStripes="1" showColumnStripes="0"/>
</table>
</file>

<file path=xl/tables/table2.xml><?xml version="1.0" encoding="utf-8"?>
<table xmlns="http://schemas.openxmlformats.org/spreadsheetml/2006/main" id="4" name="S_A_45" displayName="S_A_45" ref="A3:H112" headerRowDxfId="77" dataDxfId="75" totalsRowDxfId="74" headerRowBorderDxfId="76">
  <autoFilter ref="A3:H112"/>
  <tableColumns count="8">
    <tableColumn id="1" name="ITEM" totalsRowLabel="COSTO DIRECTO" dataDxfId="73"/>
    <tableColumn id="2" name="DESCRIPCIÓN" dataDxfId="72"/>
    <tableColumn id="4" name="UNIDAD DE MEDIDA" dataDxfId="71"/>
    <tableColumn id="3" name="CANT" dataDxfId="70" totalsRowDxfId="69"/>
    <tableColumn id="5" name="PRECIO UNITARIO ANTES IVA" dataDxfId="68" dataCellStyle="Millares"/>
    <tableColumn id="8" name="VALOR TOTAL ANTES DE IVA" totalsRowFunction="sum" dataDxfId="67" dataCellStyle="Millares">
      <calculatedColumnFormula>S_A_45[[#This Row],[CANT]]*S_A_45[[#This Row],[PRECIO UNITARIO ANTES IVA]]</calculatedColumnFormula>
    </tableColumn>
    <tableColumn id="6" name="PRECIO UNITARIO IVA INCLUIDO" dataDxfId="66">
      <calculatedColumnFormula>ROUND((S_A_45[[#This Row],[PRECIO UNITARIO ANTES IVA]]*$G$2),0)</calculatedColumnFormula>
    </tableColumn>
    <tableColumn id="7" name="PRECIO TOTAL IVA INCLUIDO" dataDxfId="65">
      <calculatedColumnFormula>+S_A_45[[#This Row],[PRECIO UNITARIO IVA INCLUIDO]]*S_A_45[[#This Row],[CANT]]</calculatedColumnFormula>
    </tableColumn>
  </tableColumns>
  <tableStyleInfo name="TableStyleLight1" showFirstColumn="0" showLastColumn="0" showRowStripes="1" showColumnStripes="0"/>
</table>
</file>

<file path=xl/tables/table3.xml><?xml version="1.0" encoding="utf-8"?>
<table xmlns="http://schemas.openxmlformats.org/spreadsheetml/2006/main" id="3" name="S_A_4" displayName="S_A_4" ref="A20:E28" headerRowDxfId="64" headerRowBorderDxfId="63">
  <autoFilter ref="A20:E28"/>
  <tableColumns count="5">
    <tableColumn id="1" name="ITEM" totalsRowLabel="COSTO DIRECTO" dataDxfId="62"/>
    <tableColumn id="2" name="DESCRIPCION" dataDxfId="61"/>
    <tableColumn id="3" name="CANT" dataDxfId="60" totalsRowDxfId="59"/>
    <tableColumn id="5" name="PRECIO UNITARIO ANTES IVA" dataDxfId="58" dataCellStyle="Millares"/>
    <tableColumn id="8" name="VALOR TOTAL ANTES DE IVA" totalsRowFunction="sum" dataDxfId="57" dataCellStyle="Millares">
      <calculatedColumnFormula>S_A_4[[#This Row],[CANT]]*S_A_4[[#This Row],[PRECIO UNITARIO ANTES IVA]]</calculatedColumnFormula>
    </tableColumn>
  </tableColumns>
  <tableStyleInfo name="TableStyleLight1" showFirstColumn="0" showLastColumn="0" showRowStripes="1" showColumnStripes="0"/>
</table>
</file>

<file path=xl/tables/table4.xml><?xml version="1.0" encoding="utf-8"?>
<table xmlns="http://schemas.openxmlformats.org/spreadsheetml/2006/main" id="2" name="S_A" displayName="S_A" ref="A20:F58" headerRowDxfId="56" headerRowBorderDxfId="55">
  <autoFilter ref="A20:F58"/>
  <tableColumns count="6">
    <tableColumn id="1" name="ITEM" totalsRowLabel="COSTO DIRECTO" dataDxfId="54"/>
    <tableColumn id="2" name="DESCRIPCION" dataDxfId="53"/>
    <tableColumn id="4" name="U. MED" dataDxfId="52"/>
    <tableColumn id="3" name="CANT" dataDxfId="51" totalsRowDxfId="50"/>
    <tableColumn id="5" name="PRECIO UNITARIO ANTES IVA" dataDxfId="49" dataCellStyle="Millares"/>
    <tableColumn id="8" name="VALOR TOTAL ANTES DE IVA" totalsRowFunction="sum" dataDxfId="48" dataCellStyle="Millares">
      <calculatedColumnFormula>S_A[[#This Row],[CANT]]*S_A[[#This Row],[PRECIO UNITARIO ANTES IVA]]</calculatedColumnFormula>
    </tableColumn>
  </tableColumns>
  <tableStyleInfo name="TableStyleLight1" showFirstColumn="0" showLastColumn="0" showRowStripes="1" showColumnStripes="0"/>
</table>
</file>

<file path=xl/tables/table5.xml><?xml version="1.0" encoding="utf-8"?>
<table xmlns="http://schemas.openxmlformats.org/spreadsheetml/2006/main" id="6" name="MC_7" displayName="MC_7" ref="A20:I22" totalsRowCount="1" headerRowDxfId="47" dataDxfId="46" totalsRowDxfId="44" tableBorderDxfId="45">
  <autoFilter ref="A20:I21"/>
  <tableColumns count="9">
    <tableColumn id="1" name="ITEM" dataDxfId="43" totalsRowDxfId="42"/>
    <tableColumn id="2" name="DESCRIPCION" totalsRowLabel="TOTAL " dataDxfId="41" totalsRowDxfId="40"/>
    <tableColumn id="4" name="U. MED" dataDxfId="39" totalsRowDxfId="38"/>
    <tableColumn id="3" name="CANTIDAD" dataDxfId="37" totalsRowDxfId="36"/>
    <tableColumn id="5" name="VALOR UNIT " dataDxfId="35" totalsRowDxfId="34" dataCellStyle="Millares"/>
    <tableColumn id="9" name="%IVA" dataDxfId="33" totalsRowDxfId="32" dataCellStyle="Porcentaje"/>
    <tableColumn id="6" name="IVA" dataDxfId="31" totalsRowDxfId="30" dataCellStyle="Millares">
      <calculatedColumnFormula>ROUND(MC_7[[#This Row],[VALOR UNIT ]]*MC_7[[#This Row],[%IVA]],0)</calculatedColumnFormula>
    </tableColumn>
    <tableColumn id="11" name="SUBTOTAL + IVA UNIT" dataDxfId="29" totalsRowDxfId="28" dataCellStyle="Millares">
      <calculatedColumnFormula>+MC_7[[#This Row],[VALOR UNIT ]]+MC_7[[#This Row],[IVA]]</calculatedColumnFormula>
    </tableColumn>
    <tableColumn id="7" name="TOTAL" totalsRowFunction="sum" dataDxfId="27" totalsRowDxfId="26" dataCellStyle="Millares">
      <calculatedColumnFormula>+ROUND(((MC_7[SUBTOTAL + IVA UNIT]*MC_7[CANTIDAD])),0)</calculatedColumnFormula>
    </tableColumn>
  </tableColumns>
  <tableStyleInfo name="TableStyleLight1" showFirstColumn="0" showLastColumn="0" showRowStripes="1" showColumnStripes="0"/>
</table>
</file>

<file path=xl/tables/table6.xml><?xml version="1.0" encoding="utf-8"?>
<table xmlns="http://schemas.openxmlformats.org/spreadsheetml/2006/main" id="1" name="MC" displayName="MC" ref="A20:K43" totalsRowCount="1" headerRowDxfId="25" dataDxfId="24" totalsRowDxfId="22" tableBorderDxfId="23">
  <autoFilter ref="A20:K42"/>
  <tableColumns count="11">
    <tableColumn id="1" name="ITEM" dataDxfId="21" totalsRowDxfId="20"/>
    <tableColumn id="2" name="DESCRIPCION" totalsRowLabel="TOTAL " dataDxfId="19" totalsRowDxfId="18"/>
    <tableColumn id="8" name="SEDE" dataDxfId="17" totalsRowDxfId="16"/>
    <tableColumn id="12" name="MCPIO" dataDxfId="15" totalsRowDxfId="14"/>
    <tableColumn id="4" name="U. MED" dataDxfId="13" totalsRowDxfId="12"/>
    <tableColumn id="3" name="SEDES" dataDxfId="11" totalsRowDxfId="10"/>
    <tableColumn id="5" name="VALOR UNIT / VR POR SEDE" dataDxfId="9" totalsRowDxfId="8" dataCellStyle="Millares"/>
    <tableColumn id="9" name="%IVA" dataDxfId="7" totalsRowDxfId="6" dataCellStyle="Porcentaje"/>
    <tableColumn id="6" name="IVA" dataDxfId="5" totalsRowDxfId="4" dataCellStyle="Millares">
      <calculatedColumnFormula>MC[[#This Row],[VALOR UNIT / VR POR SEDE]]*MC[[#This Row],[%IVA]]</calculatedColumnFormula>
    </tableColumn>
    <tableColumn id="11" name="SUBTOTAL + IVA UNIT" dataDxfId="3" totalsRowDxfId="2" dataCellStyle="Millares">
      <calculatedColumnFormula>+MC[[#This Row],[VALOR UNIT / VR POR SEDE]]+MC[[#This Row],[IVA]]</calculatedColumnFormula>
    </tableColumn>
    <tableColumn id="7" name="SUBTOTAL + IVA UNIT2" totalsRowFunction="custom" dataDxfId="1" totalsRowDxfId="0" dataCellStyle="Millares">
      <calculatedColumnFormula>MC[[#This Row],[VALOR UNIT / VR POR SEDE]]+MC[[#This Row],[IVA]]</calculatedColumnFormula>
      <totalsRowFormula>+K41*J42</totalsRowFormula>
    </tableColumn>
  </tableColumns>
  <tableStyleInfo name="TableStyleLight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comments" Target="../comments1.xml"/><Relationship Id="rId4"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6"/>
  <sheetViews>
    <sheetView showGridLines="0" zoomScaleNormal="100" workbookViewId="0">
      <selection activeCell="D21" sqref="D21"/>
    </sheetView>
  </sheetViews>
  <sheetFormatPr baseColWidth="10" defaultColWidth="11.42578125" defaultRowHeight="15" x14ac:dyDescent="0.25"/>
  <cols>
    <col min="1" max="1" width="8.5703125" customWidth="1"/>
    <col min="2" max="2" width="71.7109375" customWidth="1"/>
    <col min="4" max="4" width="14.42578125" style="13" customWidth="1"/>
    <col min="5" max="5" width="14.5703125" style="13" customWidth="1"/>
    <col min="7" max="7" width="14.140625" customWidth="1"/>
    <col min="8" max="8" width="26.5703125" customWidth="1"/>
    <col min="9" max="9" width="13.7109375" customWidth="1"/>
  </cols>
  <sheetData>
    <row r="1" spans="1:5" ht="39.75" customHeight="1" x14ac:dyDescent="0.25">
      <c r="A1" s="141"/>
      <c r="B1" s="141"/>
      <c r="C1" s="141"/>
      <c r="D1" s="141"/>
      <c r="E1" s="141"/>
    </row>
    <row r="2" spans="1:5" x14ac:dyDescent="0.25">
      <c r="A2" s="142"/>
      <c r="B2" s="142"/>
      <c r="C2" s="142"/>
      <c r="D2" s="142"/>
      <c r="E2" s="142"/>
    </row>
    <row r="4" spans="1:5" x14ac:dyDescent="0.25">
      <c r="A4" s="3"/>
    </row>
    <row r="6" spans="1:5" ht="28.5" customHeight="1" x14ac:dyDescent="0.25">
      <c r="A6" s="143"/>
      <c r="B6" s="143"/>
    </row>
    <row r="7" spans="1:5" ht="44.25" customHeight="1" x14ac:dyDescent="0.25">
      <c r="A7" s="144"/>
      <c r="B7" s="144"/>
      <c r="C7" s="144"/>
      <c r="D7" s="144"/>
    </row>
    <row r="8" spans="1:5" ht="23.25" customHeight="1" x14ac:dyDescent="0.25">
      <c r="A8" s="143"/>
      <c r="B8" s="143"/>
    </row>
    <row r="11" spans="1:5" x14ac:dyDescent="0.25">
      <c r="A11" s="2"/>
    </row>
    <row r="14" spans="1:5" ht="15" customHeight="1" x14ac:dyDescent="0.25">
      <c r="A14" s="140"/>
      <c r="B14" s="140"/>
      <c r="C14" s="140"/>
      <c r="D14" s="140"/>
      <c r="E14" s="140"/>
    </row>
    <row r="15" spans="1:5" x14ac:dyDescent="0.25">
      <c r="A15" s="140"/>
      <c r="B15" s="140"/>
      <c r="C15" s="140"/>
      <c r="D15" s="140"/>
      <c r="E15" s="140"/>
    </row>
    <row r="16" spans="1:5" ht="18" customHeight="1" x14ac:dyDescent="0.25">
      <c r="A16" s="140"/>
      <c r="B16" s="140"/>
      <c r="C16" s="140"/>
      <c r="D16" s="140"/>
      <c r="E16" s="140"/>
    </row>
    <row r="17" spans="1:5" ht="29.25" customHeight="1" x14ac:dyDescent="0.25">
      <c r="A17" s="140"/>
      <c r="B17" s="140"/>
      <c r="C17" s="140"/>
      <c r="D17" s="140"/>
      <c r="E17" s="140"/>
    </row>
    <row r="18" spans="1:5" x14ac:dyDescent="0.25">
      <c r="A18" s="140"/>
      <c r="B18" s="140"/>
      <c r="C18" s="140"/>
      <c r="D18" s="140"/>
      <c r="E18" s="140"/>
    </row>
    <row r="19" spans="1:5" ht="30" customHeight="1" x14ac:dyDescent="0.25"/>
    <row r="20" spans="1:5" ht="45.75" customHeight="1" x14ac:dyDescent="0.25">
      <c r="A20" s="14" t="s">
        <v>0</v>
      </c>
      <c r="B20" s="23" t="s">
        <v>1</v>
      </c>
      <c r="C20" s="23" t="s">
        <v>2</v>
      </c>
      <c r="D20" s="15" t="s">
        <v>3</v>
      </c>
      <c r="E20" s="15" t="s">
        <v>4</v>
      </c>
    </row>
    <row r="21" spans="1:5" ht="15.75" customHeight="1" x14ac:dyDescent="0.25">
      <c r="A21" s="29">
        <v>1</v>
      </c>
      <c r="B21" s="32" t="s">
        <v>5</v>
      </c>
      <c r="C21" s="34"/>
      <c r="D21" s="30"/>
      <c r="E21" s="31">
        <f>S_A_456[[#This Row],[%]]*S_A_456[[#This Row],[PRECIO 48 HORAS SEMANALES]]</f>
        <v>0</v>
      </c>
    </row>
    <row r="22" spans="1:5" ht="15.75" customHeight="1" x14ac:dyDescent="0.25">
      <c r="A22" s="29">
        <v>2</v>
      </c>
      <c r="B22" s="32" t="s">
        <v>6</v>
      </c>
      <c r="C22" s="34"/>
      <c r="D22" s="30"/>
      <c r="E22" s="31">
        <f>S_A_456[[#This Row],[%]]*S_A_456[[#This Row],[PRECIO 48 HORAS SEMANALES]]</f>
        <v>0</v>
      </c>
    </row>
    <row r="23" spans="1:5" ht="15.75" customHeight="1" x14ac:dyDescent="0.25">
      <c r="A23" s="29">
        <v>3</v>
      </c>
      <c r="B23" s="32" t="s">
        <v>7</v>
      </c>
      <c r="C23" s="34"/>
      <c r="D23" s="30"/>
      <c r="E23" s="31">
        <f>S_A_456[[#This Row],[%]]*S_A_456[[#This Row],[PRECIO 48 HORAS SEMANALES]]</f>
        <v>0</v>
      </c>
    </row>
    <row r="24" spans="1:5" ht="15.75" customHeight="1" x14ac:dyDescent="0.25">
      <c r="A24" s="29">
        <v>4</v>
      </c>
      <c r="B24" s="32" t="s">
        <v>8</v>
      </c>
      <c r="C24" s="34"/>
      <c r="D24" s="30"/>
      <c r="E24" s="31">
        <f>S_A_456[[#This Row],[%]]*S_A_456[[#This Row],[PRECIO 48 HORAS SEMANALES]]</f>
        <v>0</v>
      </c>
    </row>
    <row r="25" spans="1:5" ht="15" customHeight="1" x14ac:dyDescent="0.25">
      <c r="A25" s="29"/>
      <c r="B25" s="33" t="s">
        <v>9</v>
      </c>
      <c r="C25" s="34"/>
      <c r="D25" s="30"/>
      <c r="E25" s="31">
        <f>S_A_456[[#This Row],[%]]*S_A_456[[#This Row],[PRECIO 48 HORAS SEMANALES]]</f>
        <v>0</v>
      </c>
    </row>
    <row r="26" spans="1:5" x14ac:dyDescent="0.25">
      <c r="A26" s="29">
        <v>5</v>
      </c>
      <c r="B26" s="32" t="s">
        <v>10</v>
      </c>
      <c r="C26" s="34">
        <v>8.3299999999999999E-2</v>
      </c>
      <c r="D26" s="30"/>
      <c r="E26" s="31">
        <f>S_A_456[[#This Row],[%]]*S_A_456[[#This Row],[PRECIO 48 HORAS SEMANALES]]</f>
        <v>0</v>
      </c>
    </row>
    <row r="27" spans="1:5" x14ac:dyDescent="0.25">
      <c r="A27" s="29">
        <v>6</v>
      </c>
      <c r="B27" s="32" t="s">
        <v>11</v>
      </c>
      <c r="C27" s="34">
        <v>8.3299999999999999E-2</v>
      </c>
      <c r="D27" s="30"/>
      <c r="E27" s="31">
        <f>S_A_456[[#This Row],[%]]*S_A_456[[#This Row],[PRECIO 48 HORAS SEMANALES]]</f>
        <v>0</v>
      </c>
    </row>
    <row r="28" spans="1:5" x14ac:dyDescent="0.25">
      <c r="A28" s="29">
        <v>7</v>
      </c>
      <c r="B28" s="32" t="s">
        <v>12</v>
      </c>
      <c r="C28" s="34">
        <v>0.01</v>
      </c>
      <c r="D28" s="30"/>
      <c r="E28" s="31">
        <f>S_A_456[[#This Row],[%]]*S_A_456[[#This Row],[PRECIO 48 HORAS SEMANALES]]</f>
        <v>0</v>
      </c>
    </row>
    <row r="29" spans="1:5" x14ac:dyDescent="0.25">
      <c r="A29" s="29"/>
      <c r="B29" s="33" t="s">
        <v>13</v>
      </c>
      <c r="C29" s="34"/>
      <c r="D29" s="30"/>
      <c r="E29" s="31">
        <f>S_A_456[[#This Row],[%]]*S_A_456[[#This Row],[PRECIO 48 HORAS SEMANALES]]</f>
        <v>0</v>
      </c>
    </row>
    <row r="30" spans="1:5" x14ac:dyDescent="0.25">
      <c r="A30" s="29">
        <v>8</v>
      </c>
      <c r="B30" s="32" t="s">
        <v>14</v>
      </c>
      <c r="C30" s="34">
        <v>8.5000000000000006E-2</v>
      </c>
      <c r="D30" s="30"/>
      <c r="E30" s="31">
        <f>S_A_456[[#This Row],[%]]*S_A_456[[#This Row],[PRECIO 48 HORAS SEMANALES]]</f>
        <v>0</v>
      </c>
    </row>
    <row r="31" spans="1:5" x14ac:dyDescent="0.25">
      <c r="A31" s="29">
        <v>9</v>
      </c>
      <c r="B31" s="32" t="s">
        <v>15</v>
      </c>
      <c r="C31" s="34">
        <v>0.12</v>
      </c>
      <c r="D31" s="30"/>
      <c r="E31" s="31">
        <f>S_A_456[[#This Row],[%]]*S_A_456[[#This Row],[PRECIO 48 HORAS SEMANALES]]</f>
        <v>0</v>
      </c>
    </row>
    <row r="32" spans="1:5" x14ac:dyDescent="0.25">
      <c r="A32" s="29">
        <v>10</v>
      </c>
      <c r="B32" s="32" t="s">
        <v>16</v>
      </c>
      <c r="C32" s="34">
        <v>1.04E-2</v>
      </c>
      <c r="D32" s="30"/>
      <c r="E32" s="31">
        <f>S_A_456[[#This Row],[%]]*S_A_456[[#This Row],[PRECIO 48 HORAS SEMANALES]]</f>
        <v>0</v>
      </c>
    </row>
    <row r="33" spans="1:5" x14ac:dyDescent="0.25">
      <c r="A33" s="29">
        <v>11</v>
      </c>
      <c r="B33" s="32" t="s">
        <v>17</v>
      </c>
      <c r="C33" s="34">
        <v>0.04</v>
      </c>
      <c r="D33" s="30"/>
      <c r="E33" s="31">
        <f>S_A_456[[#This Row],[%]]*S_A_456[[#This Row],[PRECIO 48 HORAS SEMANALES]]</f>
        <v>0</v>
      </c>
    </row>
    <row r="34" spans="1:5" x14ac:dyDescent="0.25">
      <c r="A34" s="29">
        <v>12</v>
      </c>
      <c r="B34" s="32" t="s">
        <v>18</v>
      </c>
      <c r="C34" s="34">
        <v>0.03</v>
      </c>
      <c r="D34" s="30"/>
      <c r="E34" s="31">
        <f>S_A_456[[#This Row],[%]]*S_A_456[[#This Row],[PRECIO 48 HORAS SEMANALES]]</f>
        <v>0</v>
      </c>
    </row>
    <row r="35" spans="1:5" x14ac:dyDescent="0.25">
      <c r="A35" s="29">
        <v>13</v>
      </c>
      <c r="B35" s="32" t="s">
        <v>19</v>
      </c>
      <c r="C35" s="34">
        <v>0.02</v>
      </c>
      <c r="D35" s="30"/>
      <c r="E35" s="31">
        <f>S_A_456[[#This Row],[%]]*S_A_456[[#This Row],[PRECIO 48 HORAS SEMANALES]]</f>
        <v>0</v>
      </c>
    </row>
    <row r="36" spans="1:5" x14ac:dyDescent="0.25">
      <c r="A36" s="29">
        <v>14</v>
      </c>
      <c r="B36" s="32" t="s">
        <v>20</v>
      </c>
      <c r="C36" s="34">
        <v>4.1700000000000001E-2</v>
      </c>
      <c r="D36" s="30"/>
      <c r="E36" s="31">
        <f>S_A_456[[#This Row],[%]]*S_A_456[[#This Row],[PRECIO 48 HORAS SEMANALES]]</f>
        <v>0</v>
      </c>
    </row>
    <row r="37" spans="1:5" x14ac:dyDescent="0.25">
      <c r="A37" s="29">
        <v>15</v>
      </c>
      <c r="B37" s="32" t="s">
        <v>21</v>
      </c>
      <c r="C37" s="34">
        <v>0.05</v>
      </c>
      <c r="D37" s="30"/>
      <c r="E37" s="31">
        <f>S_A_456[[#This Row],[%]]*S_A_456[[#This Row],[PRECIO 48 HORAS SEMANALES]]</f>
        <v>0</v>
      </c>
    </row>
    <row r="38" spans="1:5" x14ac:dyDescent="0.25">
      <c r="A38" s="29"/>
      <c r="B38" s="33" t="s">
        <v>13</v>
      </c>
      <c r="C38" s="34"/>
      <c r="D38" s="30"/>
      <c r="E38" s="31">
        <f>S_A_456[[#This Row],[%]]*S_A_456[[#This Row],[PRECIO 48 HORAS SEMANALES]]</f>
        <v>0</v>
      </c>
    </row>
    <row r="39" spans="1:5" x14ac:dyDescent="0.25">
      <c r="A39" s="29"/>
      <c r="B39" s="32" t="s">
        <v>22</v>
      </c>
      <c r="C39" s="34"/>
      <c r="D39" s="30"/>
      <c r="E39" s="31">
        <f>S_A_456[[#This Row],[%]]*S_A_456[[#This Row],[PRECIO 48 HORAS SEMANALES]]</f>
        <v>0</v>
      </c>
    </row>
    <row r="40" spans="1:5" x14ac:dyDescent="0.25">
      <c r="A40" s="29"/>
      <c r="B40" s="32" t="s">
        <v>23</v>
      </c>
      <c r="C40" s="34"/>
      <c r="D40" s="30"/>
      <c r="E40" s="31">
        <f>S_A_456[[#This Row],[%]]*S_A_456[[#This Row],[PRECIO 48 HORAS SEMANALES]]</f>
        <v>0</v>
      </c>
    </row>
    <row r="41" spans="1:5" x14ac:dyDescent="0.25">
      <c r="A41" s="35"/>
      <c r="B41" s="36" t="s">
        <v>24</v>
      </c>
      <c r="C41" s="37"/>
      <c r="D41" s="38"/>
      <c r="E41" s="39">
        <f>S_A_456[[#This Row],[%]]*S_A_456[[#This Row],[PRECIO 48 HORAS SEMANALES]]</f>
        <v>0</v>
      </c>
    </row>
    <row r="66" ht="15.75" customHeight="1" x14ac:dyDescent="0.25"/>
  </sheetData>
  <mergeCells count="6">
    <mergeCell ref="A14:E18"/>
    <mergeCell ref="A1:E1"/>
    <mergeCell ref="A2:E2"/>
    <mergeCell ref="A6:B6"/>
    <mergeCell ref="A7:D7"/>
    <mergeCell ref="A8:B8"/>
  </mergeCells>
  <pageMargins left="0.7" right="0.7" top="0.75" bottom="0.75" header="0.3" footer="0.3"/>
  <pageSetup orientation="portrait" horizontalDpi="4294967293" verticalDpi="0"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8"/>
  <sheetViews>
    <sheetView showGridLines="0" tabSelected="1" zoomScaleNormal="100" workbookViewId="0">
      <selection activeCell="I1" sqref="I1"/>
    </sheetView>
  </sheetViews>
  <sheetFormatPr baseColWidth="10" defaultColWidth="11.42578125" defaultRowHeight="15" x14ac:dyDescent="0.25"/>
  <cols>
    <col min="1" max="1" width="8.5703125" customWidth="1"/>
    <col min="2" max="2" width="78.42578125" customWidth="1"/>
    <col min="3" max="3" width="13.140625" customWidth="1"/>
    <col min="5" max="5" width="14.42578125" style="13" customWidth="1"/>
    <col min="6" max="6" width="17.42578125" style="13" customWidth="1"/>
    <col min="7" max="7" width="15.140625" customWidth="1"/>
    <col min="8" max="8" width="16.7109375" customWidth="1"/>
    <col min="9" max="9" width="26.5703125" customWidth="1"/>
    <col min="10" max="10" width="13.7109375" customWidth="1"/>
  </cols>
  <sheetData>
    <row r="1" spans="1:8" ht="273.75" customHeight="1" x14ac:dyDescent="0.25">
      <c r="A1" s="141"/>
      <c r="B1" s="141"/>
      <c r="C1" s="141"/>
      <c r="D1" s="141"/>
      <c r="E1" s="141"/>
      <c r="F1" s="141"/>
    </row>
    <row r="2" spans="1:8" ht="13.5" customHeight="1" x14ac:dyDescent="0.25">
      <c r="G2" s="124">
        <v>0.19</v>
      </c>
    </row>
    <row r="3" spans="1:8" ht="42.75" x14ac:dyDescent="0.25">
      <c r="A3" s="11" t="s">
        <v>0</v>
      </c>
      <c r="B3" s="125" t="s">
        <v>25</v>
      </c>
      <c r="C3" s="137" t="s">
        <v>26</v>
      </c>
      <c r="D3" s="125" t="s">
        <v>27</v>
      </c>
      <c r="E3" s="126" t="s">
        <v>28</v>
      </c>
      <c r="F3" s="127" t="s">
        <v>29</v>
      </c>
      <c r="G3" s="126" t="s">
        <v>30</v>
      </c>
      <c r="H3" s="126" t="s">
        <v>31</v>
      </c>
    </row>
    <row r="4" spans="1:8" ht="15" customHeight="1" x14ac:dyDescent="0.25">
      <c r="A4" s="120"/>
      <c r="B4" s="121" t="s">
        <v>32</v>
      </c>
      <c r="C4" s="120"/>
      <c r="D4" s="120"/>
      <c r="E4" s="120"/>
      <c r="F4" s="120"/>
      <c r="G4" s="128"/>
      <c r="H4" s="128"/>
    </row>
    <row r="5" spans="1:8" x14ac:dyDescent="0.25">
      <c r="A5" s="107">
        <v>1</v>
      </c>
      <c r="B5" s="108" t="s">
        <v>33</v>
      </c>
      <c r="C5" s="109" t="s">
        <v>34</v>
      </c>
      <c r="D5" s="110">
        <v>300</v>
      </c>
      <c r="E5" s="129"/>
      <c r="F5" s="130">
        <f>S_A_45[[#This Row],[CANT]]*S_A_45[[#This Row],[PRECIO UNITARIO ANTES IVA]]</f>
        <v>0</v>
      </c>
      <c r="G5" s="131">
        <f>ROUND((S_A_45[[#This Row],[PRECIO UNITARIO ANTES IVA]]*$G$2),0)</f>
        <v>0</v>
      </c>
      <c r="H5" s="131">
        <f>+S_A_45[[#This Row],[PRECIO UNITARIO IVA INCLUIDO]]*S_A_45[[#This Row],[CANT]]</f>
        <v>0</v>
      </c>
    </row>
    <row r="6" spans="1:8" ht="28.5" x14ac:dyDescent="0.25">
      <c r="A6" s="107">
        <v>2</v>
      </c>
      <c r="B6" s="108" t="s">
        <v>35</v>
      </c>
      <c r="C6" s="109" t="s">
        <v>34</v>
      </c>
      <c r="D6" s="110">
        <v>2000</v>
      </c>
      <c r="E6" s="129"/>
      <c r="F6" s="130">
        <f>S_A_45[[#This Row],[CANT]]*S_A_45[[#This Row],[PRECIO UNITARIO ANTES IVA]]</f>
        <v>0</v>
      </c>
      <c r="G6" s="131">
        <f>ROUND((S_A_45[[#This Row],[PRECIO UNITARIO ANTES IVA]]*$G$2),0)</f>
        <v>0</v>
      </c>
      <c r="H6" s="131">
        <f>+S_A_45[[#This Row],[PRECIO UNITARIO IVA INCLUIDO]]*S_A_45[[#This Row],[CANT]]</f>
        <v>0</v>
      </c>
    </row>
    <row r="7" spans="1:8" x14ac:dyDescent="0.25">
      <c r="A7" s="107">
        <v>3</v>
      </c>
      <c r="B7" s="108" t="s">
        <v>36</v>
      </c>
      <c r="C7" s="109" t="s">
        <v>34</v>
      </c>
      <c r="D7" s="110">
        <v>100</v>
      </c>
      <c r="E7" s="129"/>
      <c r="F7" s="130">
        <f>S_A_45[[#This Row],[CANT]]*S_A_45[[#This Row],[PRECIO UNITARIO ANTES IVA]]</f>
        <v>0</v>
      </c>
      <c r="G7" s="131">
        <f>ROUND((S_A_45[[#This Row],[PRECIO UNITARIO ANTES IVA]]*$G$2),0)</f>
        <v>0</v>
      </c>
      <c r="H7" s="131">
        <f>+S_A_45[[#This Row],[PRECIO UNITARIO IVA INCLUIDO]]*S_A_45[[#This Row],[CANT]]</f>
        <v>0</v>
      </c>
    </row>
    <row r="8" spans="1:8" ht="28.5" x14ac:dyDescent="0.25">
      <c r="A8" s="107">
        <v>4</v>
      </c>
      <c r="B8" s="108" t="s">
        <v>37</v>
      </c>
      <c r="C8" s="109" t="s">
        <v>34</v>
      </c>
      <c r="D8" s="110">
        <v>50</v>
      </c>
      <c r="E8" s="129"/>
      <c r="F8" s="130">
        <f>S_A_45[[#This Row],[CANT]]*S_A_45[[#This Row],[PRECIO UNITARIO ANTES IVA]]</f>
        <v>0</v>
      </c>
      <c r="G8" s="131">
        <f>ROUND((S_A_45[[#This Row],[PRECIO UNITARIO ANTES IVA]]*$G$2),0)</f>
        <v>0</v>
      </c>
      <c r="H8" s="131">
        <f>+S_A_45[[#This Row],[PRECIO UNITARIO IVA INCLUIDO]]*S_A_45[[#This Row],[CANT]]</f>
        <v>0</v>
      </c>
    </row>
    <row r="9" spans="1:8" ht="28.5" x14ac:dyDescent="0.25">
      <c r="A9" s="107">
        <v>5</v>
      </c>
      <c r="B9" s="108" t="s">
        <v>38</v>
      </c>
      <c r="C9" s="109" t="s">
        <v>34</v>
      </c>
      <c r="D9" s="110">
        <v>50</v>
      </c>
      <c r="E9" s="129"/>
      <c r="F9" s="130">
        <f>S_A_45[[#This Row],[CANT]]*S_A_45[[#This Row],[PRECIO UNITARIO ANTES IVA]]</f>
        <v>0</v>
      </c>
      <c r="G9" s="131">
        <f>ROUND((S_A_45[[#This Row],[PRECIO UNITARIO ANTES IVA]]*$G$2),0)</f>
        <v>0</v>
      </c>
      <c r="H9" s="131">
        <f>+S_A_45[[#This Row],[PRECIO UNITARIO IVA INCLUIDO]]*S_A_45[[#This Row],[CANT]]</f>
        <v>0</v>
      </c>
    </row>
    <row r="10" spans="1:8" ht="28.5" x14ac:dyDescent="0.25">
      <c r="A10" s="107">
        <v>6</v>
      </c>
      <c r="B10" s="108" t="s">
        <v>39</v>
      </c>
      <c r="C10" s="109" t="s">
        <v>34</v>
      </c>
      <c r="D10" s="110">
        <v>50</v>
      </c>
      <c r="E10" s="129"/>
      <c r="F10" s="130">
        <f>S_A_45[[#This Row],[CANT]]*S_A_45[[#This Row],[PRECIO UNITARIO ANTES IVA]]</f>
        <v>0</v>
      </c>
      <c r="G10" s="131">
        <f>ROUND((S_A_45[[#This Row],[PRECIO UNITARIO ANTES IVA]]*$G$2),0)</f>
        <v>0</v>
      </c>
      <c r="H10" s="131">
        <f>+S_A_45[[#This Row],[PRECIO UNITARIO IVA INCLUIDO]]*S_A_45[[#This Row],[CANT]]</f>
        <v>0</v>
      </c>
    </row>
    <row r="11" spans="1:8" ht="28.5" x14ac:dyDescent="0.25">
      <c r="A11" s="107">
        <v>7</v>
      </c>
      <c r="B11" s="108" t="s">
        <v>40</v>
      </c>
      <c r="C11" s="109" t="s">
        <v>34</v>
      </c>
      <c r="D11" s="110">
        <v>80</v>
      </c>
      <c r="E11" s="129"/>
      <c r="F11" s="130">
        <f>S_A_45[[#This Row],[CANT]]*S_A_45[[#This Row],[PRECIO UNITARIO ANTES IVA]]</f>
        <v>0</v>
      </c>
      <c r="G11" s="131">
        <f>ROUND((S_A_45[[#This Row],[PRECIO UNITARIO ANTES IVA]]*$G$2),0)</f>
        <v>0</v>
      </c>
      <c r="H11" s="131">
        <f>+S_A_45[[#This Row],[PRECIO UNITARIO IVA INCLUIDO]]*S_A_45[[#This Row],[CANT]]</f>
        <v>0</v>
      </c>
    </row>
    <row r="12" spans="1:8" x14ac:dyDescent="0.25">
      <c r="A12" s="107">
        <v>8</v>
      </c>
      <c r="B12" s="108" t="s">
        <v>41</v>
      </c>
      <c r="C12" s="109" t="s">
        <v>34</v>
      </c>
      <c r="D12" s="110">
        <v>23</v>
      </c>
      <c r="E12" s="129"/>
      <c r="F12" s="130">
        <f>S_A_45[[#This Row],[CANT]]*S_A_45[[#This Row],[PRECIO UNITARIO ANTES IVA]]</f>
        <v>0</v>
      </c>
      <c r="G12" s="131">
        <f>ROUND((S_A_45[[#This Row],[PRECIO UNITARIO ANTES IVA]]*$G$2),0)</f>
        <v>0</v>
      </c>
      <c r="H12" s="131">
        <f>+S_A_45[[#This Row],[PRECIO UNITARIO IVA INCLUIDO]]*S_A_45[[#This Row],[CANT]]</f>
        <v>0</v>
      </c>
    </row>
    <row r="13" spans="1:8" x14ac:dyDescent="0.25">
      <c r="A13" s="107">
        <v>9</v>
      </c>
      <c r="B13" s="108" t="s">
        <v>42</v>
      </c>
      <c r="C13" s="109" t="s">
        <v>34</v>
      </c>
      <c r="D13" s="110">
        <v>150</v>
      </c>
      <c r="E13" s="129"/>
      <c r="F13" s="130">
        <f>S_A_45[[#This Row],[CANT]]*S_A_45[[#This Row],[PRECIO UNITARIO ANTES IVA]]</f>
        <v>0</v>
      </c>
      <c r="G13" s="131">
        <f>ROUND((S_A_45[[#This Row],[PRECIO UNITARIO ANTES IVA]]*$G$2),0)</f>
        <v>0</v>
      </c>
      <c r="H13" s="131">
        <f>+S_A_45[[#This Row],[PRECIO UNITARIO IVA INCLUIDO]]*S_A_45[[#This Row],[CANT]]</f>
        <v>0</v>
      </c>
    </row>
    <row r="14" spans="1:8" x14ac:dyDescent="0.25">
      <c r="A14" s="107">
        <v>10</v>
      </c>
      <c r="B14" s="108" t="s">
        <v>43</v>
      </c>
      <c r="C14" s="109" t="s">
        <v>34</v>
      </c>
      <c r="D14" s="110">
        <v>300</v>
      </c>
      <c r="E14" s="129"/>
      <c r="F14" s="130">
        <f>S_A_45[[#This Row],[CANT]]*S_A_45[[#This Row],[PRECIO UNITARIO ANTES IVA]]</f>
        <v>0</v>
      </c>
      <c r="G14" s="131">
        <f>ROUND((S_A_45[[#This Row],[PRECIO UNITARIO ANTES IVA]]*$G$2),0)</f>
        <v>0</v>
      </c>
      <c r="H14" s="131">
        <f>+S_A_45[[#This Row],[PRECIO UNITARIO IVA INCLUIDO]]*S_A_45[[#This Row],[CANT]]</f>
        <v>0</v>
      </c>
    </row>
    <row r="15" spans="1:8" ht="42.75" x14ac:dyDescent="0.25">
      <c r="A15" s="107">
        <v>11</v>
      </c>
      <c r="B15" s="111" t="s">
        <v>44</v>
      </c>
      <c r="C15" s="109" t="s">
        <v>34</v>
      </c>
      <c r="D15" s="110">
        <v>3</v>
      </c>
      <c r="E15" s="129"/>
      <c r="F15" s="130">
        <f>S_A_45[[#This Row],[CANT]]*S_A_45[[#This Row],[PRECIO UNITARIO ANTES IVA]]</f>
        <v>0</v>
      </c>
      <c r="G15" s="131">
        <f>ROUND((S_A_45[[#This Row],[PRECIO UNITARIO ANTES IVA]]*$G$2),0)</f>
        <v>0</v>
      </c>
      <c r="H15" s="131">
        <f>+S_A_45[[#This Row],[PRECIO UNITARIO IVA INCLUIDO]]*S_A_45[[#This Row],[CANT]]</f>
        <v>0</v>
      </c>
    </row>
    <row r="16" spans="1:8" ht="28.5" x14ac:dyDescent="0.25">
      <c r="A16" s="107">
        <v>12</v>
      </c>
      <c r="B16" s="111" t="s">
        <v>45</v>
      </c>
      <c r="C16" s="109" t="s">
        <v>34</v>
      </c>
      <c r="D16" s="110">
        <v>4</v>
      </c>
      <c r="E16" s="129"/>
      <c r="F16" s="130">
        <f>S_A_45[[#This Row],[CANT]]*S_A_45[[#This Row],[PRECIO UNITARIO ANTES IVA]]</f>
        <v>0</v>
      </c>
      <c r="G16" s="131">
        <f>ROUND((S_A_45[[#This Row],[PRECIO UNITARIO ANTES IVA]]*$G$2),0)</f>
        <v>0</v>
      </c>
      <c r="H16" s="131">
        <f>+S_A_45[[#This Row],[PRECIO UNITARIO IVA INCLUIDO]]*S_A_45[[#This Row],[CANT]]</f>
        <v>0</v>
      </c>
    </row>
    <row r="17" spans="1:8" ht="71.25" x14ac:dyDescent="0.25">
      <c r="A17" s="107">
        <v>13</v>
      </c>
      <c r="B17" s="111" t="s">
        <v>46</v>
      </c>
      <c r="C17" s="109" t="s">
        <v>34</v>
      </c>
      <c r="D17" s="112">
        <v>2</v>
      </c>
      <c r="E17" s="129"/>
      <c r="F17" s="130">
        <f>S_A_45[[#This Row],[CANT]]*S_A_45[[#This Row],[PRECIO UNITARIO ANTES IVA]]</f>
        <v>0</v>
      </c>
      <c r="G17" s="131">
        <f>ROUND((S_A_45[[#This Row],[PRECIO UNITARIO ANTES IVA]]*$G$2),0)</f>
        <v>0</v>
      </c>
      <c r="H17" s="131">
        <f>+S_A_45[[#This Row],[PRECIO UNITARIO IVA INCLUIDO]]*S_A_45[[#This Row],[CANT]]</f>
        <v>0</v>
      </c>
    </row>
    <row r="18" spans="1:8" x14ac:dyDescent="0.25">
      <c r="A18" s="113">
        <v>14</v>
      </c>
      <c r="B18" s="114" t="s">
        <v>47</v>
      </c>
      <c r="C18" s="115" t="s">
        <v>34</v>
      </c>
      <c r="D18" s="110">
        <v>15</v>
      </c>
      <c r="E18" s="129"/>
      <c r="F18" s="130">
        <f>S_A_45[[#This Row],[CANT]]*S_A_45[[#This Row],[PRECIO UNITARIO ANTES IVA]]</f>
        <v>0</v>
      </c>
      <c r="G18" s="131">
        <f>ROUND((S_A_45[[#This Row],[PRECIO UNITARIO ANTES IVA]]*$G$2),0)</f>
        <v>0</v>
      </c>
      <c r="H18" s="131">
        <f>+S_A_45[[#This Row],[PRECIO UNITARIO IVA INCLUIDO]]*S_A_45[[#This Row],[CANT]]</f>
        <v>0</v>
      </c>
    </row>
    <row r="19" spans="1:8" x14ac:dyDescent="0.25">
      <c r="A19" s="132"/>
      <c r="B19" s="122" t="s">
        <v>48</v>
      </c>
      <c r="C19" s="138"/>
      <c r="D19" s="133"/>
      <c r="E19" s="134"/>
      <c r="F19" s="135"/>
      <c r="G19" s="136"/>
      <c r="H19" s="136"/>
    </row>
    <row r="20" spans="1:8" x14ac:dyDescent="0.25">
      <c r="A20" s="107">
        <v>15</v>
      </c>
      <c r="B20" s="116" t="s">
        <v>49</v>
      </c>
      <c r="C20" s="109" t="s">
        <v>34</v>
      </c>
      <c r="D20" s="110">
        <v>2</v>
      </c>
      <c r="E20" s="129"/>
      <c r="F20" s="130">
        <f>S_A_45[[#This Row],[CANT]]*S_A_45[[#This Row],[PRECIO UNITARIO ANTES IVA]]</f>
        <v>0</v>
      </c>
      <c r="G20" s="131">
        <f>ROUND((S_A_45[[#This Row],[PRECIO UNITARIO ANTES IVA]]*$G$2),0)</f>
        <v>0</v>
      </c>
      <c r="H20" s="131">
        <f>+S_A_45[[#This Row],[PRECIO UNITARIO IVA INCLUIDO]]*S_A_45[[#This Row],[CANT]]</f>
        <v>0</v>
      </c>
    </row>
    <row r="21" spans="1:8" x14ac:dyDescent="0.25">
      <c r="A21" s="107">
        <v>16</v>
      </c>
      <c r="B21" s="116" t="s">
        <v>50</v>
      </c>
      <c r="C21" s="109" t="s">
        <v>34</v>
      </c>
      <c r="D21" s="110">
        <v>6</v>
      </c>
      <c r="E21" s="129"/>
      <c r="F21" s="130">
        <f>S_A_45[[#This Row],[CANT]]*S_A_45[[#This Row],[PRECIO UNITARIO ANTES IVA]]</f>
        <v>0</v>
      </c>
      <c r="G21" s="131">
        <f>ROUND((S_A_45[[#This Row],[PRECIO UNITARIO ANTES IVA]]*$G$2),0)</f>
        <v>0</v>
      </c>
      <c r="H21" s="131">
        <f>+S_A_45[[#This Row],[PRECIO UNITARIO IVA INCLUIDO]]*S_A_45[[#This Row],[CANT]]</f>
        <v>0</v>
      </c>
    </row>
    <row r="22" spans="1:8" ht="342.75" customHeight="1" x14ac:dyDescent="0.25">
      <c r="A22" s="107">
        <v>17</v>
      </c>
      <c r="B22" s="111" t="s">
        <v>51</v>
      </c>
      <c r="C22" s="109" t="s">
        <v>34</v>
      </c>
      <c r="D22" s="110">
        <v>1</v>
      </c>
      <c r="E22" s="129"/>
      <c r="F22" s="130">
        <f>S_A_45[[#This Row],[CANT]]*S_A_45[[#This Row],[PRECIO UNITARIO ANTES IVA]]</f>
        <v>0</v>
      </c>
      <c r="G22" s="131">
        <f>ROUND((S_A_45[[#This Row],[PRECIO UNITARIO ANTES IVA]]*$G$2),0)</f>
        <v>0</v>
      </c>
      <c r="H22" s="131">
        <f>+S_A_45[[#This Row],[PRECIO UNITARIO IVA INCLUIDO]]*S_A_45[[#This Row],[CANT]]</f>
        <v>0</v>
      </c>
    </row>
    <row r="23" spans="1:8" ht="128.25" x14ac:dyDescent="0.25">
      <c r="A23" s="107">
        <v>18</v>
      </c>
      <c r="B23" s="111" t="s">
        <v>52</v>
      </c>
      <c r="C23" s="109" t="s">
        <v>34</v>
      </c>
      <c r="D23" s="110">
        <v>55</v>
      </c>
      <c r="E23" s="129"/>
      <c r="F23" s="130">
        <f>S_A_45[[#This Row],[CANT]]*S_A_45[[#This Row],[PRECIO UNITARIO ANTES IVA]]</f>
        <v>0</v>
      </c>
      <c r="G23" s="131">
        <f>ROUND((S_A_45[[#This Row],[PRECIO UNITARIO ANTES IVA]]*$G$2),0)</f>
        <v>0</v>
      </c>
      <c r="H23" s="131">
        <f>+S_A_45[[#This Row],[PRECIO UNITARIO IVA INCLUIDO]]*S_A_45[[#This Row],[CANT]]</f>
        <v>0</v>
      </c>
    </row>
    <row r="24" spans="1:8" ht="28.5" x14ac:dyDescent="0.25">
      <c r="A24" s="107">
        <v>19</v>
      </c>
      <c r="B24" s="108" t="s">
        <v>53</v>
      </c>
      <c r="C24" s="109" t="s">
        <v>34</v>
      </c>
      <c r="D24" s="112">
        <v>8000</v>
      </c>
      <c r="E24" s="129"/>
      <c r="F24" s="130">
        <f>S_A_45[[#This Row],[CANT]]*S_A_45[[#This Row],[PRECIO UNITARIO ANTES IVA]]</f>
        <v>0</v>
      </c>
      <c r="G24" s="131">
        <f>ROUND((S_A_45[[#This Row],[PRECIO UNITARIO ANTES IVA]]*$G$2),0)</f>
        <v>0</v>
      </c>
      <c r="H24" s="131">
        <f>+S_A_45[[#This Row],[PRECIO UNITARIO IVA INCLUIDO]]*S_A_45[[#This Row],[CANT]]</f>
        <v>0</v>
      </c>
    </row>
    <row r="25" spans="1:8" x14ac:dyDescent="0.25">
      <c r="A25" s="107">
        <v>20</v>
      </c>
      <c r="B25" s="108" t="s">
        <v>54</v>
      </c>
      <c r="C25" s="109" t="s">
        <v>34</v>
      </c>
      <c r="D25" s="110">
        <v>200</v>
      </c>
      <c r="E25" s="129"/>
      <c r="F25" s="130">
        <f>S_A_45[[#This Row],[CANT]]*S_A_45[[#This Row],[PRECIO UNITARIO ANTES IVA]]</f>
        <v>0</v>
      </c>
      <c r="G25" s="131">
        <f>ROUND((S_A_45[[#This Row],[PRECIO UNITARIO ANTES IVA]]*$G$2),0)</f>
        <v>0</v>
      </c>
      <c r="H25" s="131">
        <f>+S_A_45[[#This Row],[PRECIO UNITARIO IVA INCLUIDO]]*S_A_45[[#This Row],[CANT]]</f>
        <v>0</v>
      </c>
    </row>
    <row r="26" spans="1:8" x14ac:dyDescent="0.25">
      <c r="A26" s="107">
        <v>21</v>
      </c>
      <c r="B26" s="108" t="s">
        <v>55</v>
      </c>
      <c r="C26" s="109" t="s">
        <v>34</v>
      </c>
      <c r="D26" s="110">
        <v>300</v>
      </c>
      <c r="E26" s="129"/>
      <c r="F26" s="130">
        <f>S_A_45[[#This Row],[CANT]]*S_A_45[[#This Row],[PRECIO UNITARIO ANTES IVA]]</f>
        <v>0</v>
      </c>
      <c r="G26" s="131">
        <f>ROUND((S_A_45[[#This Row],[PRECIO UNITARIO ANTES IVA]]*$G$2),0)</f>
        <v>0</v>
      </c>
      <c r="H26" s="131">
        <f>+S_A_45[[#This Row],[PRECIO UNITARIO IVA INCLUIDO]]*S_A_45[[#This Row],[CANT]]</f>
        <v>0</v>
      </c>
    </row>
    <row r="27" spans="1:8" x14ac:dyDescent="0.25">
      <c r="A27" s="107">
        <v>22</v>
      </c>
      <c r="B27" s="108" t="s">
        <v>56</v>
      </c>
      <c r="C27" s="109" t="s">
        <v>34</v>
      </c>
      <c r="D27" s="110">
        <v>400</v>
      </c>
      <c r="E27" s="129"/>
      <c r="F27" s="130">
        <f>S_A_45[[#This Row],[CANT]]*S_A_45[[#This Row],[PRECIO UNITARIO ANTES IVA]]</f>
        <v>0</v>
      </c>
      <c r="G27" s="131">
        <f>ROUND((S_A_45[[#This Row],[PRECIO UNITARIO ANTES IVA]]*$G$2),0)</f>
        <v>0</v>
      </c>
      <c r="H27" s="131">
        <f>+S_A_45[[#This Row],[PRECIO UNITARIO IVA INCLUIDO]]*S_A_45[[#This Row],[CANT]]</f>
        <v>0</v>
      </c>
    </row>
    <row r="28" spans="1:8" x14ac:dyDescent="0.25">
      <c r="A28" s="107">
        <v>23</v>
      </c>
      <c r="B28" s="108" t="s">
        <v>57</v>
      </c>
      <c r="C28" s="109" t="s">
        <v>34</v>
      </c>
      <c r="D28" s="110">
        <v>400</v>
      </c>
      <c r="E28" s="129"/>
      <c r="F28" s="130">
        <f>S_A_45[[#This Row],[CANT]]*S_A_45[[#This Row],[PRECIO UNITARIO ANTES IVA]]</f>
        <v>0</v>
      </c>
      <c r="G28" s="131">
        <f>ROUND((S_A_45[[#This Row],[PRECIO UNITARIO ANTES IVA]]*$G$2),0)</f>
        <v>0</v>
      </c>
      <c r="H28" s="131">
        <f>+S_A_45[[#This Row],[PRECIO UNITARIO IVA INCLUIDO]]*S_A_45[[#This Row],[CANT]]</f>
        <v>0</v>
      </c>
    </row>
    <row r="29" spans="1:8" x14ac:dyDescent="0.25">
      <c r="A29" s="107">
        <v>24</v>
      </c>
      <c r="B29" s="108" t="s">
        <v>58</v>
      </c>
      <c r="C29" s="109" t="s">
        <v>34</v>
      </c>
      <c r="D29" s="110">
        <v>400</v>
      </c>
      <c r="E29" s="129"/>
      <c r="F29" s="130">
        <f>S_A_45[[#This Row],[CANT]]*S_A_45[[#This Row],[PRECIO UNITARIO ANTES IVA]]</f>
        <v>0</v>
      </c>
      <c r="G29" s="131">
        <f>ROUND((S_A_45[[#This Row],[PRECIO UNITARIO ANTES IVA]]*$G$2),0)</f>
        <v>0</v>
      </c>
      <c r="H29" s="131">
        <f>+S_A_45[[#This Row],[PRECIO UNITARIO IVA INCLUIDO]]*S_A_45[[#This Row],[CANT]]</f>
        <v>0</v>
      </c>
    </row>
    <row r="30" spans="1:8" x14ac:dyDescent="0.25">
      <c r="A30" s="107">
        <v>25</v>
      </c>
      <c r="B30" s="108" t="s">
        <v>59</v>
      </c>
      <c r="C30" s="109" t="s">
        <v>34</v>
      </c>
      <c r="D30" s="110">
        <v>200</v>
      </c>
      <c r="E30" s="129"/>
      <c r="F30" s="130">
        <f>S_A_45[[#This Row],[CANT]]*S_A_45[[#This Row],[PRECIO UNITARIO ANTES IVA]]</f>
        <v>0</v>
      </c>
      <c r="G30" s="131">
        <f>ROUND((S_A_45[[#This Row],[PRECIO UNITARIO ANTES IVA]]*$G$2),0)</f>
        <v>0</v>
      </c>
      <c r="H30" s="131">
        <f>+S_A_45[[#This Row],[PRECIO UNITARIO IVA INCLUIDO]]*S_A_45[[#This Row],[CANT]]</f>
        <v>0</v>
      </c>
    </row>
    <row r="31" spans="1:8" x14ac:dyDescent="0.25">
      <c r="A31" s="113">
        <v>26</v>
      </c>
      <c r="B31" s="114" t="s">
        <v>60</v>
      </c>
      <c r="C31" s="115" t="s">
        <v>34</v>
      </c>
      <c r="D31" s="110">
        <v>3</v>
      </c>
      <c r="E31" s="129"/>
      <c r="F31" s="130">
        <f>S_A_45[[#This Row],[CANT]]*S_A_45[[#This Row],[PRECIO UNITARIO ANTES IVA]]</f>
        <v>0</v>
      </c>
      <c r="G31" s="131">
        <f>ROUND((S_A_45[[#This Row],[PRECIO UNITARIO ANTES IVA]]*$G$2),0)</f>
        <v>0</v>
      </c>
      <c r="H31" s="131">
        <f>+S_A_45[[#This Row],[PRECIO UNITARIO IVA INCLUIDO]]*S_A_45[[#This Row],[CANT]]</f>
        <v>0</v>
      </c>
    </row>
    <row r="32" spans="1:8" x14ac:dyDescent="0.25">
      <c r="A32" s="107">
        <v>27</v>
      </c>
      <c r="B32" s="108" t="s">
        <v>61</v>
      </c>
      <c r="C32" s="109" t="s">
        <v>34</v>
      </c>
      <c r="D32" s="110">
        <v>3</v>
      </c>
      <c r="E32" s="129"/>
      <c r="F32" s="130">
        <f>S_A_45[[#This Row],[CANT]]*S_A_45[[#This Row],[PRECIO UNITARIO ANTES IVA]]</f>
        <v>0</v>
      </c>
      <c r="G32" s="131">
        <f>ROUND((S_A_45[[#This Row],[PRECIO UNITARIO ANTES IVA]]*$G$2),0)</f>
        <v>0</v>
      </c>
      <c r="H32" s="131">
        <f>+S_A_45[[#This Row],[PRECIO UNITARIO IVA INCLUIDO]]*S_A_45[[#This Row],[CANT]]</f>
        <v>0</v>
      </c>
    </row>
    <row r="33" spans="1:8" x14ac:dyDescent="0.25">
      <c r="A33" s="107">
        <v>28</v>
      </c>
      <c r="B33" s="108" t="s">
        <v>62</v>
      </c>
      <c r="C33" s="109" t="s">
        <v>34</v>
      </c>
      <c r="D33" s="110">
        <v>3</v>
      </c>
      <c r="E33" s="129"/>
      <c r="F33" s="130">
        <f>S_A_45[[#This Row],[CANT]]*S_A_45[[#This Row],[PRECIO UNITARIO ANTES IVA]]</f>
        <v>0</v>
      </c>
      <c r="G33" s="131">
        <f>ROUND((S_A_45[[#This Row],[PRECIO UNITARIO ANTES IVA]]*$G$2),0)</f>
        <v>0</v>
      </c>
      <c r="H33" s="131">
        <f>+S_A_45[[#This Row],[PRECIO UNITARIO IVA INCLUIDO]]*S_A_45[[#This Row],[CANT]]</f>
        <v>0</v>
      </c>
    </row>
    <row r="34" spans="1:8" x14ac:dyDescent="0.25">
      <c r="A34" s="107">
        <v>29</v>
      </c>
      <c r="B34" s="108" t="s">
        <v>63</v>
      </c>
      <c r="C34" s="109" t="s">
        <v>34</v>
      </c>
      <c r="D34" s="110">
        <v>3</v>
      </c>
      <c r="E34" s="129"/>
      <c r="F34" s="130">
        <f>S_A_45[[#This Row],[CANT]]*S_A_45[[#This Row],[PRECIO UNITARIO ANTES IVA]]</f>
        <v>0</v>
      </c>
      <c r="G34" s="131">
        <f>ROUND((S_A_45[[#This Row],[PRECIO UNITARIO ANTES IVA]]*$G$2),0)</f>
        <v>0</v>
      </c>
      <c r="H34" s="131">
        <f>+S_A_45[[#This Row],[PRECIO UNITARIO IVA INCLUIDO]]*S_A_45[[#This Row],[CANT]]</f>
        <v>0</v>
      </c>
    </row>
    <row r="35" spans="1:8" x14ac:dyDescent="0.25">
      <c r="A35" s="107">
        <v>30</v>
      </c>
      <c r="B35" s="108" t="s">
        <v>64</v>
      </c>
      <c r="C35" s="109" t="s">
        <v>34</v>
      </c>
      <c r="D35" s="110">
        <v>3</v>
      </c>
      <c r="E35" s="129"/>
      <c r="F35" s="130">
        <f>S_A_45[[#This Row],[CANT]]*S_A_45[[#This Row],[PRECIO UNITARIO ANTES IVA]]</f>
        <v>0</v>
      </c>
      <c r="G35" s="131">
        <f>ROUND((S_A_45[[#This Row],[PRECIO UNITARIO ANTES IVA]]*$G$2),0)</f>
        <v>0</v>
      </c>
      <c r="H35" s="131">
        <f>+S_A_45[[#This Row],[PRECIO UNITARIO IVA INCLUIDO]]*S_A_45[[#This Row],[CANT]]</f>
        <v>0</v>
      </c>
    </row>
    <row r="36" spans="1:8" ht="128.25" x14ac:dyDescent="0.25">
      <c r="A36" s="107">
        <v>31</v>
      </c>
      <c r="B36" s="111" t="s">
        <v>65</v>
      </c>
      <c r="C36" s="109" t="s">
        <v>34</v>
      </c>
      <c r="D36" s="110">
        <v>2000</v>
      </c>
      <c r="E36" s="129"/>
      <c r="F36" s="130">
        <f>S_A_45[[#This Row],[CANT]]*S_A_45[[#This Row],[PRECIO UNITARIO ANTES IVA]]</f>
        <v>0</v>
      </c>
      <c r="G36" s="131">
        <f>ROUND((S_A_45[[#This Row],[PRECIO UNITARIO ANTES IVA]]*$G$2),0)</f>
        <v>0</v>
      </c>
      <c r="H36" s="131">
        <f>+S_A_45[[#This Row],[PRECIO UNITARIO IVA INCLUIDO]]*S_A_45[[#This Row],[CANT]]</f>
        <v>0</v>
      </c>
    </row>
    <row r="37" spans="1:8" ht="42.75" x14ac:dyDescent="0.25">
      <c r="A37" s="107">
        <v>32</v>
      </c>
      <c r="B37" s="111" t="s">
        <v>66</v>
      </c>
      <c r="C37" s="109" t="s">
        <v>34</v>
      </c>
      <c r="D37" s="110">
        <v>100</v>
      </c>
      <c r="E37" s="129"/>
      <c r="F37" s="130">
        <f>S_A_45[[#This Row],[CANT]]*S_A_45[[#This Row],[PRECIO UNITARIO ANTES IVA]]</f>
        <v>0</v>
      </c>
      <c r="G37" s="131">
        <f>ROUND((S_A_45[[#This Row],[PRECIO UNITARIO ANTES IVA]]*$G$2),0)</f>
        <v>0</v>
      </c>
      <c r="H37" s="131">
        <f>+S_A_45[[#This Row],[PRECIO UNITARIO IVA INCLUIDO]]*S_A_45[[#This Row],[CANT]]</f>
        <v>0</v>
      </c>
    </row>
    <row r="38" spans="1:8" x14ac:dyDescent="0.25">
      <c r="A38" s="132"/>
      <c r="B38" s="123" t="s">
        <v>67</v>
      </c>
      <c r="C38" s="138"/>
      <c r="D38" s="133"/>
      <c r="E38" s="134"/>
      <c r="F38" s="135"/>
      <c r="G38" s="136"/>
      <c r="H38" s="136"/>
    </row>
    <row r="39" spans="1:8" ht="128.25" x14ac:dyDescent="0.25">
      <c r="A39" s="107">
        <v>33</v>
      </c>
      <c r="B39" s="111" t="s">
        <v>68</v>
      </c>
      <c r="C39" s="109" t="s">
        <v>34</v>
      </c>
      <c r="D39" s="110">
        <v>34</v>
      </c>
      <c r="E39" s="129"/>
      <c r="F39" s="130">
        <f>S_A_45[[#This Row],[CANT]]*S_A_45[[#This Row],[PRECIO UNITARIO ANTES IVA]]</f>
        <v>0</v>
      </c>
      <c r="G39" s="131">
        <f>ROUND((S_A_45[[#This Row],[PRECIO UNITARIO ANTES IVA]]*$G$2),0)</f>
        <v>0</v>
      </c>
      <c r="H39" s="131">
        <f>+S_A_45[[#This Row],[PRECIO UNITARIO IVA INCLUIDO]]*S_A_45[[#This Row],[CANT]]</f>
        <v>0</v>
      </c>
    </row>
    <row r="40" spans="1:8" ht="114" x14ac:dyDescent="0.25">
      <c r="A40" s="107">
        <v>34</v>
      </c>
      <c r="B40" s="111" t="s">
        <v>69</v>
      </c>
      <c r="C40" s="109" t="s">
        <v>34</v>
      </c>
      <c r="D40" s="110">
        <v>1</v>
      </c>
      <c r="E40" s="129"/>
      <c r="F40" s="130">
        <f>S_A_45[[#This Row],[CANT]]*S_A_45[[#This Row],[PRECIO UNITARIO ANTES IVA]]</f>
        <v>0</v>
      </c>
      <c r="G40" s="131">
        <f>ROUND((S_A_45[[#This Row],[PRECIO UNITARIO ANTES IVA]]*$G$2),0)</f>
        <v>0</v>
      </c>
      <c r="H40" s="131">
        <f>+S_A_45[[#This Row],[PRECIO UNITARIO IVA INCLUIDO]]*S_A_45[[#This Row],[CANT]]</f>
        <v>0</v>
      </c>
    </row>
    <row r="41" spans="1:8" ht="114" x14ac:dyDescent="0.25">
      <c r="A41" s="107">
        <v>35</v>
      </c>
      <c r="B41" s="111" t="s">
        <v>70</v>
      </c>
      <c r="C41" s="109" t="s">
        <v>34</v>
      </c>
      <c r="D41" s="110">
        <v>2</v>
      </c>
      <c r="E41" s="129"/>
      <c r="F41" s="130">
        <f>S_A_45[[#This Row],[CANT]]*S_A_45[[#This Row],[PRECIO UNITARIO ANTES IVA]]</f>
        <v>0</v>
      </c>
      <c r="G41" s="131">
        <f>ROUND((S_A_45[[#This Row],[PRECIO UNITARIO ANTES IVA]]*$G$2),0)</f>
        <v>0</v>
      </c>
      <c r="H41" s="131">
        <f>+S_A_45[[#This Row],[PRECIO UNITARIO IVA INCLUIDO]]*S_A_45[[#This Row],[CANT]]</f>
        <v>0</v>
      </c>
    </row>
    <row r="42" spans="1:8" ht="128.25" x14ac:dyDescent="0.25">
      <c r="A42" s="113">
        <v>36</v>
      </c>
      <c r="B42" s="117" t="s">
        <v>71</v>
      </c>
      <c r="C42" s="115" t="s">
        <v>34</v>
      </c>
      <c r="D42" s="110">
        <v>2</v>
      </c>
      <c r="E42" s="129"/>
      <c r="F42" s="130">
        <f>S_A_45[[#This Row],[CANT]]*S_A_45[[#This Row],[PRECIO UNITARIO ANTES IVA]]</f>
        <v>0</v>
      </c>
      <c r="G42" s="131">
        <f>ROUND((S_A_45[[#This Row],[PRECIO UNITARIO ANTES IVA]]*$G$2),0)</f>
        <v>0</v>
      </c>
      <c r="H42" s="131">
        <f>+S_A_45[[#This Row],[PRECIO UNITARIO IVA INCLUIDO]]*S_A_45[[#This Row],[CANT]]</f>
        <v>0</v>
      </c>
    </row>
    <row r="43" spans="1:8" ht="171" x14ac:dyDescent="0.25">
      <c r="A43" s="107">
        <v>37</v>
      </c>
      <c r="B43" s="111" t="s">
        <v>72</v>
      </c>
      <c r="C43" s="109" t="s">
        <v>34</v>
      </c>
      <c r="D43" s="110">
        <v>2</v>
      </c>
      <c r="E43" s="129"/>
      <c r="F43" s="130">
        <f>S_A_45[[#This Row],[CANT]]*S_A_45[[#This Row],[PRECIO UNITARIO ANTES IVA]]</f>
        <v>0</v>
      </c>
      <c r="G43" s="131">
        <f>ROUND((S_A_45[[#This Row],[PRECIO UNITARIO ANTES IVA]]*$G$2),0)</f>
        <v>0</v>
      </c>
      <c r="H43" s="131">
        <f>+S_A_45[[#This Row],[PRECIO UNITARIO IVA INCLUIDO]]*S_A_45[[#This Row],[CANT]]</f>
        <v>0</v>
      </c>
    </row>
    <row r="44" spans="1:8" ht="57" x14ac:dyDescent="0.25">
      <c r="A44" s="107">
        <v>38</v>
      </c>
      <c r="B44" s="111" t="s">
        <v>73</v>
      </c>
      <c r="C44" s="109" t="s">
        <v>34</v>
      </c>
      <c r="D44" s="110">
        <v>2</v>
      </c>
      <c r="E44" s="129"/>
      <c r="F44" s="130">
        <f>S_A_45[[#This Row],[CANT]]*S_A_45[[#This Row],[PRECIO UNITARIO ANTES IVA]]</f>
        <v>0</v>
      </c>
      <c r="G44" s="131">
        <f>ROUND((S_A_45[[#This Row],[PRECIO UNITARIO ANTES IVA]]*$G$2),0)</f>
        <v>0</v>
      </c>
      <c r="H44" s="131">
        <f>+S_A_45[[#This Row],[PRECIO UNITARIO IVA INCLUIDO]]*S_A_45[[#This Row],[CANT]]</f>
        <v>0</v>
      </c>
    </row>
    <row r="45" spans="1:8" ht="57" x14ac:dyDescent="0.25">
      <c r="A45" s="107">
        <v>39</v>
      </c>
      <c r="B45" s="108" t="s">
        <v>74</v>
      </c>
      <c r="C45" s="109" t="s">
        <v>34</v>
      </c>
      <c r="D45" s="110">
        <v>1</v>
      </c>
      <c r="E45" s="129"/>
      <c r="F45" s="130">
        <f>S_A_45[[#This Row],[CANT]]*S_A_45[[#This Row],[PRECIO UNITARIO ANTES IVA]]</f>
        <v>0</v>
      </c>
      <c r="G45" s="131">
        <f>ROUND((S_A_45[[#This Row],[PRECIO UNITARIO ANTES IVA]]*$G$2),0)</f>
        <v>0</v>
      </c>
      <c r="H45" s="131">
        <f>+S_A_45[[#This Row],[PRECIO UNITARIO IVA INCLUIDO]]*S_A_45[[#This Row],[CANT]]</f>
        <v>0</v>
      </c>
    </row>
    <row r="46" spans="1:8" ht="57" x14ac:dyDescent="0.25">
      <c r="A46" s="107">
        <v>40</v>
      </c>
      <c r="B46" s="111" t="s">
        <v>75</v>
      </c>
      <c r="C46" s="109" t="s">
        <v>34</v>
      </c>
      <c r="D46" s="112">
        <v>2</v>
      </c>
      <c r="E46" s="129"/>
      <c r="F46" s="130">
        <f>S_A_45[[#This Row],[CANT]]*S_A_45[[#This Row],[PRECIO UNITARIO ANTES IVA]]</f>
        <v>0</v>
      </c>
      <c r="G46" s="131">
        <f>ROUND((S_A_45[[#This Row],[PRECIO UNITARIO ANTES IVA]]*$G$2),0)</f>
        <v>0</v>
      </c>
      <c r="H46" s="131">
        <f>+S_A_45[[#This Row],[PRECIO UNITARIO IVA INCLUIDO]]*S_A_45[[#This Row],[CANT]]</f>
        <v>0</v>
      </c>
    </row>
    <row r="47" spans="1:8" ht="28.5" x14ac:dyDescent="0.25">
      <c r="A47" s="107">
        <v>41</v>
      </c>
      <c r="B47" s="108" t="s">
        <v>76</v>
      </c>
      <c r="C47" s="109" t="s">
        <v>34</v>
      </c>
      <c r="D47" s="110">
        <v>8</v>
      </c>
      <c r="E47" s="129"/>
      <c r="F47" s="130">
        <f>S_A_45[[#This Row],[CANT]]*S_A_45[[#This Row],[PRECIO UNITARIO ANTES IVA]]</f>
        <v>0</v>
      </c>
      <c r="G47" s="131">
        <f>ROUND((S_A_45[[#This Row],[PRECIO UNITARIO ANTES IVA]]*$G$2),0)</f>
        <v>0</v>
      </c>
      <c r="H47" s="131">
        <f>+S_A_45[[#This Row],[PRECIO UNITARIO IVA INCLUIDO]]*S_A_45[[#This Row],[CANT]]</f>
        <v>0</v>
      </c>
    </row>
    <row r="48" spans="1:8" x14ac:dyDescent="0.25">
      <c r="A48" s="107">
        <v>42</v>
      </c>
      <c r="B48" s="108" t="s">
        <v>77</v>
      </c>
      <c r="C48" s="109" t="s">
        <v>34</v>
      </c>
      <c r="D48" s="110">
        <v>2</v>
      </c>
      <c r="E48" s="129"/>
      <c r="F48" s="130">
        <f>S_A_45[[#This Row],[CANT]]*S_A_45[[#This Row],[PRECIO UNITARIO ANTES IVA]]</f>
        <v>0</v>
      </c>
      <c r="G48" s="131">
        <f>ROUND((S_A_45[[#This Row],[PRECIO UNITARIO ANTES IVA]]*$G$2),0)</f>
        <v>0</v>
      </c>
      <c r="H48" s="131">
        <f>+S_A_45[[#This Row],[PRECIO UNITARIO IVA INCLUIDO]]*S_A_45[[#This Row],[CANT]]</f>
        <v>0</v>
      </c>
    </row>
    <row r="49" spans="1:8" ht="114" x14ac:dyDescent="0.25">
      <c r="A49" s="107">
        <v>43</v>
      </c>
      <c r="B49" s="108" t="s">
        <v>78</v>
      </c>
      <c r="C49" s="109" t="s">
        <v>34</v>
      </c>
      <c r="D49" s="110">
        <v>5</v>
      </c>
      <c r="E49" s="129"/>
      <c r="F49" s="130">
        <f>S_A_45[[#This Row],[CANT]]*S_A_45[[#This Row],[PRECIO UNITARIO ANTES IVA]]</f>
        <v>0</v>
      </c>
      <c r="G49" s="131">
        <f>ROUND((S_A_45[[#This Row],[PRECIO UNITARIO ANTES IVA]]*$G$2),0)</f>
        <v>0</v>
      </c>
      <c r="H49" s="131">
        <f>+S_A_45[[#This Row],[PRECIO UNITARIO IVA INCLUIDO]]*S_A_45[[#This Row],[CANT]]</f>
        <v>0</v>
      </c>
    </row>
    <row r="50" spans="1:8" ht="409.5" x14ac:dyDescent="0.25">
      <c r="A50" s="107">
        <v>44</v>
      </c>
      <c r="B50" s="111" t="s">
        <v>79</v>
      </c>
      <c r="C50" s="109" t="s">
        <v>34</v>
      </c>
      <c r="D50" s="110">
        <v>5</v>
      </c>
      <c r="E50" s="129"/>
      <c r="F50" s="130">
        <f>S_A_45[[#This Row],[CANT]]*S_A_45[[#This Row],[PRECIO UNITARIO ANTES IVA]]</f>
        <v>0</v>
      </c>
      <c r="G50" s="131">
        <f>ROUND((S_A_45[[#This Row],[PRECIO UNITARIO ANTES IVA]]*$G$2),0)</f>
        <v>0</v>
      </c>
      <c r="H50" s="131">
        <f>+S_A_45[[#This Row],[PRECIO UNITARIO IVA INCLUIDO]]*S_A_45[[#This Row],[CANT]]</f>
        <v>0</v>
      </c>
    </row>
    <row r="51" spans="1:8" x14ac:dyDescent="0.25">
      <c r="A51" s="107">
        <v>45</v>
      </c>
      <c r="B51" s="118" t="s">
        <v>80</v>
      </c>
      <c r="C51" s="109" t="s">
        <v>34</v>
      </c>
      <c r="D51" s="110">
        <v>20</v>
      </c>
      <c r="E51" s="129"/>
      <c r="F51" s="130">
        <f>S_A_45[[#This Row],[CANT]]*S_A_45[[#This Row],[PRECIO UNITARIO ANTES IVA]]</f>
        <v>0</v>
      </c>
      <c r="G51" s="131">
        <f>ROUND((S_A_45[[#This Row],[PRECIO UNITARIO ANTES IVA]]*$G$2),0)</f>
        <v>0</v>
      </c>
      <c r="H51" s="131">
        <f>+S_A_45[[#This Row],[PRECIO UNITARIO IVA INCLUIDO]]*S_A_45[[#This Row],[CANT]]</f>
        <v>0</v>
      </c>
    </row>
    <row r="52" spans="1:8" ht="57" x14ac:dyDescent="0.25">
      <c r="A52" s="107">
        <v>46</v>
      </c>
      <c r="B52" s="111" t="s">
        <v>81</v>
      </c>
      <c r="C52" s="109" t="s">
        <v>34</v>
      </c>
      <c r="D52" s="110">
        <v>5</v>
      </c>
      <c r="E52" s="129"/>
      <c r="F52" s="130">
        <f>S_A_45[[#This Row],[CANT]]*S_A_45[[#This Row],[PRECIO UNITARIO ANTES IVA]]</f>
        <v>0</v>
      </c>
      <c r="G52" s="131">
        <f>ROUND((S_A_45[[#This Row],[PRECIO UNITARIO ANTES IVA]]*$G$2),0)</f>
        <v>0</v>
      </c>
      <c r="H52" s="131">
        <f>+S_A_45[[#This Row],[PRECIO UNITARIO IVA INCLUIDO]]*S_A_45[[#This Row],[CANT]]</f>
        <v>0</v>
      </c>
    </row>
    <row r="53" spans="1:8" x14ac:dyDescent="0.25">
      <c r="A53" s="107">
        <v>47</v>
      </c>
      <c r="B53" s="118" t="s">
        <v>82</v>
      </c>
      <c r="C53" s="109" t="s">
        <v>34</v>
      </c>
      <c r="D53" s="110">
        <v>10</v>
      </c>
      <c r="E53" s="129"/>
      <c r="F53" s="130">
        <f>S_A_45[[#This Row],[CANT]]*S_A_45[[#This Row],[PRECIO UNITARIO ANTES IVA]]</f>
        <v>0</v>
      </c>
      <c r="G53" s="131">
        <f>ROUND((S_A_45[[#This Row],[PRECIO UNITARIO ANTES IVA]]*$G$2),0)</f>
        <v>0</v>
      </c>
      <c r="H53" s="131">
        <f>+S_A_45[[#This Row],[PRECIO UNITARIO IVA INCLUIDO]]*S_A_45[[#This Row],[CANT]]</f>
        <v>0</v>
      </c>
    </row>
    <row r="54" spans="1:8" x14ac:dyDescent="0.25">
      <c r="A54" s="107">
        <v>48</v>
      </c>
      <c r="B54" s="108" t="s">
        <v>83</v>
      </c>
      <c r="C54" s="109" t="s">
        <v>34</v>
      </c>
      <c r="D54" s="110">
        <v>30</v>
      </c>
      <c r="E54" s="129"/>
      <c r="F54" s="130">
        <f>S_A_45[[#This Row],[CANT]]*S_A_45[[#This Row],[PRECIO UNITARIO ANTES IVA]]</f>
        <v>0</v>
      </c>
      <c r="G54" s="131">
        <f>ROUND((S_A_45[[#This Row],[PRECIO UNITARIO ANTES IVA]]*$G$2),0)</f>
        <v>0</v>
      </c>
      <c r="H54" s="131">
        <f>+S_A_45[[#This Row],[PRECIO UNITARIO IVA INCLUIDO]]*S_A_45[[#This Row],[CANT]]</f>
        <v>0</v>
      </c>
    </row>
    <row r="55" spans="1:8" ht="28.5" x14ac:dyDescent="0.25">
      <c r="A55" s="107">
        <v>49</v>
      </c>
      <c r="B55" s="111" t="s">
        <v>84</v>
      </c>
      <c r="C55" s="109" t="s">
        <v>34</v>
      </c>
      <c r="D55" s="110">
        <v>100</v>
      </c>
      <c r="E55" s="129"/>
      <c r="F55" s="130">
        <f>S_A_45[[#This Row],[CANT]]*S_A_45[[#This Row],[PRECIO UNITARIO ANTES IVA]]</f>
        <v>0</v>
      </c>
      <c r="G55" s="131">
        <f>ROUND((S_A_45[[#This Row],[PRECIO UNITARIO ANTES IVA]]*$G$2),0)</f>
        <v>0</v>
      </c>
      <c r="H55" s="131">
        <f>+S_A_45[[#This Row],[PRECIO UNITARIO IVA INCLUIDO]]*S_A_45[[#This Row],[CANT]]</f>
        <v>0</v>
      </c>
    </row>
    <row r="56" spans="1:8" ht="28.5" x14ac:dyDescent="0.25">
      <c r="A56" s="107">
        <v>50</v>
      </c>
      <c r="B56" s="108" t="s">
        <v>85</v>
      </c>
      <c r="C56" s="109" t="s">
        <v>34</v>
      </c>
      <c r="D56" s="110">
        <v>100</v>
      </c>
      <c r="E56" s="129"/>
      <c r="F56" s="130">
        <f>S_A_45[[#This Row],[CANT]]*S_A_45[[#This Row],[PRECIO UNITARIO ANTES IVA]]</f>
        <v>0</v>
      </c>
      <c r="G56" s="131">
        <f>ROUND((S_A_45[[#This Row],[PRECIO UNITARIO ANTES IVA]]*$G$2),0)</f>
        <v>0</v>
      </c>
      <c r="H56" s="131">
        <f>+S_A_45[[#This Row],[PRECIO UNITARIO IVA INCLUIDO]]*S_A_45[[#This Row],[CANT]]</f>
        <v>0</v>
      </c>
    </row>
    <row r="57" spans="1:8" x14ac:dyDescent="0.25">
      <c r="A57" s="113">
        <v>51</v>
      </c>
      <c r="B57" s="114" t="s">
        <v>86</v>
      </c>
      <c r="C57" s="115" t="s">
        <v>34</v>
      </c>
      <c r="D57" s="110">
        <v>1000</v>
      </c>
      <c r="E57" s="129"/>
      <c r="F57" s="130">
        <f>S_A_45[[#This Row],[CANT]]*S_A_45[[#This Row],[PRECIO UNITARIO ANTES IVA]]</f>
        <v>0</v>
      </c>
      <c r="G57" s="131">
        <f>ROUND((S_A_45[[#This Row],[PRECIO UNITARIO ANTES IVA]]*$G$2),0)</f>
        <v>0</v>
      </c>
      <c r="H57" s="131">
        <f>+S_A_45[[#This Row],[PRECIO UNITARIO IVA INCLUIDO]]*S_A_45[[#This Row],[CANT]]</f>
        <v>0</v>
      </c>
    </row>
    <row r="58" spans="1:8" ht="28.5" x14ac:dyDescent="0.25">
      <c r="A58" s="107">
        <v>52</v>
      </c>
      <c r="B58" s="108" t="s">
        <v>87</v>
      </c>
      <c r="C58" s="109" t="s">
        <v>34</v>
      </c>
      <c r="D58" s="110">
        <v>50</v>
      </c>
      <c r="E58" s="129"/>
      <c r="F58" s="130">
        <f>S_A_45[[#This Row],[CANT]]*S_A_45[[#This Row],[PRECIO UNITARIO ANTES IVA]]</f>
        <v>0</v>
      </c>
      <c r="G58" s="131">
        <f>ROUND((S_A_45[[#This Row],[PRECIO UNITARIO ANTES IVA]]*$G$2),0)</f>
        <v>0</v>
      </c>
      <c r="H58" s="131">
        <f>+S_A_45[[#This Row],[PRECIO UNITARIO IVA INCLUIDO]]*S_A_45[[#This Row],[CANT]]</f>
        <v>0</v>
      </c>
    </row>
    <row r="59" spans="1:8" x14ac:dyDescent="0.25">
      <c r="A59" s="107">
        <v>53</v>
      </c>
      <c r="B59" s="108" t="s">
        <v>88</v>
      </c>
      <c r="C59" s="109" t="s">
        <v>34</v>
      </c>
      <c r="D59" s="110">
        <v>5</v>
      </c>
      <c r="E59" s="129"/>
      <c r="F59" s="130">
        <f>S_A_45[[#This Row],[CANT]]*S_A_45[[#This Row],[PRECIO UNITARIO ANTES IVA]]</f>
        <v>0</v>
      </c>
      <c r="G59" s="131">
        <f>ROUND((S_A_45[[#This Row],[PRECIO UNITARIO ANTES IVA]]*$G$2),0)</f>
        <v>0</v>
      </c>
      <c r="H59" s="131">
        <f>+S_A_45[[#This Row],[PRECIO UNITARIO IVA INCLUIDO]]*S_A_45[[#This Row],[CANT]]</f>
        <v>0</v>
      </c>
    </row>
    <row r="60" spans="1:8" x14ac:dyDescent="0.25">
      <c r="A60" s="107">
        <v>54</v>
      </c>
      <c r="B60" s="108" t="s">
        <v>89</v>
      </c>
      <c r="C60" s="109" t="s">
        <v>34</v>
      </c>
      <c r="D60" s="112">
        <v>2</v>
      </c>
      <c r="E60" s="129"/>
      <c r="F60" s="130">
        <f>S_A_45[[#This Row],[CANT]]*S_A_45[[#This Row],[PRECIO UNITARIO ANTES IVA]]</f>
        <v>0</v>
      </c>
      <c r="G60" s="131">
        <f>ROUND((S_A_45[[#This Row],[PRECIO UNITARIO ANTES IVA]]*$G$2),0)</f>
        <v>0</v>
      </c>
      <c r="H60" s="131">
        <f>+S_A_45[[#This Row],[PRECIO UNITARIO IVA INCLUIDO]]*S_A_45[[#This Row],[CANT]]</f>
        <v>0</v>
      </c>
    </row>
    <row r="61" spans="1:8" x14ac:dyDescent="0.25">
      <c r="A61" s="107">
        <v>55</v>
      </c>
      <c r="B61" s="108" t="s">
        <v>90</v>
      </c>
      <c r="C61" s="109" t="s">
        <v>34</v>
      </c>
      <c r="D61" s="110">
        <v>1</v>
      </c>
      <c r="E61" s="129"/>
      <c r="F61" s="130">
        <f>S_A_45[[#This Row],[CANT]]*S_A_45[[#This Row],[PRECIO UNITARIO ANTES IVA]]</f>
        <v>0</v>
      </c>
      <c r="G61" s="131">
        <f>ROUND((S_A_45[[#This Row],[PRECIO UNITARIO ANTES IVA]]*$G$2),0)</f>
        <v>0</v>
      </c>
      <c r="H61" s="131">
        <f>+S_A_45[[#This Row],[PRECIO UNITARIO IVA INCLUIDO]]*S_A_45[[#This Row],[CANT]]</f>
        <v>0</v>
      </c>
    </row>
    <row r="62" spans="1:8" x14ac:dyDescent="0.25">
      <c r="A62" s="107">
        <v>56</v>
      </c>
      <c r="B62" s="108" t="s">
        <v>91</v>
      </c>
      <c r="C62" s="109" t="s">
        <v>34</v>
      </c>
      <c r="D62" s="110">
        <v>1</v>
      </c>
      <c r="E62" s="129"/>
      <c r="F62" s="130">
        <f>S_A_45[[#This Row],[CANT]]*S_A_45[[#This Row],[PRECIO UNITARIO ANTES IVA]]</f>
        <v>0</v>
      </c>
      <c r="G62" s="131">
        <f>ROUND((S_A_45[[#This Row],[PRECIO UNITARIO ANTES IVA]]*$G$2),0)</f>
        <v>0</v>
      </c>
      <c r="H62" s="131">
        <f>+S_A_45[[#This Row],[PRECIO UNITARIO IVA INCLUIDO]]*S_A_45[[#This Row],[CANT]]</f>
        <v>0</v>
      </c>
    </row>
    <row r="63" spans="1:8" ht="28.5" x14ac:dyDescent="0.25">
      <c r="A63" s="107">
        <v>57</v>
      </c>
      <c r="B63" s="111" t="s">
        <v>92</v>
      </c>
      <c r="C63" s="109" t="s">
        <v>34</v>
      </c>
      <c r="D63" s="110">
        <v>3</v>
      </c>
      <c r="E63" s="129"/>
      <c r="F63" s="130">
        <f>S_A_45[[#This Row],[CANT]]*S_A_45[[#This Row],[PRECIO UNITARIO ANTES IVA]]</f>
        <v>0</v>
      </c>
      <c r="G63" s="131">
        <f>ROUND((S_A_45[[#This Row],[PRECIO UNITARIO ANTES IVA]]*$G$2),0)</f>
        <v>0</v>
      </c>
      <c r="H63" s="131">
        <f>+S_A_45[[#This Row],[PRECIO UNITARIO IVA INCLUIDO]]*S_A_45[[#This Row],[CANT]]</f>
        <v>0</v>
      </c>
    </row>
    <row r="64" spans="1:8" ht="57" x14ac:dyDescent="0.25">
      <c r="A64" s="107">
        <v>58</v>
      </c>
      <c r="B64" s="111" t="s">
        <v>93</v>
      </c>
      <c r="C64" s="109" t="s">
        <v>34</v>
      </c>
      <c r="D64" s="110">
        <v>2</v>
      </c>
      <c r="E64" s="129"/>
      <c r="F64" s="130">
        <f>S_A_45[[#This Row],[CANT]]*S_A_45[[#This Row],[PRECIO UNITARIO ANTES IVA]]</f>
        <v>0</v>
      </c>
      <c r="G64" s="131">
        <f>ROUND((S_A_45[[#This Row],[PRECIO UNITARIO ANTES IVA]]*$G$2),0)</f>
        <v>0</v>
      </c>
      <c r="H64" s="131">
        <f>+S_A_45[[#This Row],[PRECIO UNITARIO IVA INCLUIDO]]*S_A_45[[#This Row],[CANT]]</f>
        <v>0</v>
      </c>
    </row>
    <row r="65" spans="1:8" ht="128.25" x14ac:dyDescent="0.25">
      <c r="A65" s="107">
        <v>59</v>
      </c>
      <c r="B65" s="111" t="s">
        <v>94</v>
      </c>
      <c r="C65" s="109" t="s">
        <v>34</v>
      </c>
      <c r="D65" s="110">
        <v>5</v>
      </c>
      <c r="E65" s="129"/>
      <c r="F65" s="130">
        <f>S_A_45[[#This Row],[CANT]]*S_A_45[[#This Row],[PRECIO UNITARIO ANTES IVA]]</f>
        <v>0</v>
      </c>
      <c r="G65" s="131">
        <f>ROUND((S_A_45[[#This Row],[PRECIO UNITARIO ANTES IVA]]*$G$2),0)</f>
        <v>0</v>
      </c>
      <c r="H65" s="131">
        <f>+S_A_45[[#This Row],[PRECIO UNITARIO IVA INCLUIDO]]*S_A_45[[#This Row],[CANT]]</f>
        <v>0</v>
      </c>
    </row>
    <row r="66" spans="1:8" x14ac:dyDescent="0.25">
      <c r="A66" s="107">
        <v>60</v>
      </c>
      <c r="B66" s="108" t="s">
        <v>95</v>
      </c>
      <c r="C66" s="109" t="s">
        <v>34</v>
      </c>
      <c r="D66" s="110">
        <v>200</v>
      </c>
      <c r="E66" s="129"/>
      <c r="F66" s="130">
        <f>S_A_45[[#This Row],[CANT]]*S_A_45[[#This Row],[PRECIO UNITARIO ANTES IVA]]</f>
        <v>0</v>
      </c>
      <c r="G66" s="131">
        <f>ROUND((S_A_45[[#This Row],[PRECIO UNITARIO ANTES IVA]]*$G$2),0)</f>
        <v>0</v>
      </c>
      <c r="H66" s="131">
        <f>+S_A_45[[#This Row],[PRECIO UNITARIO IVA INCLUIDO]]*S_A_45[[#This Row],[CANT]]</f>
        <v>0</v>
      </c>
    </row>
    <row r="67" spans="1:8" x14ac:dyDescent="0.25">
      <c r="A67" s="107">
        <v>61</v>
      </c>
      <c r="B67" s="108" t="s">
        <v>96</v>
      </c>
      <c r="C67" s="109" t="s">
        <v>34</v>
      </c>
      <c r="D67" s="110">
        <v>200</v>
      </c>
      <c r="E67" s="129"/>
      <c r="F67" s="130">
        <f>S_A_45[[#This Row],[CANT]]*S_A_45[[#This Row],[PRECIO UNITARIO ANTES IVA]]</f>
        <v>0</v>
      </c>
      <c r="G67" s="131">
        <f>ROUND((S_A_45[[#This Row],[PRECIO UNITARIO ANTES IVA]]*$G$2),0)</f>
        <v>0</v>
      </c>
      <c r="H67" s="131">
        <f>+S_A_45[[#This Row],[PRECIO UNITARIO IVA INCLUIDO]]*S_A_45[[#This Row],[CANT]]</f>
        <v>0</v>
      </c>
    </row>
    <row r="68" spans="1:8" ht="31.5" customHeight="1" x14ac:dyDescent="0.25">
      <c r="A68" s="107">
        <v>62</v>
      </c>
      <c r="B68" s="111" t="s">
        <v>97</v>
      </c>
      <c r="C68" s="109" t="s">
        <v>34</v>
      </c>
      <c r="D68" s="110">
        <v>1</v>
      </c>
      <c r="E68" s="129"/>
      <c r="F68" s="130">
        <f>S_A_45[[#This Row],[CANT]]*S_A_45[[#This Row],[PRECIO UNITARIO ANTES IVA]]</f>
        <v>0</v>
      </c>
      <c r="G68" s="131">
        <f>ROUND((S_A_45[[#This Row],[PRECIO UNITARIO ANTES IVA]]*$G$2),0)</f>
        <v>0</v>
      </c>
      <c r="H68" s="131">
        <f>+S_A_45[[#This Row],[PRECIO UNITARIO IVA INCLUIDO]]*S_A_45[[#This Row],[CANT]]</f>
        <v>0</v>
      </c>
    </row>
    <row r="69" spans="1:8" x14ac:dyDescent="0.25">
      <c r="A69" s="132"/>
      <c r="B69" s="122" t="s">
        <v>98</v>
      </c>
      <c r="C69" s="138"/>
      <c r="D69" s="133"/>
      <c r="E69" s="134"/>
      <c r="F69" s="135"/>
      <c r="G69" s="136"/>
      <c r="H69" s="136"/>
    </row>
    <row r="70" spans="1:8" x14ac:dyDescent="0.25">
      <c r="A70" s="107">
        <v>63</v>
      </c>
      <c r="B70" s="108" t="s">
        <v>99</v>
      </c>
      <c r="C70" s="109" t="s">
        <v>34</v>
      </c>
      <c r="D70" s="110">
        <v>10</v>
      </c>
      <c r="E70" s="129"/>
      <c r="F70" s="130">
        <f>S_A_45[[#This Row],[CANT]]*S_A_45[[#This Row],[PRECIO UNITARIO ANTES IVA]]</f>
        <v>0</v>
      </c>
      <c r="G70" s="131">
        <f>ROUND((S_A_45[[#This Row],[PRECIO UNITARIO ANTES IVA]]*$G$2),0)</f>
        <v>0</v>
      </c>
      <c r="H70" s="131">
        <f>+S_A_45[[#This Row],[PRECIO UNITARIO IVA INCLUIDO]]*S_A_45[[#This Row],[CANT]]</f>
        <v>0</v>
      </c>
    </row>
    <row r="71" spans="1:8" x14ac:dyDescent="0.25">
      <c r="A71" s="107">
        <v>64</v>
      </c>
      <c r="B71" s="108" t="s">
        <v>100</v>
      </c>
      <c r="C71" s="109" t="s">
        <v>34</v>
      </c>
      <c r="D71" s="110">
        <v>3</v>
      </c>
      <c r="E71" s="129"/>
      <c r="F71" s="130">
        <f>S_A_45[[#This Row],[CANT]]*S_A_45[[#This Row],[PRECIO UNITARIO ANTES IVA]]</f>
        <v>0</v>
      </c>
      <c r="G71" s="131">
        <f>ROUND((S_A_45[[#This Row],[PRECIO UNITARIO ANTES IVA]]*$G$2),0)</f>
        <v>0</v>
      </c>
      <c r="H71" s="131">
        <f>+S_A_45[[#This Row],[PRECIO UNITARIO IVA INCLUIDO]]*S_A_45[[#This Row],[CANT]]</f>
        <v>0</v>
      </c>
    </row>
    <row r="72" spans="1:8" x14ac:dyDescent="0.25">
      <c r="A72" s="107">
        <v>65</v>
      </c>
      <c r="B72" s="108" t="s">
        <v>101</v>
      </c>
      <c r="C72" s="109" t="s">
        <v>34</v>
      </c>
      <c r="D72" s="110">
        <v>20</v>
      </c>
      <c r="E72" s="129"/>
      <c r="F72" s="130">
        <f>S_A_45[[#This Row],[CANT]]*S_A_45[[#This Row],[PRECIO UNITARIO ANTES IVA]]</f>
        <v>0</v>
      </c>
      <c r="G72" s="131">
        <f>ROUND((S_A_45[[#This Row],[PRECIO UNITARIO ANTES IVA]]*$G$2),0)</f>
        <v>0</v>
      </c>
      <c r="H72" s="131">
        <f>+S_A_45[[#This Row],[PRECIO UNITARIO IVA INCLUIDO]]*S_A_45[[#This Row],[CANT]]</f>
        <v>0</v>
      </c>
    </row>
    <row r="73" spans="1:8" x14ac:dyDescent="0.25">
      <c r="A73" s="107">
        <v>66</v>
      </c>
      <c r="B73" s="108" t="s">
        <v>102</v>
      </c>
      <c r="C73" s="109" t="s">
        <v>34</v>
      </c>
      <c r="D73" s="110">
        <v>20</v>
      </c>
      <c r="E73" s="129"/>
      <c r="F73" s="130">
        <f>S_A_45[[#This Row],[CANT]]*S_A_45[[#This Row],[PRECIO UNITARIO ANTES IVA]]</f>
        <v>0</v>
      </c>
      <c r="G73" s="131">
        <f>ROUND((S_A_45[[#This Row],[PRECIO UNITARIO ANTES IVA]]*$G$2),0)</f>
        <v>0</v>
      </c>
      <c r="H73" s="131">
        <f>+S_A_45[[#This Row],[PRECIO UNITARIO IVA INCLUIDO]]*S_A_45[[#This Row],[CANT]]</f>
        <v>0</v>
      </c>
    </row>
    <row r="74" spans="1:8" x14ac:dyDescent="0.25">
      <c r="A74" s="107">
        <v>67</v>
      </c>
      <c r="B74" s="108" t="s">
        <v>103</v>
      </c>
      <c r="C74" s="109" t="s">
        <v>34</v>
      </c>
      <c r="D74" s="110">
        <v>50</v>
      </c>
      <c r="E74" s="129"/>
      <c r="F74" s="130">
        <f>S_A_45[[#This Row],[CANT]]*S_A_45[[#This Row],[PRECIO UNITARIO ANTES IVA]]</f>
        <v>0</v>
      </c>
      <c r="G74" s="131">
        <f>ROUND((S_A_45[[#This Row],[PRECIO UNITARIO ANTES IVA]]*$G$2),0)</f>
        <v>0</v>
      </c>
      <c r="H74" s="131">
        <f>+S_A_45[[#This Row],[PRECIO UNITARIO IVA INCLUIDO]]*S_A_45[[#This Row],[CANT]]</f>
        <v>0</v>
      </c>
    </row>
    <row r="75" spans="1:8" x14ac:dyDescent="0.25">
      <c r="A75" s="107">
        <v>68</v>
      </c>
      <c r="B75" s="108" t="s">
        <v>104</v>
      </c>
      <c r="C75" s="109" t="s">
        <v>34</v>
      </c>
      <c r="D75" s="110">
        <v>50</v>
      </c>
      <c r="E75" s="129"/>
      <c r="F75" s="130">
        <f>S_A_45[[#This Row],[CANT]]*S_A_45[[#This Row],[PRECIO UNITARIO ANTES IVA]]</f>
        <v>0</v>
      </c>
      <c r="G75" s="131">
        <f>ROUND((S_A_45[[#This Row],[PRECIO UNITARIO ANTES IVA]]*$G$2),0)</f>
        <v>0</v>
      </c>
      <c r="H75" s="131">
        <f>+S_A_45[[#This Row],[PRECIO UNITARIO IVA INCLUIDO]]*S_A_45[[#This Row],[CANT]]</f>
        <v>0</v>
      </c>
    </row>
    <row r="76" spans="1:8" x14ac:dyDescent="0.25">
      <c r="A76" s="107">
        <v>69</v>
      </c>
      <c r="B76" s="108" t="s">
        <v>105</v>
      </c>
      <c r="C76" s="109" t="s">
        <v>34</v>
      </c>
      <c r="D76" s="110">
        <v>40</v>
      </c>
      <c r="E76" s="129"/>
      <c r="F76" s="130">
        <f>S_A_45[[#This Row],[CANT]]*S_A_45[[#This Row],[PRECIO UNITARIO ANTES IVA]]</f>
        <v>0</v>
      </c>
      <c r="G76" s="131">
        <f>ROUND((S_A_45[[#This Row],[PRECIO UNITARIO ANTES IVA]]*$G$2),0)</f>
        <v>0</v>
      </c>
      <c r="H76" s="131">
        <f>+S_A_45[[#This Row],[PRECIO UNITARIO IVA INCLUIDO]]*S_A_45[[#This Row],[CANT]]</f>
        <v>0</v>
      </c>
    </row>
    <row r="77" spans="1:8" x14ac:dyDescent="0.25">
      <c r="A77" s="107">
        <v>70</v>
      </c>
      <c r="B77" s="108" t="s">
        <v>106</v>
      </c>
      <c r="C77" s="109" t="s">
        <v>34</v>
      </c>
      <c r="D77" s="110">
        <v>6</v>
      </c>
      <c r="E77" s="129"/>
      <c r="F77" s="130">
        <f>S_A_45[[#This Row],[CANT]]*S_A_45[[#This Row],[PRECIO UNITARIO ANTES IVA]]</f>
        <v>0</v>
      </c>
      <c r="G77" s="131">
        <f>ROUND((S_A_45[[#This Row],[PRECIO UNITARIO ANTES IVA]]*$G$2),0)</f>
        <v>0</v>
      </c>
      <c r="H77" s="131">
        <f>+S_A_45[[#This Row],[PRECIO UNITARIO IVA INCLUIDO]]*S_A_45[[#This Row],[CANT]]</f>
        <v>0</v>
      </c>
    </row>
    <row r="78" spans="1:8" ht="28.5" x14ac:dyDescent="0.25">
      <c r="A78" s="107">
        <v>71</v>
      </c>
      <c r="B78" s="108" t="s">
        <v>107</v>
      </c>
      <c r="C78" s="109" t="s">
        <v>34</v>
      </c>
      <c r="D78" s="110">
        <v>6</v>
      </c>
      <c r="E78" s="129"/>
      <c r="F78" s="130">
        <f>S_A_45[[#This Row],[CANT]]*S_A_45[[#This Row],[PRECIO UNITARIO ANTES IVA]]</f>
        <v>0</v>
      </c>
      <c r="G78" s="131">
        <f>ROUND((S_A_45[[#This Row],[PRECIO UNITARIO ANTES IVA]]*$G$2),0)</f>
        <v>0</v>
      </c>
      <c r="H78" s="131">
        <f>+S_A_45[[#This Row],[PRECIO UNITARIO IVA INCLUIDO]]*S_A_45[[#This Row],[CANT]]</f>
        <v>0</v>
      </c>
    </row>
    <row r="79" spans="1:8" x14ac:dyDescent="0.25">
      <c r="A79" s="107">
        <v>72</v>
      </c>
      <c r="B79" s="108" t="s">
        <v>108</v>
      </c>
      <c r="C79" s="109" t="s">
        <v>34</v>
      </c>
      <c r="D79" s="110">
        <v>2</v>
      </c>
      <c r="E79" s="129"/>
      <c r="F79" s="130">
        <f>S_A_45[[#This Row],[CANT]]*S_A_45[[#This Row],[PRECIO UNITARIO ANTES IVA]]</f>
        <v>0</v>
      </c>
      <c r="G79" s="131">
        <f>ROUND((S_A_45[[#This Row],[PRECIO UNITARIO ANTES IVA]]*$G$2),0)</f>
        <v>0</v>
      </c>
      <c r="H79" s="131">
        <f>+S_A_45[[#This Row],[PRECIO UNITARIO IVA INCLUIDO]]*S_A_45[[#This Row],[CANT]]</f>
        <v>0</v>
      </c>
    </row>
    <row r="80" spans="1:8" x14ac:dyDescent="0.25">
      <c r="A80" s="107">
        <v>73</v>
      </c>
      <c r="B80" s="108" t="s">
        <v>109</v>
      </c>
      <c r="C80" s="109" t="s">
        <v>34</v>
      </c>
      <c r="D80" s="110">
        <v>10</v>
      </c>
      <c r="E80" s="129"/>
      <c r="F80" s="130">
        <f>S_A_45[[#This Row],[CANT]]*S_A_45[[#This Row],[PRECIO UNITARIO ANTES IVA]]</f>
        <v>0</v>
      </c>
      <c r="G80" s="131">
        <f>ROUND((S_A_45[[#This Row],[PRECIO UNITARIO ANTES IVA]]*$G$2),0)</f>
        <v>0</v>
      </c>
      <c r="H80" s="131">
        <f>+S_A_45[[#This Row],[PRECIO UNITARIO IVA INCLUIDO]]*S_A_45[[#This Row],[CANT]]</f>
        <v>0</v>
      </c>
    </row>
    <row r="81" spans="1:8" x14ac:dyDescent="0.25">
      <c r="A81" s="107">
        <v>74</v>
      </c>
      <c r="B81" s="111" t="s">
        <v>110</v>
      </c>
      <c r="C81" s="109" t="s">
        <v>34</v>
      </c>
      <c r="D81" s="110">
        <v>10</v>
      </c>
      <c r="E81" s="129"/>
      <c r="F81" s="130">
        <f>S_A_45[[#This Row],[CANT]]*S_A_45[[#This Row],[PRECIO UNITARIO ANTES IVA]]</f>
        <v>0</v>
      </c>
      <c r="G81" s="131">
        <f>ROUND((S_A_45[[#This Row],[PRECIO UNITARIO ANTES IVA]]*$G$2),0)</f>
        <v>0</v>
      </c>
      <c r="H81" s="131">
        <f>+S_A_45[[#This Row],[PRECIO UNITARIO IVA INCLUIDO]]*S_A_45[[#This Row],[CANT]]</f>
        <v>0</v>
      </c>
    </row>
    <row r="82" spans="1:8" x14ac:dyDescent="0.25">
      <c r="A82" s="107">
        <v>75</v>
      </c>
      <c r="B82" s="108" t="s">
        <v>111</v>
      </c>
      <c r="C82" s="109" t="s">
        <v>34</v>
      </c>
      <c r="D82" s="110">
        <v>10</v>
      </c>
      <c r="E82" s="129"/>
      <c r="F82" s="130">
        <f>S_A_45[[#This Row],[CANT]]*S_A_45[[#This Row],[PRECIO UNITARIO ANTES IVA]]</f>
        <v>0</v>
      </c>
      <c r="G82" s="131">
        <f>ROUND((S_A_45[[#This Row],[PRECIO UNITARIO ANTES IVA]]*$G$2),0)</f>
        <v>0</v>
      </c>
      <c r="H82" s="131">
        <f>+S_A_45[[#This Row],[PRECIO UNITARIO IVA INCLUIDO]]*S_A_45[[#This Row],[CANT]]</f>
        <v>0</v>
      </c>
    </row>
    <row r="83" spans="1:8" x14ac:dyDescent="0.25">
      <c r="A83" s="107">
        <v>76</v>
      </c>
      <c r="B83" s="108" t="s">
        <v>112</v>
      </c>
      <c r="C83" s="109" t="s">
        <v>34</v>
      </c>
      <c r="D83" s="110">
        <v>1000</v>
      </c>
      <c r="E83" s="129"/>
      <c r="F83" s="130">
        <f>S_A_45[[#This Row],[CANT]]*S_A_45[[#This Row],[PRECIO UNITARIO ANTES IVA]]</f>
        <v>0</v>
      </c>
      <c r="G83" s="131">
        <f>ROUND((S_A_45[[#This Row],[PRECIO UNITARIO ANTES IVA]]*$G$2),0)</f>
        <v>0</v>
      </c>
      <c r="H83" s="131">
        <f>+S_A_45[[#This Row],[PRECIO UNITARIO IVA INCLUIDO]]*S_A_45[[#This Row],[CANT]]</f>
        <v>0</v>
      </c>
    </row>
    <row r="84" spans="1:8" x14ac:dyDescent="0.25">
      <c r="A84" s="113">
        <v>77</v>
      </c>
      <c r="B84" s="114" t="s">
        <v>113</v>
      </c>
      <c r="C84" s="115" t="s">
        <v>34</v>
      </c>
      <c r="D84" s="110">
        <v>10</v>
      </c>
      <c r="E84" s="129"/>
      <c r="F84" s="130">
        <f>S_A_45[[#This Row],[CANT]]*S_A_45[[#This Row],[PRECIO UNITARIO ANTES IVA]]</f>
        <v>0</v>
      </c>
      <c r="G84" s="131">
        <f>ROUND((S_A_45[[#This Row],[PRECIO UNITARIO ANTES IVA]]*$G$2),0)</f>
        <v>0</v>
      </c>
      <c r="H84" s="131">
        <f>+S_A_45[[#This Row],[PRECIO UNITARIO IVA INCLUIDO]]*S_A_45[[#This Row],[CANT]]</f>
        <v>0</v>
      </c>
    </row>
    <row r="85" spans="1:8" ht="28.5" x14ac:dyDescent="0.25">
      <c r="A85" s="107">
        <v>78</v>
      </c>
      <c r="B85" s="108" t="s">
        <v>114</v>
      </c>
      <c r="C85" s="109" t="s">
        <v>34</v>
      </c>
      <c r="D85" s="110">
        <v>6</v>
      </c>
      <c r="E85" s="129"/>
      <c r="F85" s="130">
        <f>S_A_45[[#This Row],[CANT]]*S_A_45[[#This Row],[PRECIO UNITARIO ANTES IVA]]</f>
        <v>0</v>
      </c>
      <c r="G85" s="131">
        <f>ROUND((S_A_45[[#This Row],[PRECIO UNITARIO ANTES IVA]]*$G$2),0)</f>
        <v>0</v>
      </c>
      <c r="H85" s="131">
        <f>+S_A_45[[#This Row],[PRECIO UNITARIO IVA INCLUIDO]]*S_A_45[[#This Row],[CANT]]</f>
        <v>0</v>
      </c>
    </row>
    <row r="86" spans="1:8" ht="28.5" x14ac:dyDescent="0.25">
      <c r="A86" s="107">
        <v>79</v>
      </c>
      <c r="B86" s="111" t="s">
        <v>115</v>
      </c>
      <c r="C86" s="109" t="s">
        <v>34</v>
      </c>
      <c r="D86" s="110">
        <v>10</v>
      </c>
      <c r="E86" s="129"/>
      <c r="F86" s="130">
        <f>S_A_45[[#This Row],[CANT]]*S_A_45[[#This Row],[PRECIO UNITARIO ANTES IVA]]</f>
        <v>0</v>
      </c>
      <c r="G86" s="131">
        <f>ROUND((S_A_45[[#This Row],[PRECIO UNITARIO ANTES IVA]]*$G$2),0)</f>
        <v>0</v>
      </c>
      <c r="H86" s="131">
        <f>+S_A_45[[#This Row],[PRECIO UNITARIO IVA INCLUIDO]]*S_A_45[[#This Row],[CANT]]</f>
        <v>0</v>
      </c>
    </row>
    <row r="87" spans="1:8" x14ac:dyDescent="0.25">
      <c r="A87" s="132"/>
      <c r="B87" s="122" t="s">
        <v>116</v>
      </c>
      <c r="C87" s="138"/>
      <c r="D87" s="133"/>
      <c r="E87" s="134"/>
      <c r="F87" s="135"/>
      <c r="G87" s="136"/>
      <c r="H87" s="136"/>
    </row>
    <row r="88" spans="1:8" ht="71.25" x14ac:dyDescent="0.25">
      <c r="A88" s="107">
        <v>80</v>
      </c>
      <c r="B88" s="111" t="s">
        <v>117</v>
      </c>
      <c r="C88" s="109" t="s">
        <v>34</v>
      </c>
      <c r="D88" s="110">
        <v>200</v>
      </c>
      <c r="E88" s="129"/>
      <c r="F88" s="130">
        <f>S_A_45[[#This Row],[CANT]]*S_A_45[[#This Row],[PRECIO UNITARIO ANTES IVA]]</f>
        <v>0</v>
      </c>
      <c r="G88" s="131">
        <f>ROUND((S_A_45[[#This Row],[PRECIO UNITARIO ANTES IVA]]*$G$2),0)</f>
        <v>0</v>
      </c>
      <c r="H88" s="131">
        <f>+S_A_45[[#This Row],[PRECIO UNITARIO IVA INCLUIDO]]*S_A_45[[#This Row],[CANT]]</f>
        <v>0</v>
      </c>
    </row>
    <row r="89" spans="1:8" ht="85.5" x14ac:dyDescent="0.25">
      <c r="A89" s="107">
        <v>81</v>
      </c>
      <c r="B89" s="108" t="s">
        <v>118</v>
      </c>
      <c r="C89" s="109" t="s">
        <v>34</v>
      </c>
      <c r="D89" s="112">
        <v>100</v>
      </c>
      <c r="E89" s="129"/>
      <c r="F89" s="130">
        <f>S_A_45[[#This Row],[CANT]]*S_A_45[[#This Row],[PRECIO UNITARIO ANTES IVA]]</f>
        <v>0</v>
      </c>
      <c r="G89" s="131">
        <f>ROUND((S_A_45[[#This Row],[PRECIO UNITARIO ANTES IVA]]*$G$2),0)</f>
        <v>0</v>
      </c>
      <c r="H89" s="131">
        <f>+S_A_45[[#This Row],[PRECIO UNITARIO IVA INCLUIDO]]*S_A_45[[#This Row],[CANT]]</f>
        <v>0</v>
      </c>
    </row>
    <row r="90" spans="1:8" x14ac:dyDescent="0.25">
      <c r="A90" s="107">
        <v>82</v>
      </c>
      <c r="B90" s="108" t="s">
        <v>119</v>
      </c>
      <c r="C90" s="109" t="s">
        <v>34</v>
      </c>
      <c r="D90" s="110">
        <v>5</v>
      </c>
      <c r="E90" s="129"/>
      <c r="F90" s="130">
        <f>S_A_45[[#This Row],[CANT]]*S_A_45[[#This Row],[PRECIO UNITARIO ANTES IVA]]</f>
        <v>0</v>
      </c>
      <c r="G90" s="131">
        <f>ROUND((S_A_45[[#This Row],[PRECIO UNITARIO ANTES IVA]]*$G$2),0)</f>
        <v>0</v>
      </c>
      <c r="H90" s="131">
        <f>+S_A_45[[#This Row],[PRECIO UNITARIO IVA INCLUIDO]]*S_A_45[[#This Row],[CANT]]</f>
        <v>0</v>
      </c>
    </row>
    <row r="91" spans="1:8" x14ac:dyDescent="0.25">
      <c r="A91" s="107">
        <v>83</v>
      </c>
      <c r="B91" s="108" t="s">
        <v>120</v>
      </c>
      <c r="C91" s="109" t="s">
        <v>34</v>
      </c>
      <c r="D91" s="110">
        <v>10</v>
      </c>
      <c r="E91" s="129"/>
      <c r="F91" s="130">
        <f>S_A_45[[#This Row],[CANT]]*S_A_45[[#This Row],[PRECIO UNITARIO ANTES IVA]]</f>
        <v>0</v>
      </c>
      <c r="G91" s="131">
        <f>ROUND((S_A_45[[#This Row],[PRECIO UNITARIO ANTES IVA]]*$G$2),0)</f>
        <v>0</v>
      </c>
      <c r="H91" s="131">
        <f>+S_A_45[[#This Row],[PRECIO UNITARIO IVA INCLUIDO]]*S_A_45[[#This Row],[CANT]]</f>
        <v>0</v>
      </c>
    </row>
    <row r="92" spans="1:8" x14ac:dyDescent="0.25">
      <c r="A92" s="107">
        <v>84</v>
      </c>
      <c r="B92" s="108" t="s">
        <v>121</v>
      </c>
      <c r="C92" s="109" t="s">
        <v>34</v>
      </c>
      <c r="D92" s="110">
        <v>5</v>
      </c>
      <c r="E92" s="129"/>
      <c r="F92" s="130">
        <f>S_A_45[[#This Row],[CANT]]*S_A_45[[#This Row],[PRECIO UNITARIO ANTES IVA]]</f>
        <v>0</v>
      </c>
      <c r="G92" s="131">
        <f>ROUND((S_A_45[[#This Row],[PRECIO UNITARIO ANTES IVA]]*$G$2),0)</f>
        <v>0</v>
      </c>
      <c r="H92" s="131">
        <f>+S_A_45[[#This Row],[PRECIO UNITARIO IVA INCLUIDO]]*S_A_45[[#This Row],[CANT]]</f>
        <v>0</v>
      </c>
    </row>
    <row r="93" spans="1:8" x14ac:dyDescent="0.25">
      <c r="A93" s="132"/>
      <c r="B93" s="122" t="s">
        <v>122</v>
      </c>
      <c r="C93" s="138"/>
      <c r="D93" s="133"/>
      <c r="E93" s="134"/>
      <c r="F93" s="135"/>
      <c r="G93" s="136"/>
      <c r="H93" s="136"/>
    </row>
    <row r="94" spans="1:8" x14ac:dyDescent="0.25">
      <c r="A94" s="107">
        <v>85</v>
      </c>
      <c r="B94" s="108" t="s">
        <v>123</v>
      </c>
      <c r="C94" s="109" t="s">
        <v>34</v>
      </c>
      <c r="D94" s="110">
        <v>2</v>
      </c>
      <c r="E94" s="129"/>
      <c r="F94" s="130">
        <f>S_A_45[[#This Row],[CANT]]*S_A_45[[#This Row],[PRECIO UNITARIO ANTES IVA]]</f>
        <v>0</v>
      </c>
      <c r="G94" s="131">
        <f>ROUND((S_A_45[[#This Row],[PRECIO UNITARIO ANTES IVA]]*$G$2),0)</f>
        <v>0</v>
      </c>
      <c r="H94" s="131">
        <f>+S_A_45[[#This Row],[PRECIO UNITARIO IVA INCLUIDO]]*S_A_45[[#This Row],[CANT]]</f>
        <v>0</v>
      </c>
    </row>
    <row r="95" spans="1:8" x14ac:dyDescent="0.25">
      <c r="A95" s="107">
        <v>86</v>
      </c>
      <c r="B95" s="108" t="s">
        <v>124</v>
      </c>
      <c r="C95" s="109" t="s">
        <v>34</v>
      </c>
      <c r="D95" s="110">
        <v>2</v>
      </c>
      <c r="E95" s="129"/>
      <c r="F95" s="130">
        <f>S_A_45[[#This Row],[CANT]]*S_A_45[[#This Row],[PRECIO UNITARIO ANTES IVA]]</f>
        <v>0</v>
      </c>
      <c r="G95" s="131">
        <f>ROUND((S_A_45[[#This Row],[PRECIO UNITARIO ANTES IVA]]*$G$2),0)</f>
        <v>0</v>
      </c>
      <c r="H95" s="131">
        <f>+S_A_45[[#This Row],[PRECIO UNITARIO IVA INCLUIDO]]*S_A_45[[#This Row],[CANT]]</f>
        <v>0</v>
      </c>
    </row>
    <row r="96" spans="1:8" x14ac:dyDescent="0.25">
      <c r="A96" s="107">
        <v>87</v>
      </c>
      <c r="B96" s="108" t="s">
        <v>125</v>
      </c>
      <c r="C96" s="109" t="s">
        <v>34</v>
      </c>
      <c r="D96" s="110">
        <v>1</v>
      </c>
      <c r="E96" s="129"/>
      <c r="F96" s="130">
        <f>S_A_45[[#This Row],[CANT]]*S_A_45[[#This Row],[PRECIO UNITARIO ANTES IVA]]</f>
        <v>0</v>
      </c>
      <c r="G96" s="131">
        <f>ROUND((S_A_45[[#This Row],[PRECIO UNITARIO ANTES IVA]]*$G$2),0)</f>
        <v>0</v>
      </c>
      <c r="H96" s="131">
        <f>+S_A_45[[#This Row],[PRECIO UNITARIO IVA INCLUIDO]]*S_A_45[[#This Row],[CANT]]</f>
        <v>0</v>
      </c>
    </row>
    <row r="97" spans="1:8" x14ac:dyDescent="0.25">
      <c r="A97" s="107">
        <v>88</v>
      </c>
      <c r="B97" s="108" t="s">
        <v>126</v>
      </c>
      <c r="C97" s="109" t="s">
        <v>34</v>
      </c>
      <c r="D97" s="110">
        <v>10</v>
      </c>
      <c r="E97" s="129"/>
      <c r="F97" s="130">
        <f>S_A_45[[#This Row],[CANT]]*S_A_45[[#This Row],[PRECIO UNITARIO ANTES IVA]]</f>
        <v>0</v>
      </c>
      <c r="G97" s="131">
        <f>ROUND((S_A_45[[#This Row],[PRECIO UNITARIO ANTES IVA]]*$G$2),0)</f>
        <v>0</v>
      </c>
      <c r="H97" s="131">
        <f>+S_A_45[[#This Row],[PRECIO UNITARIO IVA INCLUIDO]]*S_A_45[[#This Row],[CANT]]</f>
        <v>0</v>
      </c>
    </row>
    <row r="98" spans="1:8" x14ac:dyDescent="0.25">
      <c r="A98" s="107">
        <v>89</v>
      </c>
      <c r="B98" s="108" t="s">
        <v>127</v>
      </c>
      <c r="C98" s="109" t="s">
        <v>34</v>
      </c>
      <c r="D98" s="110">
        <v>10</v>
      </c>
      <c r="E98" s="129"/>
      <c r="F98" s="130">
        <f>S_A_45[[#This Row],[CANT]]*S_A_45[[#This Row],[PRECIO UNITARIO ANTES IVA]]</f>
        <v>0</v>
      </c>
      <c r="G98" s="131">
        <f>ROUND((S_A_45[[#This Row],[PRECIO UNITARIO ANTES IVA]]*$G$2),0)</f>
        <v>0</v>
      </c>
      <c r="H98" s="131">
        <f>+S_A_45[[#This Row],[PRECIO UNITARIO IVA INCLUIDO]]*S_A_45[[#This Row],[CANT]]</f>
        <v>0</v>
      </c>
    </row>
    <row r="99" spans="1:8" x14ac:dyDescent="0.25">
      <c r="A99" s="107">
        <v>90</v>
      </c>
      <c r="B99" s="108" t="s">
        <v>128</v>
      </c>
      <c r="C99" s="109" t="s">
        <v>34</v>
      </c>
      <c r="D99" s="110">
        <v>10</v>
      </c>
      <c r="E99" s="129"/>
      <c r="F99" s="130">
        <f>S_A_45[[#This Row],[CANT]]*S_A_45[[#This Row],[PRECIO UNITARIO ANTES IVA]]</f>
        <v>0</v>
      </c>
      <c r="G99" s="131">
        <f>ROUND((S_A_45[[#This Row],[PRECIO UNITARIO ANTES IVA]]*$G$2),0)</f>
        <v>0</v>
      </c>
      <c r="H99" s="131">
        <f>+S_A_45[[#This Row],[PRECIO UNITARIO IVA INCLUIDO]]*S_A_45[[#This Row],[CANT]]</f>
        <v>0</v>
      </c>
    </row>
    <row r="100" spans="1:8" x14ac:dyDescent="0.25">
      <c r="A100" s="107">
        <v>91</v>
      </c>
      <c r="B100" s="108" t="s">
        <v>129</v>
      </c>
      <c r="C100" s="109" t="s">
        <v>34</v>
      </c>
      <c r="D100" s="110">
        <v>10</v>
      </c>
      <c r="E100" s="129"/>
      <c r="F100" s="130">
        <f>S_A_45[[#This Row],[CANT]]*S_A_45[[#This Row],[PRECIO UNITARIO ANTES IVA]]</f>
        <v>0</v>
      </c>
      <c r="G100" s="131">
        <f>ROUND((S_A_45[[#This Row],[PRECIO UNITARIO ANTES IVA]]*$G$2),0)</f>
        <v>0</v>
      </c>
      <c r="H100" s="131">
        <f>+S_A_45[[#This Row],[PRECIO UNITARIO IVA INCLUIDO]]*S_A_45[[#This Row],[CANT]]</f>
        <v>0</v>
      </c>
    </row>
    <row r="101" spans="1:8" x14ac:dyDescent="0.25">
      <c r="A101" s="107">
        <v>92</v>
      </c>
      <c r="B101" s="108" t="s">
        <v>130</v>
      </c>
      <c r="C101" s="109" t="s">
        <v>34</v>
      </c>
      <c r="D101" s="110">
        <v>20</v>
      </c>
      <c r="E101" s="129"/>
      <c r="F101" s="130">
        <f>S_A_45[[#This Row],[CANT]]*S_A_45[[#This Row],[PRECIO UNITARIO ANTES IVA]]</f>
        <v>0</v>
      </c>
      <c r="G101" s="131">
        <f>ROUND((S_A_45[[#This Row],[PRECIO UNITARIO ANTES IVA]]*$G$2),0)</f>
        <v>0</v>
      </c>
      <c r="H101" s="131">
        <f>+S_A_45[[#This Row],[PRECIO UNITARIO IVA INCLUIDO]]*S_A_45[[#This Row],[CANT]]</f>
        <v>0</v>
      </c>
    </row>
    <row r="102" spans="1:8" x14ac:dyDescent="0.25">
      <c r="A102" s="107">
        <v>93</v>
      </c>
      <c r="B102" s="108" t="s">
        <v>131</v>
      </c>
      <c r="C102" s="109" t="s">
        <v>34</v>
      </c>
      <c r="D102" s="110">
        <v>5</v>
      </c>
      <c r="E102" s="129"/>
      <c r="F102" s="130">
        <f>S_A_45[[#This Row],[CANT]]*S_A_45[[#This Row],[PRECIO UNITARIO ANTES IVA]]</f>
        <v>0</v>
      </c>
      <c r="G102" s="131">
        <f>ROUND((S_A_45[[#This Row],[PRECIO UNITARIO ANTES IVA]]*$G$2),0)</f>
        <v>0</v>
      </c>
      <c r="H102" s="131">
        <f>+S_A_45[[#This Row],[PRECIO UNITARIO IVA INCLUIDO]]*S_A_45[[#This Row],[CANT]]</f>
        <v>0</v>
      </c>
    </row>
    <row r="103" spans="1:8" ht="213.75" x14ac:dyDescent="0.25">
      <c r="A103" s="107">
        <v>94</v>
      </c>
      <c r="B103" s="111" t="s">
        <v>132</v>
      </c>
      <c r="C103" s="109" t="s">
        <v>34</v>
      </c>
      <c r="D103" s="110">
        <v>2</v>
      </c>
      <c r="E103" s="129"/>
      <c r="F103" s="130">
        <f>S_A_45[[#This Row],[CANT]]*S_A_45[[#This Row],[PRECIO UNITARIO ANTES IVA]]</f>
        <v>0</v>
      </c>
      <c r="G103" s="131">
        <f>ROUND((S_A_45[[#This Row],[PRECIO UNITARIO ANTES IVA]]*$G$2),0)</f>
        <v>0</v>
      </c>
      <c r="H103" s="131">
        <f>+S_A_45[[#This Row],[PRECIO UNITARIO IVA INCLUIDO]]*S_A_45[[#This Row],[CANT]]</f>
        <v>0</v>
      </c>
    </row>
    <row r="104" spans="1:8" x14ac:dyDescent="0.25">
      <c r="A104" s="107">
        <v>95</v>
      </c>
      <c r="B104" s="108" t="s">
        <v>133</v>
      </c>
      <c r="C104" s="109" t="s">
        <v>34</v>
      </c>
      <c r="D104" s="110">
        <v>20</v>
      </c>
      <c r="E104" s="129"/>
      <c r="F104" s="130">
        <f>S_A_45[[#This Row],[CANT]]*S_A_45[[#This Row],[PRECIO UNITARIO ANTES IVA]]</f>
        <v>0</v>
      </c>
      <c r="G104" s="131">
        <f>ROUND((S_A_45[[#This Row],[PRECIO UNITARIO ANTES IVA]]*$G$2),0)</f>
        <v>0</v>
      </c>
      <c r="H104" s="131">
        <f>+S_A_45[[#This Row],[PRECIO UNITARIO IVA INCLUIDO]]*S_A_45[[#This Row],[CANT]]</f>
        <v>0</v>
      </c>
    </row>
    <row r="105" spans="1:8" x14ac:dyDescent="0.25">
      <c r="A105" s="107">
        <v>96</v>
      </c>
      <c r="B105" s="108" t="s">
        <v>134</v>
      </c>
      <c r="C105" s="109" t="s">
        <v>34</v>
      </c>
      <c r="D105" s="110">
        <v>300</v>
      </c>
      <c r="E105" s="129"/>
      <c r="F105" s="130">
        <f>S_A_45[[#This Row],[CANT]]*S_A_45[[#This Row],[PRECIO UNITARIO ANTES IVA]]</f>
        <v>0</v>
      </c>
      <c r="G105" s="131">
        <f>ROUND((S_A_45[[#This Row],[PRECIO UNITARIO ANTES IVA]]*$G$2),0)</f>
        <v>0</v>
      </c>
      <c r="H105" s="131">
        <f>+S_A_45[[#This Row],[PRECIO UNITARIO IVA INCLUIDO]]*S_A_45[[#This Row],[CANT]]</f>
        <v>0</v>
      </c>
    </row>
    <row r="106" spans="1:8" x14ac:dyDescent="0.25">
      <c r="A106" s="107">
        <v>97</v>
      </c>
      <c r="B106" s="108" t="s">
        <v>135</v>
      </c>
      <c r="C106" s="109" t="s">
        <v>34</v>
      </c>
      <c r="D106" s="112">
        <v>50</v>
      </c>
      <c r="E106" s="129"/>
      <c r="F106" s="130">
        <f>S_A_45[[#This Row],[CANT]]*S_A_45[[#This Row],[PRECIO UNITARIO ANTES IVA]]</f>
        <v>0</v>
      </c>
      <c r="G106" s="131">
        <f>ROUND((S_A_45[[#This Row],[PRECIO UNITARIO ANTES IVA]]*$G$2),0)</f>
        <v>0</v>
      </c>
      <c r="H106" s="131">
        <f>+S_A_45[[#This Row],[PRECIO UNITARIO IVA INCLUIDO]]*S_A_45[[#This Row],[CANT]]</f>
        <v>0</v>
      </c>
    </row>
    <row r="107" spans="1:8" x14ac:dyDescent="0.25">
      <c r="A107" s="107">
        <v>98</v>
      </c>
      <c r="B107" s="108" t="s">
        <v>136</v>
      </c>
      <c r="C107" s="109" t="s">
        <v>34</v>
      </c>
      <c r="D107" s="110">
        <v>10</v>
      </c>
      <c r="E107" s="129"/>
      <c r="F107" s="130">
        <f>S_A_45[[#This Row],[CANT]]*S_A_45[[#This Row],[PRECIO UNITARIO ANTES IVA]]</f>
        <v>0</v>
      </c>
      <c r="G107" s="131">
        <f>ROUND((S_A_45[[#This Row],[PRECIO UNITARIO ANTES IVA]]*$G$2),0)</f>
        <v>0</v>
      </c>
      <c r="H107" s="131">
        <f>+S_A_45[[#This Row],[PRECIO UNITARIO IVA INCLUIDO]]*S_A_45[[#This Row],[CANT]]</f>
        <v>0</v>
      </c>
    </row>
    <row r="108" spans="1:8" x14ac:dyDescent="0.25">
      <c r="A108" s="107">
        <v>99</v>
      </c>
      <c r="B108" s="108" t="s">
        <v>137</v>
      </c>
      <c r="C108" s="109" t="s">
        <v>34</v>
      </c>
      <c r="D108" s="110">
        <v>10</v>
      </c>
      <c r="E108" s="129"/>
      <c r="F108" s="130">
        <f>S_A_45[[#This Row],[CANT]]*S_A_45[[#This Row],[PRECIO UNITARIO ANTES IVA]]</f>
        <v>0</v>
      </c>
      <c r="G108" s="131">
        <f>ROUND((S_A_45[[#This Row],[PRECIO UNITARIO ANTES IVA]]*$G$2),0)</f>
        <v>0</v>
      </c>
      <c r="H108" s="131">
        <f>+S_A_45[[#This Row],[PRECIO UNITARIO IVA INCLUIDO]]*S_A_45[[#This Row],[CANT]]</f>
        <v>0</v>
      </c>
    </row>
    <row r="109" spans="1:8" x14ac:dyDescent="0.25">
      <c r="A109" s="107">
        <v>100</v>
      </c>
      <c r="B109" s="108" t="s">
        <v>138</v>
      </c>
      <c r="C109" s="109" t="s">
        <v>34</v>
      </c>
      <c r="D109" s="110">
        <v>50</v>
      </c>
      <c r="E109" s="129"/>
      <c r="F109" s="130">
        <f>S_A_45[[#This Row],[CANT]]*S_A_45[[#This Row],[PRECIO UNITARIO ANTES IVA]]</f>
        <v>0</v>
      </c>
      <c r="G109" s="131">
        <f>ROUND((S_A_45[[#This Row],[PRECIO UNITARIO ANTES IVA]]*$G$2),0)</f>
        <v>0</v>
      </c>
      <c r="H109" s="131">
        <f>+S_A_45[[#This Row],[PRECIO UNITARIO IVA INCLUIDO]]*S_A_45[[#This Row],[CANT]]</f>
        <v>0</v>
      </c>
    </row>
    <row r="110" spans="1:8" ht="42.75" x14ac:dyDescent="0.25">
      <c r="A110" s="107">
        <v>101</v>
      </c>
      <c r="B110" s="111" t="s">
        <v>139</v>
      </c>
      <c r="C110" s="109" t="s">
        <v>34</v>
      </c>
      <c r="D110" s="110">
        <v>130</v>
      </c>
      <c r="E110" s="129"/>
      <c r="F110" s="130">
        <f>S_A_45[[#This Row],[CANT]]*S_A_45[[#This Row],[PRECIO UNITARIO ANTES IVA]]</f>
        <v>0</v>
      </c>
      <c r="G110" s="131">
        <f>ROUND((S_A_45[[#This Row],[PRECIO UNITARIO ANTES IVA]]*$G$2),0)</f>
        <v>0</v>
      </c>
      <c r="H110" s="131">
        <f>+S_A_45[[#This Row],[PRECIO UNITARIO IVA INCLUIDO]]*S_A_45[[#This Row],[CANT]]</f>
        <v>0</v>
      </c>
    </row>
    <row r="111" spans="1:8" x14ac:dyDescent="0.25">
      <c r="A111" s="107">
        <v>102</v>
      </c>
      <c r="B111" s="108" t="s">
        <v>140</v>
      </c>
      <c r="C111" s="109" t="s">
        <v>34</v>
      </c>
      <c r="D111" s="110">
        <v>1</v>
      </c>
      <c r="E111" s="129"/>
      <c r="F111" s="130">
        <f>S_A_45[[#This Row],[CANT]]*S_A_45[[#This Row],[PRECIO UNITARIO ANTES IVA]]</f>
        <v>0</v>
      </c>
      <c r="G111" s="131">
        <f>ROUND((S_A_45[[#This Row],[PRECIO UNITARIO ANTES IVA]]*$G$2),0)</f>
        <v>0</v>
      </c>
      <c r="H111" s="131">
        <f>+S_A_45[[#This Row],[PRECIO UNITARIO IVA INCLUIDO]]*S_A_45[[#This Row],[CANT]]</f>
        <v>0</v>
      </c>
    </row>
    <row r="112" spans="1:8" ht="28.5" x14ac:dyDescent="0.25">
      <c r="A112" s="107">
        <v>103</v>
      </c>
      <c r="B112" s="111" t="s">
        <v>141</v>
      </c>
      <c r="C112" s="109" t="s">
        <v>34</v>
      </c>
      <c r="D112" s="119">
        <v>3</v>
      </c>
      <c r="E112" s="129"/>
      <c r="F112" s="130">
        <f>S_A_45[[#This Row],[CANT]]*S_A_45[[#This Row],[PRECIO UNITARIO ANTES IVA]]</f>
        <v>0</v>
      </c>
      <c r="G112" s="131">
        <f>ROUND((S_A_45[[#This Row],[PRECIO UNITARIO ANTES IVA]]*$G$2),0)</f>
        <v>0</v>
      </c>
      <c r="H112" s="131">
        <f>+S_A_45[[#This Row],[PRECIO UNITARIO IVA INCLUIDO]]*S_A_45[[#This Row],[CANT]]</f>
        <v>0</v>
      </c>
    </row>
    <row r="113" spans="1:8" ht="15" customHeight="1" x14ac:dyDescent="0.25">
      <c r="A113" s="145" t="s">
        <v>24</v>
      </c>
      <c r="B113" s="146"/>
      <c r="C113" s="146"/>
      <c r="D113" s="146"/>
      <c r="E113" s="147">
        <f>SUBTOTAL(109,S_A_45[VALOR TOTAL ANTES DE IVA])</f>
        <v>0</v>
      </c>
      <c r="F113" s="148"/>
      <c r="G113" s="139">
        <f>SUBTOTAL(109,S_A_45[PRECIO UNITARIO IVA INCLUIDO])</f>
        <v>0</v>
      </c>
      <c r="H113" s="139">
        <f>SUBTOTAL(109,S_A_45[PRECIO TOTAL IVA INCLUIDO])</f>
        <v>0</v>
      </c>
    </row>
    <row r="138" ht="15.75" customHeight="1" x14ac:dyDescent="0.25"/>
  </sheetData>
  <mergeCells count="3">
    <mergeCell ref="A113:D113"/>
    <mergeCell ref="E113:F113"/>
    <mergeCell ref="A1:F1"/>
  </mergeCells>
  <pageMargins left="0.7" right="0.7" top="0.75" bottom="0.75" header="0.3" footer="0.3"/>
  <pageSetup orientation="portrait" horizontalDpi="4294967293" verticalDpi="0"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showGridLines="0" topLeftCell="A4" zoomScaleNormal="100" workbookViewId="0">
      <selection activeCell="D29" sqref="D29:E29"/>
    </sheetView>
  </sheetViews>
  <sheetFormatPr baseColWidth="10" defaultColWidth="11.42578125" defaultRowHeight="15" x14ac:dyDescent="0.25"/>
  <cols>
    <col min="1" max="1" width="8.5703125" customWidth="1"/>
    <col min="2" max="2" width="71.7109375" customWidth="1"/>
    <col min="4" max="4" width="14.42578125" style="13" customWidth="1"/>
    <col min="5" max="5" width="17.42578125" style="13" customWidth="1"/>
    <col min="7" max="7" width="14.140625" customWidth="1"/>
    <col min="8" max="8" width="26.5703125" customWidth="1"/>
    <col min="9" max="9" width="13.7109375" customWidth="1"/>
  </cols>
  <sheetData>
    <row r="1" spans="1:5" ht="39.75" customHeight="1" x14ac:dyDescent="0.25">
      <c r="A1" s="141"/>
      <c r="B1" s="141"/>
      <c r="C1" s="141"/>
      <c r="D1" s="141"/>
      <c r="E1" s="141"/>
    </row>
    <row r="2" spans="1:5" x14ac:dyDescent="0.25">
      <c r="A2" s="142"/>
      <c r="B2" s="142"/>
      <c r="C2" s="142"/>
      <c r="D2" s="142"/>
      <c r="E2" s="142"/>
    </row>
    <row r="4" spans="1:5" x14ac:dyDescent="0.25">
      <c r="A4" s="3"/>
    </row>
    <row r="6" spans="1:5" ht="28.5" customHeight="1" x14ac:dyDescent="0.25">
      <c r="A6" s="143"/>
      <c r="B6" s="143"/>
    </row>
    <row r="7" spans="1:5" ht="44.25" customHeight="1" x14ac:dyDescent="0.25">
      <c r="A7" s="144"/>
      <c r="B7" s="144"/>
      <c r="C7" s="144"/>
      <c r="D7" s="144"/>
    </row>
    <row r="8" spans="1:5" ht="23.25" customHeight="1" x14ac:dyDescent="0.25">
      <c r="A8" s="143"/>
      <c r="B8" s="143"/>
    </row>
    <row r="11" spans="1:5" x14ac:dyDescent="0.25">
      <c r="A11" s="2"/>
    </row>
    <row r="14" spans="1:5" ht="15" customHeight="1" x14ac:dyDescent="0.25">
      <c r="A14" s="140"/>
      <c r="B14" s="140"/>
      <c r="C14" s="140"/>
      <c r="D14" s="140"/>
      <c r="E14" s="140"/>
    </row>
    <row r="15" spans="1:5" x14ac:dyDescent="0.25">
      <c r="A15" s="140"/>
      <c r="B15" s="140"/>
      <c r="C15" s="140"/>
      <c r="D15" s="140"/>
      <c r="E15" s="140"/>
    </row>
    <row r="16" spans="1:5" ht="18" customHeight="1" x14ac:dyDescent="0.25">
      <c r="A16" s="140"/>
      <c r="B16" s="140"/>
      <c r="C16" s="140"/>
      <c r="D16" s="140"/>
      <c r="E16" s="140"/>
    </row>
    <row r="17" spans="1:7" ht="29.25" customHeight="1" x14ac:dyDescent="0.25">
      <c r="A17" s="140"/>
      <c r="B17" s="140"/>
      <c r="C17" s="140"/>
      <c r="D17" s="140"/>
      <c r="E17" s="140"/>
    </row>
    <row r="18" spans="1:7" x14ac:dyDescent="0.25">
      <c r="A18" s="140"/>
      <c r="B18" s="140"/>
      <c r="C18" s="140"/>
      <c r="D18" s="140"/>
      <c r="E18" s="140"/>
    </row>
    <row r="19" spans="1:7" ht="30" customHeight="1" x14ac:dyDescent="0.25"/>
    <row r="20" spans="1:7" ht="45" x14ac:dyDescent="0.25">
      <c r="A20" s="14" t="s">
        <v>0</v>
      </c>
      <c r="B20" s="23" t="s">
        <v>142</v>
      </c>
      <c r="C20" s="23" t="s">
        <v>27</v>
      </c>
      <c r="D20" s="15" t="s">
        <v>28</v>
      </c>
      <c r="E20" s="15" t="s">
        <v>29</v>
      </c>
    </row>
    <row r="21" spans="1:7" x14ac:dyDescent="0.25">
      <c r="A21" s="24"/>
      <c r="B21" s="25"/>
      <c r="C21" s="26"/>
      <c r="D21" s="22">
        <v>0</v>
      </c>
      <c r="E21" s="17">
        <f>S_A_4[[#This Row],[CANT]]*S_A_4[[#This Row],[PRECIO UNITARIO ANTES IVA]]</f>
        <v>0</v>
      </c>
    </row>
    <row r="22" spans="1:7" x14ac:dyDescent="0.25">
      <c r="A22" s="21"/>
      <c r="B22" s="25"/>
      <c r="C22" s="26"/>
      <c r="D22" s="22">
        <v>0</v>
      </c>
      <c r="E22" s="17">
        <f>S_A_4[[#This Row],[CANT]]*S_A_4[[#This Row],[PRECIO UNITARIO ANTES IVA]]</f>
        <v>0</v>
      </c>
    </row>
    <row r="23" spans="1:7" x14ac:dyDescent="0.25">
      <c r="A23" s="21"/>
      <c r="B23" s="25"/>
      <c r="C23" s="26"/>
      <c r="D23" s="22">
        <v>0</v>
      </c>
      <c r="E23" s="17">
        <f>S_A_4[[#This Row],[CANT]]*S_A_4[[#This Row],[PRECIO UNITARIO ANTES IVA]]</f>
        <v>0</v>
      </c>
      <c r="G23" s="1"/>
    </row>
    <row r="24" spans="1:7" x14ac:dyDescent="0.25">
      <c r="A24" s="21"/>
      <c r="B24" s="25"/>
      <c r="C24" s="26"/>
      <c r="D24" s="22">
        <v>0</v>
      </c>
      <c r="E24" s="17">
        <f>S_A_4[[#This Row],[CANT]]*S_A_4[[#This Row],[PRECIO UNITARIO ANTES IVA]]</f>
        <v>0</v>
      </c>
    </row>
    <row r="25" spans="1:7" x14ac:dyDescent="0.25">
      <c r="A25" s="21"/>
      <c r="B25" s="25"/>
      <c r="C25" s="26"/>
      <c r="D25" s="22">
        <v>0</v>
      </c>
      <c r="E25" s="17">
        <f>S_A_4[[#This Row],[CANT]]*S_A_4[[#This Row],[PRECIO UNITARIO ANTES IVA]]</f>
        <v>0</v>
      </c>
    </row>
    <row r="26" spans="1:7" x14ac:dyDescent="0.25">
      <c r="A26" s="21"/>
      <c r="B26" s="25"/>
      <c r="C26" s="26"/>
      <c r="D26" s="22">
        <v>0</v>
      </c>
      <c r="E26" s="17">
        <f>S_A_4[[#This Row],[CANT]]*S_A_4[[#This Row],[PRECIO UNITARIO ANTES IVA]]</f>
        <v>0</v>
      </c>
    </row>
    <row r="27" spans="1:7" x14ac:dyDescent="0.25">
      <c r="A27" s="21"/>
      <c r="B27" s="25"/>
      <c r="C27" s="26"/>
      <c r="D27" s="22">
        <v>0</v>
      </c>
      <c r="E27" s="17">
        <f>S_A_4[[#This Row],[CANT]]*S_A_4[[#This Row],[PRECIO UNITARIO ANTES IVA]]</f>
        <v>0</v>
      </c>
    </row>
    <row r="28" spans="1:7" x14ac:dyDescent="0.25">
      <c r="A28" s="21"/>
      <c r="B28" s="25"/>
      <c r="C28" s="26"/>
      <c r="D28" s="22">
        <v>0</v>
      </c>
      <c r="E28" s="17">
        <f>S_A_4[[#This Row],[CANT]]*S_A_4[[#This Row],[PRECIO UNITARIO ANTES IVA]]</f>
        <v>0</v>
      </c>
    </row>
    <row r="29" spans="1:7" ht="15" customHeight="1" x14ac:dyDescent="0.25">
      <c r="A29" s="145" t="s">
        <v>143</v>
      </c>
      <c r="B29" s="146"/>
      <c r="C29" s="146"/>
      <c r="D29" s="150">
        <f>SUBTOTAL(109,S_A_4[VALOR TOTAL ANTES DE IVA])</f>
        <v>0</v>
      </c>
      <c r="E29" s="151"/>
    </row>
    <row r="30" spans="1:7" ht="15" customHeight="1" x14ac:dyDescent="0.25">
      <c r="A30" s="145" t="s">
        <v>144</v>
      </c>
      <c r="B30" s="149"/>
      <c r="C30" s="149"/>
      <c r="D30" s="18">
        <v>0.12</v>
      </c>
      <c r="E30" s="19">
        <f>D29*D30</f>
        <v>0</v>
      </c>
    </row>
    <row r="31" spans="1:7" ht="15" customHeight="1" x14ac:dyDescent="0.25">
      <c r="A31" s="145" t="s">
        <v>145</v>
      </c>
      <c r="B31" s="149"/>
      <c r="C31" s="149"/>
      <c r="D31" s="18">
        <v>0.05</v>
      </c>
      <c r="E31" s="19">
        <f>E30*D31</f>
        <v>0</v>
      </c>
    </row>
    <row r="32" spans="1:7" ht="15" customHeight="1" x14ac:dyDescent="0.25">
      <c r="A32" s="145" t="s">
        <v>146</v>
      </c>
      <c r="B32" s="149"/>
      <c r="C32" s="149"/>
      <c r="D32" s="28"/>
      <c r="E32" s="27">
        <f>SUM(E26:E28)</f>
        <v>0</v>
      </c>
    </row>
    <row r="33" spans="1:5" ht="15" customHeight="1" x14ac:dyDescent="0.25">
      <c r="A33" s="145" t="s">
        <v>147</v>
      </c>
      <c r="B33" s="149"/>
      <c r="C33" s="149"/>
      <c r="D33" s="20">
        <v>0.19</v>
      </c>
      <c r="E33" s="19">
        <f>+E32*D33</f>
        <v>0</v>
      </c>
    </row>
    <row r="34" spans="1:5" ht="15" customHeight="1" x14ac:dyDescent="0.25">
      <c r="A34" s="145" t="s">
        <v>148</v>
      </c>
      <c r="B34" s="149"/>
      <c r="C34" s="149"/>
      <c r="D34" s="150">
        <f>SUM(E29:E33)</f>
        <v>0</v>
      </c>
      <c r="E34" s="151"/>
    </row>
  </sheetData>
  <mergeCells count="14">
    <mergeCell ref="A34:C34"/>
    <mergeCell ref="D34:E34"/>
    <mergeCell ref="A32:C32"/>
    <mergeCell ref="A1:E1"/>
    <mergeCell ref="A2:E2"/>
    <mergeCell ref="A6:B6"/>
    <mergeCell ref="A7:D7"/>
    <mergeCell ref="A8:B8"/>
    <mergeCell ref="A14:E18"/>
    <mergeCell ref="A29:C29"/>
    <mergeCell ref="D29:E29"/>
    <mergeCell ref="A30:C30"/>
    <mergeCell ref="A31:C31"/>
    <mergeCell ref="A33:C33"/>
  </mergeCells>
  <pageMargins left="0.7" right="0.7" top="0.75" bottom="0.75" header="0.3" footer="0.3"/>
  <pageSetup orientation="portrait" horizontalDpi="4294967293" verticalDpi="0"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3"/>
  <sheetViews>
    <sheetView showGridLines="0" zoomScaleNormal="100" workbookViewId="0">
      <selection activeCell="E22" sqref="E22"/>
    </sheetView>
  </sheetViews>
  <sheetFormatPr baseColWidth="10" defaultColWidth="11.42578125" defaultRowHeight="15" x14ac:dyDescent="0.25"/>
  <cols>
    <col min="1" max="1" width="8.5703125" customWidth="1"/>
    <col min="2" max="2" width="71.7109375" customWidth="1"/>
    <col min="5" max="5" width="14.42578125" style="13" customWidth="1"/>
    <col min="6" max="6" width="17.42578125" style="13" customWidth="1"/>
    <col min="8" max="8" width="14.140625" customWidth="1"/>
    <col min="9" max="9" width="26.5703125" customWidth="1"/>
    <col min="10" max="10" width="13.7109375" customWidth="1"/>
  </cols>
  <sheetData>
    <row r="1" spans="1:6" ht="39.75" customHeight="1" x14ac:dyDescent="0.25">
      <c r="A1" s="141"/>
      <c r="B1" s="141"/>
      <c r="C1" s="141"/>
      <c r="D1" s="141"/>
      <c r="E1" s="141"/>
      <c r="F1" s="141"/>
    </row>
    <row r="2" spans="1:6" x14ac:dyDescent="0.25">
      <c r="A2" s="142"/>
      <c r="B2" s="142"/>
      <c r="C2" s="142"/>
      <c r="D2" s="142"/>
      <c r="E2" s="142"/>
      <c r="F2" s="142"/>
    </row>
    <row r="4" spans="1:6" x14ac:dyDescent="0.25">
      <c r="A4" s="3"/>
    </row>
    <row r="6" spans="1:6" ht="28.5" customHeight="1" x14ac:dyDescent="0.25">
      <c r="A6" s="143"/>
      <c r="B6" s="143"/>
    </row>
    <row r="7" spans="1:6" ht="44.25" customHeight="1" x14ac:dyDescent="0.25">
      <c r="A7" s="144"/>
      <c r="B7" s="144"/>
      <c r="C7" s="144"/>
      <c r="D7" s="144"/>
      <c r="E7" s="144"/>
    </row>
    <row r="8" spans="1:6" ht="23.25" customHeight="1" x14ac:dyDescent="0.25">
      <c r="A8" s="143"/>
      <c r="B8" s="143"/>
    </row>
    <row r="11" spans="1:6" x14ac:dyDescent="0.25">
      <c r="A11" s="2"/>
    </row>
    <row r="14" spans="1:6" ht="15" customHeight="1" x14ac:dyDescent="0.25">
      <c r="A14" s="140"/>
      <c r="B14" s="140"/>
      <c r="C14" s="140"/>
      <c r="D14" s="140"/>
      <c r="E14" s="140"/>
      <c r="F14" s="140"/>
    </row>
    <row r="15" spans="1:6" x14ac:dyDescent="0.25">
      <c r="A15" s="140"/>
      <c r="B15" s="140"/>
      <c r="C15" s="140"/>
      <c r="D15" s="140"/>
      <c r="E15" s="140"/>
      <c r="F15" s="140"/>
    </row>
    <row r="16" spans="1:6" ht="18" customHeight="1" x14ac:dyDescent="0.25">
      <c r="A16" s="140"/>
      <c r="B16" s="140"/>
      <c r="C16" s="140"/>
      <c r="D16" s="140"/>
      <c r="E16" s="140"/>
      <c r="F16" s="140"/>
    </row>
    <row r="17" spans="1:8" ht="29.25" customHeight="1" x14ac:dyDescent="0.25">
      <c r="A17" s="140"/>
      <c r="B17" s="140"/>
      <c r="C17" s="140"/>
      <c r="D17" s="140"/>
      <c r="E17" s="140"/>
      <c r="F17" s="140"/>
    </row>
    <row r="18" spans="1:8" x14ac:dyDescent="0.25">
      <c r="A18" s="140"/>
      <c r="B18" s="140"/>
      <c r="C18" s="140"/>
      <c r="D18" s="140"/>
      <c r="E18" s="140"/>
      <c r="F18" s="140"/>
    </row>
    <row r="19" spans="1:8" ht="30" customHeight="1" x14ac:dyDescent="0.25"/>
    <row r="20" spans="1:8" ht="45" x14ac:dyDescent="0.25">
      <c r="A20" s="14" t="s">
        <v>0</v>
      </c>
      <c r="B20" s="14" t="s">
        <v>142</v>
      </c>
      <c r="C20" s="14" t="s">
        <v>149</v>
      </c>
      <c r="D20" s="14" t="s">
        <v>27</v>
      </c>
      <c r="E20" s="15" t="s">
        <v>28</v>
      </c>
      <c r="F20" s="15" t="s">
        <v>29</v>
      </c>
    </row>
    <row r="21" spans="1:8" x14ac:dyDescent="0.25">
      <c r="A21" s="4">
        <v>1</v>
      </c>
      <c r="B21" s="5"/>
      <c r="C21" s="4"/>
      <c r="D21" s="4"/>
      <c r="E21" s="16">
        <v>0</v>
      </c>
      <c r="F21" s="17">
        <f>S_A[[#This Row],[CANT]]*S_A[[#This Row],[PRECIO UNITARIO ANTES IVA]]</f>
        <v>0</v>
      </c>
    </row>
    <row r="22" spans="1:8" x14ac:dyDescent="0.25">
      <c r="A22" s="6">
        <v>1.1000000000000001</v>
      </c>
      <c r="B22" s="9"/>
      <c r="C22" s="6"/>
      <c r="D22" s="8"/>
      <c r="E22" s="16">
        <v>0</v>
      </c>
      <c r="F22" s="17">
        <f>S_A[[#This Row],[CANT]]*S_A[[#This Row],[PRECIO UNITARIO ANTES IVA]]</f>
        <v>0</v>
      </c>
    </row>
    <row r="23" spans="1:8" x14ac:dyDescent="0.25">
      <c r="A23" s="6">
        <v>1.2</v>
      </c>
      <c r="B23" s="9"/>
      <c r="C23" s="6"/>
      <c r="D23" s="8"/>
      <c r="E23" s="16">
        <v>0</v>
      </c>
      <c r="F23" s="17">
        <f>S_A[[#This Row],[CANT]]*S_A[[#This Row],[PRECIO UNITARIO ANTES IVA]]</f>
        <v>0</v>
      </c>
    </row>
    <row r="24" spans="1:8" x14ac:dyDescent="0.25">
      <c r="A24" s="6">
        <v>1.3</v>
      </c>
      <c r="B24" s="9"/>
      <c r="C24" s="6"/>
      <c r="D24" s="8"/>
      <c r="E24" s="16">
        <v>0</v>
      </c>
      <c r="F24" s="17">
        <f>S_A[[#This Row],[CANT]]*S_A[[#This Row],[PRECIO UNITARIO ANTES IVA]]</f>
        <v>0</v>
      </c>
      <c r="H24" s="1"/>
    </row>
    <row r="25" spans="1:8" x14ac:dyDescent="0.25">
      <c r="A25" s="6">
        <v>1.4</v>
      </c>
      <c r="B25" s="9"/>
      <c r="C25" s="6"/>
      <c r="D25" s="8"/>
      <c r="E25" s="16">
        <v>0</v>
      </c>
      <c r="F25" s="17">
        <f>S_A[[#This Row],[CANT]]*S_A[[#This Row],[PRECIO UNITARIO ANTES IVA]]</f>
        <v>0</v>
      </c>
    </row>
    <row r="26" spans="1:8" x14ac:dyDescent="0.25">
      <c r="A26" s="6">
        <v>1.5</v>
      </c>
      <c r="B26" s="9"/>
      <c r="C26" s="6"/>
      <c r="D26" s="8"/>
      <c r="E26" s="16">
        <v>0</v>
      </c>
      <c r="F26" s="17">
        <f>S_A[[#This Row],[CANT]]*S_A[[#This Row],[PRECIO UNITARIO ANTES IVA]]</f>
        <v>0</v>
      </c>
    </row>
    <row r="27" spans="1:8" x14ac:dyDescent="0.25">
      <c r="A27" s="4">
        <v>2</v>
      </c>
      <c r="B27" s="5"/>
      <c r="C27" s="4"/>
      <c r="D27" s="4"/>
      <c r="E27" s="16"/>
      <c r="F27" s="17">
        <f>S_A[[#This Row],[CANT]]*S_A[[#This Row],[PRECIO UNITARIO ANTES IVA]]</f>
        <v>0</v>
      </c>
    </row>
    <row r="28" spans="1:8" x14ac:dyDescent="0.25">
      <c r="A28" s="6">
        <v>2.1</v>
      </c>
      <c r="B28" s="9"/>
      <c r="C28" s="6"/>
      <c r="D28" s="8"/>
      <c r="E28" s="16">
        <v>0</v>
      </c>
      <c r="F28" s="17">
        <f>S_A[[#This Row],[CANT]]*S_A[[#This Row],[PRECIO UNITARIO ANTES IVA]]</f>
        <v>0</v>
      </c>
    </row>
    <row r="29" spans="1:8" x14ac:dyDescent="0.25">
      <c r="A29" s="6">
        <v>2.2000000000000002</v>
      </c>
      <c r="B29" s="9"/>
      <c r="C29" s="6"/>
      <c r="D29" s="8"/>
      <c r="E29" s="16">
        <v>0</v>
      </c>
      <c r="F29" s="17">
        <f>S_A[[#This Row],[CANT]]*S_A[[#This Row],[PRECIO UNITARIO ANTES IVA]]</f>
        <v>0</v>
      </c>
    </row>
    <row r="30" spans="1:8" x14ac:dyDescent="0.25">
      <c r="A30" s="4">
        <v>3</v>
      </c>
      <c r="B30" s="5"/>
      <c r="C30" s="4"/>
      <c r="D30" s="4"/>
      <c r="E30" s="16"/>
      <c r="F30" s="17">
        <f>S_A[[#This Row],[CANT]]*S_A[[#This Row],[PRECIO UNITARIO ANTES IVA]]</f>
        <v>0</v>
      </c>
    </row>
    <row r="31" spans="1:8" x14ac:dyDescent="0.25">
      <c r="A31" s="6">
        <v>3.1</v>
      </c>
      <c r="B31" s="9"/>
      <c r="C31" s="6"/>
      <c r="D31" s="8"/>
      <c r="E31" s="16">
        <v>0</v>
      </c>
      <c r="F31" s="17">
        <f>S_A[[#This Row],[CANT]]*S_A[[#This Row],[PRECIO UNITARIO ANTES IVA]]</f>
        <v>0</v>
      </c>
    </row>
    <row r="32" spans="1:8" x14ac:dyDescent="0.25">
      <c r="A32" s="6">
        <v>3.2</v>
      </c>
      <c r="B32" s="9"/>
      <c r="C32" s="6"/>
      <c r="D32" s="8"/>
      <c r="E32" s="16">
        <v>0</v>
      </c>
      <c r="F32" s="17">
        <f>S_A[[#This Row],[CANT]]*S_A[[#This Row],[PRECIO UNITARIO ANTES IVA]]</f>
        <v>0</v>
      </c>
    </row>
    <row r="33" spans="1:6" x14ac:dyDescent="0.25">
      <c r="A33" s="6">
        <v>3.3</v>
      </c>
      <c r="B33" s="9"/>
      <c r="C33" s="6"/>
      <c r="D33" s="8"/>
      <c r="E33" s="16">
        <v>0</v>
      </c>
      <c r="F33" s="17">
        <f>S_A[[#This Row],[CANT]]*S_A[[#This Row],[PRECIO UNITARIO ANTES IVA]]</f>
        <v>0</v>
      </c>
    </row>
    <row r="34" spans="1:6" x14ac:dyDescent="0.25">
      <c r="A34" s="4">
        <v>4</v>
      </c>
      <c r="B34" s="5"/>
      <c r="C34" s="4"/>
      <c r="D34" s="4"/>
      <c r="E34" s="16"/>
      <c r="F34" s="17">
        <f>S_A[[#This Row],[CANT]]*S_A[[#This Row],[PRECIO UNITARIO ANTES IVA]]</f>
        <v>0</v>
      </c>
    </row>
    <row r="35" spans="1:6" x14ac:dyDescent="0.25">
      <c r="A35" s="6">
        <v>4.0999999999999996</v>
      </c>
      <c r="B35" s="9"/>
      <c r="C35" s="6"/>
      <c r="D35" s="8"/>
      <c r="E35" s="16">
        <v>0</v>
      </c>
      <c r="F35" s="17">
        <f>S_A[[#This Row],[CANT]]*S_A[[#This Row],[PRECIO UNITARIO ANTES IVA]]</f>
        <v>0</v>
      </c>
    </row>
    <row r="36" spans="1:6" x14ac:dyDescent="0.25">
      <c r="A36" s="6">
        <v>4.2</v>
      </c>
      <c r="B36" s="9"/>
      <c r="C36" s="6"/>
      <c r="D36" s="8"/>
      <c r="E36" s="16">
        <v>0</v>
      </c>
      <c r="F36" s="17">
        <f>S_A[[#This Row],[CANT]]*S_A[[#This Row],[PRECIO UNITARIO ANTES IVA]]</f>
        <v>0</v>
      </c>
    </row>
    <row r="37" spans="1:6" x14ac:dyDescent="0.25">
      <c r="A37" s="6">
        <v>4.3</v>
      </c>
      <c r="B37" s="9"/>
      <c r="C37" s="6"/>
      <c r="D37" s="8"/>
      <c r="E37" s="16">
        <v>0</v>
      </c>
      <c r="F37" s="17">
        <f>S_A[[#This Row],[CANT]]*S_A[[#This Row],[PRECIO UNITARIO ANTES IVA]]</f>
        <v>0</v>
      </c>
    </row>
    <row r="38" spans="1:6" x14ac:dyDescent="0.25">
      <c r="A38" s="4">
        <v>5</v>
      </c>
      <c r="B38" s="5"/>
      <c r="C38" s="4"/>
      <c r="D38" s="4"/>
      <c r="E38" s="16"/>
      <c r="F38" s="17">
        <f>S_A[[#This Row],[CANT]]*S_A[[#This Row],[PRECIO UNITARIO ANTES IVA]]</f>
        <v>0</v>
      </c>
    </row>
    <row r="39" spans="1:6" x14ac:dyDescent="0.25">
      <c r="A39" s="6">
        <v>5.0999999999999996</v>
      </c>
      <c r="B39" s="9"/>
      <c r="C39" s="6"/>
      <c r="D39" s="6"/>
      <c r="E39" s="16">
        <v>0</v>
      </c>
      <c r="F39" s="17">
        <f>S_A[[#This Row],[CANT]]*S_A[[#This Row],[PRECIO UNITARIO ANTES IVA]]</f>
        <v>0</v>
      </c>
    </row>
    <row r="40" spans="1:6" x14ac:dyDescent="0.25">
      <c r="A40" s="6">
        <v>5.2</v>
      </c>
      <c r="B40" s="9"/>
      <c r="C40" s="6"/>
      <c r="D40" s="6"/>
      <c r="E40" s="16">
        <v>0</v>
      </c>
      <c r="F40" s="17">
        <f>S_A[[#This Row],[CANT]]*S_A[[#This Row],[PRECIO UNITARIO ANTES IVA]]</f>
        <v>0</v>
      </c>
    </row>
    <row r="41" spans="1:6" x14ac:dyDescent="0.25">
      <c r="A41" s="6">
        <v>5.3</v>
      </c>
      <c r="B41" s="9"/>
      <c r="C41" s="6"/>
      <c r="D41" s="6"/>
      <c r="E41" s="16">
        <v>0</v>
      </c>
      <c r="F41" s="17">
        <f>S_A[[#This Row],[CANT]]*S_A[[#This Row],[PRECIO UNITARIO ANTES IVA]]</f>
        <v>0</v>
      </c>
    </row>
    <row r="42" spans="1:6" x14ac:dyDescent="0.25">
      <c r="A42" s="4">
        <v>6</v>
      </c>
      <c r="B42" s="5"/>
      <c r="C42" s="4"/>
      <c r="D42" s="4"/>
      <c r="E42" s="16">
        <v>0</v>
      </c>
      <c r="F42" s="17">
        <f>S_A[[#This Row],[CANT]]*S_A[[#This Row],[PRECIO UNITARIO ANTES IVA]]</f>
        <v>0</v>
      </c>
    </row>
    <row r="43" spans="1:6" x14ac:dyDescent="0.25">
      <c r="A43" s="10">
        <v>6.1</v>
      </c>
      <c r="B43" s="9"/>
      <c r="C43" s="6"/>
      <c r="D43" s="10"/>
      <c r="E43" s="16">
        <v>0</v>
      </c>
      <c r="F43" s="17">
        <f>S_A[[#This Row],[CANT]]*S_A[[#This Row],[PRECIO UNITARIO ANTES IVA]]</f>
        <v>0</v>
      </c>
    </row>
    <row r="44" spans="1:6" x14ac:dyDescent="0.25">
      <c r="A44" s="10">
        <v>6.2</v>
      </c>
      <c r="B44" s="9"/>
      <c r="C44" s="6"/>
      <c r="D44" s="10"/>
      <c r="E44" s="16">
        <v>0</v>
      </c>
      <c r="F44" s="17">
        <f>S_A[[#This Row],[CANT]]*S_A[[#This Row],[PRECIO UNITARIO ANTES IVA]]</f>
        <v>0</v>
      </c>
    </row>
    <row r="45" spans="1:6" x14ac:dyDescent="0.25">
      <c r="A45" s="10">
        <v>6.3</v>
      </c>
      <c r="B45" s="9"/>
      <c r="C45" s="6"/>
      <c r="D45" s="6"/>
      <c r="E45" s="16">
        <v>0</v>
      </c>
      <c r="F45" s="17">
        <f>S_A[[#This Row],[CANT]]*S_A[[#This Row],[PRECIO UNITARIO ANTES IVA]]</f>
        <v>0</v>
      </c>
    </row>
    <row r="46" spans="1:6" x14ac:dyDescent="0.25">
      <c r="A46" s="10">
        <v>6.4</v>
      </c>
      <c r="B46" s="9"/>
      <c r="C46" s="6"/>
      <c r="D46" s="6"/>
      <c r="E46" s="16">
        <v>0</v>
      </c>
      <c r="F46" s="17">
        <f>S_A[[#This Row],[CANT]]*S_A[[#This Row],[PRECIO UNITARIO ANTES IVA]]</f>
        <v>0</v>
      </c>
    </row>
    <row r="47" spans="1:6" x14ac:dyDescent="0.25">
      <c r="A47" s="10">
        <v>6.5</v>
      </c>
      <c r="B47" s="9"/>
      <c r="C47" s="6"/>
      <c r="D47" s="6"/>
      <c r="E47" s="16">
        <v>0</v>
      </c>
      <c r="F47" s="17">
        <f>S_A[[#This Row],[CANT]]*S_A[[#This Row],[PRECIO UNITARIO ANTES IVA]]</f>
        <v>0</v>
      </c>
    </row>
    <row r="48" spans="1:6" x14ac:dyDescent="0.25">
      <c r="A48" s="4">
        <v>7</v>
      </c>
      <c r="B48" s="5"/>
      <c r="C48" s="4"/>
      <c r="D48" s="4"/>
      <c r="E48" s="16"/>
      <c r="F48" s="17"/>
    </row>
    <row r="49" spans="1:6" x14ac:dyDescent="0.25">
      <c r="A49" s="6">
        <v>7.1</v>
      </c>
      <c r="B49" s="9"/>
      <c r="C49" s="6"/>
      <c r="D49" s="6"/>
      <c r="E49" s="16">
        <v>0</v>
      </c>
      <c r="F49" s="17">
        <f>+S_A[[#This Row],[CANT]]*S_A[[#This Row],[PRECIO UNITARIO ANTES IVA]]</f>
        <v>0</v>
      </c>
    </row>
    <row r="50" spans="1:6" x14ac:dyDescent="0.25">
      <c r="A50" s="6">
        <v>7.2</v>
      </c>
      <c r="B50" s="9"/>
      <c r="C50" s="6"/>
      <c r="D50" s="6"/>
      <c r="E50" s="16">
        <v>0</v>
      </c>
      <c r="F50" s="17">
        <f>+S_A[[#This Row],[CANT]]*S_A[[#This Row],[PRECIO UNITARIO ANTES IVA]]</f>
        <v>0</v>
      </c>
    </row>
    <row r="51" spans="1:6" x14ac:dyDescent="0.25">
      <c r="A51" s="6">
        <v>7.3</v>
      </c>
      <c r="B51" s="9"/>
      <c r="C51" s="6"/>
      <c r="D51" s="6"/>
      <c r="E51" s="16">
        <v>0</v>
      </c>
      <c r="F51" s="17">
        <f>+S_A[[#This Row],[CANT]]*S_A[[#This Row],[PRECIO UNITARIO ANTES IVA]]</f>
        <v>0</v>
      </c>
    </row>
    <row r="52" spans="1:6" x14ac:dyDescent="0.25">
      <c r="A52" s="6">
        <v>7.4</v>
      </c>
      <c r="B52" s="9"/>
      <c r="C52" s="6"/>
      <c r="D52" s="6"/>
      <c r="E52" s="16">
        <v>0</v>
      </c>
      <c r="F52" s="17">
        <f>+S_A[[#This Row],[CANT]]*S_A[[#This Row],[PRECIO UNITARIO ANTES IVA]]</f>
        <v>0</v>
      </c>
    </row>
    <row r="53" spans="1:6" x14ac:dyDescent="0.25">
      <c r="A53" s="6">
        <v>7.5</v>
      </c>
      <c r="B53" s="9"/>
      <c r="C53" s="6"/>
      <c r="D53" s="6"/>
      <c r="E53" s="16">
        <v>0</v>
      </c>
      <c r="F53" s="17">
        <f>+S_A[[#This Row],[CANT]]*S_A[[#This Row],[PRECIO UNITARIO ANTES IVA]]</f>
        <v>0</v>
      </c>
    </row>
    <row r="54" spans="1:6" x14ac:dyDescent="0.25">
      <c r="A54" s="4">
        <v>8</v>
      </c>
      <c r="B54" s="5"/>
      <c r="C54" s="4"/>
      <c r="D54" s="4"/>
      <c r="E54" s="16">
        <v>0</v>
      </c>
      <c r="F54" s="17">
        <f>+S_A[[#This Row],[CANT]]*S_A[[#This Row],[PRECIO UNITARIO ANTES IVA]]</f>
        <v>0</v>
      </c>
    </row>
    <row r="55" spans="1:6" x14ac:dyDescent="0.25">
      <c r="A55" s="11">
        <v>8.1</v>
      </c>
      <c r="B55" s="12"/>
      <c r="C55" s="6"/>
      <c r="D55" s="11"/>
      <c r="E55" s="16">
        <v>0</v>
      </c>
      <c r="F55" s="17">
        <f>S_A[[#This Row],[CANT]]*S_A[[#This Row],[PRECIO UNITARIO ANTES IVA]]</f>
        <v>0</v>
      </c>
    </row>
    <row r="56" spans="1:6" x14ac:dyDescent="0.25">
      <c r="A56" s="11">
        <v>8.1999999999999993</v>
      </c>
      <c r="B56" s="9"/>
      <c r="C56" s="6"/>
      <c r="D56" s="11"/>
      <c r="E56" s="16">
        <v>0</v>
      </c>
      <c r="F56" s="17">
        <f>S_A[[#This Row],[CANT]]*S_A[[#This Row],[PRECIO UNITARIO ANTES IVA]]</f>
        <v>0</v>
      </c>
    </row>
    <row r="57" spans="1:6" x14ac:dyDescent="0.25">
      <c r="A57" s="11">
        <v>8.3000000000000007</v>
      </c>
      <c r="B57" s="9"/>
      <c r="C57" s="6"/>
      <c r="D57" s="11"/>
      <c r="E57" s="16">
        <v>0</v>
      </c>
      <c r="F57" s="17">
        <f>S_A[[#This Row],[CANT]]*S_A[[#This Row],[PRECIO UNITARIO ANTES IVA]]</f>
        <v>0</v>
      </c>
    </row>
    <row r="58" spans="1:6" x14ac:dyDescent="0.25">
      <c r="A58" s="11">
        <v>8.4</v>
      </c>
      <c r="B58" s="7"/>
      <c r="C58" s="6"/>
      <c r="D58" s="11"/>
      <c r="E58" s="16">
        <v>0</v>
      </c>
      <c r="F58" s="17">
        <f>S_A[[#This Row],[CANT]]*S_A[[#This Row],[PRECIO UNITARIO ANTES IVA]]</f>
        <v>0</v>
      </c>
    </row>
    <row r="59" spans="1:6" ht="15" customHeight="1" x14ac:dyDescent="0.25">
      <c r="A59" s="145" t="s">
        <v>143</v>
      </c>
      <c r="B59" s="149"/>
      <c r="C59" s="149"/>
      <c r="D59" s="149"/>
      <c r="E59" s="150">
        <f>SUBTOTAL(109,S_A[VALOR TOTAL ANTES DE IVA])</f>
        <v>0</v>
      </c>
      <c r="F59" s="151"/>
    </row>
    <row r="60" spans="1:6" ht="15" customHeight="1" x14ac:dyDescent="0.25">
      <c r="A60" s="145" t="s">
        <v>150</v>
      </c>
      <c r="B60" s="149"/>
      <c r="C60" s="149"/>
      <c r="D60" s="149"/>
      <c r="E60" s="18">
        <v>0.1</v>
      </c>
      <c r="F60" s="19">
        <f>E59*E60</f>
        <v>0</v>
      </c>
    </row>
    <row r="61" spans="1:6" ht="15" customHeight="1" x14ac:dyDescent="0.25">
      <c r="A61" s="145" t="s">
        <v>151</v>
      </c>
      <c r="B61" s="149"/>
      <c r="C61" s="149"/>
      <c r="D61" s="149"/>
      <c r="E61" s="18">
        <v>0.05</v>
      </c>
      <c r="F61" s="19">
        <f>E59*E61</f>
        <v>0</v>
      </c>
    </row>
    <row r="62" spans="1:6" ht="15" customHeight="1" x14ac:dyDescent="0.25">
      <c r="A62" s="145" t="s">
        <v>152</v>
      </c>
      <c r="B62" s="149"/>
      <c r="C62" s="149"/>
      <c r="D62" s="149"/>
      <c r="E62" s="20">
        <v>0.19</v>
      </c>
      <c r="F62" s="19">
        <f>F61*E62</f>
        <v>0</v>
      </c>
    </row>
    <row r="63" spans="1:6" ht="15" customHeight="1" x14ac:dyDescent="0.25">
      <c r="A63" s="145" t="s">
        <v>148</v>
      </c>
      <c r="B63" s="149"/>
      <c r="C63" s="149"/>
      <c r="D63" s="149"/>
      <c r="E63" s="150">
        <f>SUM(F59:F62)</f>
        <v>0</v>
      </c>
      <c r="F63" s="151"/>
    </row>
  </sheetData>
  <mergeCells count="13">
    <mergeCell ref="A63:D63"/>
    <mergeCell ref="E63:F63"/>
    <mergeCell ref="E59:F59"/>
    <mergeCell ref="A1:F1"/>
    <mergeCell ref="A14:F18"/>
    <mergeCell ref="A60:D60"/>
    <mergeCell ref="A61:D61"/>
    <mergeCell ref="A62:D62"/>
    <mergeCell ref="A59:D59"/>
    <mergeCell ref="A2:F2"/>
    <mergeCell ref="A6:B6"/>
    <mergeCell ref="A7:E7"/>
    <mergeCell ref="A8:B8"/>
  </mergeCells>
  <pageMargins left="0.7" right="0.7" top="0.75" bottom="0.75" header="0.3" footer="0.3"/>
  <pageSetup orientation="portrait" horizontalDpi="4294967293" verticalDpi="0"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
  <sheetViews>
    <sheetView topLeftCell="A16" workbookViewId="0">
      <selection activeCell="K39" sqref="K39"/>
    </sheetView>
  </sheetViews>
  <sheetFormatPr baseColWidth="10" defaultColWidth="11.42578125" defaultRowHeight="12.75" x14ac:dyDescent="0.2"/>
  <cols>
    <col min="1" max="1" width="7.5703125" style="47" customWidth="1"/>
    <col min="2" max="2" width="48.140625" style="42" customWidth="1"/>
    <col min="3" max="3" width="18.42578125" style="42" customWidth="1"/>
    <col min="4" max="4" width="11" style="42" customWidth="1"/>
    <col min="5" max="5" width="14.140625" style="42" bestFit="1" customWidth="1"/>
    <col min="6" max="6" width="7.85546875" style="42" customWidth="1"/>
    <col min="7" max="7" width="13.140625" style="42" customWidth="1"/>
    <col min="8" max="8" width="17" style="42" customWidth="1"/>
    <col min="9" max="9" width="15.28515625" style="42" customWidth="1"/>
    <col min="10" max="10" width="11.42578125" style="42"/>
    <col min="11" max="11" width="14.140625" style="42" customWidth="1"/>
    <col min="12" max="12" width="26.5703125" style="42" customWidth="1"/>
    <col min="13" max="13" width="13.7109375" style="42" customWidth="1"/>
    <col min="14" max="14" width="14.140625" style="42" bestFit="1" customWidth="1"/>
    <col min="15" max="16384" width="11.42578125" style="42"/>
  </cols>
  <sheetData>
    <row r="1" spans="1:9" ht="39.75" customHeight="1" x14ac:dyDescent="0.2">
      <c r="A1" s="40"/>
      <c r="B1" s="41"/>
      <c r="C1" s="41"/>
      <c r="D1" s="41"/>
      <c r="E1" s="152"/>
      <c r="F1" s="152"/>
      <c r="G1" s="152"/>
      <c r="H1" s="152"/>
      <c r="I1" s="152"/>
    </row>
    <row r="2" spans="1:9" x14ac:dyDescent="0.2">
      <c r="A2" s="43"/>
      <c r="B2" s="44"/>
      <c r="C2" s="44"/>
      <c r="D2" s="44"/>
      <c r="E2" s="44"/>
      <c r="F2" s="44"/>
      <c r="G2" s="44"/>
      <c r="H2" s="44"/>
      <c r="I2" s="44"/>
    </row>
    <row r="4" spans="1:9" x14ac:dyDescent="0.2">
      <c r="A4" s="45"/>
    </row>
    <row r="6" spans="1:9" ht="28.5" customHeight="1" x14ac:dyDescent="0.2">
      <c r="A6" s="153"/>
      <c r="B6" s="153"/>
    </row>
    <row r="7" spans="1:9" ht="44.25" customHeight="1" x14ac:dyDescent="0.2">
      <c r="A7" s="154"/>
      <c r="B7" s="154"/>
      <c r="C7" s="154"/>
      <c r="D7" s="154"/>
      <c r="E7" s="154"/>
      <c r="F7" s="154"/>
      <c r="G7" s="154"/>
      <c r="H7" s="154"/>
      <c r="I7" s="154"/>
    </row>
    <row r="8" spans="1:9" ht="23.25" customHeight="1" x14ac:dyDescent="0.2">
      <c r="A8" s="153"/>
      <c r="B8" s="153"/>
    </row>
    <row r="11" spans="1:9" x14ac:dyDescent="0.2">
      <c r="A11" s="43"/>
    </row>
    <row r="14" spans="1:9" ht="15" customHeight="1" x14ac:dyDescent="0.2">
      <c r="A14" s="155"/>
      <c r="B14" s="155"/>
      <c r="C14" s="155"/>
      <c r="D14" s="155"/>
      <c r="E14" s="155"/>
      <c r="F14" s="155"/>
      <c r="G14" s="155"/>
      <c r="H14" s="155"/>
      <c r="I14" s="155"/>
    </row>
    <row r="15" spans="1:9" x14ac:dyDescent="0.2">
      <c r="A15" s="155"/>
      <c r="B15" s="155"/>
      <c r="C15" s="155"/>
      <c r="D15" s="155"/>
      <c r="E15" s="155"/>
      <c r="F15" s="155"/>
      <c r="G15" s="155"/>
      <c r="H15" s="155"/>
      <c r="I15" s="155"/>
    </row>
    <row r="16" spans="1:9" ht="18" customHeight="1" x14ac:dyDescent="0.2">
      <c r="A16" s="155"/>
      <c r="B16" s="155"/>
      <c r="C16" s="155"/>
      <c r="D16" s="155"/>
      <c r="E16" s="155"/>
      <c r="F16" s="155"/>
      <c r="G16" s="155"/>
      <c r="H16" s="155"/>
      <c r="I16" s="155"/>
    </row>
    <row r="17" spans="1:15" ht="29.25" customHeight="1" x14ac:dyDescent="0.2">
      <c r="A17" s="155"/>
      <c r="B17" s="155"/>
      <c r="C17" s="155"/>
      <c r="D17" s="155"/>
      <c r="E17" s="155"/>
      <c r="F17" s="155"/>
      <c r="G17" s="155"/>
      <c r="H17" s="155"/>
      <c r="I17" s="155"/>
    </row>
    <row r="18" spans="1:15" x14ac:dyDescent="0.2">
      <c r="A18" s="155"/>
      <c r="B18" s="155"/>
      <c r="C18" s="155"/>
      <c r="D18" s="155"/>
      <c r="E18" s="155"/>
      <c r="F18" s="155"/>
      <c r="G18" s="155"/>
      <c r="H18" s="155"/>
      <c r="I18" s="155"/>
    </row>
    <row r="19" spans="1:15" ht="30" customHeight="1" x14ac:dyDescent="0.2"/>
    <row r="20" spans="1:15" ht="45.75" customHeight="1" x14ac:dyDescent="0.2">
      <c r="A20" s="48" t="s">
        <v>0</v>
      </c>
      <c r="B20" s="48" t="s">
        <v>142</v>
      </c>
      <c r="C20" s="48" t="s">
        <v>149</v>
      </c>
      <c r="D20" s="48" t="s">
        <v>153</v>
      </c>
      <c r="E20" s="49" t="s">
        <v>154</v>
      </c>
      <c r="F20" s="48" t="s">
        <v>155</v>
      </c>
      <c r="G20" s="48" t="s">
        <v>156</v>
      </c>
      <c r="H20" s="49" t="s">
        <v>157</v>
      </c>
      <c r="I20" s="49" t="s">
        <v>24</v>
      </c>
    </row>
    <row r="21" spans="1:15" ht="45" customHeight="1" x14ac:dyDescent="0.2">
      <c r="A21" s="104">
        <v>1</v>
      </c>
      <c r="B21" s="106" t="s">
        <v>158</v>
      </c>
      <c r="C21" s="105" t="s">
        <v>159</v>
      </c>
      <c r="D21" s="103">
        <v>57</v>
      </c>
      <c r="E21" s="98"/>
      <c r="F21" s="101">
        <v>0.19</v>
      </c>
      <c r="G21" s="99">
        <f>ROUND(MC_7[[#This Row],[VALOR UNIT ]]*MC_7[[#This Row],[%IVA]],0)</f>
        <v>0</v>
      </c>
      <c r="H21" s="100">
        <f>+MC_7[[#This Row],[VALOR UNIT ]]+MC_7[[#This Row],[IVA]]</f>
        <v>0</v>
      </c>
      <c r="I21" s="100">
        <f>+ROUND(((MC_7[SUBTOTAL + IVA UNIT]*MC_7[CANTIDAD])),0)</f>
        <v>0</v>
      </c>
    </row>
    <row r="22" spans="1:15" x14ac:dyDescent="0.2">
      <c r="A22" s="90"/>
      <c r="B22" s="91" t="s">
        <v>160</v>
      </c>
      <c r="C22" s="92"/>
      <c r="D22" s="93"/>
      <c r="E22" s="94"/>
      <c r="F22" s="95"/>
      <c r="G22" s="102"/>
      <c r="H22" s="102"/>
      <c r="I22" s="102">
        <f>SUBTOTAL(109,MC_7[TOTAL])</f>
        <v>0</v>
      </c>
    </row>
    <row r="26" spans="1:15" x14ac:dyDescent="0.2">
      <c r="M26" s="53"/>
      <c r="N26" s="54"/>
    </row>
    <row r="27" spans="1:15" x14ac:dyDescent="0.2">
      <c r="M27" s="53"/>
      <c r="N27" s="54"/>
      <c r="O27" s="55"/>
    </row>
    <row r="28" spans="1:15" x14ac:dyDescent="0.2">
      <c r="M28" s="53"/>
      <c r="N28" s="54"/>
    </row>
    <row r="29" spans="1:15" x14ac:dyDescent="0.2">
      <c r="M29" s="53"/>
      <c r="N29" s="54"/>
    </row>
    <row r="30" spans="1:15" x14ac:dyDescent="0.2">
      <c r="M30" s="53"/>
      <c r="N30" s="54"/>
    </row>
    <row r="31" spans="1:15" x14ac:dyDescent="0.2">
      <c r="M31" s="53"/>
      <c r="N31" s="54"/>
    </row>
  </sheetData>
  <sheetProtection algorithmName="SHA-512" hashValue="kxyBkGrAzJsqMzxZVjVF4+rQtQZH/AWVIyWT1hSjujgFpjIrIBqz5lTHaQLzlBaZpYZJjH9Zrz50iPCvmQzYKw==" saltValue="hfvSt4ARMfM4svUst6np6w==" spinCount="100000" sheet="1" scenarios="1"/>
  <mergeCells count="5">
    <mergeCell ref="E1:I1"/>
    <mergeCell ref="A6:B6"/>
    <mergeCell ref="A7:I7"/>
    <mergeCell ref="A8:B8"/>
    <mergeCell ref="A14:I18"/>
  </mergeCells>
  <dataValidations count="1">
    <dataValidation type="list" allowBlank="1" showInputMessage="1" showErrorMessage="1" sqref="F21">
      <formula1>"0,5%,10%,19%"</formula1>
    </dataValidation>
  </dataValidations>
  <pageMargins left="0.7" right="0.7" top="0.75" bottom="0.75" header="0.3" footer="0.3"/>
  <pageSetup orientation="portrait" horizontalDpi="4294967293" verticalDpi="0"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A1:Q52"/>
  <sheetViews>
    <sheetView workbookViewId="0">
      <selection activeCell="N7" sqref="N7"/>
    </sheetView>
  </sheetViews>
  <sheetFormatPr baseColWidth="10" defaultColWidth="11.42578125" defaultRowHeight="12.75" x14ac:dyDescent="0.2"/>
  <cols>
    <col min="1" max="1" width="7.5703125" style="47" customWidth="1"/>
    <col min="2" max="2" width="48.140625" style="42" customWidth="1"/>
    <col min="3" max="3" width="41.28515625" style="42" customWidth="1"/>
    <col min="4" max="4" width="14" style="42" customWidth="1"/>
    <col min="5" max="5" width="8.7109375" style="42" customWidth="1"/>
    <col min="6" max="6" width="8.140625" style="42" customWidth="1"/>
    <col min="7" max="7" width="14.140625" style="42" bestFit="1" customWidth="1"/>
    <col min="8" max="8" width="7.85546875" style="42" customWidth="1"/>
    <col min="9" max="9" width="8.7109375" style="42" customWidth="1"/>
    <col min="10" max="10" width="17" style="42" customWidth="1"/>
    <col min="11" max="11" width="15.28515625" style="42" customWidth="1"/>
    <col min="12" max="12" width="11.42578125" style="42"/>
    <col min="13" max="13" width="14.140625" style="42" customWidth="1"/>
    <col min="14" max="14" width="26.5703125" style="42" customWidth="1"/>
    <col min="15" max="15" width="13.7109375" style="42" customWidth="1"/>
    <col min="16" max="16" width="14.140625" style="42" bestFit="1" customWidth="1"/>
    <col min="17" max="16384" width="11.42578125" style="42"/>
  </cols>
  <sheetData>
    <row r="1" spans="1:11" ht="39.75" customHeight="1" x14ac:dyDescent="0.2">
      <c r="A1" s="40"/>
      <c r="B1" s="41"/>
      <c r="C1" s="41"/>
      <c r="D1" s="41"/>
      <c r="E1" s="41"/>
      <c r="F1" s="41"/>
      <c r="G1" s="152"/>
      <c r="H1" s="152"/>
      <c r="I1" s="152"/>
      <c r="J1" s="152"/>
      <c r="K1" s="152"/>
    </row>
    <row r="2" spans="1:11" x14ac:dyDescent="0.2">
      <c r="A2" s="43"/>
      <c r="B2" s="44"/>
      <c r="C2" s="44"/>
      <c r="D2" s="44"/>
      <c r="E2" s="44"/>
      <c r="F2" s="44"/>
      <c r="G2" s="44"/>
      <c r="H2" s="44"/>
      <c r="I2" s="44"/>
      <c r="J2" s="44"/>
      <c r="K2" s="44"/>
    </row>
    <row r="4" spans="1:11" x14ac:dyDescent="0.2">
      <c r="A4" s="45"/>
    </row>
    <row r="6" spans="1:11" ht="28.5" customHeight="1" x14ac:dyDescent="0.2">
      <c r="A6" s="153"/>
      <c r="B6" s="153"/>
      <c r="C6" s="46"/>
      <c r="D6" s="46"/>
    </row>
    <row r="7" spans="1:11" ht="44.25" customHeight="1" x14ac:dyDescent="0.2">
      <c r="A7" s="154"/>
      <c r="B7" s="154"/>
      <c r="C7" s="154"/>
      <c r="D7" s="154"/>
      <c r="E7" s="154"/>
      <c r="F7" s="154"/>
      <c r="G7" s="154"/>
      <c r="H7" s="154"/>
      <c r="I7" s="154"/>
      <c r="J7" s="154"/>
      <c r="K7" s="154"/>
    </row>
    <row r="8" spans="1:11" ht="23.25" customHeight="1" x14ac:dyDescent="0.2">
      <c r="A8" s="153"/>
      <c r="B8" s="153"/>
      <c r="C8" s="46"/>
      <c r="D8" s="46"/>
    </row>
    <row r="11" spans="1:11" x14ac:dyDescent="0.2">
      <c r="A11" s="43"/>
    </row>
    <row r="14" spans="1:11" ht="15" customHeight="1" x14ac:dyDescent="0.2">
      <c r="A14" s="155"/>
      <c r="B14" s="155"/>
      <c r="C14" s="155"/>
      <c r="D14" s="155"/>
      <c r="E14" s="155"/>
      <c r="F14" s="155"/>
      <c r="G14" s="155"/>
      <c r="H14" s="155"/>
      <c r="I14" s="155"/>
      <c r="J14" s="155"/>
      <c r="K14" s="155"/>
    </row>
    <row r="15" spans="1:11" x14ac:dyDescent="0.2">
      <c r="A15" s="155"/>
      <c r="B15" s="155"/>
      <c r="C15" s="155"/>
      <c r="D15" s="155"/>
      <c r="E15" s="155"/>
      <c r="F15" s="155"/>
      <c r="G15" s="155"/>
      <c r="H15" s="155"/>
      <c r="I15" s="155"/>
      <c r="J15" s="155"/>
      <c r="K15" s="155"/>
    </row>
    <row r="16" spans="1:11" ht="18" customHeight="1" x14ac:dyDescent="0.2">
      <c r="A16" s="155"/>
      <c r="B16" s="155"/>
      <c r="C16" s="155"/>
      <c r="D16" s="155"/>
      <c r="E16" s="155"/>
      <c r="F16" s="155"/>
      <c r="G16" s="155"/>
      <c r="H16" s="155"/>
      <c r="I16" s="155"/>
      <c r="J16" s="155"/>
      <c r="K16" s="155"/>
    </row>
    <row r="17" spans="1:11" ht="29.25" customHeight="1" x14ac:dyDescent="0.2">
      <c r="A17" s="155"/>
      <c r="B17" s="155"/>
      <c r="C17" s="155"/>
      <c r="D17" s="155"/>
      <c r="E17" s="155"/>
      <c r="F17" s="155"/>
      <c r="G17" s="155"/>
      <c r="H17" s="155"/>
      <c r="I17" s="155"/>
      <c r="J17" s="155"/>
      <c r="K17" s="155"/>
    </row>
    <row r="18" spans="1:11" x14ac:dyDescent="0.2">
      <c r="A18" s="155"/>
      <c r="B18" s="155"/>
      <c r="C18" s="155"/>
      <c r="D18" s="155"/>
      <c r="E18" s="155"/>
      <c r="F18" s="155"/>
      <c r="G18" s="155"/>
      <c r="H18" s="155"/>
      <c r="I18" s="155"/>
      <c r="J18" s="155"/>
      <c r="K18" s="155"/>
    </row>
    <row r="19" spans="1:11" ht="30" customHeight="1" x14ac:dyDescent="0.2"/>
    <row r="20" spans="1:11" ht="45.75" customHeight="1" x14ac:dyDescent="0.2">
      <c r="A20" s="48" t="s">
        <v>0</v>
      </c>
      <c r="B20" s="48" t="s">
        <v>142</v>
      </c>
      <c r="C20" s="48" t="s">
        <v>161</v>
      </c>
      <c r="D20" s="48" t="s">
        <v>162</v>
      </c>
      <c r="E20" s="48" t="s">
        <v>149</v>
      </c>
      <c r="F20" s="48" t="s">
        <v>163</v>
      </c>
      <c r="G20" s="49" t="s">
        <v>164</v>
      </c>
      <c r="H20" s="48" t="s">
        <v>155</v>
      </c>
      <c r="I20" s="48" t="s">
        <v>156</v>
      </c>
      <c r="J20" s="49" t="s">
        <v>157</v>
      </c>
      <c r="K20" s="49" t="s">
        <v>165</v>
      </c>
    </row>
    <row r="21" spans="1:11" ht="25.5" x14ac:dyDescent="0.2">
      <c r="A21" s="76">
        <v>1</v>
      </c>
      <c r="B21" s="77" t="s">
        <v>166</v>
      </c>
      <c r="C21" s="78"/>
      <c r="D21" s="78"/>
      <c r="E21" s="79" t="s">
        <v>167</v>
      </c>
      <c r="F21" s="80">
        <v>15</v>
      </c>
      <c r="G21" s="81">
        <v>0</v>
      </c>
      <c r="H21" s="82"/>
      <c r="I21" s="83">
        <f>MC[[#This Row],[VALOR UNIT / VR POR SEDE]]*MC[[#This Row],[%IVA]]</f>
        <v>0</v>
      </c>
      <c r="J21" s="84">
        <f>+MC[[#This Row],[VALOR UNIT / VR POR SEDE]]+MC[[#This Row],[IVA]]</f>
        <v>0</v>
      </c>
      <c r="K21" s="84">
        <f>+MC[[#This Row],[SUBTOTAL + IVA UNIT]]*MC[[#This Row],[SEDES]]</f>
        <v>0</v>
      </c>
    </row>
    <row r="22" spans="1:11" x14ac:dyDescent="0.2">
      <c r="A22" s="58"/>
      <c r="B22" s="51" t="s">
        <v>168</v>
      </c>
      <c r="C22" s="59" t="s">
        <v>169</v>
      </c>
      <c r="D22" s="60" t="s">
        <v>170</v>
      </c>
      <c r="E22" s="56"/>
      <c r="F22" s="57"/>
      <c r="G22" s="72"/>
      <c r="H22" s="50"/>
      <c r="I22" s="69"/>
      <c r="J22" s="70"/>
      <c r="K22" s="70"/>
    </row>
    <row r="23" spans="1:11" x14ac:dyDescent="0.2">
      <c r="A23" s="58"/>
      <c r="B23" s="65" t="s">
        <v>171</v>
      </c>
      <c r="C23" s="59" t="s">
        <v>172</v>
      </c>
      <c r="D23" s="60" t="s">
        <v>170</v>
      </c>
      <c r="E23" s="56"/>
      <c r="F23" s="57"/>
      <c r="G23" s="73"/>
      <c r="H23" s="50"/>
      <c r="I23" s="69"/>
      <c r="J23" s="70"/>
      <c r="K23" s="70"/>
    </row>
    <row r="24" spans="1:11" ht="25.5" x14ac:dyDescent="0.2">
      <c r="A24" s="58"/>
      <c r="B24" s="65" t="s">
        <v>173</v>
      </c>
      <c r="C24" s="59" t="s">
        <v>174</v>
      </c>
      <c r="D24" s="60" t="s">
        <v>170</v>
      </c>
      <c r="E24" s="56"/>
      <c r="F24" s="57"/>
      <c r="G24" s="73"/>
      <c r="H24" s="50"/>
      <c r="I24" s="69"/>
      <c r="J24" s="70"/>
      <c r="K24" s="70"/>
    </row>
    <row r="25" spans="1:11" x14ac:dyDescent="0.2">
      <c r="A25" s="58"/>
      <c r="B25" s="65" t="s">
        <v>175</v>
      </c>
      <c r="C25" s="59" t="s">
        <v>176</v>
      </c>
      <c r="D25" s="60" t="s">
        <v>170</v>
      </c>
      <c r="E25" s="56"/>
      <c r="F25" s="57"/>
      <c r="G25" s="73"/>
      <c r="H25" s="50"/>
      <c r="I25" s="69"/>
      <c r="J25" s="70"/>
      <c r="K25" s="70"/>
    </row>
    <row r="26" spans="1:11" x14ac:dyDescent="0.2">
      <c r="A26" s="58"/>
      <c r="B26" s="65" t="s">
        <v>177</v>
      </c>
      <c r="C26" s="61" t="s">
        <v>178</v>
      </c>
      <c r="D26" s="60" t="s">
        <v>170</v>
      </c>
      <c r="E26" s="56"/>
      <c r="F26" s="57"/>
      <c r="G26" s="73"/>
      <c r="H26" s="50"/>
      <c r="I26" s="69"/>
      <c r="J26" s="70"/>
      <c r="K26" s="70"/>
    </row>
    <row r="27" spans="1:11" x14ac:dyDescent="0.2">
      <c r="A27" s="58"/>
      <c r="B27" s="65" t="s">
        <v>179</v>
      </c>
      <c r="C27" s="62" t="s">
        <v>180</v>
      </c>
      <c r="D27" s="60" t="s">
        <v>170</v>
      </c>
      <c r="E27" s="56"/>
      <c r="F27" s="57"/>
      <c r="G27" s="73"/>
      <c r="H27" s="50"/>
      <c r="I27" s="69"/>
      <c r="J27" s="70"/>
      <c r="K27" s="70"/>
    </row>
    <row r="28" spans="1:11" x14ac:dyDescent="0.2">
      <c r="A28" s="58"/>
      <c r="B28" s="65" t="s">
        <v>181</v>
      </c>
      <c r="C28" s="63" t="s">
        <v>182</v>
      </c>
      <c r="D28" s="60" t="s">
        <v>170</v>
      </c>
      <c r="E28" s="56"/>
      <c r="F28" s="57"/>
      <c r="G28" s="73"/>
      <c r="H28" s="50"/>
      <c r="I28" s="69"/>
      <c r="J28" s="70"/>
      <c r="K28" s="70"/>
    </row>
    <row r="29" spans="1:11" x14ac:dyDescent="0.2">
      <c r="A29" s="58"/>
      <c r="B29" s="65" t="s">
        <v>183</v>
      </c>
      <c r="C29" s="63" t="s">
        <v>184</v>
      </c>
      <c r="D29" s="60" t="s">
        <v>170</v>
      </c>
      <c r="E29" s="56"/>
      <c r="F29" s="57"/>
      <c r="G29" s="73"/>
      <c r="H29" s="50"/>
      <c r="I29" s="69"/>
      <c r="J29" s="70"/>
      <c r="K29" s="70"/>
    </row>
    <row r="30" spans="1:11" x14ac:dyDescent="0.2">
      <c r="A30" s="58"/>
      <c r="B30" s="65" t="s">
        <v>185</v>
      </c>
      <c r="C30" s="59" t="s">
        <v>186</v>
      </c>
      <c r="D30" s="60" t="s">
        <v>170</v>
      </c>
      <c r="E30" s="56"/>
      <c r="F30" s="57"/>
      <c r="G30" s="73"/>
      <c r="H30" s="50"/>
      <c r="I30" s="69"/>
      <c r="J30" s="70"/>
      <c r="K30" s="70"/>
    </row>
    <row r="31" spans="1:11" x14ac:dyDescent="0.2">
      <c r="A31" s="58"/>
      <c r="B31" s="65" t="s">
        <v>187</v>
      </c>
      <c r="C31" s="59" t="s">
        <v>188</v>
      </c>
      <c r="D31" s="60" t="s">
        <v>189</v>
      </c>
      <c r="E31" s="56"/>
      <c r="F31" s="57"/>
      <c r="G31" s="73"/>
      <c r="H31" s="50"/>
      <c r="I31" s="69"/>
      <c r="J31" s="70"/>
      <c r="K31" s="70"/>
    </row>
    <row r="32" spans="1:11" ht="25.5" x14ac:dyDescent="0.2">
      <c r="A32" s="58"/>
      <c r="B32" s="65" t="s">
        <v>190</v>
      </c>
      <c r="C32" s="59" t="s">
        <v>191</v>
      </c>
      <c r="D32" s="60" t="s">
        <v>189</v>
      </c>
      <c r="E32" s="56"/>
      <c r="F32" s="57"/>
      <c r="G32" s="73"/>
      <c r="H32" s="50"/>
      <c r="I32" s="69"/>
      <c r="J32" s="70"/>
      <c r="K32" s="70"/>
    </row>
    <row r="33" spans="1:17" x14ac:dyDescent="0.2">
      <c r="A33" s="58"/>
      <c r="B33" s="65" t="s">
        <v>192</v>
      </c>
      <c r="C33" s="59" t="s">
        <v>193</v>
      </c>
      <c r="D33" s="60" t="s">
        <v>194</v>
      </c>
      <c r="E33" s="56"/>
      <c r="F33" s="57"/>
      <c r="G33" s="73"/>
      <c r="H33" s="50"/>
      <c r="I33" s="69"/>
      <c r="J33" s="70"/>
      <c r="K33" s="70"/>
    </row>
    <row r="34" spans="1:17" ht="25.5" x14ac:dyDescent="0.2">
      <c r="A34" s="58"/>
      <c r="B34" s="65" t="s">
        <v>195</v>
      </c>
      <c r="C34" s="59" t="s">
        <v>196</v>
      </c>
      <c r="D34" s="60" t="s">
        <v>197</v>
      </c>
      <c r="E34" s="56"/>
      <c r="F34" s="57"/>
      <c r="G34" s="73"/>
      <c r="H34" s="50"/>
      <c r="I34" s="69"/>
      <c r="J34" s="70"/>
      <c r="K34" s="70"/>
    </row>
    <row r="35" spans="1:17" x14ac:dyDescent="0.2">
      <c r="A35" s="58"/>
      <c r="B35" s="65" t="s">
        <v>198</v>
      </c>
      <c r="C35" s="59" t="s">
        <v>199</v>
      </c>
      <c r="D35" s="60" t="s">
        <v>200</v>
      </c>
      <c r="E35" s="56"/>
      <c r="F35" s="57"/>
      <c r="G35" s="73"/>
      <c r="H35" s="50"/>
      <c r="I35" s="69"/>
      <c r="J35" s="70"/>
      <c r="K35" s="70"/>
    </row>
    <row r="36" spans="1:17" ht="25.5" x14ac:dyDescent="0.2">
      <c r="A36" s="64"/>
      <c r="B36" s="65" t="s">
        <v>201</v>
      </c>
      <c r="C36" s="66" t="s">
        <v>202</v>
      </c>
      <c r="D36" s="60" t="s">
        <v>203</v>
      </c>
      <c r="E36" s="56"/>
      <c r="F36" s="57"/>
      <c r="G36" s="73"/>
      <c r="H36" s="50"/>
      <c r="I36" s="69"/>
      <c r="J36" s="70"/>
      <c r="K36" s="70"/>
    </row>
    <row r="37" spans="1:17" ht="26.25" thickBot="1" x14ac:dyDescent="0.25">
      <c r="A37" s="76"/>
      <c r="B37" s="97" t="s">
        <v>204</v>
      </c>
      <c r="C37" s="51"/>
      <c r="D37" s="51"/>
      <c r="E37" s="56"/>
      <c r="F37" s="57"/>
      <c r="G37" s="73"/>
      <c r="H37" s="50"/>
      <c r="I37" s="69"/>
      <c r="J37" s="70"/>
      <c r="K37" s="70"/>
    </row>
    <row r="38" spans="1:17" ht="25.5" x14ac:dyDescent="0.2">
      <c r="A38" s="76">
        <v>2</v>
      </c>
      <c r="B38" s="85" t="s">
        <v>205</v>
      </c>
      <c r="C38" s="86" t="s">
        <v>174</v>
      </c>
      <c r="D38" s="87" t="s">
        <v>170</v>
      </c>
      <c r="E38" s="76" t="s">
        <v>167</v>
      </c>
      <c r="F38" s="80">
        <v>1</v>
      </c>
      <c r="G38" s="88">
        <v>0</v>
      </c>
      <c r="H38" s="82"/>
      <c r="I38" s="83">
        <f>MC[[#This Row],[VALOR UNIT / VR POR SEDE]]*MC[[#This Row],[%IVA]]</f>
        <v>0</v>
      </c>
      <c r="J38" s="84">
        <f>+MC[[#This Row],[VALOR UNIT / VR POR SEDE]]+MC[[#This Row],[IVA]]</f>
        <v>0</v>
      </c>
      <c r="K38" s="84">
        <f>+MC[[#This Row],[SUBTOTAL + IVA UNIT]]*MC[[#This Row],[SEDES]]</f>
        <v>0</v>
      </c>
    </row>
    <row r="39" spans="1:17" ht="33.75" customHeight="1" x14ac:dyDescent="0.2">
      <c r="A39" s="76">
        <v>3</v>
      </c>
      <c r="B39" s="85" t="s">
        <v>206</v>
      </c>
      <c r="C39" s="89" t="s">
        <v>169</v>
      </c>
      <c r="D39" s="89" t="s">
        <v>170</v>
      </c>
      <c r="E39" s="76" t="s">
        <v>167</v>
      </c>
      <c r="F39" s="80">
        <v>1</v>
      </c>
      <c r="G39" s="88">
        <v>0</v>
      </c>
      <c r="H39" s="82"/>
      <c r="I39" s="83">
        <f>MC[[#This Row],[VALOR UNIT / VR POR SEDE]]*MC[[#This Row],[%IVA]]</f>
        <v>0</v>
      </c>
      <c r="J39" s="84">
        <f>+MC[[#This Row],[VALOR UNIT / VR POR SEDE]]+MC[[#This Row],[IVA]]</f>
        <v>0</v>
      </c>
      <c r="K39" s="84">
        <f>+MC[[#This Row],[SUBTOTAL + IVA UNIT]]*MC[[#This Row],[SEDES]]</f>
        <v>0</v>
      </c>
    </row>
    <row r="40" spans="1:17" x14ac:dyDescent="0.2">
      <c r="A40" s="56"/>
      <c r="B40" s="25"/>
      <c r="C40" s="25"/>
      <c r="D40" s="25"/>
      <c r="E40" s="56"/>
      <c r="F40" s="57"/>
      <c r="G40" s="74"/>
      <c r="H40" s="50"/>
      <c r="I40" s="69"/>
      <c r="J40" s="69">
        <f>+MC[[#This Row],[VALOR UNIT / VR POR SEDE]]+MC[[#This Row],[IVA]]</f>
        <v>0</v>
      </c>
      <c r="K40" s="70"/>
    </row>
    <row r="41" spans="1:17" x14ac:dyDescent="0.2">
      <c r="A41" s="56"/>
      <c r="B41" s="25" t="s">
        <v>13</v>
      </c>
      <c r="C41" s="25"/>
      <c r="D41" s="25"/>
      <c r="E41" s="56"/>
      <c r="F41" s="57"/>
      <c r="G41" s="75"/>
      <c r="H41" s="50"/>
      <c r="I41" s="69"/>
      <c r="J41" s="69">
        <f>+MC[[#This Row],[VALOR UNIT / VR POR SEDE]]+MC[[#This Row],[IVA]]</f>
        <v>0</v>
      </c>
      <c r="K41" s="70">
        <f>SUBTOTAL(109,K21:K40)</f>
        <v>0</v>
      </c>
    </row>
    <row r="42" spans="1:17" x14ac:dyDescent="0.2">
      <c r="A42" s="67"/>
      <c r="B42" s="52" t="s">
        <v>207</v>
      </c>
      <c r="C42" s="25"/>
      <c r="D42" s="52"/>
      <c r="E42" s="67"/>
      <c r="F42" s="68"/>
      <c r="G42" s="75"/>
      <c r="H42" s="50"/>
      <c r="I42" s="69"/>
      <c r="J42" s="71">
        <v>4.5</v>
      </c>
      <c r="K42" s="69"/>
    </row>
    <row r="43" spans="1:17" x14ac:dyDescent="0.2">
      <c r="A43" s="90"/>
      <c r="B43" s="91" t="s">
        <v>160</v>
      </c>
      <c r="C43" s="92"/>
      <c r="D43" s="92"/>
      <c r="E43" s="92"/>
      <c r="F43" s="93"/>
      <c r="G43" s="94"/>
      <c r="H43" s="95"/>
      <c r="I43" s="96"/>
      <c r="J43" s="96"/>
      <c r="K43" s="96">
        <f>+K41*J42</f>
        <v>0</v>
      </c>
    </row>
    <row r="47" spans="1:17" x14ac:dyDescent="0.2">
      <c r="O47" s="53"/>
      <c r="P47" s="54"/>
    </row>
    <row r="48" spans="1:17" x14ac:dyDescent="0.2">
      <c r="O48" s="53"/>
      <c r="P48" s="54"/>
      <c r="Q48" s="55"/>
    </row>
    <row r="49" spans="15:16" x14ac:dyDescent="0.2">
      <c r="O49" s="53"/>
      <c r="P49" s="54"/>
    </row>
    <row r="50" spans="15:16" x14ac:dyDescent="0.2">
      <c r="O50" s="53"/>
      <c r="P50" s="54"/>
    </row>
    <row r="51" spans="15:16" x14ac:dyDescent="0.2">
      <c r="O51" s="53"/>
      <c r="P51" s="54"/>
    </row>
    <row r="52" spans="15:16" x14ac:dyDescent="0.2">
      <c r="O52" s="53"/>
      <c r="P52" s="54"/>
    </row>
  </sheetData>
  <mergeCells count="5">
    <mergeCell ref="A14:K18"/>
    <mergeCell ref="G1:K1"/>
    <mergeCell ref="A7:K7"/>
    <mergeCell ref="A6:B6"/>
    <mergeCell ref="A8:B8"/>
  </mergeCells>
  <dataValidations disablePrompts="1" count="1">
    <dataValidation type="list" allowBlank="1" showInputMessage="1" showErrorMessage="1" sqref="H21:H42">
      <formula1>"0,5%,10%,19%"</formula1>
    </dataValidation>
  </dataValidations>
  <pageMargins left="0.7" right="0.7" top="0.75" bottom="0.75" header="0.3" footer="0.3"/>
  <pageSetup orientation="portrait" horizontalDpi="4294967293" verticalDpi="0" r:id="rId1"/>
  <drawing r:id="rId2"/>
  <legacyDrawing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d1565fc4-c719-44f6-9e99-c8eb46a9d7d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9F915C4F93D7942BAE83CFCB6D875C4" ma:contentTypeVersion="14" ma:contentTypeDescription="Crear nuevo documento." ma:contentTypeScope="" ma:versionID="5532542134aa31f372c2ecdd66c518a2">
  <xsd:schema xmlns:xsd="http://www.w3.org/2001/XMLSchema" xmlns:xs="http://www.w3.org/2001/XMLSchema" xmlns:p="http://schemas.microsoft.com/office/2006/metadata/properties" xmlns:ns3="d1565fc4-c719-44f6-9e99-c8eb46a9d7d0" xmlns:ns4="ba7e48bb-c4d2-48ec-851f-9927a27fbcb5" targetNamespace="http://schemas.microsoft.com/office/2006/metadata/properties" ma:root="true" ma:fieldsID="7b8686eb89ea1ec31ec97347c8773c16" ns3:_="" ns4:_="">
    <xsd:import namespace="d1565fc4-c719-44f6-9e99-c8eb46a9d7d0"/>
    <xsd:import namespace="ba7e48bb-c4d2-48ec-851f-9927a27fbcb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LengthInSeconds" minOccurs="0"/>
                <xsd:element ref="ns3:_activity"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565fc4-c719-44f6-9e99-c8eb46a9d7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_activity" ma:index="19"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7e48bb-c4d2-48ec-851f-9927a27fbcb5"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SharingHintHash" ma:index="16"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D36C1F6-4419-400E-A5B4-DB0110A455E5}">
  <ds:schemaRefs>
    <ds:schemaRef ds:uri="http://schemas.microsoft.com/sharepoint/v3/contenttype/forms"/>
  </ds:schemaRefs>
</ds:datastoreItem>
</file>

<file path=customXml/itemProps2.xml><?xml version="1.0" encoding="utf-8"?>
<ds:datastoreItem xmlns:ds="http://schemas.openxmlformats.org/officeDocument/2006/customXml" ds:itemID="{1C624818-1577-4366-A0A0-0E886D903955}">
  <ds:schemaRefs>
    <ds:schemaRef ds:uri="http://schemas.microsoft.com/office/2006/documentManagement/types"/>
    <ds:schemaRef ds:uri="http://purl.org/dc/terms/"/>
    <ds:schemaRef ds:uri="ba7e48bb-c4d2-48ec-851f-9927a27fbcb5"/>
    <ds:schemaRef ds:uri="http://purl.org/dc/elements/1.1/"/>
    <ds:schemaRef ds:uri="http://www.w3.org/XML/1998/namespace"/>
    <ds:schemaRef ds:uri="http://purl.org/dc/dcmitype/"/>
    <ds:schemaRef ds:uri="http://schemas.microsoft.com/office/2006/metadata/properties"/>
    <ds:schemaRef ds:uri="http://schemas.microsoft.com/office/infopath/2007/PartnerControls"/>
    <ds:schemaRef ds:uri="http://schemas.openxmlformats.org/package/2006/metadata/core-properties"/>
    <ds:schemaRef ds:uri="d1565fc4-c719-44f6-9e99-c8eb46a9d7d0"/>
  </ds:schemaRefs>
</ds:datastoreItem>
</file>

<file path=customXml/itemProps3.xml><?xml version="1.0" encoding="utf-8"?>
<ds:datastoreItem xmlns:ds="http://schemas.openxmlformats.org/officeDocument/2006/customXml" ds:itemID="{A5AF0F39-1D00-4338-99A2-913C1432B7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565fc4-c719-44f6-9e99-c8eb46a9d7d0"/>
    <ds:schemaRef ds:uri="ba7e48bb-c4d2-48ec-851f-9927a27fbc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SB (2)</vt:lpstr>
      <vt:lpstr>SB</vt:lpstr>
      <vt:lpstr>Hoja1</vt:lpstr>
      <vt:lpstr>LC</vt:lpstr>
      <vt:lpstr>S_A</vt:lpstr>
      <vt:lpstr>MC (2)</vt:lpstr>
      <vt:lpstr>MC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Juan Pablo Betancur Gomez</dc:creator>
  <cp:keywords/>
  <dc:description/>
  <cp:lastModifiedBy>Manuel Esteban Riaño Giraldo</cp:lastModifiedBy>
  <cp:revision/>
  <dcterms:created xsi:type="dcterms:W3CDTF">2022-08-30T19:02:56Z</dcterms:created>
  <dcterms:modified xsi:type="dcterms:W3CDTF">2024-04-26T15:05:26Z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0x010100E9F915C4F93D7942BAE83CFCB6D875C4</vt:lpwstr>
  </property>
</Properties>
</file>