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Users\Jacky\Desktop\"/>
    </mc:Choice>
  </mc:AlternateContent>
  <xr:revisionPtr revIDLastSave="0" documentId="13_ncr:1_{01EDF848-C55D-43E5-962D-9699D537A010}" xr6:coauthVersionLast="47" xr6:coauthVersionMax="47" xr10:uidLastSave="{00000000-0000-0000-0000-000000000000}"/>
  <bookViews>
    <workbookView xWindow="-120" yWindow="-120" windowWidth="20640" windowHeight="11160" firstSheet="2" activeTab="2" xr2:uid="{00000000-000D-0000-FFFF-FFFF00000000}"/>
  </bookViews>
  <sheets>
    <sheet name="SB" sheetId="4" state="hidden" r:id="rId1"/>
    <sheet name="LC" sheetId="3" state="hidden" r:id="rId2"/>
    <sheet name="S_A" sheetId="2" r:id="rId3"/>
    <sheet name="MC" sheetId="1"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2" l="1"/>
  <c r="D45" i="2"/>
  <c r="D42" i="2"/>
  <c r="D31" i="2"/>
  <c r="E21" i="4" l="1"/>
  <c r="E25" i="4"/>
  <c r="E24" i="4"/>
  <c r="E23" i="4"/>
  <c r="E22" i="4"/>
  <c r="D26" i="4" s="1"/>
  <c r="E27" i="4" l="1"/>
  <c r="D28" i="4" s="1"/>
  <c r="G21" i="1"/>
  <c r="H21" i="1" s="1"/>
  <c r="I21" i="1" s="1"/>
  <c r="E21" i="3" l="1"/>
  <c r="E26" i="3"/>
  <c r="E28" i="3"/>
  <c r="E27" i="3"/>
  <c r="E25" i="3"/>
  <c r="E24" i="3"/>
  <c r="E23" i="3"/>
  <c r="E22" i="3"/>
  <c r="D29" i="3" l="1"/>
  <c r="E30" i="3" s="1"/>
  <c r="E31" i="3" s="1"/>
  <c r="E32" i="3"/>
  <c r="E33" i="3" s="1"/>
  <c r="G22" i="1"/>
  <c r="D34" i="3" l="1"/>
  <c r="H22" i="1" l="1"/>
  <c r="I22" i="1" s="1"/>
  <c r="I23" i="1" l="1"/>
  <c r="G23" i="1"/>
  <c r="H23" i="1"/>
</calcChain>
</file>

<file path=xl/sharedStrings.xml><?xml version="1.0" encoding="utf-8"?>
<sst xmlns="http://schemas.openxmlformats.org/spreadsheetml/2006/main" count="94" uniqueCount="50">
  <si>
    <t>ITEM</t>
  </si>
  <si>
    <t>DESCRIPCION</t>
  </si>
  <si>
    <t>CANT</t>
  </si>
  <si>
    <t>PRECIO UNITARIO ANTES IVA</t>
  </si>
  <si>
    <t>VALOR TOTAL ANTES DE IVA</t>
  </si>
  <si>
    <t>1 </t>
  </si>
  <si>
    <t>Puesto de trabajo en L para  empleado de 1.50*1.50 incluye reposapies</t>
  </si>
  <si>
    <t>Puesto de trabajo en L para  empleado de 1.80*1.50 incluye reposapies</t>
  </si>
  <si>
    <t>Silla ergonómica sin brazos </t>
  </si>
  <si>
    <t>Silla ergonómica con apoya cabezas (soporte cervical)</t>
  </si>
  <si>
    <t>Archivador vertical 3 gavetas</t>
  </si>
  <si>
    <t>COSTO DIRECTO</t>
  </si>
  <si>
    <t xml:space="preserve"> IVA </t>
  </si>
  <si>
    <t xml:space="preserve"> TOTAL </t>
  </si>
  <si>
    <t>BASE GRAVABLE (% AIU) SERVICIOS</t>
  </si>
  <si>
    <t>IVA SOBRE SERVICIOS</t>
  </si>
  <si>
    <t>BASE GRAVABLE (% AIU) EQUIPOS</t>
  </si>
  <si>
    <t xml:space="preserve"> IVA (EQUIPOS) </t>
  </si>
  <si>
    <t>U. MED</t>
  </si>
  <si>
    <t>VALOR  UNITARIO</t>
  </si>
  <si>
    <r>
      <t>SERVICIO DE CARGA</t>
    </r>
    <r>
      <rPr>
        <sz val="9"/>
        <color rgb="FF000000"/>
        <rFont val="Arial"/>
        <family val="2"/>
      </rPr>
      <t>  </t>
    </r>
  </si>
  <si>
    <t>Zona Valle de Aburra </t>
  </si>
  <si>
    <t>Kilo </t>
  </si>
  <si>
    <t>Zona Oriente </t>
  </si>
  <si>
    <t>Zona Occidente </t>
  </si>
  <si>
    <t>Zona Suroeste </t>
  </si>
  <si>
    <t>Zona Bajo Cauca </t>
  </si>
  <si>
    <t>Zona Norte </t>
  </si>
  <si>
    <t>Zona Nordeste </t>
  </si>
  <si>
    <t>Zona magdalena Medio </t>
  </si>
  <si>
    <t>Zona Urabá </t>
  </si>
  <si>
    <t>  </t>
  </si>
  <si>
    <r>
      <t>SUBTOTAL  (1)</t>
    </r>
    <r>
      <rPr>
        <sz val="9"/>
        <color rgb="FF000000"/>
        <rFont val="Arial"/>
        <family val="2"/>
      </rPr>
      <t> </t>
    </r>
  </si>
  <si>
    <r>
      <t>SERVICIO DE UN VEHICULO DE CARGA CON CUBIERTA TRASERA O FURGON DE 3 A 4.5 TONELADAS DE CAPACIDAD DE CARGA, POR DIA, INCLUIDO CONDUCTOR PARA LAS SIGUIENTES ZONAS</t>
    </r>
    <r>
      <rPr>
        <sz val="9"/>
        <color rgb="FF000000"/>
        <rFont val="Arial"/>
        <family val="2"/>
      </rPr>
      <t> </t>
    </r>
  </si>
  <si>
    <t>Vehículo/Día </t>
  </si>
  <si>
    <r>
      <t>SUBTOTAL (2) </t>
    </r>
    <r>
      <rPr>
        <sz val="9"/>
        <color rgb="FF000000"/>
        <rFont val="Arial"/>
        <family val="2"/>
      </rPr>
      <t> </t>
    </r>
  </si>
  <si>
    <r>
      <t>SERVICIO DE AUXILIAR, POR DIA</t>
    </r>
    <r>
      <rPr>
        <sz val="9"/>
        <color rgb="FF000000"/>
        <rFont val="Arial"/>
        <family val="2"/>
      </rPr>
      <t> </t>
    </r>
  </si>
  <si>
    <t>El valor de un auxiliar para servicio de carga (operario por carga) por día </t>
  </si>
  <si>
    <t>Persona/Dia </t>
  </si>
  <si>
    <r>
      <t>SUBTOTAL (3) </t>
    </r>
    <r>
      <rPr>
        <sz val="9"/>
        <color rgb="FF000000"/>
        <rFont val="Arial"/>
        <family val="2"/>
      </rPr>
      <t> </t>
    </r>
  </si>
  <si>
    <r>
      <t>VALOR TOTAL DE LA PROPUESTA (SUMATORIA SUBTOTAL 1 y SUBTOTAL 2 Y SUBTOTAL 3)</t>
    </r>
    <r>
      <rPr>
        <sz val="9"/>
        <color rgb="FF000000"/>
        <rFont val="Arial"/>
        <family val="2"/>
      </rPr>
      <t> </t>
    </r>
  </si>
  <si>
    <t>VALOR U.</t>
  </si>
  <si>
    <t>%IVA</t>
  </si>
  <si>
    <t>IVA</t>
  </si>
  <si>
    <t xml:space="preserve">TOTAL +IVA </t>
  </si>
  <si>
    <t>TOTAL +IVA 2</t>
  </si>
  <si>
    <t>GASOLINA CORRIENTE</t>
  </si>
  <si>
    <t>GALON</t>
  </si>
  <si>
    <t>COMBUSTIBLE DIESEL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</si>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</sst>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44" formatCode="_-&quot;$&quot;\ * #,##0.00_-;\-&quot;$&quot;\ * #,##0.00_-;_-&quot;$&quot;\ * &quot;-&quot;??_-;_-@_-"/>
    <numFmt numFmtId="43" formatCode="_-* #,##0.00_-;\-* #,##0.00_-;_-* &quot;-&quot;??_-;_-@_-"/>
    <numFmt numFmtId="164" formatCode="0.0000"/>
  </numFmts>
  <fonts count="13" x14ac:knownFonts="1">
    <font>
      <sz val="11"/>
      <color theme="1"/>
      <name val="Calibri"/>
      <family val="2"/>
      <scheme val="minor"/>
    </font>
    <font>
      <sz val="11"/>
      <color theme="1"/>
      <name val="Calibri"/>
      <family val="2"/>
      <scheme val="minor"/>
    </font>
    <font>
      <sz val="11"/>
      <color rgb="FF000000"/>
      <name val="Arial"/>
      <family val="2"/>
    </font>
    <font>
      <b/>
      <sz val="11"/>
      <color rgb="FF000000"/>
      <name val="Arial"/>
      <family val="2"/>
    </font>
    <font>
      <b/>
      <sz val="14"/>
      <color theme="1"/>
      <name val="Calibri"/>
      <family val="2"/>
      <scheme val="minor"/>
    </font>
    <font>
      <b/>
      <sz val="14"/>
      <color rgb="FF000000"/>
      <name val="Arial"/>
      <family val="2"/>
    </font>
    <font>
      <sz val="10"/>
      <color rgb="FF000000"/>
      <name val="Arial"/>
      <family val="2"/>
    </font>
    <font>
      <sz val="8"/>
      <color rgb="FF000000"/>
      <name val="Arial"/>
      <family val="2"/>
    </font>
    <font>
      <sz val="11"/>
      <color rgb="FF000000"/>
      <name val="Calibri"/>
      <family val="2"/>
      <scheme val="minor"/>
    </font>
    <font>
      <b/>
      <sz val="9"/>
      <color rgb="FF000000"/>
      <name val="Arial"/>
      <family val="2"/>
    </font>
    <font>
      <sz val="9"/>
      <color rgb="FF000000"/>
      <name val="Arial"/>
      <family val="2"/>
    </font>
    <font>
      <sz val="9"/>
      <color rgb="FF000000"/>
      <name val="Calibri"/>
      <family val="2"/>
    </font>
    <font>
      <sz val="11"/>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9">
    <xf numFmtId="0" fontId="0" fillId="0" borderId="0" xfId="0"/>
    <xf numFmtId="164" fontId="0" fillId="0" borderId="0" xfId="0" applyNumberFormat="1"/>
    <xf numFmtId="0" fontId="3" fillId="0" borderId="0" xfId="0" applyFont="1"/>
    <xf numFmtId="0" fontId="2" fillId="0" borderId="0" xfId="0" applyFont="1"/>
    <xf numFmtId="0" fontId="0" fillId="0" borderId="0" xfId="0" applyAlignment="1">
      <alignment horizontal="right" vertical="center"/>
    </xf>
    <xf numFmtId="0" fontId="0" fillId="0" borderId="1" xfId="0" applyBorder="1" applyAlignment="1">
      <alignment horizontal="center" vertical="center"/>
    </xf>
    <xf numFmtId="0" fontId="3" fillId="0" borderId="0" xfId="0" applyFont="1" applyAlignment="1">
      <alignment vertical="center"/>
    </xf>
    <xf numFmtId="0" fontId="0" fillId="0" borderId="0" xfId="0" applyAlignment="1">
      <alignment horizontal="center" vertical="center"/>
    </xf>
    <xf numFmtId="10" fontId="0" fillId="0" borderId="0" xfId="1" applyNumberFormat="1" applyFont="1"/>
    <xf numFmtId="43" fontId="0" fillId="0" borderId="0" xfId="2" applyFont="1"/>
    <xf numFmtId="2" fontId="0" fillId="0" borderId="0" xfId="0" applyNumberFormat="1"/>
    <xf numFmtId="0" fontId="0" fillId="3" borderId="1" xfId="0" applyFill="1" applyBorder="1" applyAlignment="1">
      <alignment horizontal="right" vertical="center" wrapText="1"/>
    </xf>
    <xf numFmtId="43" fontId="0" fillId="3" borderId="1" xfId="2" applyFont="1" applyFill="1" applyBorder="1" applyAlignment="1" applyProtection="1">
      <alignment horizontal="right" vertical="center"/>
      <protection hidden="1"/>
    </xf>
    <xf numFmtId="9" fontId="3" fillId="3" borderId="1" xfId="1" applyFont="1" applyFill="1" applyBorder="1" applyAlignment="1" applyProtection="1">
      <alignment vertical="center" wrapText="1"/>
      <protection locked="0"/>
    </xf>
    <xf numFmtId="7" fontId="3" fillId="3" borderId="1" xfId="3" applyNumberFormat="1" applyFont="1" applyFill="1" applyBorder="1" applyAlignment="1" applyProtection="1">
      <alignment horizontal="right" vertical="center" wrapText="1"/>
      <protection hidden="1"/>
    </xf>
    <xf numFmtId="9" fontId="3" fillId="3" borderId="1" xfId="1" applyFont="1" applyFill="1" applyBorder="1" applyAlignment="1">
      <alignment vertical="center" wrapText="1"/>
    </xf>
    <xf numFmtId="0" fontId="2" fillId="0" borderId="2" xfId="0" applyFont="1" applyBorder="1" applyAlignment="1">
      <alignment horizontal="center" vertical="center"/>
    </xf>
    <xf numFmtId="43" fontId="0" fillId="3" borderId="4" xfId="2" applyFont="1" applyFill="1" applyBorder="1" applyAlignment="1" applyProtection="1">
      <alignment horizontal="right" vertical="center"/>
      <protection locked="0"/>
    </xf>
    <xf numFmtId="0" fontId="0" fillId="0" borderId="5" xfId="0" applyBorder="1" applyAlignment="1">
      <alignment horizontal="center" vertical="center"/>
    </xf>
    <xf numFmtId="0" fontId="2" fillId="4" borderId="2" xfId="0" applyFont="1" applyFill="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43" fontId="3" fillId="3" borderId="1" xfId="3" applyNumberFormat="1" applyFont="1" applyFill="1" applyBorder="1" applyAlignment="1" applyProtection="1">
      <alignment horizontal="right" vertical="center" wrapText="1"/>
      <protection hidden="1"/>
    </xf>
    <xf numFmtId="9" fontId="3" fillId="2" borderId="1" xfId="1" applyFont="1" applyFill="1" applyBorder="1" applyAlignment="1" applyProtection="1">
      <alignment vertical="center" wrapText="1"/>
      <protection locked="0"/>
    </xf>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8" fillId="0" borderId="1" xfId="0" applyFont="1" applyBorder="1" applyAlignment="1">
      <alignment horizontal="center" wrapText="1"/>
    </xf>
    <xf numFmtId="43" fontId="0" fillId="0" borderId="1" xfId="2" applyFont="1" applyBorder="1" applyAlignment="1" applyProtection="1">
      <alignment horizontal="center" vertical="center"/>
      <protection locked="0"/>
    </xf>
    <xf numFmtId="9" fontId="0" fillId="0" borderId="1" xfId="1" applyFont="1" applyBorder="1" applyAlignment="1" applyProtection="1">
      <alignment horizontal="center"/>
      <protection locked="0"/>
    </xf>
    <xf numFmtId="43" fontId="0" fillId="3" borderId="1" xfId="2" applyFont="1" applyFill="1" applyBorder="1" applyAlignment="1" applyProtection="1">
      <alignment horizontal="center" vertical="center"/>
      <protection hidden="1"/>
    </xf>
    <xf numFmtId="0" fontId="7" fillId="0" borderId="1" xfId="0" applyFont="1" applyBorder="1" applyAlignment="1">
      <alignment horizontal="center" vertical="top" wrapText="1"/>
    </xf>
    <xf numFmtId="43" fontId="0" fillId="0" borderId="1" xfId="2" applyFont="1" applyBorder="1" applyProtection="1">
      <protection locked="0"/>
    </xf>
    <xf numFmtId="43" fontId="0" fillId="3" borderId="1" xfId="2" applyFont="1" applyFill="1" applyBorder="1" applyProtection="1">
      <protection hidden="1"/>
    </xf>
    <xf numFmtId="0" fontId="0" fillId="0" borderId="1" xfId="0" applyBorder="1"/>
    <xf numFmtId="0" fontId="0" fillId="0" borderId="1" xfId="0" applyBorder="1" applyAlignment="1">
      <alignment horizont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43" fontId="1" fillId="0" borderId="1" xfId="0" applyNumberFormat="1" applyFont="1" applyBorder="1"/>
    <xf numFmtId="43" fontId="1" fillId="3" borderId="1" xfId="0" applyNumberFormat="1" applyFont="1" applyFill="1" applyBorder="1"/>
    <xf numFmtId="43" fontId="0" fillId="3" borderId="1" xfId="2" applyFont="1" applyFill="1" applyBorder="1" applyAlignment="1" applyProtection="1">
      <alignment horizontal="right" vertical="center"/>
      <protection locked="0"/>
    </xf>
    <xf numFmtId="0" fontId="3" fillId="5" borderId="1" xfId="0" applyFont="1" applyFill="1" applyBorder="1" applyAlignment="1">
      <alignment horizontal="center" vertical="center"/>
    </xf>
    <xf numFmtId="43" fontId="0" fillId="5" borderId="1" xfId="2" applyFont="1" applyFill="1" applyBorder="1" applyAlignment="1" applyProtection="1">
      <alignment horizontal="right" vertical="center"/>
      <protection hidden="1"/>
    </xf>
    <xf numFmtId="0" fontId="3" fillId="4" borderId="1" xfId="0" applyFont="1" applyFill="1" applyBorder="1" applyAlignment="1">
      <alignment horizontal="center" vertical="center"/>
    </xf>
    <xf numFmtId="43" fontId="0" fillId="4" borderId="1" xfId="2" applyFont="1" applyFill="1" applyBorder="1" applyAlignment="1" applyProtection="1">
      <alignment horizontal="right" vertical="center"/>
      <protection hidden="1"/>
    </xf>
    <xf numFmtId="0" fontId="9" fillId="5" borderId="1" xfId="0" applyFont="1" applyFill="1" applyBorder="1"/>
    <xf numFmtId="0" fontId="10"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9" fillId="4" borderId="1" xfId="0" applyFont="1" applyFill="1" applyBorder="1" applyAlignment="1">
      <alignment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right" vertical="center" wrapText="1"/>
    </xf>
    <xf numFmtId="43" fontId="3" fillId="6" borderId="1" xfId="3" applyNumberFormat="1" applyFont="1" applyFill="1" applyBorder="1" applyAlignment="1" applyProtection="1">
      <alignment horizontal="right" vertical="center" wrapText="1"/>
      <protection hidden="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7" fontId="3" fillId="3" borderId="2" xfId="3" applyNumberFormat="1" applyFont="1" applyFill="1" applyBorder="1" applyAlignment="1" applyProtection="1">
      <alignment horizontal="right" vertical="center" wrapText="1"/>
      <protection hidden="1"/>
    </xf>
    <xf numFmtId="7" fontId="3" fillId="3" borderId="4" xfId="3" applyNumberFormat="1" applyFont="1" applyFill="1" applyBorder="1" applyAlignment="1" applyProtection="1">
      <alignment horizontal="right" vertical="center" wrapText="1"/>
      <protection hidden="1"/>
    </xf>
    <xf numFmtId="0" fontId="3" fillId="2" borderId="6" xfId="0" applyFont="1" applyFill="1" applyBorder="1" applyAlignment="1">
      <alignment horizontal="center" vertical="center" wrapText="1"/>
    </xf>
    <xf numFmtId="0" fontId="2" fillId="0" borderId="0" xfId="0" applyFont="1" applyAlignment="1">
      <alignment wrapText="1"/>
    </xf>
    <xf numFmtId="0" fontId="5"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9" fillId="6" borderId="2" xfId="0" applyFont="1" applyFill="1" applyBorder="1" applyAlignment="1">
      <alignment horizontal="center"/>
    </xf>
    <xf numFmtId="0" fontId="9" fillId="6" borderId="3" xfId="0" applyFont="1" applyFill="1" applyBorder="1" applyAlignment="1">
      <alignment horizontal="center"/>
    </xf>
    <xf numFmtId="0" fontId="4" fillId="0" borderId="0" xfId="0" applyFont="1" applyAlignment="1">
      <alignment horizontal="left" vertical="center"/>
    </xf>
  </cellXfs>
  <cellStyles count="4">
    <cellStyle name="Millares" xfId="2" builtinId="3"/>
    <cellStyle name="Moneda 2" xfId="3" xr:uid="{00000000-0005-0000-0000-000001000000}"/>
    <cellStyle name="Normal" xfId="0" builtinId="0"/>
    <cellStyle name="Porcentaje" xfId="1" builtinId="5"/>
  </cellStyles>
  <dxfs count="43">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5" formatCode="_-* #,##0.00_-;\-* #,##0.00_-;_-* &quot;-&quot;??_-;_-@_-"/>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strike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5" formatCode="_-* #,##0.00_-;\-* #,##0.00_-;_-* &quot;-&quot;??_-;_-@_-"/>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ill>
        <patternFill>
          <fgColor indexed="64"/>
          <bgColor theme="4" tint="0.79998168889431442"/>
        </patternFill>
      </fill>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3350" y="180975"/>
          <a:ext cx="8086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subasta inversa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29</xdr:row>
      <xdr:rowOff>66675</xdr:rowOff>
    </xdr:from>
    <xdr:to>
      <xdr:col>4</xdr:col>
      <xdr:colOff>1095375</xdr:colOff>
      <xdr:row>76</xdr:row>
      <xdr:rowOff>104775</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76200" y="7343775"/>
          <a:ext cx="8096250" cy="900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DE CADA ÍTEM, </a:t>
          </a:r>
          <a:r>
            <a:rPr lang="es-CO" sz="1100" b="0" i="0">
              <a:solidFill>
                <a:schemeClr val="dk1"/>
              </a:solidFill>
              <a:effectLst/>
              <a:latin typeface="+mn-lt"/>
              <a:ea typeface="+mn-ea"/>
              <a:cs typeface="+mn-cs"/>
            </a:rPr>
            <a:t>ni el valor del presupuesto oficial establecido en el estudio de mercado, so pena de rechazo. </a:t>
          </a:r>
          <a:r>
            <a:rPr lang="es-CO" sz="1100" b="1" i="0" u="sng">
              <a:solidFill>
                <a:schemeClr val="dk1"/>
              </a:solidFill>
              <a:effectLst/>
              <a:latin typeface="+mn-lt"/>
              <a:ea typeface="+mn-ea"/>
              <a:cs typeface="+mn-cs"/>
            </a:rPr>
            <a:t>En todo caso la propuesta económica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En todo caso el valor ofertado más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a:t>
          </a:r>
          <a:r>
            <a:rPr lang="es-CO" sz="1100" b="0" i="0">
              <a:solidFill>
                <a:schemeClr val="dk1"/>
              </a:solidFill>
              <a:effectLst/>
              <a:latin typeface="+mn-lt"/>
              <a:ea typeface="+mn-ea"/>
              <a:cs typeface="+mn-cs"/>
            </a:rPr>
            <a:t>: El contrato se celebrará por el valor total de la oferta ganadora (los valores resultantes en la Subasta Inversa), incluido el valor del IVA y las demás contribuciones de ley.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 </a:t>
          </a:r>
          <a:r>
            <a:rPr lang="es-CO" sz="1100" b="0" i="0">
              <a:solidFill>
                <a:schemeClr val="dk1"/>
              </a:solidFill>
              <a:effectLst/>
              <a:latin typeface="+mn-lt"/>
              <a:ea typeface="+mn-ea"/>
              <a:cs typeface="+mn-cs"/>
            </a:rPr>
            <a:t>Para la presentación del precio inicial por parte del oferente,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endParaRPr lang="es-CO" sz="1100" b="0" i="0">
            <a:solidFill>
              <a:schemeClr val="dk1"/>
            </a:solidFill>
            <a:effectLst/>
            <a:latin typeface="+mn-lt"/>
            <a:ea typeface="+mn-ea"/>
            <a:cs typeface="+mn-cs"/>
          </a:endParaRP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Sera rechazada la oferta cuando</a:t>
          </a:r>
          <a:r>
            <a:rPr lang="es-CO" sz="1100" b="0" i="0">
              <a:solidFill>
                <a:schemeClr val="dk1"/>
              </a:solidFill>
              <a:effectLst/>
              <a:latin typeface="+mn-lt"/>
              <a:ea typeface="+mn-ea"/>
              <a:cs typeface="+mn-cs"/>
            </a:rPr>
            <a:t>, una vez hecha la corrección por trascripción y/o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a:t>
          </a:r>
          <a:r>
            <a:rPr lang="es-CO" sz="1100" b="0" i="0">
              <a:solidFill>
                <a:schemeClr val="dk1"/>
              </a:solidFill>
              <a:effectLst/>
              <a:latin typeface="+mn-lt"/>
              <a:ea typeface="+mn-ea"/>
              <a:cs typeface="+mn-cs"/>
            </a:rPr>
            <a:t>:    Si  durante la subasta  se presenta un ahorro,   se realizará  un incremento para adquirir mas  puestos de trabajo  sillas ergonómicas, ya que son los elementos más requeridos por la Entidad y se hará en forma proporcional para cada asignación presupuestal Jueces de  paz  y  requerimientos de la Dirección Ejecutiva Seccional de Administración Judicial  de Medellín.</a:t>
          </a:r>
          <a:r>
            <a:rPr lang="es-CO" sz="1100" b="1" i="0">
              <a:solidFill>
                <a:schemeClr val="dk1"/>
              </a:solidFill>
              <a:effectLst/>
              <a:latin typeface="+mn-lt"/>
              <a:ea typeface="+mn-ea"/>
              <a:cs typeface="+mn-cs"/>
            </a:rPr>
            <a:t> </a:t>
          </a:r>
          <a:r>
            <a:rPr lang="es-CO" sz="1100" b="0" i="0">
              <a:solidFill>
                <a:schemeClr val="dk1"/>
              </a:solidFill>
              <a:effectLst/>
              <a:latin typeface="+mn-lt"/>
              <a:ea typeface="+mn-ea"/>
              <a:cs typeface="+mn-cs"/>
            </a:rPr>
            <a:t> </a:t>
          </a:r>
        </a:p>
        <a:p>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4</xdr:col>
      <xdr:colOff>1143000</xdr:colOff>
      <xdr:row>18</xdr:row>
      <xdr:rowOff>47625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33350" y="180975"/>
          <a:ext cx="884872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por</a:t>
          </a:r>
          <a:r>
            <a:rPr lang="es-ES" sz="1100" b="1" i="0" u="none" strike="noStrike" baseline="0">
              <a:solidFill>
                <a:schemeClr val="dk1"/>
              </a:solidFill>
              <a:effectLst/>
              <a:latin typeface="+mn-lt"/>
              <a:ea typeface="+mn-ea"/>
              <a:cs typeface="+mn-cs"/>
            </a:rPr>
            <a:t> licitacion publica </a:t>
          </a:r>
          <a:r>
            <a:rPr lang="es-ES" sz="1100" b="1" i="0" u="none" strike="noStrike">
              <a:solidFill>
                <a:schemeClr val="dk1"/>
              </a:solidFill>
              <a:effectLst/>
              <a:latin typeface="+mn-lt"/>
              <a:ea typeface="+mn-ea"/>
              <a:cs typeface="+mn-cs"/>
            </a:rPr>
            <a:t>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35</xdr:row>
      <xdr:rowOff>66675</xdr:rowOff>
    </xdr:from>
    <xdr:to>
      <xdr:col>4</xdr:col>
      <xdr:colOff>1095375</xdr:colOff>
      <xdr:row>72</xdr:row>
      <xdr:rowOff>9525</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6200" y="14011275"/>
          <a:ext cx="8858250"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3</xdr:col>
      <xdr:colOff>1143000</xdr:colOff>
      <xdr:row>18</xdr:row>
      <xdr:rowOff>47625</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47</xdr:row>
      <xdr:rowOff>66674</xdr:rowOff>
    </xdr:from>
    <xdr:to>
      <xdr:col>3</xdr:col>
      <xdr:colOff>1095375</xdr:colOff>
      <xdr:row>100</xdr:row>
      <xdr:rowOff>190499</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6200" y="11115674"/>
          <a:ext cx="7134225" cy="10220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ES" sz="1100" b="1" i="0">
              <a:solidFill>
                <a:schemeClr val="dk1"/>
              </a:solidFill>
              <a:effectLst/>
              <a:latin typeface="+mn-lt"/>
              <a:ea typeface="+mn-ea"/>
              <a:cs typeface="+mn-cs"/>
            </a:rPr>
            <a:t>VALOR TOTAL DE LA PROPUESTA (SUMATORIA SUBTOTAL 1, SUBTOTAL 2 y SUBTOTAL 3)</a:t>
          </a:r>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ES"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1:</a:t>
          </a:r>
          <a:r>
            <a:rPr lang="es-CO" sz="1100" b="0" i="0">
              <a:solidFill>
                <a:schemeClr val="dk1"/>
              </a:solidFill>
              <a:effectLst/>
              <a:latin typeface="+mn-lt"/>
              <a:ea typeface="+mn-ea"/>
              <a:cs typeface="+mn-cs"/>
            </a:rPr>
            <a:t> </a:t>
          </a:r>
          <a:r>
            <a:rPr lang="es-ES" sz="1100" b="0" i="0">
              <a:solidFill>
                <a:schemeClr val="dk1"/>
              </a:solidFill>
              <a:effectLst/>
              <a:latin typeface="+mn-lt"/>
              <a:ea typeface="+mn-ea"/>
              <a:cs typeface="+mn-cs"/>
            </a:rPr>
            <a:t>PARA LA PRESENTACIÓN DE LA OFERTA LOS PROPONENTES DEBERÁN TENER EN CUENTA, QUE EL VALOR UNITARIO DE CADA ÍTEM DEBE INCLUIR TODOS LOS GASTOS Y/O COSTOS EN EL QUE DEBE INCURRIR PARA LA PRESTACIÓN DEL SERVICIO QUE SE PRETENDE CONTRATAR; ASÍ COMO LOS IMPUESTOS, TASAS Y DEMÁS EROGACIONES, LOS CUALES SERÁN ASUMIDAS POR EL PROVEEDOR EN SU TOTALIDAD. </a:t>
          </a:r>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a:t>
          </a:r>
          <a:r>
            <a:rPr lang="es-CO" sz="1100" b="0" i="0">
              <a:solidFill>
                <a:schemeClr val="dk1"/>
              </a:solidFill>
              <a:effectLst/>
              <a:latin typeface="+mn-lt"/>
              <a:ea typeface="+mn-ea"/>
              <a:cs typeface="+mn-cs"/>
            </a:rPr>
            <a:t> El contrato se celebrará por el valor total del presupuesto oficial  incluida</a:t>
          </a:r>
          <a:r>
            <a:rPr lang="es-CO" sz="1100" b="0" i="0" baseline="0">
              <a:solidFill>
                <a:schemeClr val="dk1"/>
              </a:solidFill>
              <a:effectLst/>
              <a:latin typeface="+mn-lt"/>
              <a:ea typeface="+mn-ea"/>
              <a:cs typeface="+mn-cs"/>
            </a:rPr>
            <a:t> las</a:t>
          </a:r>
          <a:r>
            <a:rPr lang="es-CO" sz="1100" b="0" i="0">
              <a:solidFill>
                <a:schemeClr val="dk1"/>
              </a:solidFill>
              <a:effectLst/>
              <a:latin typeface="+mn-lt"/>
              <a:ea typeface="+mn-ea"/>
              <a:cs typeface="+mn-cs"/>
            </a:rPr>
            <a:t> contribuciones de ley  que</a:t>
          </a:r>
          <a:r>
            <a:rPr lang="es-CO" sz="1100" b="0" i="0" baseline="0">
              <a:solidFill>
                <a:schemeClr val="dk1"/>
              </a:solidFill>
              <a:effectLst/>
              <a:latin typeface="+mn-lt"/>
              <a:ea typeface="+mn-ea"/>
              <a:cs typeface="+mn-cs"/>
            </a:rPr>
            <a:t> de lugar a ello segun su actividad  y responsabilidad tributaria, el valor </a:t>
          </a:r>
          <a:r>
            <a:rPr lang="es-CO" sz="1100" b="0" i="0">
              <a:solidFill>
                <a:schemeClr val="dk1"/>
              </a:solidFill>
              <a:effectLst/>
              <a:latin typeface="+mn-lt"/>
              <a:ea typeface="+mn-ea"/>
              <a:cs typeface="+mn-cs"/>
            </a:rPr>
            <a:t>asciende a la suma de DOSCIENTOS OCHETA MILLONES NOVECIENTOS MIL PESOS ($280.900.000,00) M/CTE. </a:t>
          </a:r>
          <a:r>
            <a:rPr lang="es-CO" sz="1100" b="0" i="0" u="sng">
              <a:solidFill>
                <a:schemeClr val="dk1"/>
              </a:solidFill>
              <a:effectLst/>
              <a:latin typeface="+mn-lt"/>
              <a:ea typeface="+mn-ea"/>
              <a:cs typeface="+mn-cs"/>
            </a:rPr>
            <a:t>y se ejecutará de acuerdo a las necesidades del servicio, según los precios de la propuesta económica presentada por el contratista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 la oferta económica por parte del oferente, se deberá tener en cuenta que los precios ofrecidos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Sera rechazada la oferta cuando, una vez hecha la corrección aritmética, si a ello hubiere lugar, </a:t>
          </a:r>
          <a:r>
            <a:rPr lang="es-CO" sz="1100" b="0" i="0" u="sng">
              <a:solidFill>
                <a:schemeClr val="dk1"/>
              </a:solidFill>
              <a:effectLst/>
              <a:latin typeface="+mn-lt"/>
              <a:ea typeface="+mn-ea"/>
              <a:cs typeface="+mn-cs"/>
            </a:rPr>
            <a:t>la diferencia, en valor absoluto, entre el valor presentado y el nuevo valor corregido supere el uno por ciento (1 %) con respecto al valor total presentado en la propuesta,</a:t>
          </a:r>
          <a:r>
            <a:rPr lang="es-CO" sz="1100" b="0" i="0">
              <a:solidFill>
                <a:schemeClr val="dk1"/>
              </a:solidFill>
              <a:effectLst/>
              <a:latin typeface="+mn-lt"/>
              <a:ea typeface="+mn-ea"/>
              <a:cs typeface="+mn-cs"/>
            </a:rPr>
            <a:t> ya que dicha corrección impacte el valor final de la oferta.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endParaRPr lang="es-ES" sz="1100" b="0" i="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8</xdr:col>
      <xdr:colOff>1076325</xdr:colOff>
      <xdr:row>18</xdr:row>
      <xdr:rowOff>57150</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57150" y="180975"/>
          <a:ext cx="8924925" cy="448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Selección Abreviada de Menor Cuantía Número 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 identificado con cedula de ciudadanía número _____________________ actuando como representante legal de _____________________________, con Nit número ______________, manifiesto que el valor de la propuesta económica se estima en la suma de $  __________________, discriminada de la siguiente forma:  </a:t>
          </a:r>
          <a:r>
            <a:rPr lang="es-CO"/>
            <a:t> </a:t>
          </a:r>
          <a:endParaRPr lang="es-CO" sz="1100"/>
        </a:p>
      </xdr:txBody>
    </xdr:sp>
    <xdr:clientData/>
  </xdr:twoCellAnchor>
  <xdr:twoCellAnchor editAs="oneCell">
    <xdr:from>
      <xdr:col>0</xdr:col>
      <xdr:colOff>495300</xdr:colOff>
      <xdr:row>0</xdr:row>
      <xdr:rowOff>361950</xdr:rowOff>
    </xdr:from>
    <xdr:to>
      <xdr:col>2</xdr:col>
      <xdr:colOff>361950</xdr:colOff>
      <xdr:row>4</xdr:row>
      <xdr:rowOff>74930</xdr:rowOff>
    </xdr:to>
    <xdr:pic>
      <xdr:nvPicPr>
        <xdr:cNvPr id="3" name="Imagen 2" descr="Logo CSJ RGB_01">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66675</xdr:colOff>
      <xdr:row>23</xdr:row>
      <xdr:rowOff>85725</xdr:rowOff>
    </xdr:from>
    <xdr:to>
      <xdr:col>8</xdr:col>
      <xdr:colOff>1085850</xdr:colOff>
      <xdr:row>65</xdr:row>
      <xdr:rowOff>142874</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6675" y="5838825"/>
          <a:ext cx="8924925" cy="8058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1" i="0">
              <a:solidFill>
                <a:schemeClr val="dk1"/>
              </a:solidFill>
              <a:effectLst/>
              <a:latin typeface="+mn-lt"/>
              <a:ea typeface="+mn-ea"/>
              <a:cs typeface="+mn-cs"/>
            </a:rPr>
            <a:t>Nota 1. </a:t>
          </a:r>
          <a:r>
            <a:rPr lang="es-CO" sz="1100" b="0" i="0">
              <a:solidFill>
                <a:schemeClr val="dk1"/>
              </a:solidFill>
              <a:effectLst/>
              <a:latin typeface="+mn-lt"/>
              <a:ea typeface="+mn-ea"/>
              <a:cs typeface="+mn-cs"/>
            </a:rPr>
            <a:t>Los proponentes no podrán exceder el </a:t>
          </a:r>
          <a:r>
            <a:rPr lang="es-CO" sz="1100" b="1" i="0">
              <a:solidFill>
                <a:schemeClr val="dk1"/>
              </a:solidFill>
              <a:effectLst/>
              <a:latin typeface="+mn-lt"/>
              <a:ea typeface="+mn-ea"/>
              <a:cs typeface="+mn-cs"/>
            </a:rPr>
            <a:t>VALOR UNITARIO PROMEDIO (ANTES DE IVA) </a:t>
          </a:r>
          <a:r>
            <a:rPr lang="es-CO" sz="1100" b="0" i="0">
              <a:solidFill>
                <a:schemeClr val="dk1"/>
              </a:solidFill>
              <a:effectLst/>
              <a:latin typeface="+mn-lt"/>
              <a:ea typeface="+mn-ea"/>
              <a:cs typeface="+mn-cs"/>
            </a:rPr>
            <a:t>de cada ítem, ni el valor del presupuesto oficial establecido en el estudio de mercado, so pena de rechazo</a:t>
          </a:r>
          <a:r>
            <a:rPr lang="es-CO" sz="1100" b="1" i="0">
              <a:solidFill>
                <a:schemeClr val="dk1"/>
              </a:solidFill>
              <a:effectLst/>
              <a:latin typeface="+mn-lt"/>
              <a:ea typeface="+mn-ea"/>
              <a:cs typeface="+mn-cs"/>
            </a:rPr>
            <a:t>.</a:t>
          </a:r>
          <a:r>
            <a:rPr lang="es-CO" sz="1100" b="1" i="1" u="sng">
              <a:solidFill>
                <a:schemeClr val="dk1"/>
              </a:solidFill>
              <a:effectLst/>
              <a:latin typeface="+mn-lt"/>
              <a:ea typeface="+mn-ea"/>
              <a:cs typeface="+mn-cs"/>
            </a:rPr>
            <a:t> En todo caso la propuesta será evaluada con el precio unitario antes de IVA.</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En todo caso el valor ofertado incluido el impuesto al valor agregado a que haya lugar dependiendo del régimen aplicable, no podrá superar el presupuesto oficial (Precio Estimado) establecido para la contratación.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2. </a:t>
          </a:r>
          <a:r>
            <a:rPr lang="es-CO" sz="1100" b="0" i="0">
              <a:solidFill>
                <a:schemeClr val="dk1"/>
              </a:solidFill>
              <a:effectLst/>
              <a:latin typeface="+mn-lt"/>
              <a:ea typeface="+mn-ea"/>
              <a:cs typeface="+mn-cs"/>
            </a:rPr>
            <a:t>El contrato se celebrará por el valor total del presupuesto oficial, incluido IVA, las contribuciones y demás impuestos de ley, que asciende a la suma de </a:t>
          </a:r>
          <a:r>
            <a:rPr lang="es-CO" sz="1100" b="1" i="0">
              <a:solidFill>
                <a:schemeClr val="dk1"/>
              </a:solidFill>
              <a:effectLst/>
              <a:latin typeface="+mn-lt"/>
              <a:ea typeface="+mn-ea"/>
              <a:cs typeface="+mn-cs"/>
            </a:rPr>
            <a:t>VEINTISIETE MILLONES CUATROCIENTOS NOVENTA Y NUEVE MIL NOVECIENTOS OCHENTA Y SIETE</a:t>
          </a:r>
          <a:r>
            <a:rPr lang="es-CO" sz="1100" b="0" i="0">
              <a:solidFill>
                <a:schemeClr val="dk1"/>
              </a:solidFill>
              <a:effectLst/>
              <a:latin typeface="+mn-lt"/>
              <a:ea typeface="+mn-ea"/>
              <a:cs typeface="+mn-cs"/>
            </a:rPr>
            <a:t> </a:t>
          </a:r>
          <a:r>
            <a:rPr lang="es-CO" sz="1100" b="1" i="0">
              <a:solidFill>
                <a:schemeClr val="dk1"/>
              </a:solidFill>
              <a:effectLst/>
              <a:latin typeface="+mn-lt"/>
              <a:ea typeface="+mn-ea"/>
              <a:cs typeface="+mn-cs"/>
            </a:rPr>
            <a:t>PESOS ($27.499.987) M/CTE.</a:t>
          </a:r>
          <a:r>
            <a:rPr lang="es-CO" sz="1100" b="0" i="0">
              <a:solidFill>
                <a:schemeClr val="dk1"/>
              </a:solidFill>
              <a:effectLst/>
              <a:latin typeface="+mn-lt"/>
              <a:ea typeface="+mn-ea"/>
              <a:cs typeface="+mn-cs"/>
            </a:rPr>
            <a:t>, </a:t>
          </a:r>
          <a:r>
            <a:rPr lang="es-CO" sz="1100" b="1" i="0" u="sng">
              <a:solidFill>
                <a:schemeClr val="dk1"/>
              </a:solidFill>
              <a:effectLst/>
              <a:latin typeface="+mn-lt"/>
              <a:ea typeface="+mn-ea"/>
              <a:cs typeface="+mn-cs"/>
            </a:rPr>
            <a:t>y se ejecutará de acuerdo a las necesidades del servicio y conforme a los precios de la propuesta económica presentada por el oferente adjudicatario</a:t>
          </a:r>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3.</a:t>
          </a:r>
          <a:r>
            <a:rPr lang="es-CO" sz="1100" b="0" i="0">
              <a:solidFill>
                <a:schemeClr val="dk1"/>
              </a:solidFill>
              <a:effectLst/>
              <a:latin typeface="+mn-lt"/>
              <a:ea typeface="+mn-ea"/>
              <a:cs typeface="+mn-cs"/>
            </a:rPr>
            <a:t> Para la presentación de las ofertas, se deberá tener en cuenta que los precios ofrecidos deberán ser en pesos colombianos, presentando cifras enteras, tanto en los precios unitarios como totales, incluyendo todos los conceptos relacionados con el objeto de la presente contratación. Los demás conceptos no previstos en la oferta no serán asumidos por la entidad.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Los valores contenidos en la propuesta económica deberán presentarse sin decimales; por lo cual, en caso de presentarse esta situación, la entidad procederá a aproximar al número entero más cercano.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4.</a:t>
          </a:r>
          <a:r>
            <a:rPr lang="es-CO" sz="1100" b="0" i="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5.</a:t>
          </a:r>
          <a:r>
            <a:rPr lang="es-CO" sz="1100" b="0" i="0">
              <a:solidFill>
                <a:schemeClr val="dk1"/>
              </a:solidFill>
              <a:effectLst/>
              <a:latin typeface="+mn-lt"/>
              <a:ea typeface="+mn-ea"/>
              <a:cs typeface="+mn-cs"/>
            </a:rPr>
            <a:t> Se analizará la artificialidad de los precios de cada uno de los ítems del contrato, de acuerdo con lo establecido en la guía G-MOAB-01 “Guía para el manejo de ofertas artificialmente bajas en Procesos de Contratación”, expedida por Colombia Compra Eficiente, el Decreto 1082 de 2015 y demás normas concordantes.  </a:t>
          </a:r>
        </a:p>
        <a:p>
          <a:pPr rtl="0" fontAlgn="base"/>
          <a:r>
            <a:rPr lang="es-CO" sz="1100" b="0" i="0">
              <a:solidFill>
                <a:schemeClr val="dk1"/>
              </a:solidFill>
              <a:effectLst/>
              <a:latin typeface="+mn-lt"/>
              <a:ea typeface="+mn-ea"/>
              <a:cs typeface="+mn-cs"/>
            </a:rPr>
            <a:t> </a:t>
          </a:r>
        </a:p>
        <a:p>
          <a:pPr rtl="0" fontAlgn="base"/>
          <a:r>
            <a:rPr lang="es-CO" sz="1100" b="1" i="0">
              <a:solidFill>
                <a:schemeClr val="dk1"/>
              </a:solidFill>
              <a:effectLst/>
              <a:latin typeface="+mn-lt"/>
              <a:ea typeface="+mn-ea"/>
              <a:cs typeface="+mn-cs"/>
            </a:rPr>
            <a:t>NOTA 6: </a:t>
          </a:r>
          <a:r>
            <a:rPr lang="es-CO" sz="1100" b="0" i="0">
              <a:solidFill>
                <a:schemeClr val="dk1"/>
              </a:solidFill>
              <a:effectLst/>
              <a:latin typeface="+mn-lt"/>
              <a:ea typeface="+mn-ea"/>
              <a:cs typeface="+mn-cs"/>
            </a:rPr>
            <a:t>El contratista está en la obligación de mantener los precios ofrecidos en su oferta y solo en referencia al decreto del gobierno del alza o baja de este bien se podrá modificar, teniendo en cuenta la reglamentación para ello. En ningún caso podrá cambiar o modificar los precios establecidos durante el mes sin previo aviso, manteniendo la referencia del contrato celebrado entre las partes teniendo en cuenta el precio ofertado en el cierre del proceso el cual será la referencia para el cálculo de lo decretado por el gobierno.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 </a:t>
          </a:r>
        </a:p>
        <a:p>
          <a:pPr rtl="0" fontAlgn="base"/>
          <a:r>
            <a:rPr lang="es-CO" sz="1100" b="0" i="0">
              <a:solidFill>
                <a:schemeClr val="dk1"/>
              </a:solidFill>
              <a:effectLst/>
              <a:latin typeface="+mn-lt"/>
              <a:ea typeface="+mn-ea"/>
              <a:cs typeface="+mn-cs"/>
            </a:rPr>
            <a:t>Para constancia se firma en _____________ a los____ días del mes de _______ de 2023. </a:t>
          </a:r>
        </a:p>
        <a:p>
          <a:pPr rtl="0" fontAlgn="base"/>
          <a:r>
            <a:rPr lang="es-CO" sz="1100" b="0" i="0">
              <a:solidFill>
                <a:schemeClr val="dk1"/>
              </a:solidFill>
              <a:effectLst/>
              <a:latin typeface="+mn-lt"/>
              <a:ea typeface="+mn-ea"/>
              <a:cs typeface="+mn-cs"/>
            </a:rPr>
            <a:t>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Representante Legal </a:t>
          </a:r>
        </a:p>
        <a:p>
          <a:pPr rtl="0" fontAlgn="base"/>
          <a:r>
            <a:rPr lang="es-CO" sz="1100" b="0" i="0">
              <a:solidFill>
                <a:schemeClr val="dk1"/>
              </a:solidFill>
              <a:effectLst/>
              <a:latin typeface="+mn-lt"/>
              <a:ea typeface="+mn-ea"/>
              <a:cs typeface="+mn-cs"/>
            </a:rPr>
            <a:t>C.C. No. _______________ expedida en _______________ </a:t>
          </a:r>
        </a:p>
        <a:p>
          <a:pPr rtl="0" fontAlgn="base"/>
          <a:r>
            <a:rPr lang="es-CO" sz="1100" b="0" i="0">
              <a:solidFill>
                <a:schemeClr val="dk1"/>
              </a:solidFill>
              <a:effectLst/>
              <a:latin typeface="+mn-lt"/>
              <a:ea typeface="+mn-ea"/>
              <a:cs typeface="+mn-cs"/>
            </a:rPr>
            <a:t>NIT______________ </a:t>
          </a: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endParaRPr lang="es-CO" sz="1100" b="0" i="0">
            <a:solidFill>
              <a:schemeClr val="dk1"/>
            </a:solidFill>
            <a:effectLst/>
            <a:latin typeface="+mn-lt"/>
            <a:ea typeface="+mn-ea"/>
            <a:cs typeface="+mn-cs"/>
          </a:endParaRPr>
        </a:p>
        <a:p>
          <a:pPr rtl="0" fontAlgn="base"/>
          <a:r>
            <a:rPr lang="es-CO" sz="1100" b="0" i="0">
              <a:solidFill>
                <a:schemeClr val="dk1"/>
              </a:solidFill>
              <a:effectLst/>
              <a:latin typeface="+mn-lt"/>
              <a:ea typeface="+mn-ea"/>
              <a:cs typeface="+mn-cs"/>
            </a:rPr>
            <a:t>__________________________ </a:t>
          </a:r>
        </a:p>
        <a:p>
          <a:pPr rtl="0" fontAlgn="base"/>
          <a:r>
            <a:rPr lang="es-CO" sz="1100" b="0" i="0">
              <a:solidFill>
                <a:schemeClr val="dk1"/>
              </a:solidFill>
              <a:effectLst/>
              <a:latin typeface="+mn-lt"/>
              <a:ea typeface="+mn-ea"/>
              <a:cs typeface="+mn-cs"/>
            </a:rPr>
            <a:t>Nombre del Oferente </a:t>
          </a:r>
        </a:p>
        <a:p>
          <a:pPr rtl="0" fontAlgn="base"/>
          <a:r>
            <a:rPr lang="es-CO" sz="1100" b="0" i="0">
              <a:solidFill>
                <a:schemeClr val="dk1"/>
              </a:solidFill>
              <a:effectLst/>
              <a:latin typeface="+mn-lt"/>
              <a:ea typeface="+mn-ea"/>
              <a:cs typeface="+mn-cs"/>
            </a:rPr>
            <a:t>Dirección ___________________________ </a:t>
          </a:r>
        </a:p>
        <a:p>
          <a:pPr rtl="0" fontAlgn="base"/>
          <a:r>
            <a:rPr lang="es-CO" sz="1100" b="0" i="0">
              <a:solidFill>
                <a:schemeClr val="dk1"/>
              </a:solidFill>
              <a:effectLst/>
              <a:latin typeface="+mn-lt"/>
              <a:ea typeface="+mn-ea"/>
              <a:cs typeface="+mn-cs"/>
            </a:rPr>
            <a:t>Teléfono ____________________________</a:t>
          </a:r>
        </a:p>
        <a:p>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_A_45" displayName="S_A_45" ref="A20:E25" headerRowDxfId="42" headerRowBorderDxfId="41">
  <autoFilter ref="A20:E25" xr:uid="{00000000-0009-0000-0100-000004000000}"/>
  <tableColumns count="5">
    <tableColumn id="1" xr3:uid="{00000000-0010-0000-0000-000001000000}" name="ITEM" totalsRowLabel="COSTO DIRECTO" dataDxfId="40"/>
    <tableColumn id="2" xr3:uid="{00000000-0010-0000-0000-000002000000}" name="DESCRIPCION" dataDxfId="39"/>
    <tableColumn id="3" xr3:uid="{00000000-0010-0000-0000-000003000000}" name="CANT" dataDxfId="38" totalsRowDxfId="37"/>
    <tableColumn id="5" xr3:uid="{00000000-0010-0000-0000-000005000000}" name="PRECIO UNITARIO ANTES IVA" dataDxfId="36" dataCellStyle="Millares"/>
    <tableColumn id="8" xr3:uid="{00000000-0010-0000-0000-000008000000}" name="VALOR TOTAL ANTES DE IVA" totalsRowFunction="sum" dataDxfId="35" dataCellStyle="Millares">
      <calculatedColumnFormula>S_A_45[[#This Row],[CANT]]*S_A_45[[#This Row],[PRECIO UNITARIO ANTES IVA]]</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_A_4" displayName="S_A_4" ref="A20:E28" headerRowDxfId="34" headerRowBorderDxfId="33">
  <autoFilter ref="A20:E28" xr:uid="{00000000-0009-0000-0100-000003000000}"/>
  <tableColumns count="5">
    <tableColumn id="1" xr3:uid="{00000000-0010-0000-0100-000001000000}" name="ITEM" totalsRowLabel="COSTO DIRECTO" dataDxfId="32"/>
    <tableColumn id="2" xr3:uid="{00000000-0010-0000-0100-000002000000}" name="DESCRIPCION" dataDxfId="31"/>
    <tableColumn id="3" xr3:uid="{00000000-0010-0000-0100-000003000000}" name="CANT" dataDxfId="30" totalsRowDxfId="29"/>
    <tableColumn id="5" xr3:uid="{00000000-0010-0000-0100-000005000000}" name="PRECIO UNITARIO ANTES IVA" dataDxfId="28" dataCellStyle="Millares"/>
    <tableColumn id="8" xr3:uid="{00000000-0010-0000-0100-000008000000}" name="VALOR TOTAL ANTES DE IVA" totalsRowFunction="sum" dataDxfId="27" dataCellStyle="Millares">
      <calculatedColumnFormula>S_A_4[[#This Row],[CANT]]*S_A_4[[#This Row],[PRECIO UNITARIO ANTES IVA]]</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S_A" displayName="S_A" ref="A20:D45" headerRowDxfId="26" headerRowBorderDxfId="25">
  <autoFilter ref="A20:D45" xr:uid="{00000000-0009-0000-0100-000002000000}"/>
  <tableColumns count="4">
    <tableColumn id="1" xr3:uid="{00000000-0010-0000-0200-000001000000}" name="ITEM" totalsRowLabel="COSTO DIRECTO" dataDxfId="24"/>
    <tableColumn id="2" xr3:uid="{00000000-0010-0000-0200-000002000000}" name="DESCRIPCION" dataDxfId="23"/>
    <tableColumn id="4" xr3:uid="{00000000-0010-0000-0200-000004000000}" name="U. MED" dataDxfId="22"/>
    <tableColumn id="8" xr3:uid="{00000000-0010-0000-0200-000008000000}" name="VALOR  UNITARIO" totalsRowFunction="sum" dataDxfId="21" dataCellStyle="Millares">
      <calculatedColumnFormula>#REF!*#REF!</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MC" displayName="MC" ref="A20:I23" totalsRowCount="1" totalsRowDxfId="19" tableBorderDxfId="20" totalsRowBorderDxfId="18">
  <autoFilter ref="A20:I22" xr:uid="{00000000-0009-0000-0100-000001000000}"/>
  <tableColumns count="9">
    <tableColumn id="1" xr3:uid="{00000000-0010-0000-0300-000001000000}" name="ITEM" totalsRowLabel="Total" dataDxfId="17" totalsRowDxfId="16"/>
    <tableColumn id="2" xr3:uid="{00000000-0010-0000-0300-000002000000}" name="DESCRIPCION" dataDxfId="15" totalsRowDxfId="14"/>
    <tableColumn id="4" xr3:uid="{00000000-0010-0000-0300-000004000000}" name="U. MED" dataDxfId="13" totalsRowDxfId="12"/>
    <tableColumn id="3" xr3:uid="{00000000-0010-0000-0300-000003000000}" name="CANT" dataDxfId="11" totalsRowDxfId="10"/>
    <tableColumn id="5" xr3:uid="{00000000-0010-0000-0300-000005000000}" name="VALOR U." dataDxfId="9" totalsRowDxfId="8" dataCellStyle="Millares"/>
    <tableColumn id="9" xr3:uid="{00000000-0010-0000-0300-000009000000}" name="%IVA" dataDxfId="7" totalsRowDxfId="6" dataCellStyle="Porcentaje"/>
    <tableColumn id="6" xr3:uid="{00000000-0010-0000-0300-000006000000}" name="IVA" totalsRowFunction="sum" dataDxfId="5" totalsRowDxfId="4" dataCellStyle="Millares">
      <calculatedColumnFormula>MC[[#This Row],[VALOR U.]]*MC[[#This Row],[%IVA]]</calculatedColumnFormula>
    </tableColumn>
    <tableColumn id="7" xr3:uid="{00000000-0010-0000-0300-000007000000}" name="TOTAL +IVA " totalsRowFunction="sum" dataDxfId="3" totalsRowDxfId="2" dataCellStyle="Millares">
      <calculatedColumnFormula>MC[[#This Row],[VALOR U.]]+MC[[#This Row],[IVA]]</calculatedColumnFormula>
    </tableColumn>
    <tableColumn id="8" xr3:uid="{00000000-0010-0000-0300-000008000000}" name="TOTAL +IVA 2" totalsRowFunction="sum" dataDxfId="1" totalsRowDxfId="0" dataCellStyle="Millares">
      <calculatedColumnFormula>MC[[#This Row],[CANT]]*MC[[#This Row],[TOTAL +IVA ]]</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showGridLines="0" topLeftCell="A4" zoomScaleNormal="100" workbookViewId="0">
      <selection activeCell="E22" sqref="E22"/>
    </sheetView>
  </sheetViews>
  <sheetFormatPr baseColWidth="10" defaultColWidth="11.42578125" defaultRowHeight="15" x14ac:dyDescent="0.25"/>
  <cols>
    <col min="1" max="1" width="8.5703125" customWidth="1"/>
    <col min="2" max="2" width="71.7109375" customWidth="1"/>
    <col min="4" max="4" width="14.42578125" style="4" customWidth="1"/>
    <col min="5" max="5" width="17.42578125" style="4" customWidth="1"/>
    <col min="7" max="7" width="14.140625" customWidth="1"/>
    <col min="8" max="8" width="26.5703125" customWidth="1"/>
    <col min="9" max="9" width="13.7109375" customWidth="1"/>
  </cols>
  <sheetData>
    <row r="1" spans="1:5" ht="39.75" customHeight="1" x14ac:dyDescent="0.25">
      <c r="A1" s="62"/>
      <c r="B1" s="62"/>
      <c r="C1" s="62"/>
      <c r="D1" s="62"/>
      <c r="E1" s="62"/>
    </row>
    <row r="2" spans="1:5" x14ac:dyDescent="0.25">
      <c r="A2" s="63"/>
      <c r="B2" s="63"/>
      <c r="C2" s="63"/>
      <c r="D2" s="63"/>
      <c r="E2" s="63"/>
    </row>
    <row r="4" spans="1:5" x14ac:dyDescent="0.25">
      <c r="A4" s="3"/>
    </row>
    <row r="6" spans="1:5" ht="28.5" customHeight="1" x14ac:dyDescent="0.25">
      <c r="A6" s="64"/>
      <c r="B6" s="64"/>
    </row>
    <row r="7" spans="1:5" ht="44.25" customHeight="1" x14ac:dyDescent="0.25">
      <c r="A7" s="65"/>
      <c r="B7" s="65"/>
      <c r="C7" s="65"/>
      <c r="D7" s="65"/>
    </row>
    <row r="8" spans="1:5" ht="23.25" customHeight="1" x14ac:dyDescent="0.25">
      <c r="A8" s="64"/>
      <c r="B8" s="64"/>
    </row>
    <row r="11" spans="1:5" x14ac:dyDescent="0.25">
      <c r="A11" s="2"/>
    </row>
    <row r="14" spans="1:5" ht="15" customHeight="1" x14ac:dyDescent="0.25">
      <c r="A14" s="61"/>
      <c r="B14" s="61"/>
      <c r="C14" s="61"/>
      <c r="D14" s="61"/>
      <c r="E14" s="61"/>
    </row>
    <row r="15" spans="1:5" x14ac:dyDescent="0.25">
      <c r="A15" s="61"/>
      <c r="B15" s="61"/>
      <c r="C15" s="61"/>
      <c r="D15" s="61"/>
      <c r="E15" s="61"/>
    </row>
    <row r="16" spans="1:5" ht="18" customHeight="1" x14ac:dyDescent="0.25">
      <c r="A16" s="61"/>
      <c r="B16" s="61"/>
      <c r="C16" s="61"/>
      <c r="D16" s="61"/>
      <c r="E16" s="61"/>
    </row>
    <row r="17" spans="1:7" ht="29.25" customHeight="1" x14ac:dyDescent="0.25">
      <c r="A17" s="61"/>
      <c r="B17" s="61"/>
      <c r="C17" s="61"/>
      <c r="D17" s="61"/>
      <c r="E17" s="61"/>
    </row>
    <row r="18" spans="1:7" x14ac:dyDescent="0.25">
      <c r="A18" s="61"/>
      <c r="B18" s="61"/>
      <c r="C18" s="61"/>
      <c r="D18" s="61"/>
      <c r="E18" s="61"/>
    </row>
    <row r="19" spans="1:7" ht="30" customHeight="1" x14ac:dyDescent="0.25"/>
    <row r="20" spans="1:7" ht="45" x14ac:dyDescent="0.25">
      <c r="A20" s="5" t="s">
        <v>0</v>
      </c>
      <c r="B20" s="18" t="s">
        <v>1</v>
      </c>
      <c r="C20" s="18" t="s">
        <v>2</v>
      </c>
      <c r="D20" s="11" t="s">
        <v>3</v>
      </c>
      <c r="E20" s="11" t="s">
        <v>4</v>
      </c>
    </row>
    <row r="21" spans="1:7" x14ac:dyDescent="0.25">
      <c r="A21" s="24" t="s">
        <v>5</v>
      </c>
      <c r="B21" s="25" t="s">
        <v>6</v>
      </c>
      <c r="C21" s="21">
        <v>96</v>
      </c>
      <c r="D21" s="17">
        <v>0</v>
      </c>
      <c r="E21" s="12">
        <f>S_A_45[[#This Row],[CANT]]*S_A_45[[#This Row],[PRECIO UNITARIO ANTES IVA]]</f>
        <v>0</v>
      </c>
    </row>
    <row r="22" spans="1:7" x14ac:dyDescent="0.25">
      <c r="A22" s="24">
        <v>2</v>
      </c>
      <c r="B22" s="25" t="s">
        <v>7</v>
      </c>
      <c r="C22" s="21">
        <v>5</v>
      </c>
      <c r="D22" s="17">
        <v>0</v>
      </c>
      <c r="E22" s="12">
        <f>S_A_45[[#This Row],[CANT]]*S_A_45[[#This Row],[PRECIO UNITARIO ANTES IVA]]</f>
        <v>0</v>
      </c>
    </row>
    <row r="23" spans="1:7" x14ac:dyDescent="0.25">
      <c r="A23" s="24">
        <v>3</v>
      </c>
      <c r="B23" s="25" t="s">
        <v>8</v>
      </c>
      <c r="C23" s="21">
        <v>149</v>
      </c>
      <c r="D23" s="17">
        <v>0</v>
      </c>
      <c r="E23" s="12">
        <f>S_A_45[[#This Row],[CANT]]*S_A_45[[#This Row],[PRECIO UNITARIO ANTES IVA]]</f>
        <v>0</v>
      </c>
      <c r="G23" s="1"/>
    </row>
    <row r="24" spans="1:7" x14ac:dyDescent="0.25">
      <c r="A24" s="24">
        <v>4</v>
      </c>
      <c r="B24" s="25" t="s">
        <v>9</v>
      </c>
      <c r="C24" s="21">
        <v>6</v>
      </c>
      <c r="D24" s="17">
        <v>0</v>
      </c>
      <c r="E24" s="12">
        <f>S_A_45[[#This Row],[CANT]]*S_A_45[[#This Row],[PRECIO UNITARIO ANTES IVA]]</f>
        <v>0</v>
      </c>
    </row>
    <row r="25" spans="1:7" x14ac:dyDescent="0.25">
      <c r="A25" s="24">
        <v>5</v>
      </c>
      <c r="B25" s="25" t="s">
        <v>10</v>
      </c>
      <c r="C25" s="21">
        <v>10</v>
      </c>
      <c r="D25" s="17">
        <v>0</v>
      </c>
      <c r="E25" s="12">
        <f>S_A_45[[#This Row],[CANT]]*S_A_45[[#This Row],[PRECIO UNITARIO ANTES IVA]]</f>
        <v>0</v>
      </c>
    </row>
    <row r="26" spans="1:7" ht="15" customHeight="1" x14ac:dyDescent="0.25">
      <c r="A26" s="56" t="s">
        <v>11</v>
      </c>
      <c r="B26" s="60"/>
      <c r="C26" s="60"/>
      <c r="D26" s="58">
        <f>SUBTOTAL(109,S_A_45[VALOR TOTAL ANTES DE IVA])</f>
        <v>0</v>
      </c>
      <c r="E26" s="59"/>
    </row>
    <row r="27" spans="1:7" ht="15" customHeight="1" x14ac:dyDescent="0.25">
      <c r="A27" s="56" t="s">
        <v>12</v>
      </c>
      <c r="B27" s="57"/>
      <c r="C27" s="57"/>
      <c r="D27" s="15">
        <v>0.19</v>
      </c>
      <c r="E27" s="14">
        <f>D26*D27</f>
        <v>0</v>
      </c>
    </row>
    <row r="28" spans="1:7" ht="15" customHeight="1" x14ac:dyDescent="0.25">
      <c r="A28" s="56" t="s">
        <v>13</v>
      </c>
      <c r="B28" s="57"/>
      <c r="C28" s="57"/>
      <c r="D28" s="58">
        <f>+D26+E27</f>
        <v>0</v>
      </c>
      <c r="E28" s="59"/>
    </row>
    <row r="53" ht="15.75" customHeight="1" x14ac:dyDescent="0.25"/>
  </sheetData>
  <mergeCells count="11">
    <mergeCell ref="A14:E18"/>
    <mergeCell ref="A1:E1"/>
    <mergeCell ref="A2:E2"/>
    <mergeCell ref="A6:B6"/>
    <mergeCell ref="A7:D7"/>
    <mergeCell ref="A8:B8"/>
    <mergeCell ref="A28:C28"/>
    <mergeCell ref="D28:E28"/>
    <mergeCell ref="A26:C26"/>
    <mergeCell ref="D26:E26"/>
    <mergeCell ref="A27:C27"/>
  </mergeCells>
  <pageMargins left="0.7" right="0.7" top="0.75" bottom="0.75" header="0.3" footer="0.3"/>
  <pageSetup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
  <sheetViews>
    <sheetView showGridLines="0" topLeftCell="A4" zoomScaleNormal="100" workbookViewId="0">
      <selection activeCell="D29" sqref="D29:E29"/>
    </sheetView>
  </sheetViews>
  <sheetFormatPr baseColWidth="10" defaultColWidth="11.42578125" defaultRowHeight="15" x14ac:dyDescent="0.25"/>
  <cols>
    <col min="1" max="1" width="8.5703125" customWidth="1"/>
    <col min="2" max="2" width="71.7109375" customWidth="1"/>
    <col min="4" max="4" width="14.42578125" style="4" customWidth="1"/>
    <col min="5" max="5" width="17.42578125" style="4" customWidth="1"/>
    <col min="7" max="7" width="14.140625" customWidth="1"/>
    <col min="8" max="8" width="26.5703125" customWidth="1"/>
    <col min="9" max="9" width="13.7109375" customWidth="1"/>
  </cols>
  <sheetData>
    <row r="1" spans="1:5" ht="39.75" customHeight="1" x14ac:dyDescent="0.25">
      <c r="A1" s="62"/>
      <c r="B1" s="62"/>
      <c r="C1" s="62"/>
      <c r="D1" s="62"/>
      <c r="E1" s="62"/>
    </row>
    <row r="2" spans="1:5" x14ac:dyDescent="0.25">
      <c r="A2" s="63"/>
      <c r="B2" s="63"/>
      <c r="C2" s="63"/>
      <c r="D2" s="63"/>
      <c r="E2" s="63"/>
    </row>
    <row r="4" spans="1:5" x14ac:dyDescent="0.25">
      <c r="A4" s="3"/>
    </row>
    <row r="6" spans="1:5" ht="28.5" customHeight="1" x14ac:dyDescent="0.25">
      <c r="A6" s="64"/>
      <c r="B6" s="64"/>
    </row>
    <row r="7" spans="1:5" ht="44.25" customHeight="1" x14ac:dyDescent="0.25">
      <c r="A7" s="65"/>
      <c r="B7" s="65"/>
      <c r="C7" s="65"/>
      <c r="D7" s="65"/>
    </row>
    <row r="8" spans="1:5" ht="23.25" customHeight="1" x14ac:dyDescent="0.25">
      <c r="A8" s="64"/>
      <c r="B8" s="64"/>
    </row>
    <row r="11" spans="1:5" x14ac:dyDescent="0.25">
      <c r="A11" s="2"/>
    </row>
    <row r="14" spans="1:5" ht="15" customHeight="1" x14ac:dyDescent="0.25">
      <c r="A14" s="61"/>
      <c r="B14" s="61"/>
      <c r="C14" s="61"/>
      <c r="D14" s="61"/>
      <c r="E14" s="61"/>
    </row>
    <row r="15" spans="1:5" x14ac:dyDescent="0.25">
      <c r="A15" s="61"/>
      <c r="B15" s="61"/>
      <c r="C15" s="61"/>
      <c r="D15" s="61"/>
      <c r="E15" s="61"/>
    </row>
    <row r="16" spans="1:5" ht="18" customHeight="1" x14ac:dyDescent="0.25">
      <c r="A16" s="61"/>
      <c r="B16" s="61"/>
      <c r="C16" s="61"/>
      <c r="D16" s="61"/>
      <c r="E16" s="61"/>
    </row>
    <row r="17" spans="1:7" ht="29.25" customHeight="1" x14ac:dyDescent="0.25">
      <c r="A17" s="61"/>
      <c r="B17" s="61"/>
      <c r="C17" s="61"/>
      <c r="D17" s="61"/>
      <c r="E17" s="61"/>
    </row>
    <row r="18" spans="1:7" x14ac:dyDescent="0.25">
      <c r="A18" s="61"/>
      <c r="B18" s="61"/>
      <c r="C18" s="61"/>
      <c r="D18" s="61"/>
      <c r="E18" s="61"/>
    </row>
    <row r="19" spans="1:7" ht="30" customHeight="1" x14ac:dyDescent="0.25"/>
    <row r="20" spans="1:7" ht="45" x14ac:dyDescent="0.25">
      <c r="A20" s="5" t="s">
        <v>0</v>
      </c>
      <c r="B20" s="18" t="s">
        <v>1</v>
      </c>
      <c r="C20" s="18" t="s">
        <v>2</v>
      </c>
      <c r="D20" s="11" t="s">
        <v>3</v>
      </c>
      <c r="E20" s="11" t="s">
        <v>4</v>
      </c>
    </row>
    <row r="21" spans="1:7" x14ac:dyDescent="0.25">
      <c r="A21" s="19"/>
      <c r="B21" s="20"/>
      <c r="C21" s="21"/>
      <c r="D21" s="17">
        <v>0</v>
      </c>
      <c r="E21" s="12">
        <f>S_A_4[[#This Row],[CANT]]*S_A_4[[#This Row],[PRECIO UNITARIO ANTES IVA]]</f>
        <v>0</v>
      </c>
    </row>
    <row r="22" spans="1:7" x14ac:dyDescent="0.25">
      <c r="A22" s="16"/>
      <c r="B22" s="20"/>
      <c r="C22" s="21"/>
      <c r="D22" s="17">
        <v>0</v>
      </c>
      <c r="E22" s="12">
        <f>S_A_4[[#This Row],[CANT]]*S_A_4[[#This Row],[PRECIO UNITARIO ANTES IVA]]</f>
        <v>0</v>
      </c>
    </row>
    <row r="23" spans="1:7" x14ac:dyDescent="0.25">
      <c r="A23" s="16"/>
      <c r="B23" s="20"/>
      <c r="C23" s="21"/>
      <c r="D23" s="17">
        <v>0</v>
      </c>
      <c r="E23" s="12">
        <f>S_A_4[[#This Row],[CANT]]*S_A_4[[#This Row],[PRECIO UNITARIO ANTES IVA]]</f>
        <v>0</v>
      </c>
      <c r="G23" s="1"/>
    </row>
    <row r="24" spans="1:7" x14ac:dyDescent="0.25">
      <c r="A24" s="16"/>
      <c r="B24" s="20"/>
      <c r="C24" s="21"/>
      <c r="D24" s="17">
        <v>0</v>
      </c>
      <c r="E24" s="12">
        <f>S_A_4[[#This Row],[CANT]]*S_A_4[[#This Row],[PRECIO UNITARIO ANTES IVA]]</f>
        <v>0</v>
      </c>
    </row>
    <row r="25" spans="1:7" x14ac:dyDescent="0.25">
      <c r="A25" s="16"/>
      <c r="B25" s="20"/>
      <c r="C25" s="21"/>
      <c r="D25" s="17">
        <v>0</v>
      </c>
      <c r="E25" s="12">
        <f>S_A_4[[#This Row],[CANT]]*S_A_4[[#This Row],[PRECIO UNITARIO ANTES IVA]]</f>
        <v>0</v>
      </c>
    </row>
    <row r="26" spans="1:7" x14ac:dyDescent="0.25">
      <c r="A26" s="16"/>
      <c r="B26" s="20"/>
      <c r="C26" s="21"/>
      <c r="D26" s="17">
        <v>0</v>
      </c>
      <c r="E26" s="12">
        <f>S_A_4[[#This Row],[CANT]]*S_A_4[[#This Row],[PRECIO UNITARIO ANTES IVA]]</f>
        <v>0</v>
      </c>
    </row>
    <row r="27" spans="1:7" x14ac:dyDescent="0.25">
      <c r="A27" s="16"/>
      <c r="B27" s="20"/>
      <c r="C27" s="21"/>
      <c r="D27" s="17">
        <v>0</v>
      </c>
      <c r="E27" s="12">
        <f>S_A_4[[#This Row],[CANT]]*S_A_4[[#This Row],[PRECIO UNITARIO ANTES IVA]]</f>
        <v>0</v>
      </c>
    </row>
    <row r="28" spans="1:7" x14ac:dyDescent="0.25">
      <c r="A28" s="16"/>
      <c r="B28" s="20"/>
      <c r="C28" s="21"/>
      <c r="D28" s="17">
        <v>0</v>
      </c>
      <c r="E28" s="12">
        <f>S_A_4[[#This Row],[CANT]]*S_A_4[[#This Row],[PRECIO UNITARIO ANTES IVA]]</f>
        <v>0</v>
      </c>
    </row>
    <row r="29" spans="1:7" ht="15" customHeight="1" x14ac:dyDescent="0.25">
      <c r="A29" s="56" t="s">
        <v>11</v>
      </c>
      <c r="B29" s="60"/>
      <c r="C29" s="60"/>
      <c r="D29" s="58">
        <f>SUBTOTAL(109,S_A_4[VALOR TOTAL ANTES DE IVA])</f>
        <v>0</v>
      </c>
      <c r="E29" s="59"/>
    </row>
    <row r="30" spans="1:7" ht="15" customHeight="1" x14ac:dyDescent="0.25">
      <c r="A30" s="56" t="s">
        <v>14</v>
      </c>
      <c r="B30" s="57"/>
      <c r="C30" s="57"/>
      <c r="D30" s="13">
        <v>0.12</v>
      </c>
      <c r="E30" s="14">
        <f>D29*D30</f>
        <v>0</v>
      </c>
    </row>
    <row r="31" spans="1:7" ht="15" customHeight="1" x14ac:dyDescent="0.25">
      <c r="A31" s="56" t="s">
        <v>15</v>
      </c>
      <c r="B31" s="57"/>
      <c r="C31" s="57"/>
      <c r="D31" s="13">
        <v>0.05</v>
      </c>
      <c r="E31" s="14">
        <f>E30*D31</f>
        <v>0</v>
      </c>
    </row>
    <row r="32" spans="1:7" ht="15" customHeight="1" x14ac:dyDescent="0.25">
      <c r="A32" s="56" t="s">
        <v>16</v>
      </c>
      <c r="B32" s="57"/>
      <c r="C32" s="57"/>
      <c r="D32" s="23"/>
      <c r="E32" s="22">
        <f>SUM(E26:E28)</f>
        <v>0</v>
      </c>
    </row>
    <row r="33" spans="1:5" ht="15" customHeight="1" x14ac:dyDescent="0.25">
      <c r="A33" s="56" t="s">
        <v>17</v>
      </c>
      <c r="B33" s="57"/>
      <c r="C33" s="57"/>
      <c r="D33" s="15">
        <v>0.19</v>
      </c>
      <c r="E33" s="14">
        <f>+E32*D33</f>
        <v>0</v>
      </c>
    </row>
    <row r="34" spans="1:5" ht="15" customHeight="1" x14ac:dyDescent="0.25">
      <c r="A34" s="56" t="s">
        <v>13</v>
      </c>
      <c r="B34" s="57"/>
      <c r="C34" s="57"/>
      <c r="D34" s="58">
        <f>SUM(E29:E33)</f>
        <v>0</v>
      </c>
      <c r="E34" s="59"/>
    </row>
  </sheetData>
  <mergeCells count="14">
    <mergeCell ref="A34:C34"/>
    <mergeCell ref="D34:E34"/>
    <mergeCell ref="A32:C32"/>
    <mergeCell ref="A1:E1"/>
    <mergeCell ref="A2:E2"/>
    <mergeCell ref="A6:B6"/>
    <mergeCell ref="A7:D7"/>
    <mergeCell ref="A8:B8"/>
    <mergeCell ref="A14:E18"/>
    <mergeCell ref="A29:C29"/>
    <mergeCell ref="D29:E29"/>
    <mergeCell ref="A30:C30"/>
    <mergeCell ref="A31:C31"/>
    <mergeCell ref="A33:C33"/>
  </mergeCells>
  <pageMargins left="0.7" right="0.7" top="0.75" bottom="0.75" header="0.3" footer="0.3"/>
  <pageSetup orientation="portrait" horizontalDpi="4294967293"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
  <sheetViews>
    <sheetView showGridLines="0" tabSelected="1" topLeftCell="A43" zoomScaleNormal="100" workbookViewId="0">
      <selection activeCell="D22" sqref="D22"/>
    </sheetView>
  </sheetViews>
  <sheetFormatPr baseColWidth="10" defaultColWidth="11.42578125" defaultRowHeight="15" x14ac:dyDescent="0.25"/>
  <cols>
    <col min="1" max="1" width="8.5703125" customWidth="1"/>
    <col min="2" max="2" width="71.7109375" customWidth="1"/>
    <col min="4" max="4" width="17.42578125" style="4" customWidth="1"/>
    <col min="6" max="6" width="14.140625" customWidth="1"/>
    <col min="7" max="7" width="26.5703125" customWidth="1"/>
    <col min="8" max="8" width="13.7109375" customWidth="1"/>
  </cols>
  <sheetData>
    <row r="1" spans="1:4" ht="39.75" customHeight="1" x14ac:dyDescent="0.25">
      <c r="A1" s="62"/>
      <c r="B1" s="62"/>
      <c r="C1" s="62"/>
      <c r="D1" s="62"/>
    </row>
    <row r="2" spans="1:4" x14ac:dyDescent="0.25">
      <c r="A2" s="63"/>
      <c r="B2" s="63"/>
      <c r="C2" s="63"/>
      <c r="D2" s="63"/>
    </row>
    <row r="4" spans="1:4" x14ac:dyDescent="0.25">
      <c r="A4" s="3"/>
    </row>
    <row r="6" spans="1:4" ht="28.5" customHeight="1" x14ac:dyDescent="0.25">
      <c r="A6" s="64"/>
      <c r="B6" s="64"/>
    </row>
    <row r="7" spans="1:4" ht="44.25" customHeight="1" x14ac:dyDescent="0.25">
      <c r="A7" s="65"/>
      <c r="B7" s="65"/>
      <c r="C7" s="65"/>
    </row>
    <row r="8" spans="1:4" ht="23.25" customHeight="1" x14ac:dyDescent="0.25">
      <c r="A8" s="64"/>
      <c r="B8" s="64"/>
    </row>
    <row r="11" spans="1:4" x14ac:dyDescent="0.25">
      <c r="A11" s="2"/>
    </row>
    <row r="14" spans="1:4" ht="15" customHeight="1" x14ac:dyDescent="0.25">
      <c r="A14" s="61"/>
      <c r="B14" s="61"/>
      <c r="C14" s="61"/>
      <c r="D14" s="61"/>
    </row>
    <row r="15" spans="1:4" x14ac:dyDescent="0.25">
      <c r="A15" s="61"/>
      <c r="B15" s="61"/>
      <c r="C15" s="61"/>
      <c r="D15" s="61"/>
    </row>
    <row r="16" spans="1:4" ht="18" customHeight="1" x14ac:dyDescent="0.25">
      <c r="A16" s="61"/>
      <c r="B16" s="61"/>
      <c r="C16" s="61"/>
      <c r="D16" s="61"/>
    </row>
    <row r="17" spans="1:6" ht="29.25" customHeight="1" x14ac:dyDescent="0.25">
      <c r="A17" s="61"/>
      <c r="B17" s="61"/>
      <c r="C17" s="61"/>
      <c r="D17" s="61"/>
    </row>
    <row r="18" spans="1:6" x14ac:dyDescent="0.25">
      <c r="A18" s="61"/>
      <c r="B18" s="61"/>
      <c r="C18" s="61"/>
      <c r="D18" s="61"/>
    </row>
    <row r="19" spans="1:6" ht="30" customHeight="1" x14ac:dyDescent="0.25"/>
    <row r="20" spans="1:6" x14ac:dyDescent="0.25">
      <c r="A20" s="53" t="s">
        <v>0</v>
      </c>
      <c r="B20" s="53" t="s">
        <v>1</v>
      </c>
      <c r="C20" s="53" t="s">
        <v>18</v>
      </c>
      <c r="D20" s="54" t="s">
        <v>19</v>
      </c>
    </row>
    <row r="21" spans="1:6" x14ac:dyDescent="0.25">
      <c r="A21" s="40">
        <v>1</v>
      </c>
      <c r="B21" s="44" t="s">
        <v>20</v>
      </c>
      <c r="C21" s="40"/>
      <c r="D21" s="41"/>
    </row>
    <row r="22" spans="1:6" x14ac:dyDescent="0.25">
      <c r="A22" s="35">
        <v>1.1000000000000001</v>
      </c>
      <c r="B22" s="35" t="s">
        <v>21</v>
      </c>
      <c r="C22" s="35" t="s">
        <v>22</v>
      </c>
      <c r="D22" s="39">
        <v>0</v>
      </c>
    </row>
    <row r="23" spans="1:6" x14ac:dyDescent="0.25">
      <c r="A23" s="35">
        <v>1.2</v>
      </c>
      <c r="B23" s="35" t="s">
        <v>23</v>
      </c>
      <c r="C23" s="35" t="s">
        <v>22</v>
      </c>
      <c r="D23" s="39">
        <v>0</v>
      </c>
      <c r="F23" s="1"/>
    </row>
    <row r="24" spans="1:6" x14ac:dyDescent="0.25">
      <c r="A24" s="35">
        <v>1.3</v>
      </c>
      <c r="B24" s="35" t="s">
        <v>24</v>
      </c>
      <c r="C24" s="35" t="s">
        <v>22</v>
      </c>
      <c r="D24" s="39">
        <v>0</v>
      </c>
    </row>
    <row r="25" spans="1:6" x14ac:dyDescent="0.25">
      <c r="A25" s="35">
        <v>1.4</v>
      </c>
      <c r="B25" s="35" t="s">
        <v>25</v>
      </c>
      <c r="C25" s="35" t="s">
        <v>22</v>
      </c>
      <c r="D25" s="39">
        <v>0</v>
      </c>
    </row>
    <row r="26" spans="1:6" x14ac:dyDescent="0.25">
      <c r="A26" s="35">
        <v>1.5</v>
      </c>
      <c r="B26" s="35" t="s">
        <v>26</v>
      </c>
      <c r="C26" s="35" t="s">
        <v>22</v>
      </c>
      <c r="D26" s="39">
        <v>0</v>
      </c>
    </row>
    <row r="27" spans="1:6" x14ac:dyDescent="0.25">
      <c r="A27" s="35">
        <v>1.6</v>
      </c>
      <c r="B27" s="35" t="s">
        <v>27</v>
      </c>
      <c r="C27" s="35" t="s">
        <v>22</v>
      </c>
      <c r="D27" s="39">
        <v>0</v>
      </c>
    </row>
    <row r="28" spans="1:6" x14ac:dyDescent="0.25">
      <c r="A28" s="35">
        <v>1.7</v>
      </c>
      <c r="B28" s="35" t="s">
        <v>28</v>
      </c>
      <c r="C28" s="35" t="s">
        <v>22</v>
      </c>
      <c r="D28" s="39"/>
    </row>
    <row r="29" spans="1:6" x14ac:dyDescent="0.25">
      <c r="A29" s="35">
        <v>1.8</v>
      </c>
      <c r="B29" s="35" t="s">
        <v>29</v>
      </c>
      <c r="C29" s="35" t="s">
        <v>22</v>
      </c>
      <c r="D29" s="39">
        <v>0</v>
      </c>
    </row>
    <row r="30" spans="1:6" x14ac:dyDescent="0.25">
      <c r="A30" s="35">
        <v>1.9</v>
      </c>
      <c r="B30" s="35" t="s">
        <v>30</v>
      </c>
      <c r="C30" s="35" t="s">
        <v>22</v>
      </c>
      <c r="D30" s="39">
        <v>0</v>
      </c>
    </row>
    <row r="31" spans="1:6" x14ac:dyDescent="0.25">
      <c r="A31" s="45" t="s">
        <v>31</v>
      </c>
      <c r="B31" s="46" t="s">
        <v>32</v>
      </c>
      <c r="C31" s="47" t="s">
        <v>31</v>
      </c>
      <c r="D31" s="41">
        <f>+D22+D23+D24+D25+D26+D27+D28+D29+D30</f>
        <v>0</v>
      </c>
    </row>
    <row r="32" spans="1:6" ht="42" customHeight="1" x14ac:dyDescent="0.25">
      <c r="A32" s="42">
        <v>2</v>
      </c>
      <c r="B32" s="48" t="s">
        <v>33</v>
      </c>
      <c r="C32" s="42"/>
      <c r="D32" s="43"/>
    </row>
    <row r="33" spans="1:4" x14ac:dyDescent="0.25">
      <c r="A33" s="35">
        <v>2.1</v>
      </c>
      <c r="B33" s="35" t="s">
        <v>21</v>
      </c>
      <c r="C33" s="35" t="s">
        <v>34</v>
      </c>
      <c r="D33" s="39">
        <v>0</v>
      </c>
    </row>
    <row r="34" spans="1:4" x14ac:dyDescent="0.25">
      <c r="A34" s="35">
        <v>2.2000000000000002</v>
      </c>
      <c r="B34" s="35" t="s">
        <v>23</v>
      </c>
      <c r="C34" s="35" t="s">
        <v>34</v>
      </c>
      <c r="D34" s="39">
        <v>0</v>
      </c>
    </row>
    <row r="35" spans="1:4" x14ac:dyDescent="0.25">
      <c r="A35" s="35">
        <v>2.2999999999999998</v>
      </c>
      <c r="B35" s="35" t="s">
        <v>24</v>
      </c>
      <c r="C35" s="35" t="s">
        <v>34</v>
      </c>
      <c r="D35" s="39">
        <v>0</v>
      </c>
    </row>
    <row r="36" spans="1:4" x14ac:dyDescent="0.25">
      <c r="A36" s="35">
        <v>2.4</v>
      </c>
      <c r="B36" s="35" t="s">
        <v>25</v>
      </c>
      <c r="C36" s="35" t="s">
        <v>34</v>
      </c>
      <c r="D36" s="39">
        <v>0</v>
      </c>
    </row>
    <row r="37" spans="1:4" x14ac:dyDescent="0.25">
      <c r="A37" s="35">
        <v>2.5</v>
      </c>
      <c r="B37" s="35" t="s">
        <v>26</v>
      </c>
      <c r="C37" s="35" t="s">
        <v>34</v>
      </c>
      <c r="D37" s="39">
        <v>0</v>
      </c>
    </row>
    <row r="38" spans="1:4" x14ac:dyDescent="0.25">
      <c r="A38" s="35">
        <v>2.6</v>
      </c>
      <c r="B38" s="35" t="s">
        <v>27</v>
      </c>
      <c r="C38" s="35" t="s">
        <v>34</v>
      </c>
      <c r="D38" s="39">
        <v>0</v>
      </c>
    </row>
    <row r="39" spans="1:4" x14ac:dyDescent="0.25">
      <c r="A39" s="35">
        <v>2.7</v>
      </c>
      <c r="B39" s="35" t="s">
        <v>28</v>
      </c>
      <c r="C39" s="35" t="s">
        <v>34</v>
      </c>
      <c r="D39" s="39">
        <v>0</v>
      </c>
    </row>
    <row r="40" spans="1:4" x14ac:dyDescent="0.25">
      <c r="A40" s="35">
        <v>2.8</v>
      </c>
      <c r="B40" s="35" t="s">
        <v>29</v>
      </c>
      <c r="C40" s="35" t="s">
        <v>34</v>
      </c>
      <c r="D40" s="39">
        <v>0</v>
      </c>
    </row>
    <row r="41" spans="1:4" x14ac:dyDescent="0.25">
      <c r="A41" s="35">
        <v>2.9</v>
      </c>
      <c r="B41" s="35" t="s">
        <v>30</v>
      </c>
      <c r="C41" s="35" t="s">
        <v>34</v>
      </c>
      <c r="D41" s="39">
        <v>0</v>
      </c>
    </row>
    <row r="42" spans="1:4" x14ac:dyDescent="0.25">
      <c r="A42" s="49" t="s">
        <v>31</v>
      </c>
      <c r="B42" s="50" t="s">
        <v>35</v>
      </c>
      <c r="C42" s="51" t="s">
        <v>31</v>
      </c>
      <c r="D42" s="43">
        <f>+D33+D34+D35+D36+D37+D38+D39+D40+D41</f>
        <v>0</v>
      </c>
    </row>
    <row r="43" spans="1:4" x14ac:dyDescent="0.25">
      <c r="A43" s="40">
        <v>3</v>
      </c>
      <c r="B43" s="44" t="s">
        <v>36</v>
      </c>
      <c r="C43" s="52"/>
      <c r="D43" s="41"/>
    </row>
    <row r="44" spans="1:4" x14ac:dyDescent="0.25">
      <c r="A44" s="36">
        <v>3.1</v>
      </c>
      <c r="B44" s="35" t="s">
        <v>37</v>
      </c>
      <c r="C44" s="35" t="s">
        <v>38</v>
      </c>
      <c r="D44" s="39">
        <v>0</v>
      </c>
    </row>
    <row r="45" spans="1:4" x14ac:dyDescent="0.25">
      <c r="A45" s="47" t="s">
        <v>31</v>
      </c>
      <c r="B45" s="46" t="s">
        <v>39</v>
      </c>
      <c r="C45" s="47" t="s">
        <v>31</v>
      </c>
      <c r="D45" s="41">
        <f>+D44</f>
        <v>0</v>
      </c>
    </row>
    <row r="46" spans="1:4" ht="15" customHeight="1" x14ac:dyDescent="0.25">
      <c r="A46" s="66" t="s">
        <v>40</v>
      </c>
      <c r="B46" s="67"/>
      <c r="C46" s="67"/>
      <c r="D46" s="55">
        <f>+D31+D42+D45</f>
        <v>0</v>
      </c>
    </row>
  </sheetData>
  <sheetProtection algorithmName="SHA-512" hashValue="wXn66s37CXpEuC+JJ6sfDgLd4ZlvGnN+27krStHeKEefKlXWof15YhZJqpA+Oes1Hsd85zDF0q91dikFH7hc3Q==" saltValue="e6PpvLqpuwaWMIbs/M/5og==" spinCount="100000" sheet="1" scenarios="1" formatCells="0" selectLockedCells="1"/>
  <mergeCells count="7">
    <mergeCell ref="A1:D1"/>
    <mergeCell ref="A14:D18"/>
    <mergeCell ref="A46:C46"/>
    <mergeCell ref="A2:D2"/>
    <mergeCell ref="A6:B6"/>
    <mergeCell ref="A7:C7"/>
    <mergeCell ref="A8:B8"/>
  </mergeCells>
  <pageMargins left="0.7" right="0.7" top="0.75" bottom="0.75" header="0.3" footer="0.3"/>
  <pageSetup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O32"/>
  <sheetViews>
    <sheetView topLeftCell="A10" workbookViewId="0">
      <selection activeCell="H20" sqref="H20"/>
    </sheetView>
  </sheetViews>
  <sheetFormatPr baseColWidth="10" defaultColWidth="11.42578125" defaultRowHeight="15" x14ac:dyDescent="0.25"/>
  <cols>
    <col min="1" max="1" width="8.5703125" customWidth="1"/>
    <col min="2" max="2" width="29.28515625" customWidth="1"/>
    <col min="4" max="4" width="0" hidden="1" customWidth="1"/>
    <col min="8" max="8" width="23.5703125" customWidth="1"/>
    <col min="9" max="9" width="17.42578125" hidden="1" customWidth="1"/>
    <col min="11" max="11" width="14.140625" customWidth="1"/>
    <col min="12" max="12" width="26.5703125" customWidth="1"/>
    <col min="13" max="13" width="13.7109375" customWidth="1"/>
    <col min="14" max="14" width="14.140625" bestFit="1" customWidth="1"/>
  </cols>
  <sheetData>
    <row r="1" spans="1:9" ht="39.75" customHeight="1" x14ac:dyDescent="0.25">
      <c r="A1" s="6"/>
      <c r="B1" s="6"/>
      <c r="C1" s="6"/>
      <c r="D1" s="6"/>
      <c r="E1" s="68"/>
      <c r="F1" s="68"/>
      <c r="G1" s="68"/>
      <c r="H1" s="68"/>
      <c r="I1" s="68"/>
    </row>
    <row r="2" spans="1:9" x14ac:dyDescent="0.25">
      <c r="A2" s="2"/>
      <c r="B2" s="2"/>
      <c r="C2" s="2"/>
      <c r="D2" s="2"/>
      <c r="E2" s="2"/>
      <c r="F2" s="2"/>
      <c r="G2" s="2"/>
      <c r="H2" s="2"/>
      <c r="I2" s="2"/>
    </row>
    <row r="4" spans="1:9" x14ac:dyDescent="0.25">
      <c r="A4" s="3"/>
    </row>
    <row r="6" spans="1:9" ht="28.5" customHeight="1" x14ac:dyDescent="0.25">
      <c r="A6" s="64"/>
      <c r="B6" s="64"/>
    </row>
    <row r="7" spans="1:9" ht="44.25" customHeight="1" x14ac:dyDescent="0.25">
      <c r="A7" s="65"/>
      <c r="B7" s="65"/>
      <c r="C7" s="65"/>
      <c r="D7" s="65"/>
      <c r="E7" s="65"/>
      <c r="F7" s="65"/>
      <c r="G7" s="65"/>
      <c r="H7" s="65"/>
    </row>
    <row r="8" spans="1:9" ht="23.25" customHeight="1" x14ac:dyDescent="0.25">
      <c r="A8" s="64"/>
      <c r="B8" s="64"/>
    </row>
    <row r="11" spans="1:9" x14ac:dyDescent="0.25">
      <c r="A11" s="2"/>
    </row>
    <row r="14" spans="1:9" ht="15" customHeight="1" x14ac:dyDescent="0.25">
      <c r="A14" s="61"/>
      <c r="B14" s="61"/>
      <c r="C14" s="61"/>
      <c r="D14" s="61"/>
      <c r="E14" s="61"/>
      <c r="F14" s="61"/>
      <c r="G14" s="61"/>
      <c r="H14" s="61"/>
      <c r="I14" s="61"/>
    </row>
    <row r="15" spans="1:9" x14ac:dyDescent="0.25">
      <c r="A15" s="61"/>
      <c r="B15" s="61"/>
      <c r="C15" s="61"/>
      <c r="D15" s="61"/>
      <c r="E15" s="61"/>
      <c r="F15" s="61"/>
      <c r="G15" s="61"/>
      <c r="H15" s="61"/>
      <c r="I15" s="61"/>
    </row>
    <row r="16" spans="1:9" ht="18" customHeight="1" x14ac:dyDescent="0.25">
      <c r="A16" s="61"/>
      <c r="B16" s="61"/>
      <c r="C16" s="61"/>
      <c r="D16" s="61"/>
      <c r="E16" s="61"/>
      <c r="F16" s="61"/>
      <c r="G16" s="61"/>
      <c r="H16" s="61"/>
      <c r="I16" s="61"/>
    </row>
    <row r="17" spans="1:15" ht="29.25" customHeight="1" x14ac:dyDescent="0.25">
      <c r="A17" s="61"/>
      <c r="B17" s="61"/>
      <c r="C17" s="61"/>
      <c r="D17" s="61"/>
      <c r="E17" s="61"/>
      <c r="F17" s="61"/>
      <c r="G17" s="61"/>
      <c r="H17" s="61"/>
      <c r="I17" s="61"/>
    </row>
    <row r="18" spans="1:15" x14ac:dyDescent="0.25">
      <c r="A18" s="61"/>
      <c r="B18" s="61"/>
      <c r="C18" s="61"/>
      <c r="D18" s="61"/>
      <c r="E18" s="61"/>
      <c r="F18" s="61"/>
      <c r="G18" s="61"/>
      <c r="H18" s="61"/>
      <c r="I18" s="61"/>
    </row>
    <row r="19" spans="1:15" ht="30" customHeight="1" x14ac:dyDescent="0.25"/>
    <row r="20" spans="1:15" x14ac:dyDescent="0.25">
      <c r="A20" s="7" t="s">
        <v>0</v>
      </c>
      <c r="B20" s="7" t="s">
        <v>1</v>
      </c>
      <c r="C20" s="7" t="s">
        <v>18</v>
      </c>
      <c r="D20" s="7" t="s">
        <v>2</v>
      </c>
      <c r="E20" s="7" t="s">
        <v>41</v>
      </c>
      <c r="F20" s="7" t="s">
        <v>42</v>
      </c>
      <c r="G20" s="7" t="s">
        <v>43</v>
      </c>
      <c r="H20" s="7" t="s">
        <v>44</v>
      </c>
      <c r="I20" s="7" t="s">
        <v>45</v>
      </c>
    </row>
    <row r="21" spans="1:15" x14ac:dyDescent="0.25">
      <c r="A21" s="5">
        <v>1</v>
      </c>
      <c r="B21" s="26" t="s">
        <v>46</v>
      </c>
      <c r="C21" s="5" t="s">
        <v>47</v>
      </c>
      <c r="D21" s="5"/>
      <c r="E21" s="27">
        <v>0</v>
      </c>
      <c r="F21" s="28">
        <v>0</v>
      </c>
      <c r="G21" s="29">
        <f>MC[[#This Row],[VALOR U.]]*MC[[#This Row],[%IVA]]</f>
        <v>0</v>
      </c>
      <c r="H21" s="29">
        <f>MC[[#This Row],[VALOR U.]]+MC[[#This Row],[IVA]]</f>
        <v>0</v>
      </c>
      <c r="I21" s="29">
        <f>MC[[#This Row],[CANT]]*MC[[#This Row],[TOTAL +IVA ]]</f>
        <v>0</v>
      </c>
    </row>
    <row r="22" spans="1:15" x14ac:dyDescent="0.25">
      <c r="A22" s="5">
        <v>2</v>
      </c>
      <c r="B22" s="26" t="s">
        <v>48</v>
      </c>
      <c r="C22" s="5" t="s">
        <v>47</v>
      </c>
      <c r="D22" s="30"/>
      <c r="E22" s="31">
        <v>0</v>
      </c>
      <c r="F22" s="28">
        <v>0</v>
      </c>
      <c r="G22" s="32">
        <f>MC[[#This Row],[VALOR U.]]*MC[[#This Row],[%IVA]]</f>
        <v>0</v>
      </c>
      <c r="H22" s="32">
        <f>MC[[#This Row],[VALOR U.]]+MC[[#This Row],[IVA]]</f>
        <v>0</v>
      </c>
      <c r="I22" s="32">
        <f>MC[[#This Row],[CANT]]*MC[[#This Row],[TOTAL +IVA ]]</f>
        <v>0</v>
      </c>
    </row>
    <row r="23" spans="1:15" x14ac:dyDescent="0.25">
      <c r="A23" s="33" t="s">
        <v>49</v>
      </c>
      <c r="B23" s="33"/>
      <c r="C23" s="33"/>
      <c r="D23" s="5"/>
      <c r="E23" s="37"/>
      <c r="F23" s="34"/>
      <c r="G23" s="38">
        <f>SUBTOTAL(109,MC[IVA])</f>
        <v>0</v>
      </c>
      <c r="H23" s="38">
        <f>SUBTOTAL(109,MC[TOTAL +IVA ])</f>
        <v>0</v>
      </c>
      <c r="I23" s="38">
        <f>SUBTOTAL(109,MC[TOTAL +IVA 2])</f>
        <v>0</v>
      </c>
    </row>
    <row r="27" spans="1:15" x14ac:dyDescent="0.25">
      <c r="M27" s="8"/>
      <c r="N27" s="9"/>
    </row>
    <row r="28" spans="1:15" x14ac:dyDescent="0.25">
      <c r="M28" s="8"/>
      <c r="N28" s="9"/>
      <c r="O28" s="10"/>
    </row>
    <row r="29" spans="1:15" x14ac:dyDescent="0.25">
      <c r="M29" s="8"/>
      <c r="N29" s="9"/>
    </row>
    <row r="30" spans="1:15" x14ac:dyDescent="0.25">
      <c r="M30" s="8"/>
      <c r="N30" s="9"/>
    </row>
    <row r="31" spans="1:15" x14ac:dyDescent="0.25">
      <c r="M31" s="8"/>
      <c r="N31" s="9"/>
    </row>
    <row r="32" spans="1:15" x14ac:dyDescent="0.25">
      <c r="M32" s="8"/>
      <c r="N32" s="9"/>
    </row>
  </sheetData>
  <sheetProtection sheet="1" scenarios="1"/>
  <mergeCells count="5">
    <mergeCell ref="A14:I18"/>
    <mergeCell ref="E1:I1"/>
    <mergeCell ref="A7:H7"/>
    <mergeCell ref="A6:B6"/>
    <mergeCell ref="A8:B8"/>
  </mergeCells>
  <dataValidations count="1">
    <dataValidation type="list" allowBlank="1" showInputMessage="1" showErrorMessage="1" sqref="F21:F22" xr:uid="{00000000-0002-0000-0300-000000000000}">
      <formula1>"0,5%,10%,19%"</formula1>
    </dataValidation>
  </dataValidations>
  <pageMargins left="0.7" right="0.7" top="0.75" bottom="0.75" header="0.3" footer="0.3"/>
  <pageSetup orientation="portrait" horizontalDpi="4294967293"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SB</vt:lpstr>
      <vt:lpstr>LC</vt:lpstr>
      <vt:lpstr>S_A</vt:lpstr>
      <vt:lpstr>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Monica Jaqueline Durango Castro</cp:lastModifiedBy>
  <cp:revision/>
  <dcterms:created xsi:type="dcterms:W3CDTF">2022-08-30T19:02:56Z</dcterms:created>
  <dcterms:modified xsi:type="dcterms:W3CDTF">2024-03-08T19:57:40Z</dcterms:modified>
  <cp:category/>
  <cp:contentStatus/>
</cp:coreProperties>
</file>