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codeName="ThisWorkbook"/>
  <mc:AlternateContent xmlns:mc="http://schemas.openxmlformats.org/markup-compatibility/2006">
    <mc:Choice Requires="x15">
      <x15ac:absPath xmlns:x15ac="http://schemas.microsoft.com/office/spreadsheetml/2010/11/ac" url="D:\Users\mrianog\OneDrive\OneDrive - Consejo Superior de la Judicatura\1. PROCESOS DE SELECCIÓN\2024\08. MINIMA CUANTÍA\MC002-2024_MANTENIMIENTO POZOS\"/>
    </mc:Choice>
  </mc:AlternateContent>
  <xr:revisionPtr revIDLastSave="0" documentId="11_248F8A8D301EDCD5E4ACE90CB83D5D44BE4E611F" xr6:coauthVersionLast="47" xr6:coauthVersionMax="47" xr10:uidLastSave="{00000000-0000-0000-0000-000000000000}"/>
  <bookViews>
    <workbookView xWindow="0" yWindow="0" windowWidth="28800" windowHeight="12180" xr2:uid="{00000000-000D-0000-FFFF-FFFF00000000}"/>
  </bookViews>
  <sheets>
    <sheet name="POZOS PROMEDIOS " sheetId="4" r:id="rId1"/>
    <sheet name="LC" sheetId="3" state="hidden" r:id="rId2"/>
    <sheet name="S_A" sheetId="2" state="hidden" r:id="rId3"/>
    <sheet name="MC" sheetId="1"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G16" i="4"/>
  <c r="G15" i="4"/>
  <c r="G11" i="4"/>
  <c r="G12" i="4"/>
  <c r="G13" i="4"/>
  <c r="G10" i="4"/>
  <c r="G6" i="4"/>
  <c r="G7" i="4"/>
  <c r="G8" i="4"/>
  <c r="G5" i="4"/>
  <c r="F19" i="4" l="1"/>
  <c r="G20" i="4" s="1"/>
  <c r="F21" i="4" s="1"/>
  <c r="D47" i="2"/>
  <c r="D44" i="2"/>
  <c r="D32" i="2"/>
  <c r="D48" i="2" s="1"/>
  <c r="G21" i="1" l="1"/>
  <c r="H21" i="1" s="1"/>
  <c r="I21" i="1" s="1"/>
  <c r="E21" i="3" l="1"/>
  <c r="E26" i="3"/>
  <c r="E28" i="3"/>
  <c r="E27" i="3"/>
  <c r="E25" i="3"/>
  <c r="E24" i="3"/>
  <c r="E23" i="3"/>
  <c r="E22" i="3"/>
  <c r="D29" i="3" l="1"/>
  <c r="E30" i="3" s="1"/>
  <c r="E31" i="3" s="1"/>
  <c r="E32" i="3"/>
  <c r="E33" i="3" s="1"/>
  <c r="G22" i="1"/>
  <c r="D34" i="3" l="1"/>
  <c r="H22" i="1" l="1"/>
  <c r="I22" i="1" s="1"/>
  <c r="I23" i="1" l="1"/>
  <c r="G23" i="1"/>
  <c r="H23" i="1"/>
</calcChain>
</file>

<file path=xl/sharedStrings.xml><?xml version="1.0" encoding="utf-8"?>
<sst xmlns="http://schemas.openxmlformats.org/spreadsheetml/2006/main" count="120" uniqueCount="61">
  <si>
    <t>ITEM</t>
  </si>
  <si>
    <t>DESCRIPCION</t>
  </si>
  <si>
    <t>UNIDAD</t>
  </si>
  <si>
    <t>CANT</t>
  </si>
  <si>
    <t>#SERVICIOS</t>
  </si>
  <si>
    <t>PRECIO UNITARIO ANTES IVA</t>
  </si>
  <si>
    <t>VALOR TOTAL ANTES DE IVA</t>
  </si>
  <si>
    <t>EDIFICIO JOSÉ FÉLIX DE RESTREPO (CRA 52 N° 42 - 73 MEDELLIN, ANTIOQUIA)</t>
  </si>
  <si>
    <t xml:space="preserve">Limpieza y desinfección de Tanque (A= 2.75m; L= 12.20m; H= 3.2m) de almacenamiento de agua para consumo humano: capacidad aproximada de 107 m3. </t>
  </si>
  <si>
    <t>Und</t>
  </si>
  <si>
    <t xml:space="preserve">Limpieza y desinfección de Tanque (A= 3m; L= 7m; H=2.10m) de almacenamiento de agua para consumo humano: capacidad aproximada de 44  m3. </t>
  </si>
  <si>
    <t>Limpieza y desinfección de Pozo séptico (A= 1.2m; L= 1.25m; H= 2m): capacidad aproximada de 3 m3.</t>
  </si>
  <si>
    <t>Análisis microbiológico y fisicoquímico del agua para consumo humano (3 muestreos-análisis completo).</t>
  </si>
  <si>
    <t>EDIFICIO HORACIO MONTOYA GIL (CALLE 14 N° 48 - 32 MEDELLIN, ANTIOQUIA)</t>
  </si>
  <si>
    <t xml:space="preserve">Limpieza y desinfección de Tanque (A=2.5m; L=5m; H=2m) de almacenamiento de agua para consumo humano: capacidad aproximada de 25 m3. </t>
  </si>
  <si>
    <t>Limpieza y desinfección de Tanque de aguas lluvias (A=2m; L=2m; H=1.5m) :capacidad aproximada de 6 m3.</t>
  </si>
  <si>
    <t>Limpieza y desinfección de Pozo séptico (A=1.5m; L=1.4m; H=1.5m): capacidad aproximada de 3.5 m3.</t>
  </si>
  <si>
    <t>EDIFICIO JOSÉ HERNÁNDEZ ARBELAEZ (CARRERA 47 N° 60 - 50 RIONEGRO, ANTIOQUIA)</t>
  </si>
  <si>
    <t>Limpieza y desinfección de Tanque de aguas lluvias (A= 2.65 m; L= 3.90 m; H= 2.70 m): capacidad aproximada de 28 m3.</t>
  </si>
  <si>
    <t>Análisis microbiológico y fisicoquímico del agua para consumo humano (1 muestreo-análisis completo).</t>
  </si>
  <si>
    <t>EDIFICIO ÁLVARO MEDINA OCHOA (CARRERA 43 N°38 SUR 42 ENVIGADO, ANTIOQUIA)</t>
  </si>
  <si>
    <t>COSTO DIRECTO</t>
  </si>
  <si>
    <t xml:space="preserve"> IVA </t>
  </si>
  <si>
    <t xml:space="preserve"> TOTAL </t>
  </si>
  <si>
    <t>BASE GRAVABLE (% AIU) SERVICIOS</t>
  </si>
  <si>
    <t>IVA SOBRE SERVICIOS</t>
  </si>
  <si>
    <t>BASE GRAVABLE (% AIU) EQUIPOS</t>
  </si>
  <si>
    <t xml:space="preserve"> IVA (EQUIPOS) </t>
  </si>
  <si>
    <t>U. MED</t>
  </si>
  <si>
    <t>VALOR  UNITARIO</t>
  </si>
  <si>
    <r>
      <t>SERVICIO DE CARGA</t>
    </r>
    <r>
      <rPr>
        <sz val="9"/>
        <color rgb="FF000000"/>
        <rFont val="Arial"/>
        <family val="2"/>
      </rPr>
      <t>  </t>
    </r>
  </si>
  <si>
    <t>Zona Valle de Aburra </t>
  </si>
  <si>
    <t>Kilo </t>
  </si>
  <si>
    <t>Zona Oriente </t>
  </si>
  <si>
    <t>Zona Occidente </t>
  </si>
  <si>
    <t>Zona Suroeste </t>
  </si>
  <si>
    <t>Zona Bajo Cauca </t>
  </si>
  <si>
    <t>Zona Norte </t>
  </si>
  <si>
    <t>Zona Nordeste </t>
  </si>
  <si>
    <t>Zona magdalena Medio </t>
  </si>
  <si>
    <t>Zona Urabá </t>
  </si>
  <si>
    <t>Zona Chocó </t>
  </si>
  <si>
    <t>  </t>
  </si>
  <si>
    <r>
      <t>SUBTOTAL  (1)</t>
    </r>
    <r>
      <rPr>
        <sz val="9"/>
        <color rgb="FF000000"/>
        <rFont val="Arial"/>
        <family val="2"/>
      </rPr>
      <t> </t>
    </r>
  </si>
  <si>
    <r>
      <t>SERVICIO DE UN VEHICULO DE CARGA CON CUBIERTA TRASERA O FURGON DE 3 A 4.5 TONELADAS DE CAPACIDAD DE CARGA, POR DIA, INCLUIDO CONDUCTOR PARA LAS SIGUIENTES ZONAS</t>
    </r>
    <r>
      <rPr>
        <sz val="9"/>
        <color rgb="FF000000"/>
        <rFont val="Arial"/>
        <family val="2"/>
      </rPr>
      <t> </t>
    </r>
  </si>
  <si>
    <t>Vehículo/Día </t>
  </si>
  <si>
    <r>
      <t>SUBTOTAL (2) </t>
    </r>
    <r>
      <rPr>
        <sz val="9"/>
        <color rgb="FF000000"/>
        <rFont val="Arial"/>
        <family val="2"/>
      </rPr>
      <t> </t>
    </r>
  </si>
  <si>
    <r>
      <t>SERVICIO DE AUXILIAR, POR DIA</t>
    </r>
    <r>
      <rPr>
        <sz val="9"/>
        <color rgb="FF000000"/>
        <rFont val="Arial"/>
        <family val="2"/>
      </rPr>
      <t> </t>
    </r>
  </si>
  <si>
    <t>El valor de un auxiliar para servicio de carga (operario por carga) por día </t>
  </si>
  <si>
    <t>Persona/Dia </t>
  </si>
  <si>
    <r>
      <t>SUBTOTAL (3) </t>
    </r>
    <r>
      <rPr>
        <sz val="9"/>
        <color rgb="FF000000"/>
        <rFont val="Arial"/>
        <family val="2"/>
      </rPr>
      <t> </t>
    </r>
  </si>
  <si>
    <r>
      <t>VALOR TOTAL DE LA PROPUESTA (SUMATORIA SUBTOTAL 1 y SUBTOTAL 2 Y SUBTOTAL 3)</t>
    </r>
    <r>
      <rPr>
        <sz val="9"/>
        <color rgb="FF000000"/>
        <rFont val="Arial"/>
        <family val="2"/>
      </rPr>
      <t> </t>
    </r>
  </si>
  <si>
    <t>VALOR U.</t>
  </si>
  <si>
    <t>%IVA</t>
  </si>
  <si>
    <t>IVA</t>
  </si>
  <si>
    <t xml:space="preserve">TOTAL +IVA </t>
  </si>
  <si>
    <t>TOTAL +IVA 2</t>
  </si>
  <si>
    <t>GASOLINA CORRIENTE</t>
  </si>
  <si>
    <t>GALON</t>
  </si>
  <si>
    <t>COMBUSTIBLE DIESEL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</si>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</sst>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 #,##0.00;\-&quot;$&quot;\ #,##0.00"/>
    <numFmt numFmtId="165" formatCode="_-&quot;$&quot;\ * #,##0.00_-;\-&quot;$&quot;\ * #,##0.00_-;_-&quot;$&quot;\ * &quot;-&quot;??_-;_-@_-"/>
    <numFmt numFmtId="166" formatCode="0.0000"/>
  </numFmts>
  <fonts count="16">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b/>
      <sz val="14"/>
      <color theme="1"/>
      <name val="Calibri"/>
      <family val="2"/>
      <scheme val="minor"/>
    </font>
    <font>
      <b/>
      <sz val="14"/>
      <color rgb="FF000000"/>
      <name val="Arial"/>
      <family val="2"/>
    </font>
    <font>
      <sz val="10"/>
      <color rgb="FF000000"/>
      <name val="Arial"/>
      <family val="2"/>
    </font>
    <font>
      <sz val="8"/>
      <color rgb="FF000000"/>
      <name val="Arial"/>
      <family val="2"/>
    </font>
    <font>
      <sz val="11"/>
      <color rgb="FF000000"/>
      <name val="Calibri"/>
      <family val="2"/>
      <scheme val="minor"/>
    </font>
    <font>
      <b/>
      <sz val="9"/>
      <color rgb="FF000000"/>
      <name val="Arial"/>
      <family val="2"/>
    </font>
    <font>
      <sz val="9"/>
      <color rgb="FF000000"/>
      <name val="Arial"/>
      <family val="2"/>
    </font>
    <font>
      <sz val="9"/>
      <color rgb="FF000000"/>
      <name val="Calibri"/>
      <family val="2"/>
    </font>
    <font>
      <sz val="8"/>
      <name val="Calibri"/>
      <family val="2"/>
      <scheme val="minor"/>
    </font>
    <font>
      <sz val="9"/>
      <color theme="1"/>
      <name val="Arial"/>
      <family val="2"/>
    </font>
    <font>
      <b/>
      <sz val="9"/>
      <color theme="1"/>
      <name val="Arial"/>
      <family val="2"/>
    </font>
    <font>
      <b/>
      <sz val="9"/>
      <color rgb="FF444444"/>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166" fontId="0" fillId="0" borderId="0" xfId="0" applyNumberFormat="1"/>
    <xf numFmtId="0" fontId="3" fillId="0" borderId="0" xfId="0" applyFont="1"/>
    <xf numFmtId="0" fontId="2" fillId="0" borderId="0" xfId="0" applyFont="1"/>
    <xf numFmtId="0" fontId="3" fillId="2" borderId="1" xfId="0" applyFont="1" applyFill="1" applyBorder="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10" fontId="0" fillId="0" borderId="0" xfId="1" applyNumberFormat="1" applyFont="1"/>
    <xf numFmtId="43" fontId="0" fillId="0" borderId="0" xfId="2" applyFont="1"/>
    <xf numFmtId="2" fontId="0" fillId="0" borderId="0" xfId="0" applyNumberFormat="1"/>
    <xf numFmtId="0" fontId="0" fillId="4" borderId="1" xfId="0" applyFill="1" applyBorder="1" applyAlignment="1">
      <alignment horizontal="right" vertical="center" wrapText="1"/>
    </xf>
    <xf numFmtId="43" fontId="0" fillId="4" borderId="1" xfId="2" applyFont="1" applyFill="1" applyBorder="1" applyAlignment="1" applyProtection="1">
      <alignment horizontal="right" vertical="center"/>
      <protection hidden="1"/>
    </xf>
    <xf numFmtId="9" fontId="3" fillId="4" borderId="1" xfId="1" applyFont="1" applyFill="1" applyBorder="1" applyAlignment="1" applyProtection="1">
      <alignment vertical="center" wrapText="1"/>
      <protection locked="0"/>
    </xf>
    <xf numFmtId="164" fontId="3" fillId="4" borderId="1" xfId="3" applyNumberFormat="1" applyFont="1" applyFill="1" applyBorder="1" applyAlignment="1" applyProtection="1">
      <alignment horizontal="right" vertical="center" wrapText="1"/>
      <protection hidden="1"/>
    </xf>
    <xf numFmtId="9" fontId="3" fillId="4" borderId="1" xfId="1" applyFont="1" applyFill="1" applyBorder="1" applyAlignment="1">
      <alignment vertical="center" wrapText="1"/>
    </xf>
    <xf numFmtId="0" fontId="2" fillId="0" borderId="2" xfId="0" applyFont="1" applyBorder="1" applyAlignment="1">
      <alignment horizontal="center" vertical="center"/>
    </xf>
    <xf numFmtId="43" fontId="0" fillId="4"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2" fillId="5"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43" fontId="3" fillId="4" borderId="1" xfId="3" applyNumberFormat="1" applyFont="1" applyFill="1" applyBorder="1" applyAlignment="1" applyProtection="1">
      <alignment horizontal="right" vertical="center" wrapText="1"/>
      <protection hidden="1"/>
    </xf>
    <xf numFmtId="9" fontId="3" fillId="3" borderId="1" xfId="1" applyFont="1" applyFill="1" applyBorder="1" applyAlignment="1" applyProtection="1">
      <alignment vertical="center" wrapText="1"/>
      <protection locked="0"/>
    </xf>
    <xf numFmtId="0" fontId="8" fillId="0" borderId="1" xfId="0" applyFont="1" applyBorder="1" applyAlignment="1">
      <alignment horizontal="center" wrapText="1"/>
    </xf>
    <xf numFmtId="43" fontId="0" fillId="0" borderId="1" xfId="2" applyFont="1" applyBorder="1" applyAlignment="1" applyProtection="1">
      <alignment horizontal="center" vertical="center"/>
      <protection locked="0"/>
    </xf>
    <xf numFmtId="9" fontId="0" fillId="0" borderId="1" xfId="1" applyFont="1" applyBorder="1" applyAlignment="1" applyProtection="1">
      <alignment horizontal="center"/>
      <protection locked="0"/>
    </xf>
    <xf numFmtId="43" fontId="0" fillId="4" borderId="1" xfId="2" applyFont="1" applyFill="1" applyBorder="1" applyAlignment="1" applyProtection="1">
      <alignment horizontal="center" vertical="center"/>
      <protection hidden="1"/>
    </xf>
    <xf numFmtId="0" fontId="7" fillId="0" borderId="1" xfId="0" applyFont="1" applyBorder="1" applyAlignment="1">
      <alignment horizontal="center" vertical="top" wrapText="1"/>
    </xf>
    <xf numFmtId="43" fontId="0" fillId="0" borderId="1" xfId="2" applyFont="1" applyBorder="1" applyProtection="1">
      <protection locked="0"/>
    </xf>
    <xf numFmtId="43" fontId="0" fillId="4" borderId="1" xfId="2" applyFont="1" applyFill="1" applyBorder="1" applyProtection="1">
      <protection hidden="1"/>
    </xf>
    <xf numFmtId="0" fontId="0" fillId="0" borderId="1" xfId="0" applyBorder="1"/>
    <xf numFmtId="0" fontId="0" fillId="0" borderId="1" xfId="0" applyBorder="1" applyAlignment="1">
      <alignment horizontal="center"/>
    </xf>
    <xf numFmtId="0" fontId="3" fillId="7" borderId="1" xfId="0" applyFont="1" applyFill="1" applyBorder="1" applyAlignment="1">
      <alignment horizontal="center" vertical="center"/>
    </xf>
    <xf numFmtId="43" fontId="0" fillId="7" borderId="1" xfId="2" applyFont="1" applyFill="1" applyBorder="1" applyAlignment="1" applyProtection="1">
      <alignment horizontal="right" vertical="center"/>
      <protection hidden="1"/>
    </xf>
    <xf numFmtId="0" fontId="9" fillId="0" borderId="1" xfId="0" applyFont="1" applyBorder="1"/>
    <xf numFmtId="0" fontId="10" fillId="0" borderId="1" xfId="0" applyFont="1" applyBorder="1" applyAlignment="1">
      <alignment horizontal="left" vertical="center" wrapText="1"/>
    </xf>
    <xf numFmtId="2" fontId="10" fillId="0" borderId="1" xfId="0" applyNumberFormat="1" applyFont="1" applyBorder="1" applyAlignment="1">
      <alignment horizontal="left" vertical="center" wrapText="1"/>
    </xf>
    <xf numFmtId="0" fontId="10" fillId="6" borderId="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9" fillId="0" borderId="1" xfId="0" applyFont="1" applyBorder="1" applyAlignment="1">
      <alignment wrapText="1"/>
    </xf>
    <xf numFmtId="0" fontId="11" fillId="0" borderId="1" xfId="0" applyFont="1" applyBorder="1" applyAlignment="1">
      <alignment horizontal="left" vertical="center" wrapText="1"/>
    </xf>
    <xf numFmtId="0" fontId="2" fillId="7" borderId="1" xfId="0" applyFont="1" applyFill="1" applyBorder="1" applyAlignment="1">
      <alignment horizontal="center" vertical="center"/>
    </xf>
    <xf numFmtId="0" fontId="10" fillId="8" borderId="1" xfId="0" applyFont="1" applyFill="1" applyBorder="1" applyAlignment="1">
      <alignment horizontal="left" vertical="center" wrapText="1"/>
    </xf>
    <xf numFmtId="43" fontId="0" fillId="9" borderId="1" xfId="2" applyFont="1" applyFill="1" applyBorder="1" applyAlignment="1" applyProtection="1">
      <alignment horizontal="right" vertical="center"/>
      <protection hidden="1"/>
    </xf>
    <xf numFmtId="43" fontId="3" fillId="4" borderId="4" xfId="3" applyNumberFormat="1" applyFont="1" applyFill="1" applyBorder="1" applyAlignment="1" applyProtection="1">
      <alignment horizontal="right" vertical="center" wrapText="1"/>
      <protection hidden="1"/>
    </xf>
    <xf numFmtId="43" fontId="1" fillId="0" borderId="1" xfId="0" applyNumberFormat="1" applyFont="1" applyBorder="1"/>
    <xf numFmtId="43" fontId="1" fillId="4" borderId="1" xfId="0" applyNumberFormat="1" applyFont="1" applyFill="1" applyBorder="1"/>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4" borderId="1" xfId="0" applyFont="1" applyFill="1" applyBorder="1" applyAlignment="1">
      <alignment horizontal="center" vertical="center" wrapText="1"/>
    </xf>
    <xf numFmtId="0" fontId="15" fillId="10" borderId="0" xfId="0" applyFont="1" applyFill="1"/>
    <xf numFmtId="0" fontId="14" fillId="10" borderId="1" xfId="0" applyFont="1" applyFill="1" applyBorder="1" applyAlignment="1">
      <alignment horizontal="center" vertical="center"/>
    </xf>
    <xf numFmtId="0" fontId="9" fillId="10" borderId="1" xfId="0" applyFont="1" applyFill="1" applyBorder="1" applyAlignment="1">
      <alignment vertical="center" wrapText="1"/>
    </xf>
    <xf numFmtId="43" fontId="14" fillId="10" borderId="1" xfId="2" applyFont="1" applyFill="1" applyBorder="1" applyAlignment="1" applyProtection="1">
      <alignment horizontal="right" vertical="center" wrapText="1"/>
      <protection locked="0"/>
    </xf>
    <xf numFmtId="43" fontId="14" fillId="10" borderId="1" xfId="2" applyFont="1" applyFill="1" applyBorder="1" applyAlignment="1" applyProtection="1">
      <alignment horizontal="right" vertical="center" wrapText="1"/>
      <protection hidden="1"/>
    </xf>
    <xf numFmtId="0" fontId="10" fillId="0" borderId="1" xfId="0" applyFont="1" applyBorder="1" applyAlignment="1">
      <alignment horizontal="center" vertical="center" wrapText="1"/>
    </xf>
    <xf numFmtId="0" fontId="13" fillId="0" borderId="1" xfId="0" applyFont="1" applyBorder="1" applyAlignment="1">
      <alignment horizontal="justify" vertical="justify" wrapText="1"/>
    </xf>
    <xf numFmtId="43" fontId="13" fillId="4" borderId="1" xfId="2" applyFont="1" applyFill="1" applyBorder="1" applyAlignment="1" applyProtection="1">
      <alignment horizontal="right" vertical="center" wrapText="1"/>
      <protection locked="0"/>
    </xf>
    <xf numFmtId="43" fontId="13" fillId="4" borderId="1" xfId="2" applyFont="1" applyFill="1" applyBorder="1" applyAlignment="1" applyProtection="1">
      <alignment horizontal="right" vertical="center" wrapText="1"/>
      <protection hidden="1"/>
    </xf>
    <xf numFmtId="0" fontId="10" fillId="0" borderId="1" xfId="0" applyFont="1" applyBorder="1" applyAlignment="1">
      <alignment horizontal="justify" vertical="center" wrapText="1"/>
    </xf>
    <xf numFmtId="9" fontId="9" fillId="4" borderId="1" xfId="1" applyFont="1" applyFill="1" applyBorder="1" applyAlignment="1">
      <alignment vertical="center" wrapText="1"/>
    </xf>
    <xf numFmtId="164" fontId="9" fillId="4" borderId="1" xfId="3" applyNumberFormat="1" applyFont="1" applyFill="1" applyBorder="1" applyAlignment="1" applyProtection="1">
      <alignment horizontal="right" vertical="center" wrapText="1"/>
      <protection hidden="1"/>
    </xf>
    <xf numFmtId="0" fontId="5" fillId="0" borderId="0" xfId="0" applyFont="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164" fontId="9" fillId="4" borderId="2" xfId="3" applyNumberFormat="1" applyFont="1" applyFill="1" applyBorder="1" applyAlignment="1" applyProtection="1">
      <alignment horizontal="right" vertical="center" wrapText="1"/>
      <protection hidden="1"/>
    </xf>
    <xf numFmtId="164" fontId="9" fillId="4" borderId="4" xfId="3" applyNumberFormat="1" applyFont="1" applyFill="1" applyBorder="1" applyAlignment="1" applyProtection="1">
      <alignment horizontal="right" vertical="center" wrapText="1"/>
      <protection hidden="1"/>
    </xf>
    <xf numFmtId="0" fontId="9"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4" borderId="2" xfId="3" applyNumberFormat="1" applyFont="1" applyFill="1" applyBorder="1" applyAlignment="1" applyProtection="1">
      <alignment horizontal="right" vertical="center" wrapText="1"/>
      <protection hidden="1"/>
    </xf>
    <xf numFmtId="164" fontId="3" fillId="4" borderId="4" xfId="3" applyNumberFormat="1" applyFont="1" applyFill="1" applyBorder="1" applyAlignment="1" applyProtection="1">
      <alignment horizontal="right" vertical="center" wrapText="1"/>
      <protection hidden="1"/>
    </xf>
    <xf numFmtId="0" fontId="3" fillId="0" borderId="0" xfId="0" applyFont="1"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wrapText="1"/>
    </xf>
    <xf numFmtId="0" fontId="3" fillId="3" borderId="6"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4" fillId="0" borderId="0" xfId="0" applyFont="1" applyAlignment="1">
      <alignment horizontal="left" vertical="center"/>
    </xf>
  </cellXfs>
  <cellStyles count="4">
    <cellStyle name="Millares" xfId="2" builtinId="3"/>
    <cellStyle name="Moneda 2" xfId="3" xr:uid="{00000000-0005-0000-0000-000001000000}"/>
    <cellStyle name="Normal" xfId="0" builtinId="0"/>
    <cellStyle name="Porcentaje" xfId="1" builtinId="5"/>
  </cellStyles>
  <dxfs count="47">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9"/>
        <name val="Arial"/>
        <scheme val="none"/>
      </font>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9"/>
        <name val="Arial"/>
        <scheme val="none"/>
      </font>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scheme val="none"/>
      </font>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font>
        <strike val="0"/>
        <outline val="0"/>
        <shadow val="0"/>
        <u val="none"/>
        <vertAlign val="baseline"/>
        <sz val="9"/>
        <name val="Arial"/>
        <scheme val="none"/>
      </font>
    </dxf>
    <dxf>
      <font>
        <strike val="0"/>
        <outline val="0"/>
        <shadow val="0"/>
        <u val="none"/>
        <vertAlign val="baseline"/>
        <sz val="9"/>
        <name val="Arial"/>
        <scheme val="none"/>
      </font>
    </dxf>
    <dxf>
      <font>
        <strike val="0"/>
        <outline val="0"/>
        <shadow val="0"/>
        <u val="none"/>
        <vertAlign val="baseline"/>
        <sz val="9"/>
        <name val="Arial"/>
        <scheme val="none"/>
      </font>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1152525</xdr:colOff>
      <xdr:row>1</xdr:row>
      <xdr:rowOff>142875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0"/>
          <a:ext cx="10058400"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Arial" panose="020B0604020202020204" pitchFamily="34" charset="0"/>
              <a:ea typeface="+mn-ea"/>
              <a:cs typeface="Arial" panose="020B0604020202020204" pitchFamily="34" charset="0"/>
            </a:rPr>
            <a:t>ANEXO 3</a:t>
          </a:r>
          <a:r>
            <a:rPr lang="es-ES" b="1">
              <a:effectLst/>
              <a:latin typeface="Arial" panose="020B0604020202020204" pitchFamily="34" charset="0"/>
              <a:cs typeface="Arial" panose="020B0604020202020204" pitchFamily="34" charset="0"/>
            </a:rPr>
            <a:t> </a:t>
          </a:r>
        </a:p>
        <a:p>
          <a:pPr algn="ctr" fontAlgn="b"/>
          <a:r>
            <a:rPr lang="es-ES" sz="1100" b="1" i="0" u="none" strike="noStrike">
              <a:solidFill>
                <a:schemeClr val="dk1"/>
              </a:solidFill>
              <a:effectLst/>
              <a:latin typeface="Arial" panose="020B0604020202020204" pitchFamily="34" charset="0"/>
              <a:ea typeface="+mn-ea"/>
              <a:cs typeface="Arial" panose="020B0604020202020204" pitchFamily="34" charset="0"/>
            </a:rPr>
            <a:t>PROPUESTA ECONÓMICA </a:t>
          </a:r>
          <a:r>
            <a:rPr lang="es-ES" b="1">
              <a:effectLst/>
              <a:latin typeface="Arial" panose="020B0604020202020204" pitchFamily="34" charset="0"/>
              <a:cs typeface="Arial" panose="020B0604020202020204" pitchFamily="34" charset="0"/>
            </a:rPr>
            <a:t> </a:t>
          </a:r>
          <a:endParaRPr lang="es-ES" sz="1100" b="1" i="0" u="none" strike="noStrike">
            <a:solidFill>
              <a:schemeClr val="dk1"/>
            </a:solidFill>
            <a:effectLst/>
            <a:latin typeface="Arial" panose="020B0604020202020204" pitchFamily="34" charset="0"/>
            <a:ea typeface="+mn-ea"/>
            <a:cs typeface="Arial" panose="020B0604020202020204" pitchFamily="34" charset="0"/>
          </a:endParaRPr>
        </a:p>
        <a:p>
          <a:pPr fontAlgn="b"/>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b"/>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b"/>
          <a:r>
            <a:rPr lang="es-ES" sz="1100" b="0" i="0" u="none" strike="noStrike">
              <a:solidFill>
                <a:schemeClr val="dk1"/>
              </a:solidFill>
              <a:effectLst/>
              <a:latin typeface="Arial" panose="020B0604020202020204" pitchFamily="34" charset="0"/>
              <a:ea typeface="+mn-ea"/>
              <a:cs typeface="Arial" panose="020B0604020202020204" pitchFamily="34" charset="0"/>
            </a:rPr>
            <a:t>Ciudad y Fecha</a:t>
          </a:r>
          <a:r>
            <a:rPr lang="es-ES">
              <a:latin typeface="Arial" panose="020B0604020202020204" pitchFamily="34" charset="0"/>
              <a:cs typeface="Arial" panose="020B0604020202020204" pitchFamily="34" charset="0"/>
            </a:rPr>
            <a:t> </a:t>
          </a:r>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ctr"/>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ctr"/>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ctr"/>
          <a:r>
            <a:rPr lang="es-ES" sz="1100" b="0" i="0" u="none" strike="noStrike">
              <a:solidFill>
                <a:schemeClr val="dk1"/>
              </a:solidFill>
              <a:effectLst/>
              <a:latin typeface="Arial" panose="020B0604020202020204" pitchFamily="34" charset="0"/>
              <a:ea typeface="+mn-ea"/>
              <a:cs typeface="Arial" panose="020B0604020202020204" pitchFamily="34" charset="0"/>
            </a:rPr>
            <a:t>Señores: </a:t>
          </a:r>
        </a:p>
        <a:p>
          <a:pPr fontAlgn="ctr"/>
          <a:r>
            <a:rPr lang="es-ES" sz="1100" b="1" i="0" u="none" strike="noStrike">
              <a:solidFill>
                <a:schemeClr val="dk1"/>
              </a:solidFill>
              <a:effectLst/>
              <a:latin typeface="Arial" panose="020B0604020202020204" pitchFamily="34" charset="0"/>
              <a:ea typeface="+mn-ea"/>
              <a:cs typeface="Arial" panose="020B0604020202020204" pitchFamily="34" charset="0"/>
            </a:rPr>
            <a:t>DIRECCIÓN SECCIONAL DE ADMINISTRACIÓN JUDICIAL MEDELLÍN </a:t>
          </a:r>
        </a:p>
        <a:p>
          <a:pPr fontAlgn="ctr"/>
          <a:r>
            <a:rPr lang="es-ES" sz="1100" b="0" i="0" u="none" strike="noStrike">
              <a:solidFill>
                <a:schemeClr val="dk1"/>
              </a:solidFill>
              <a:effectLst/>
              <a:latin typeface="Arial" panose="020B0604020202020204" pitchFamily="34" charset="0"/>
              <a:ea typeface="+mn-ea"/>
              <a:cs typeface="Arial" panose="020B0604020202020204" pitchFamily="34" charset="0"/>
            </a:rPr>
            <a:t>Medellín, Antioquia </a:t>
          </a:r>
        </a:p>
        <a:p>
          <a:endParaRPr lang="es-ES" sz="1100" b="1" i="0" u="none" strike="noStrike">
            <a:solidFill>
              <a:schemeClr val="dk1"/>
            </a:solidFill>
            <a:effectLst/>
            <a:latin typeface="Arial" panose="020B0604020202020204" pitchFamily="34" charset="0"/>
            <a:ea typeface="+mn-ea"/>
            <a:cs typeface="Arial" panose="020B0604020202020204" pitchFamily="34" charset="0"/>
          </a:endParaRPr>
        </a:p>
        <a:p>
          <a:endParaRPr lang="es-ES" sz="1100" b="1" i="0" u="none" strike="noStrike">
            <a:solidFill>
              <a:schemeClr val="dk1"/>
            </a:solidFill>
            <a:effectLst/>
            <a:latin typeface="Arial" panose="020B0604020202020204" pitchFamily="34" charset="0"/>
            <a:ea typeface="+mn-ea"/>
            <a:cs typeface="Arial" panose="020B0604020202020204" pitchFamily="34" charset="0"/>
          </a:endParaRPr>
        </a:p>
        <a:p>
          <a:r>
            <a:rPr lang="es-CO" sz="1100" b="1" i="0">
              <a:solidFill>
                <a:schemeClr val="dk1"/>
              </a:solidFill>
              <a:effectLst/>
              <a:latin typeface="Arial" panose="020B0604020202020204" pitchFamily="34" charset="0"/>
              <a:ea typeface="+mn-ea"/>
              <a:cs typeface="Arial" panose="020B0604020202020204" pitchFamily="34" charset="0"/>
            </a:rPr>
            <a:t>REFERENCIA: Proceso de Selección de Mìnima</a:t>
          </a:r>
          <a:r>
            <a:rPr lang="es-CO" sz="1100" b="1" i="0" baseline="0">
              <a:solidFill>
                <a:schemeClr val="dk1"/>
              </a:solidFill>
              <a:effectLst/>
              <a:latin typeface="Arial" panose="020B0604020202020204" pitchFamily="34" charset="0"/>
              <a:ea typeface="+mn-ea"/>
              <a:cs typeface="Arial" panose="020B0604020202020204" pitchFamily="34" charset="0"/>
            </a:rPr>
            <a:t> </a:t>
          </a:r>
          <a:r>
            <a:rPr lang="es-CO" sz="1100" b="1" i="0">
              <a:solidFill>
                <a:schemeClr val="dk1"/>
              </a:solidFill>
              <a:effectLst/>
              <a:latin typeface="Arial" panose="020B0604020202020204" pitchFamily="34" charset="0"/>
              <a:ea typeface="+mn-ea"/>
              <a:cs typeface="Arial" panose="020B0604020202020204" pitchFamily="34" charset="0"/>
            </a:rPr>
            <a:t>Cuantía Número ________________</a:t>
          </a:r>
          <a:r>
            <a:rPr lang="es-CO" sz="1100">
              <a:solidFill>
                <a:schemeClr val="dk1"/>
              </a:solidFill>
              <a:effectLst/>
              <a:latin typeface="Arial" panose="020B0604020202020204" pitchFamily="34" charset="0"/>
              <a:ea typeface="+mn-ea"/>
              <a:cs typeface="Arial" panose="020B0604020202020204" pitchFamily="34" charset="0"/>
            </a:rPr>
            <a:t> </a:t>
          </a:r>
          <a:endParaRPr lang="es-CO">
            <a:effectLst/>
            <a:latin typeface="Arial" panose="020B0604020202020204" pitchFamily="34" charset="0"/>
            <a:cs typeface="Arial" panose="020B0604020202020204" pitchFamily="34" charset="0"/>
          </a:endParaRPr>
        </a:p>
        <a:p>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r>
            <a:rPr lang="es-ES" sz="1100" b="0" i="0" u="none" strike="noStrike">
              <a:solidFill>
                <a:schemeClr val="dk1"/>
              </a:solidFill>
              <a:effectLst/>
              <a:latin typeface="Arial" panose="020B0604020202020204" pitchFamily="34" charset="0"/>
              <a:ea typeface="+mn-ea"/>
              <a:cs typeface="Arial" panose="020B0604020202020204" pitchFamily="34" charset="0"/>
            </a:rPr>
            <a:t>Yo, ____________________________,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1819275</xdr:colOff>
      <xdr:row>0</xdr:row>
      <xdr:rowOff>789305</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0775" cy="789305"/>
        </a:xfrm>
        <a:prstGeom prst="rect">
          <a:avLst/>
        </a:prstGeom>
        <a:noFill/>
        <a:ln>
          <a:noFill/>
        </a:ln>
      </xdr:spPr>
    </xdr:pic>
    <xdr:clientData/>
  </xdr:twoCellAnchor>
  <xdr:twoCellAnchor>
    <xdr:from>
      <xdr:col>0</xdr:col>
      <xdr:colOff>0</xdr:colOff>
      <xdr:row>22</xdr:row>
      <xdr:rowOff>19050</xdr:rowOff>
    </xdr:from>
    <xdr:to>
      <xdr:col>6</xdr:col>
      <xdr:colOff>1162049</xdr:colOff>
      <xdr:row>22</xdr:row>
      <xdr:rowOff>4991100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0" y="9239250"/>
          <a:ext cx="10067924"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Arial" panose="020B0604020202020204" pitchFamily="34" charset="0"/>
              <a:ea typeface="+mn-ea"/>
              <a:cs typeface="Arial" panose="020B0604020202020204" pitchFamily="34" charset="0"/>
            </a:rPr>
            <a:t>Nota 1: </a:t>
          </a:r>
          <a:r>
            <a:rPr lang="es-CO" sz="1100" b="0" i="0">
              <a:solidFill>
                <a:schemeClr val="dk1"/>
              </a:solidFill>
              <a:effectLst/>
              <a:latin typeface="Arial" panose="020B0604020202020204" pitchFamily="34" charset="0"/>
              <a:ea typeface="+mn-ea"/>
              <a:cs typeface="Arial" panose="020B0604020202020204" pitchFamily="34" charset="0"/>
            </a:rPr>
            <a:t>Los proponentes no podrán exceder el </a:t>
          </a:r>
          <a:r>
            <a:rPr lang="es-CO" sz="1100" b="1" i="0">
              <a:solidFill>
                <a:schemeClr val="dk1"/>
              </a:solidFill>
              <a:effectLst/>
              <a:latin typeface="Arial" panose="020B0604020202020204" pitchFamily="34" charset="0"/>
              <a:ea typeface="+mn-ea"/>
              <a:cs typeface="Arial" panose="020B0604020202020204" pitchFamily="34" charset="0"/>
            </a:rPr>
            <a:t>VALOR UNITARIO PROMEDIO</a:t>
          </a:r>
          <a:r>
            <a:rPr lang="es-CO" sz="1100" b="0" i="0">
              <a:solidFill>
                <a:schemeClr val="dk1"/>
              </a:solidFill>
              <a:effectLst/>
              <a:latin typeface="Arial" panose="020B0604020202020204" pitchFamily="34" charset="0"/>
              <a:ea typeface="+mn-ea"/>
              <a:cs typeface="Arial" panose="020B0604020202020204" pitchFamily="34" charset="0"/>
            </a:rPr>
            <a:t> </a:t>
          </a:r>
          <a:r>
            <a:rPr lang="es-CO" sz="1100" b="1" i="0">
              <a:solidFill>
                <a:schemeClr val="dk1"/>
              </a:solidFill>
              <a:effectLst/>
              <a:latin typeface="Arial" panose="020B0604020202020204" pitchFamily="34" charset="0"/>
              <a:ea typeface="+mn-ea"/>
              <a:cs typeface="Arial" panose="020B0604020202020204" pitchFamily="34" charset="0"/>
            </a:rPr>
            <a:t>ANTES DE IVA, (establecido en el cuadro de precios promedio) </a:t>
          </a:r>
          <a:r>
            <a:rPr lang="es-CO" sz="1100" b="0" i="0">
              <a:solidFill>
                <a:schemeClr val="dk1"/>
              </a:solidFill>
              <a:effectLst/>
              <a:latin typeface="Arial" panose="020B0604020202020204" pitchFamily="34" charset="0"/>
              <a:ea typeface="+mn-ea"/>
              <a:cs typeface="Arial" panose="020B0604020202020204" pitchFamily="34" charset="0"/>
            </a:rPr>
            <a:t>de cada ítem, ni el valor del presupuesto oficial establecido en el presente documento, so pena de rechazo</a:t>
          </a:r>
          <a:r>
            <a:rPr lang="es-CO" sz="1100" b="1" i="0">
              <a:solidFill>
                <a:schemeClr val="dk1"/>
              </a:solidFill>
              <a:effectLst/>
              <a:latin typeface="Arial" panose="020B0604020202020204" pitchFamily="34" charset="0"/>
              <a:ea typeface="+mn-ea"/>
              <a:cs typeface="Arial" panose="020B0604020202020204" pitchFamily="34" charset="0"/>
            </a:rPr>
            <a:t>. </a:t>
          </a:r>
          <a:r>
            <a:rPr lang="es-CO" sz="1100" b="1" i="0" u="sng">
              <a:solidFill>
                <a:schemeClr val="dk1"/>
              </a:solidFill>
              <a:effectLst/>
              <a:latin typeface="Arial" panose="020B0604020202020204" pitchFamily="34" charset="0"/>
              <a:ea typeface="+mn-ea"/>
              <a:cs typeface="Arial" panose="020B0604020202020204" pitchFamily="34" charset="0"/>
            </a:rPr>
            <a:t>En todo caso la propuesta será evaluada con el precio unitario antes de IVA.</a:t>
          </a:r>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2: </a:t>
          </a:r>
          <a:r>
            <a:rPr lang="es-CO" sz="1100" b="0" i="0">
              <a:solidFill>
                <a:schemeClr val="dk1"/>
              </a:solidFill>
              <a:effectLst/>
              <a:latin typeface="Arial" panose="020B0604020202020204" pitchFamily="34" charset="0"/>
              <a:ea typeface="+mn-ea"/>
              <a:cs typeface="Arial" panose="020B0604020202020204" pitchFamily="34" charset="0"/>
            </a:rPr>
            <a:t>El contrato se celebrará por el valor total de la oferta ganadora, incluido el valor del IVA y las demás contribuciones de ley.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3:</a:t>
          </a:r>
          <a:r>
            <a:rPr lang="es-CO" sz="1100" b="0" i="0">
              <a:solidFill>
                <a:schemeClr val="dk1"/>
              </a:solidFill>
              <a:effectLst/>
              <a:latin typeface="Arial" panose="020B0604020202020204" pitchFamily="34" charset="0"/>
              <a:ea typeface="+mn-ea"/>
              <a:cs typeface="Arial" panose="020B0604020202020204" pitchFamily="34" charset="0"/>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4:</a:t>
          </a:r>
          <a:r>
            <a:rPr lang="es-CO" sz="1100" b="0" i="0">
              <a:solidFill>
                <a:schemeClr val="dk1"/>
              </a:solidFill>
              <a:effectLst/>
              <a:latin typeface="Arial" panose="020B0604020202020204" pitchFamily="34" charset="0"/>
              <a:ea typeface="+mn-ea"/>
              <a:cs typeface="Arial" panose="020B0604020202020204" pitchFamily="34" charset="0"/>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5:</a:t>
          </a:r>
          <a:r>
            <a:rPr lang="es-CO" sz="1100" b="0" i="0">
              <a:solidFill>
                <a:schemeClr val="dk1"/>
              </a:solidFill>
              <a:effectLst/>
              <a:latin typeface="Arial" panose="020B0604020202020204" pitchFamily="34" charset="0"/>
              <a:ea typeface="+mn-ea"/>
              <a:cs typeface="Arial" panose="020B0604020202020204" pitchFamily="34" charset="0"/>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b="0" i="0">
              <a:solidFill>
                <a:schemeClr val="dk1"/>
              </a:solidFill>
              <a:effectLst/>
              <a:latin typeface="Arial" panose="020B0604020202020204" pitchFamily="34" charset="0"/>
              <a:ea typeface="+mn-ea"/>
              <a:cs typeface="Arial" panose="020B0604020202020204" pitchFamily="34" charset="0"/>
            </a:rPr>
            <a:t>Para constancia se firma en _____________ a los____ días del mes de _______ de 2024.</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endParaRPr lang="es-ES"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________________________________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Arial" panose="020B0604020202020204" pitchFamily="34" charset="0"/>
              <a:ea typeface="+mn-ea"/>
              <a:cs typeface="Arial" panose="020B0604020202020204" pitchFamily="34" charset="0"/>
            </a:rPr>
            <a:t>Nombre del proponente o de su Representante Legal</a:t>
          </a:r>
          <a:endParaRPr lang="es-CO">
            <a:effectLst/>
            <a:latin typeface="Arial" panose="020B0604020202020204" pitchFamily="34" charset="0"/>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C.C. N°: _________________________ de __________________ (anexar copia)</a:t>
          </a:r>
          <a:endParaRPr lang="es-CO" sz="1100">
            <a:solidFill>
              <a:schemeClr val="dk1"/>
            </a:solidFill>
            <a:effectLst/>
            <a:latin typeface="Arial" panose="020B0604020202020204" pitchFamily="34" charset="0"/>
            <a:ea typeface="+mn-ea"/>
            <a:cs typeface="Arial" panose="020B0604020202020204" pitchFamily="34" charset="0"/>
          </a:endParaRPr>
        </a:p>
        <a:p>
          <a:endParaRPr lang="es-ES"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_____________________________________________________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NOMBRE DEL PROPONENTE O DE SU REPRESENTANTE LEGAL</a:t>
          </a:r>
        </a:p>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Arial" panose="020B0604020202020204" pitchFamily="34" charset="0"/>
              <a:ea typeface="+mn-ea"/>
              <a:cs typeface="Arial" panose="020B0604020202020204" pitchFamily="34" charset="0"/>
            </a:rPr>
            <a:t>N° del NIT (consorcio o unión temporal o de la(s) firma(s):_____________Anexar copia(s)</a:t>
          </a:r>
          <a:endParaRPr lang="es-CO">
            <a:effectLst/>
            <a:latin typeface="Arial" panose="020B0604020202020204" pitchFamily="34" charset="0"/>
            <a:cs typeface="Arial" panose="020B0604020202020204" pitchFamily="34" charset="0"/>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3</xdr:col>
      <xdr:colOff>1143000</xdr:colOff>
      <xdr:row>18</xdr:row>
      <xdr:rowOff>47625</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49</xdr:row>
      <xdr:rowOff>66675</xdr:rowOff>
    </xdr:from>
    <xdr:to>
      <xdr:col>3</xdr:col>
      <xdr:colOff>1095375</xdr:colOff>
      <xdr:row>100</xdr:row>
      <xdr:rowOff>47625</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6200" y="11115675"/>
          <a:ext cx="7134225" cy="969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ES" sz="1100" b="1" i="0">
              <a:solidFill>
                <a:schemeClr val="dk1"/>
              </a:solidFill>
              <a:effectLst/>
              <a:latin typeface="+mn-lt"/>
              <a:ea typeface="+mn-ea"/>
              <a:cs typeface="+mn-cs"/>
            </a:rPr>
            <a:t>VALOR TOTAL DE LA PROPUESTA (SUMATORIA SUBTOTAL 1, SUBTOTAL 2 y SUBTOTAL 3)</a:t>
          </a:r>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PARA CARGA</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PARA LA PRESENTACIÓN DE LA OFERTA LOS PROPONENTES DEBERÁN TENER EN CUENTA, QUE EL VALOR UNITARIO DE CADA ÍTEM DEBE INCLUIR TODOS LOS GASTOS Y/O COSTOS EN EL QUE DEBE INCURRIR PARA LA PRESTACIÓN DEL SERVICIO QUE SE PRETENDE CONTRATAR; ASÍ COMO LOS IMPUESTOS, TASAS Y DEMÁS EROGACIONES, LOS CUALES SERÁN ASUMIDAS POR EL PROVEEDOR EN SU TOTALIDAD.</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1: </a:t>
          </a:r>
          <a:r>
            <a:rPr lang="es-ES" sz="1100" b="0" i="0">
              <a:solidFill>
                <a:schemeClr val="dk1"/>
              </a:solidFill>
              <a:effectLst/>
              <a:latin typeface="+mn-lt"/>
              <a:ea typeface="+mn-ea"/>
              <a:cs typeface="+mn-cs"/>
            </a:rPr>
            <a:t>Los proponentes no podrán exceder el </a:t>
          </a:r>
          <a:r>
            <a:rPr lang="es-ES" sz="1100" b="1" i="0">
              <a:solidFill>
                <a:schemeClr val="dk1"/>
              </a:solidFill>
              <a:effectLst/>
              <a:latin typeface="+mn-lt"/>
              <a:ea typeface="+mn-ea"/>
              <a:cs typeface="+mn-cs"/>
            </a:rPr>
            <a:t>VALOR UNITARIO PROMEDIO (ANTES DE IVA) </a:t>
          </a:r>
          <a:r>
            <a:rPr lang="es-ES" sz="1100" b="0" i="0">
              <a:solidFill>
                <a:schemeClr val="dk1"/>
              </a:solidFill>
              <a:effectLst/>
              <a:latin typeface="+mn-lt"/>
              <a:ea typeface="+mn-ea"/>
              <a:cs typeface="+mn-cs"/>
            </a:rPr>
            <a:t>de cada ítem, ni el valor del presupuesto oficial establecido en el estudio de mercado, so pena de rechazo</a:t>
          </a:r>
          <a:r>
            <a:rPr lang="es-ES" sz="1100" b="1" i="0">
              <a:solidFill>
                <a:schemeClr val="dk1"/>
              </a:solidFill>
              <a:effectLst/>
              <a:latin typeface="+mn-lt"/>
              <a:ea typeface="+mn-ea"/>
              <a:cs typeface="+mn-cs"/>
            </a:rPr>
            <a:t>. </a:t>
          </a:r>
          <a:r>
            <a:rPr lang="es-ES" sz="1100" b="1" i="0" u="sng">
              <a:solidFill>
                <a:schemeClr val="dk1"/>
              </a:solidFill>
              <a:effectLst/>
              <a:latin typeface="+mn-lt"/>
              <a:ea typeface="+mn-ea"/>
              <a:cs typeface="+mn-cs"/>
            </a:rPr>
            <a:t>En todo caso la propuesta será evaluada con el precio unitario antes de IVA.</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En todo caso el valor ofertado más el impuesto al valor agregado a que haya lugar dependiendo del régimen aplicable, no podrá superar el presupuesto oficial (Precio Estimado) establecido para la contratación.  </a:t>
          </a:r>
        </a:p>
        <a:p>
          <a:pPr rtl="0" fontAlgn="base"/>
          <a:r>
            <a:rPr lang="es-ES" sz="1100" b="0" i="0">
              <a:solidFill>
                <a:schemeClr val="dk1"/>
              </a:solidFill>
              <a:effectLst/>
              <a:latin typeface="+mn-lt"/>
              <a:ea typeface="+mn-ea"/>
              <a:cs typeface="+mn-cs"/>
            </a:rPr>
            <a:t> </a:t>
          </a:r>
          <a:r>
            <a:rPr lang="es-ES" sz="1100" b="0" i="1">
              <a:solidFill>
                <a:schemeClr val="dk1"/>
              </a:solidFill>
              <a:effectLst/>
              <a:latin typeface="+mn-lt"/>
              <a:ea typeface="+mn-ea"/>
              <a:cs typeface="+mn-cs"/>
            </a:rPr>
            <a:t> </a:t>
          </a:r>
          <a:r>
            <a:rPr lang="es-ES" sz="1100" b="0" i="0">
              <a:solidFill>
                <a:schemeClr val="dk1"/>
              </a:solidFill>
              <a:effectLst/>
              <a:latin typeface="+mn-lt"/>
              <a:ea typeface="+mn-ea"/>
              <a:cs typeface="+mn-cs"/>
            </a:rPr>
            <a:t> </a:t>
          </a:r>
        </a:p>
        <a:p>
          <a:pPr rtl="0" fontAlgn="base"/>
          <a:r>
            <a:rPr lang="es-ES" sz="1100" b="1" i="1">
              <a:solidFill>
                <a:schemeClr val="dk1"/>
              </a:solidFill>
              <a:effectLst/>
              <a:latin typeface="+mn-lt"/>
              <a:ea typeface="+mn-ea"/>
              <a:cs typeface="+mn-cs"/>
            </a:rPr>
            <a:t>Nota 2: </a:t>
          </a:r>
          <a:r>
            <a:rPr lang="es-ES" sz="1100" b="0" i="1">
              <a:solidFill>
                <a:schemeClr val="dk1"/>
              </a:solidFill>
              <a:effectLst/>
              <a:latin typeface="+mn-lt"/>
              <a:ea typeface="+mn-ea"/>
              <a:cs typeface="+mn-cs"/>
            </a:rPr>
            <a:t>El contrato se celebrará por el valor total del presupuesto oficial, incluido el valor del IVA y demás contribuciones de ley que asciende a la suma de </a:t>
          </a:r>
          <a:r>
            <a:rPr lang="es-ES" sz="1100" b="1" i="0">
              <a:solidFill>
                <a:schemeClr val="dk1"/>
              </a:solidFill>
              <a:effectLst/>
              <a:latin typeface="+mn-lt"/>
              <a:ea typeface="+mn-ea"/>
              <a:cs typeface="+mn-cs"/>
            </a:rPr>
            <a:t>DOSCIENTOS ONCE MILLONES OCHOCIENTOS VEINTISIETE MIL DOSCIENTOS SETENTA PESOS ($211.827.270) M/CTE</a:t>
          </a:r>
          <a:r>
            <a:rPr lang="es-ES" sz="1100" b="0" i="1">
              <a:solidFill>
                <a:schemeClr val="dk1"/>
              </a:solidFill>
              <a:effectLst/>
              <a:latin typeface="+mn-lt"/>
              <a:ea typeface="+mn-ea"/>
              <a:cs typeface="+mn-cs"/>
            </a:rPr>
            <a:t>., </a:t>
          </a:r>
          <a:r>
            <a:rPr lang="es-ES" sz="1100" b="1" i="1" u="sng">
              <a:solidFill>
                <a:schemeClr val="dk1"/>
              </a:solidFill>
              <a:effectLst/>
              <a:latin typeface="+mn-lt"/>
              <a:ea typeface="+mn-ea"/>
              <a:cs typeface="+mn-cs"/>
            </a:rPr>
            <a:t>y se ejecutará de acuerdo a las necesidades del servicio, según los precios de la propuesta económica presentada por el contratista</a:t>
          </a:r>
          <a:r>
            <a:rPr lang="es-ES" sz="1100" b="0" i="1">
              <a:solidFill>
                <a:schemeClr val="dk1"/>
              </a:solidFill>
              <a:effectLst/>
              <a:latin typeface="+mn-lt"/>
              <a:ea typeface="+mn-ea"/>
              <a:cs typeface="+mn-cs"/>
            </a:rPr>
            <a:t>.</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3:</a:t>
          </a:r>
          <a:r>
            <a:rPr lang="es-ES" sz="1100" b="0" i="0">
              <a:solidFill>
                <a:schemeClr val="dk1"/>
              </a:solidFill>
              <a:effectLst/>
              <a:latin typeface="+mn-lt"/>
              <a:ea typeface="+mn-ea"/>
              <a:cs typeface="+mn-cs"/>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ES" sz="1100" b="1" i="0">
              <a:solidFill>
                <a:schemeClr val="dk1"/>
              </a:solidFill>
              <a:effectLst/>
              <a:latin typeface="+mn-lt"/>
              <a:ea typeface="+mn-ea"/>
              <a:cs typeface="+mn-cs"/>
            </a:rPr>
            <a:t> </a:t>
          </a:r>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4:</a:t>
          </a:r>
          <a:r>
            <a:rPr lang="es-ES"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5:</a:t>
          </a:r>
          <a:r>
            <a:rPr lang="es-ES"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8</xdr:col>
      <xdr:colOff>1076325</xdr:colOff>
      <xdr:row>18</xdr:row>
      <xdr:rowOff>57150</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57150" y="180975"/>
          <a:ext cx="8924925"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Selección Abreviada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2</xdr:col>
      <xdr:colOff>361950</xdr:colOff>
      <xdr:row>4</xdr:row>
      <xdr:rowOff>74930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66675</xdr:colOff>
      <xdr:row>23</xdr:row>
      <xdr:rowOff>85725</xdr:rowOff>
    </xdr:from>
    <xdr:to>
      <xdr:col>8</xdr:col>
      <xdr:colOff>0</xdr:colOff>
      <xdr:row>70</xdr:row>
      <xdr:rowOff>19050</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6675" y="5838825"/>
          <a:ext cx="7077075" cy="888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a:t>
          </a:r>
          <a:r>
            <a:rPr lang="es-CO" sz="1100" b="1" i="1" u="sng">
              <a:solidFill>
                <a:schemeClr val="dk1"/>
              </a:solidFill>
              <a:effectLst/>
              <a:latin typeface="+mn-lt"/>
              <a:ea typeface="+mn-ea"/>
              <a:cs typeface="+mn-cs"/>
            </a:rPr>
            <a:t> En todo caso la propuesta será evaluada con el precio unitario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En todo caso el valor ofertado incluido el impuesto al valor agregado a que haya lugar dependiendo del régimen aplicable, no podrá superar el presupuesto oficial (Precio Estimado) establecido para la contratación.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El contrato se celebrará por el valor total del presupuesto oficial, incluido IVA, las contribuciones y demás impuestos de ley, que asciende a la suma de </a:t>
          </a:r>
          <a:r>
            <a:rPr lang="es-CO" sz="1100" b="1" i="0">
              <a:solidFill>
                <a:schemeClr val="dk1"/>
              </a:solidFill>
              <a:effectLst/>
              <a:latin typeface="+mn-lt"/>
              <a:ea typeface="+mn-ea"/>
              <a:cs typeface="+mn-cs"/>
            </a:rPr>
            <a:t>VEINTISIETE MILLONES CUATROCIENTOS NOVENTA Y NUEVE MIL NOVECIENTOS OCHENTA Y SIETE</a:t>
          </a:r>
          <a:r>
            <a:rPr lang="es-CO" sz="1100" b="0" i="0">
              <a:solidFill>
                <a:schemeClr val="dk1"/>
              </a:solidFill>
              <a:effectLst/>
              <a:latin typeface="+mn-lt"/>
              <a:ea typeface="+mn-ea"/>
              <a:cs typeface="+mn-cs"/>
            </a:rPr>
            <a:t> </a:t>
          </a:r>
          <a:r>
            <a:rPr lang="es-CO" sz="1100" b="1" i="0">
              <a:solidFill>
                <a:schemeClr val="dk1"/>
              </a:solidFill>
              <a:effectLst/>
              <a:latin typeface="+mn-lt"/>
              <a:ea typeface="+mn-ea"/>
              <a:cs typeface="+mn-cs"/>
            </a:rPr>
            <a:t>PESOS ($27.499.987) M/CTE.</a:t>
          </a:r>
          <a:r>
            <a:rPr lang="es-CO" sz="1100" b="0" i="0">
              <a:solidFill>
                <a:schemeClr val="dk1"/>
              </a:solidFill>
              <a:effectLst/>
              <a:latin typeface="+mn-lt"/>
              <a:ea typeface="+mn-ea"/>
              <a:cs typeface="+mn-cs"/>
            </a:rPr>
            <a:t>, </a:t>
          </a:r>
          <a:r>
            <a:rPr lang="es-CO" sz="1100" b="1" i="0" u="sng">
              <a:solidFill>
                <a:schemeClr val="dk1"/>
              </a:solidFill>
              <a:effectLst/>
              <a:latin typeface="+mn-lt"/>
              <a:ea typeface="+mn-ea"/>
              <a:cs typeface="+mn-cs"/>
            </a:rPr>
            <a:t>y se ejecutará de acuerdo a las necesidades del servicio y conforme a los precios de la propuesta económica presentada por el oferente adjudicatario</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 las ofertas,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 </a:t>
          </a:r>
          <a:r>
            <a:rPr lang="es-CO" sz="1100" b="0" i="0">
              <a:solidFill>
                <a:schemeClr val="dk1"/>
              </a:solidFill>
              <a:effectLst/>
              <a:latin typeface="+mn-lt"/>
              <a:ea typeface="+mn-ea"/>
              <a:cs typeface="+mn-cs"/>
            </a:rPr>
            <a:t>El contratista está en la obligación de mantener los precios ofrecidos en su oferta y solo en referencia al decreto del gobierno del alza o baja de este bien se podrá modificar, teniendo en cuenta la reglamentación para ello. En ningún caso podrá cambiar o modificar los precios establecidos durante el mes sin previo aviso, manteniendo la referencia del contrato celebrado entre las partes teniendo en cuenta el precio ofertado en el cierre del proceso el cual será la referencia para el cálculo de lo decretado por el gobierno.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_A_45" displayName="S_A_45" ref="A3:G18" headerRowDxfId="46" dataDxfId="45" totalsRowDxfId="44" headerRowBorderDxfId="43">
  <autoFilter ref="A3:G18" xr:uid="{00000000-0009-0000-0100-000004000000}"/>
  <tableColumns count="7">
    <tableColumn id="1" xr3:uid="{00000000-0010-0000-0000-000001000000}" name="ITEM" totalsRowLabel="COSTO DIRECTO" dataDxfId="42"/>
    <tableColumn id="2" xr3:uid="{00000000-0010-0000-0000-000002000000}" name="DESCRIPCION" dataDxfId="41"/>
    <tableColumn id="4" xr3:uid="{00000000-0010-0000-0000-000004000000}" name="UNIDAD" dataDxfId="40"/>
    <tableColumn id="6" xr3:uid="{00000000-0010-0000-0000-000006000000}" name="CANT" dataDxfId="39"/>
    <tableColumn id="3" xr3:uid="{00000000-0010-0000-0000-000003000000}" name="#SERVICIOS" dataDxfId="37" totalsRowDxfId="38"/>
    <tableColumn id="5" xr3:uid="{00000000-0010-0000-0000-000005000000}" name="PRECIO UNITARIO ANTES IVA" dataDxfId="36" dataCellStyle="Millares"/>
    <tableColumn id="8" xr3:uid="{00000000-0010-0000-0000-000008000000}" name="VALOR TOTAL ANTES DE IVA" totalsRowFunction="sum" dataDxfId="35" dataCellStyle="Millares">
      <calculatedColumnFormula>S_A_45[[#This Row],['#SERVICIOS]]*S_A_45[[#This Row],[PRECIO UNITARIO ANTES IVA]]</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_A_4" displayName="S_A_4" ref="A20:E28" headerRowDxfId="34" headerRowBorderDxfId="33">
  <autoFilter ref="A20:E28" xr:uid="{00000000-0009-0000-0100-000003000000}"/>
  <tableColumns count="5">
    <tableColumn id="1" xr3:uid="{00000000-0010-0000-0100-000001000000}" name="ITEM" totalsRowLabel="COSTO DIRECTO" dataDxfId="32"/>
    <tableColumn id="2" xr3:uid="{00000000-0010-0000-0100-000002000000}" name="DESCRIPCION" dataDxfId="31"/>
    <tableColumn id="3" xr3:uid="{00000000-0010-0000-0100-000003000000}" name="CANT" dataDxfId="29" totalsRowDxfId="30"/>
    <tableColumn id="5" xr3:uid="{00000000-0010-0000-0100-000005000000}" name="PRECIO UNITARIO ANTES IVA" dataDxfId="28" dataCellStyle="Millares"/>
    <tableColumn id="8" xr3:uid="{00000000-0010-0000-0100-000008000000}" name="VALOR TOTAL ANTES DE IVA" totalsRowFunction="sum" dataDxfId="27"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_A" displayName="S_A" ref="A20:D47" headerRowDxfId="26" headerRowBorderDxfId="25">
  <autoFilter ref="A20:D47" xr:uid="{00000000-0009-0000-0100-000002000000}"/>
  <tableColumns count="4">
    <tableColumn id="1" xr3:uid="{00000000-0010-0000-0200-000001000000}" name="ITEM" totalsRowLabel="COSTO DIRECTO" dataDxfId="24"/>
    <tableColumn id="2" xr3:uid="{00000000-0010-0000-0200-000002000000}" name="DESCRIPCION" dataDxfId="23"/>
    <tableColumn id="4" xr3:uid="{00000000-0010-0000-0200-000004000000}" name="U. MED" dataDxfId="22"/>
    <tableColumn id="8" xr3:uid="{00000000-0010-0000-0200-000008000000}" name="VALOR  UNITARIO" totalsRowFunction="sum" dataDxfId="21" dataCellStyle="Millares">
      <calculatedColumnFormula>#REF!*#REF!</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MC" displayName="MC" ref="A20:I23" totalsRowCount="1" totalsRowDxfId="20" tableBorderDxfId="19" totalsRowBorderDxfId="18">
  <autoFilter ref="A20:I22" xr:uid="{00000000-0009-0000-0100-000001000000}"/>
  <tableColumns count="9">
    <tableColumn id="1" xr3:uid="{00000000-0010-0000-0300-000001000000}" name="ITEM" totalsRowLabel="Total" dataDxfId="16" totalsRowDxfId="17"/>
    <tableColumn id="2" xr3:uid="{00000000-0010-0000-0300-000002000000}" name="DESCRIPCION" dataDxfId="14" totalsRowDxfId="15"/>
    <tableColumn id="4" xr3:uid="{00000000-0010-0000-0300-000004000000}" name="U. MED" dataDxfId="12" totalsRowDxfId="13"/>
    <tableColumn id="3" xr3:uid="{00000000-0010-0000-0300-000003000000}" name="CANT" dataDxfId="10" totalsRowDxfId="11"/>
    <tableColumn id="5" xr3:uid="{00000000-0010-0000-0300-000005000000}" name="VALOR U." dataDxfId="8" totalsRowDxfId="9" dataCellStyle="Millares"/>
    <tableColumn id="9" xr3:uid="{00000000-0010-0000-0300-000009000000}" name="%IVA" dataDxfId="6" totalsRowDxfId="7" dataCellStyle="Porcentaje"/>
    <tableColumn id="6" xr3:uid="{00000000-0010-0000-0300-000006000000}" name="IVA" totalsRowFunction="sum" dataDxfId="4" totalsRowDxfId="5" dataCellStyle="Millares">
      <calculatedColumnFormula>MC[[#This Row],[VALOR U.]]*MC[[#This Row],[%IVA]]</calculatedColumnFormula>
    </tableColumn>
    <tableColumn id="7" xr3:uid="{00000000-0010-0000-0300-000007000000}" name="TOTAL +IVA " totalsRowFunction="sum" dataDxfId="2" totalsRowDxfId="3" dataCellStyle="Millares">
      <calculatedColumnFormula>MC[[#This Row],[VALOR U.]]+MC[[#This Row],[IVA]]</calculatedColumnFormula>
    </tableColumn>
    <tableColumn id="8" xr3:uid="{00000000-0010-0000-0300-000008000000}" name="TOTAL +IVA 2" totalsRowFunction="sum" dataDxfId="0" totalsRowDxfId="1" dataCellStyle="Millares">
      <calculatedColumnFormula>MC[[#This Row],[CANT]]*MC[[#This Row],[TOTAL +IVA ]]</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election activeCell="J1" sqref="J1"/>
    </sheetView>
  </sheetViews>
  <sheetFormatPr defaultColWidth="11.42578125" defaultRowHeight="15"/>
  <cols>
    <col min="1" max="1" width="8.5703125" customWidth="1"/>
    <col min="2" max="2" width="71.7109375" customWidth="1"/>
    <col min="3" max="4" width="13.7109375" customWidth="1"/>
    <col min="6" max="6" width="14.42578125" style="5" customWidth="1"/>
    <col min="7" max="7" width="17.42578125" style="5" customWidth="1"/>
    <col min="9" max="9" width="14.140625" customWidth="1"/>
    <col min="10" max="10" width="26.5703125" customWidth="1"/>
    <col min="11" max="11" width="13.7109375" customWidth="1"/>
  </cols>
  <sheetData>
    <row r="1" spans="1:7" ht="279.75" customHeight="1">
      <c r="A1" s="65"/>
      <c r="B1" s="65"/>
      <c r="C1" s="65"/>
      <c r="D1" s="65"/>
      <c r="E1" s="65"/>
      <c r="F1" s="65"/>
      <c r="G1" s="65"/>
    </row>
    <row r="2" spans="1:7" ht="15" customHeight="1"/>
    <row r="3" spans="1:7" ht="36">
      <c r="A3" s="50" t="s">
        <v>0</v>
      </c>
      <c r="B3" s="51" t="s">
        <v>1</v>
      </c>
      <c r="C3" s="51" t="s">
        <v>2</v>
      </c>
      <c r="D3" s="51" t="s">
        <v>3</v>
      </c>
      <c r="E3" s="51" t="s">
        <v>4</v>
      </c>
      <c r="F3" s="52" t="s">
        <v>5</v>
      </c>
      <c r="G3" s="52" t="s">
        <v>6</v>
      </c>
    </row>
    <row r="4" spans="1:7">
      <c r="A4" s="53" t="s">
        <v>7</v>
      </c>
      <c r="B4" s="54"/>
      <c r="C4" s="55"/>
      <c r="D4" s="55"/>
      <c r="E4" s="54"/>
      <c r="F4" s="56"/>
      <c r="G4" s="57"/>
    </row>
    <row r="5" spans="1:7" ht="24">
      <c r="A5" s="58">
        <v>1</v>
      </c>
      <c r="B5" s="59" t="s">
        <v>8</v>
      </c>
      <c r="C5" s="58" t="s">
        <v>9</v>
      </c>
      <c r="D5" s="58">
        <v>2</v>
      </c>
      <c r="E5" s="58">
        <v>3</v>
      </c>
      <c r="F5" s="60"/>
      <c r="G5" s="61">
        <f>S_A_45[[#This Row],['#SERVICIOS]]*S_A_45[[#This Row],[PRECIO UNITARIO ANTES IVA]]*S_A_45[[#This Row],[CANT]]</f>
        <v>0</v>
      </c>
    </row>
    <row r="6" spans="1:7" ht="24">
      <c r="A6" s="58">
        <v>2</v>
      </c>
      <c r="B6" s="62" t="s">
        <v>10</v>
      </c>
      <c r="C6" s="58" t="s">
        <v>9</v>
      </c>
      <c r="D6" s="58">
        <v>2</v>
      </c>
      <c r="E6" s="58">
        <v>3</v>
      </c>
      <c r="F6" s="60"/>
      <c r="G6" s="61">
        <f>S_A_45[[#This Row],['#SERVICIOS]]*S_A_45[[#This Row],[PRECIO UNITARIO ANTES IVA]]*S_A_45[[#This Row],[CANT]]</f>
        <v>0</v>
      </c>
    </row>
    <row r="7" spans="1:7" ht="24">
      <c r="A7" s="58">
        <v>3</v>
      </c>
      <c r="B7" s="62" t="s">
        <v>11</v>
      </c>
      <c r="C7" s="58" t="s">
        <v>9</v>
      </c>
      <c r="D7" s="58">
        <v>1</v>
      </c>
      <c r="E7" s="58">
        <v>3</v>
      </c>
      <c r="F7" s="60"/>
      <c r="G7" s="61">
        <f>S_A_45[[#This Row],['#SERVICIOS]]*S_A_45[[#This Row],[PRECIO UNITARIO ANTES IVA]]*S_A_45[[#This Row],[CANT]]</f>
        <v>0</v>
      </c>
    </row>
    <row r="8" spans="1:7" ht="24">
      <c r="A8" s="58">
        <v>4</v>
      </c>
      <c r="B8" s="59" t="s">
        <v>12</v>
      </c>
      <c r="C8" s="58" t="s">
        <v>9</v>
      </c>
      <c r="D8" s="58">
        <v>3</v>
      </c>
      <c r="E8" s="58">
        <v>9</v>
      </c>
      <c r="F8" s="60"/>
      <c r="G8" s="61">
        <f>S_A_45[[#This Row],['#SERVICIOS]]*S_A_45[[#This Row],[PRECIO UNITARIO ANTES IVA]]*S_A_45[[#This Row],[CANT]]</f>
        <v>0</v>
      </c>
    </row>
    <row r="9" spans="1:7">
      <c r="A9" s="53" t="s">
        <v>13</v>
      </c>
      <c r="B9" s="54"/>
      <c r="C9" s="55"/>
      <c r="D9" s="55"/>
      <c r="E9" s="54"/>
      <c r="F9" s="56"/>
      <c r="G9" s="57"/>
    </row>
    <row r="10" spans="1:7" ht="24">
      <c r="A10" s="58">
        <v>5</v>
      </c>
      <c r="B10" s="62" t="s">
        <v>14</v>
      </c>
      <c r="C10" s="58" t="s">
        <v>9</v>
      </c>
      <c r="D10" s="58">
        <v>2</v>
      </c>
      <c r="E10" s="58">
        <v>3</v>
      </c>
      <c r="F10" s="60"/>
      <c r="G10" s="61">
        <f>S_A_45[[#This Row],['#SERVICIOS]]*S_A_45[[#This Row],[PRECIO UNITARIO ANTES IVA]]*S_A_45[[#This Row],[CANT]]</f>
        <v>0</v>
      </c>
    </row>
    <row r="11" spans="1:7" ht="24">
      <c r="A11" s="58">
        <v>6</v>
      </c>
      <c r="B11" s="59" t="s">
        <v>15</v>
      </c>
      <c r="C11" s="58" t="s">
        <v>9</v>
      </c>
      <c r="D11" s="58">
        <v>1</v>
      </c>
      <c r="E11" s="58">
        <v>3</v>
      </c>
      <c r="F11" s="60"/>
      <c r="G11" s="61">
        <f>S_A_45[[#This Row],['#SERVICIOS]]*S_A_45[[#This Row],[PRECIO UNITARIO ANTES IVA]]*S_A_45[[#This Row],[CANT]]</f>
        <v>0</v>
      </c>
    </row>
    <row r="12" spans="1:7" ht="24">
      <c r="A12" s="58">
        <v>7</v>
      </c>
      <c r="B12" s="59" t="s">
        <v>16</v>
      </c>
      <c r="C12" s="58" t="s">
        <v>9</v>
      </c>
      <c r="D12" s="58">
        <v>1</v>
      </c>
      <c r="E12" s="58">
        <v>3</v>
      </c>
      <c r="F12" s="60"/>
      <c r="G12" s="61">
        <f>S_A_45[[#This Row],['#SERVICIOS]]*S_A_45[[#This Row],[PRECIO UNITARIO ANTES IVA]]*S_A_45[[#This Row],[CANT]]</f>
        <v>0</v>
      </c>
    </row>
    <row r="13" spans="1:7" ht="24">
      <c r="A13" s="58">
        <v>8</v>
      </c>
      <c r="B13" s="59" t="s">
        <v>12</v>
      </c>
      <c r="C13" s="58" t="s">
        <v>9</v>
      </c>
      <c r="D13" s="58">
        <v>3</v>
      </c>
      <c r="E13" s="58">
        <v>9</v>
      </c>
      <c r="F13" s="60"/>
      <c r="G13" s="61">
        <f>S_A_45[[#This Row],['#SERVICIOS]]*S_A_45[[#This Row],[PRECIO UNITARIO ANTES IVA]]*S_A_45[[#This Row],[CANT]]</f>
        <v>0</v>
      </c>
    </row>
    <row r="14" spans="1:7">
      <c r="A14" s="53" t="s">
        <v>17</v>
      </c>
      <c r="B14" s="54"/>
      <c r="C14" s="55"/>
      <c r="D14" s="55"/>
      <c r="E14" s="54"/>
      <c r="F14" s="56"/>
      <c r="G14" s="57"/>
    </row>
    <row r="15" spans="1:7" ht="24">
      <c r="A15" s="58">
        <v>9</v>
      </c>
      <c r="B15" s="59" t="s">
        <v>18</v>
      </c>
      <c r="C15" s="58" t="s">
        <v>9</v>
      </c>
      <c r="D15" s="58">
        <v>1</v>
      </c>
      <c r="E15" s="58">
        <v>3</v>
      </c>
      <c r="F15" s="60"/>
      <c r="G15" s="61">
        <f>S_A_45[[#This Row],['#SERVICIOS]]*S_A_45[[#This Row],[PRECIO UNITARIO ANTES IVA]]*S_A_45[[#This Row],[CANT]]</f>
        <v>0</v>
      </c>
    </row>
    <row r="16" spans="1:7" ht="24">
      <c r="A16" s="58">
        <v>10</v>
      </c>
      <c r="B16" s="59" t="s">
        <v>19</v>
      </c>
      <c r="C16" s="58" t="s">
        <v>9</v>
      </c>
      <c r="D16" s="58">
        <v>1</v>
      </c>
      <c r="E16" s="58">
        <v>4</v>
      </c>
      <c r="F16" s="60"/>
      <c r="G16" s="61">
        <f>S_A_45[[#This Row],['#SERVICIOS]]*S_A_45[[#This Row],[PRECIO UNITARIO ANTES IVA]]*S_A_45[[#This Row],[CANT]]</f>
        <v>0</v>
      </c>
    </row>
    <row r="17" spans="1:7">
      <c r="A17" s="53" t="s">
        <v>20</v>
      </c>
      <c r="B17" s="54"/>
      <c r="C17" s="55"/>
      <c r="D17" s="55"/>
      <c r="E17" s="54"/>
      <c r="F17" s="56"/>
      <c r="G17" s="57"/>
    </row>
    <row r="18" spans="1:7" ht="24">
      <c r="A18" s="58">
        <v>11</v>
      </c>
      <c r="B18" s="59" t="s">
        <v>19</v>
      </c>
      <c r="C18" s="58" t="s">
        <v>9</v>
      </c>
      <c r="D18" s="58">
        <v>1</v>
      </c>
      <c r="E18" s="58">
        <v>4</v>
      </c>
      <c r="F18" s="60"/>
      <c r="G18" s="61">
        <f>S_A_45[[#This Row],['#SERVICIOS]]*S_A_45[[#This Row],[PRECIO UNITARIO ANTES IVA]]*S_A_45[[#This Row],[CANT]]</f>
        <v>0</v>
      </c>
    </row>
    <row r="19" spans="1:7" ht="18.75" customHeight="1">
      <c r="A19" s="66" t="s">
        <v>21</v>
      </c>
      <c r="B19" s="70"/>
      <c r="C19" s="70"/>
      <c r="D19" s="70"/>
      <c r="E19" s="70"/>
      <c r="F19" s="68">
        <f>SUBTOTAL(109,S_A_45[VALOR TOTAL ANTES DE IVA])</f>
        <v>0</v>
      </c>
      <c r="G19" s="69"/>
    </row>
    <row r="20" spans="1:7" ht="18.75" customHeight="1">
      <c r="A20" s="66" t="s">
        <v>22</v>
      </c>
      <c r="B20" s="67"/>
      <c r="C20" s="67"/>
      <c r="D20" s="67"/>
      <c r="E20" s="67"/>
      <c r="F20" s="63">
        <v>0.19</v>
      </c>
      <c r="G20" s="64">
        <f>F19*F20</f>
        <v>0</v>
      </c>
    </row>
    <row r="21" spans="1:7" ht="18.75" customHeight="1">
      <c r="A21" s="66" t="s">
        <v>23</v>
      </c>
      <c r="B21" s="67"/>
      <c r="C21" s="67"/>
      <c r="D21" s="67"/>
      <c r="E21" s="67"/>
      <c r="F21" s="68">
        <f>+F19+G20</f>
        <v>0</v>
      </c>
      <c r="G21" s="69"/>
    </row>
    <row r="23" spans="1:7" ht="395.25" customHeight="1"/>
  </sheetData>
  <sheetProtection algorithmName="SHA-512" hashValue="mYQUq211EwDBVvQa1LwFeQsATqit6CYWPIveMoTRiRYX2/xQhenyidHBs3d5EnaTPP1GKkAYm0Kpy4HuiBB9Ww==" saltValue="ERX8dNci8ozRLb4c1QlmYA==" spinCount="100000" sheet="1" scenarios="1"/>
  <mergeCells count="6">
    <mergeCell ref="A1:G1"/>
    <mergeCell ref="A21:E21"/>
    <mergeCell ref="F21:G21"/>
    <mergeCell ref="A19:E19"/>
    <mergeCell ref="F19:G19"/>
    <mergeCell ref="A20:E20"/>
  </mergeCells>
  <phoneticPr fontId="12" type="noConversion"/>
  <pageMargins left="0.7" right="0.7" top="0.75" bottom="0.75" header="0.3" footer="0.3"/>
  <pageSetup orientation="portrait" horizontalDpi="4294967293"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showGridLines="0" topLeftCell="A16" zoomScaleNormal="100" workbookViewId="0">
      <selection activeCell="D29" sqref="D29:E29"/>
    </sheetView>
  </sheetViews>
  <sheetFormatPr defaultColWidth="11.42578125" defaultRowHeight="15"/>
  <cols>
    <col min="1" max="1" width="8.5703125" customWidth="1"/>
    <col min="2" max="2" width="71.7109375" customWidth="1"/>
    <col min="4" max="4" width="14.42578125" style="5" customWidth="1"/>
    <col min="5" max="5" width="17.42578125" style="5" customWidth="1"/>
    <col min="7" max="7" width="14.140625" customWidth="1"/>
    <col min="8" max="8" width="26.5703125" customWidth="1"/>
    <col min="9" max="9" width="13.7109375" customWidth="1"/>
  </cols>
  <sheetData>
    <row r="1" spans="1:5" ht="39.75" customHeight="1">
      <c r="A1" s="65"/>
      <c r="B1" s="65"/>
      <c r="C1" s="65"/>
      <c r="D1" s="65"/>
      <c r="E1" s="65"/>
    </row>
    <row r="2" spans="1:5">
      <c r="A2" s="75"/>
      <c r="B2" s="75"/>
      <c r="C2" s="75"/>
      <c r="D2" s="75"/>
      <c r="E2" s="75"/>
    </row>
    <row r="4" spans="1:5">
      <c r="A4" s="3"/>
    </row>
    <row r="6" spans="1:5" ht="28.5" customHeight="1">
      <c r="A6" s="76"/>
      <c r="B6" s="76"/>
    </row>
    <row r="7" spans="1:5" ht="44.25" customHeight="1">
      <c r="A7" s="77"/>
      <c r="B7" s="77"/>
      <c r="C7" s="77"/>
      <c r="D7" s="77"/>
    </row>
    <row r="8" spans="1:5" ht="23.25" customHeight="1">
      <c r="A8" s="76"/>
      <c r="B8" s="76"/>
    </row>
    <row r="11" spans="1:5">
      <c r="A11" s="2"/>
    </row>
    <row r="14" spans="1:5" ht="15" customHeight="1">
      <c r="A14" s="78"/>
      <c r="B14" s="78"/>
      <c r="C14" s="78"/>
      <c r="D14" s="78"/>
      <c r="E14" s="78"/>
    </row>
    <row r="15" spans="1:5">
      <c r="A15" s="78"/>
      <c r="B15" s="78"/>
      <c r="C15" s="78"/>
      <c r="D15" s="78"/>
      <c r="E15" s="78"/>
    </row>
    <row r="16" spans="1:5" ht="18" customHeight="1">
      <c r="A16" s="78"/>
      <c r="B16" s="78"/>
      <c r="C16" s="78"/>
      <c r="D16" s="78"/>
      <c r="E16" s="78"/>
    </row>
    <row r="17" spans="1:7" ht="29.25" customHeight="1">
      <c r="A17" s="78"/>
      <c r="B17" s="78"/>
      <c r="C17" s="78"/>
      <c r="D17" s="78"/>
      <c r="E17" s="78"/>
    </row>
    <row r="18" spans="1:7">
      <c r="A18" s="78"/>
      <c r="B18" s="78"/>
      <c r="C18" s="78"/>
      <c r="D18" s="78"/>
      <c r="E18" s="78"/>
    </row>
    <row r="19" spans="1:7" ht="30" customHeight="1"/>
    <row r="20" spans="1:7" ht="45">
      <c r="A20" s="6" t="s">
        <v>0</v>
      </c>
      <c r="B20" s="19" t="s">
        <v>1</v>
      </c>
      <c r="C20" s="19" t="s">
        <v>3</v>
      </c>
      <c r="D20" s="12" t="s">
        <v>5</v>
      </c>
      <c r="E20" s="12" t="s">
        <v>6</v>
      </c>
    </row>
    <row r="21" spans="1:7">
      <c r="A21" s="20"/>
      <c r="B21" s="21"/>
      <c r="C21" s="22"/>
      <c r="D21" s="18">
        <v>0</v>
      </c>
      <c r="E21" s="13">
        <f>S_A_4[[#This Row],[CANT]]*S_A_4[[#This Row],[PRECIO UNITARIO ANTES IVA]]</f>
        <v>0</v>
      </c>
    </row>
    <row r="22" spans="1:7">
      <c r="A22" s="17"/>
      <c r="B22" s="21"/>
      <c r="C22" s="22"/>
      <c r="D22" s="18">
        <v>0</v>
      </c>
      <c r="E22" s="13">
        <f>S_A_4[[#This Row],[CANT]]*S_A_4[[#This Row],[PRECIO UNITARIO ANTES IVA]]</f>
        <v>0</v>
      </c>
    </row>
    <row r="23" spans="1:7">
      <c r="A23" s="17"/>
      <c r="B23" s="21"/>
      <c r="C23" s="22"/>
      <c r="D23" s="18">
        <v>0</v>
      </c>
      <c r="E23" s="13">
        <f>S_A_4[[#This Row],[CANT]]*S_A_4[[#This Row],[PRECIO UNITARIO ANTES IVA]]</f>
        <v>0</v>
      </c>
      <c r="G23" s="1"/>
    </row>
    <row r="24" spans="1:7">
      <c r="A24" s="17"/>
      <c r="B24" s="21"/>
      <c r="C24" s="22"/>
      <c r="D24" s="18">
        <v>0</v>
      </c>
      <c r="E24" s="13">
        <f>S_A_4[[#This Row],[CANT]]*S_A_4[[#This Row],[PRECIO UNITARIO ANTES IVA]]</f>
        <v>0</v>
      </c>
    </row>
    <row r="25" spans="1:7">
      <c r="A25" s="17"/>
      <c r="B25" s="21"/>
      <c r="C25" s="22"/>
      <c r="D25" s="18">
        <v>0</v>
      </c>
      <c r="E25" s="13">
        <f>S_A_4[[#This Row],[CANT]]*S_A_4[[#This Row],[PRECIO UNITARIO ANTES IVA]]</f>
        <v>0</v>
      </c>
    </row>
    <row r="26" spans="1:7">
      <c r="A26" s="17"/>
      <c r="B26" s="21"/>
      <c r="C26" s="22"/>
      <c r="D26" s="18">
        <v>0</v>
      </c>
      <c r="E26" s="13">
        <f>S_A_4[[#This Row],[CANT]]*S_A_4[[#This Row],[PRECIO UNITARIO ANTES IVA]]</f>
        <v>0</v>
      </c>
    </row>
    <row r="27" spans="1:7">
      <c r="A27" s="17"/>
      <c r="B27" s="21"/>
      <c r="C27" s="22"/>
      <c r="D27" s="18">
        <v>0</v>
      </c>
      <c r="E27" s="13">
        <f>S_A_4[[#This Row],[CANT]]*S_A_4[[#This Row],[PRECIO UNITARIO ANTES IVA]]</f>
        <v>0</v>
      </c>
    </row>
    <row r="28" spans="1:7">
      <c r="A28" s="17"/>
      <c r="B28" s="21"/>
      <c r="C28" s="22"/>
      <c r="D28" s="18">
        <v>0</v>
      </c>
      <c r="E28" s="13">
        <f>S_A_4[[#This Row],[CANT]]*S_A_4[[#This Row],[PRECIO UNITARIO ANTES IVA]]</f>
        <v>0</v>
      </c>
    </row>
    <row r="29" spans="1:7" ht="15" customHeight="1">
      <c r="A29" s="71" t="s">
        <v>21</v>
      </c>
      <c r="B29" s="79"/>
      <c r="C29" s="79"/>
      <c r="D29" s="73">
        <f>SUBTOTAL(109,S_A_4[VALOR TOTAL ANTES DE IVA])</f>
        <v>0</v>
      </c>
      <c r="E29" s="74"/>
    </row>
    <row r="30" spans="1:7" ht="15" customHeight="1">
      <c r="A30" s="71" t="s">
        <v>24</v>
      </c>
      <c r="B30" s="72"/>
      <c r="C30" s="72"/>
      <c r="D30" s="14">
        <v>0.12</v>
      </c>
      <c r="E30" s="15">
        <f>D29*D30</f>
        <v>0</v>
      </c>
    </row>
    <row r="31" spans="1:7" ht="15" customHeight="1">
      <c r="A31" s="71" t="s">
        <v>25</v>
      </c>
      <c r="B31" s="72"/>
      <c r="C31" s="72"/>
      <c r="D31" s="14">
        <v>0.05</v>
      </c>
      <c r="E31" s="15">
        <f>E30*D31</f>
        <v>0</v>
      </c>
    </row>
    <row r="32" spans="1:7" ht="15" customHeight="1">
      <c r="A32" s="71" t="s">
        <v>26</v>
      </c>
      <c r="B32" s="72"/>
      <c r="C32" s="72"/>
      <c r="D32" s="24"/>
      <c r="E32" s="23">
        <f>SUM(E26:E28)</f>
        <v>0</v>
      </c>
    </row>
    <row r="33" spans="1:5" ht="15" customHeight="1">
      <c r="A33" s="71" t="s">
        <v>27</v>
      </c>
      <c r="B33" s="72"/>
      <c r="C33" s="72"/>
      <c r="D33" s="16">
        <v>0.19</v>
      </c>
      <c r="E33" s="15">
        <f>+E32*D33</f>
        <v>0</v>
      </c>
    </row>
    <row r="34" spans="1:5" ht="15" customHeight="1">
      <c r="A34" s="71" t="s">
        <v>23</v>
      </c>
      <c r="B34" s="72"/>
      <c r="C34" s="72"/>
      <c r="D34" s="73">
        <f>SUM(E29:E33)</f>
        <v>0</v>
      </c>
      <c r="E34" s="74"/>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18" zoomScaleNormal="100" workbookViewId="0">
      <selection activeCell="A20" sqref="A20"/>
    </sheetView>
  </sheetViews>
  <sheetFormatPr defaultColWidth="11.42578125" defaultRowHeight="15"/>
  <cols>
    <col min="1" max="1" width="8.5703125" customWidth="1"/>
    <col min="2" max="2" width="71.7109375" customWidth="1"/>
    <col min="4" max="4" width="17.42578125" style="5" customWidth="1"/>
    <col min="6" max="6" width="14.140625" customWidth="1"/>
    <col min="7" max="7" width="26.5703125" customWidth="1"/>
    <col min="8" max="8" width="13.7109375" customWidth="1"/>
  </cols>
  <sheetData>
    <row r="1" spans="1:4" ht="39.75" customHeight="1">
      <c r="A1" s="65"/>
      <c r="B1" s="65"/>
      <c r="C1" s="65"/>
      <c r="D1" s="65"/>
    </row>
    <row r="2" spans="1:4">
      <c r="A2" s="75"/>
      <c r="B2" s="75"/>
      <c r="C2" s="75"/>
      <c r="D2" s="75"/>
    </row>
    <row r="4" spans="1:4">
      <c r="A4" s="3"/>
    </row>
    <row r="6" spans="1:4" ht="28.5" customHeight="1">
      <c r="A6" s="76"/>
      <c r="B6" s="76"/>
    </row>
    <row r="7" spans="1:4" ht="44.25" customHeight="1">
      <c r="A7" s="77"/>
      <c r="B7" s="77"/>
      <c r="C7" s="77"/>
    </row>
    <row r="8" spans="1:4" ht="23.25" customHeight="1">
      <c r="A8" s="76"/>
      <c r="B8" s="76"/>
    </row>
    <row r="11" spans="1:4">
      <c r="A11" s="2"/>
    </row>
    <row r="14" spans="1:4" ht="15" customHeight="1">
      <c r="A14" s="78"/>
      <c r="B14" s="78"/>
      <c r="C14" s="78"/>
      <c r="D14" s="78"/>
    </row>
    <row r="15" spans="1:4">
      <c r="A15" s="78"/>
      <c r="B15" s="78"/>
      <c r="C15" s="78"/>
      <c r="D15" s="78"/>
    </row>
    <row r="16" spans="1:4" ht="18" customHeight="1">
      <c r="A16" s="78"/>
      <c r="B16" s="78"/>
      <c r="C16" s="78"/>
      <c r="D16" s="78"/>
    </row>
    <row r="17" spans="1:6" ht="29.25" customHeight="1">
      <c r="A17" s="78"/>
      <c r="B17" s="78"/>
      <c r="C17" s="78"/>
      <c r="D17" s="78"/>
    </row>
    <row r="18" spans="1:6">
      <c r="A18" s="78"/>
      <c r="B18" s="78"/>
      <c r="C18" s="78"/>
      <c r="D18" s="78"/>
    </row>
    <row r="19" spans="1:6" ht="30" customHeight="1"/>
    <row r="20" spans="1:6">
      <c r="A20" s="6" t="s">
        <v>0</v>
      </c>
      <c r="B20" s="6" t="s">
        <v>1</v>
      </c>
      <c r="C20" s="6" t="s">
        <v>28</v>
      </c>
      <c r="D20" s="12" t="s">
        <v>29</v>
      </c>
    </row>
    <row r="21" spans="1:6">
      <c r="A21" s="4">
        <v>1</v>
      </c>
      <c r="B21" s="36" t="s">
        <v>30</v>
      </c>
      <c r="C21" s="34"/>
      <c r="D21" s="35"/>
    </row>
    <row r="22" spans="1:6">
      <c r="A22" s="37">
        <v>1.1000000000000001</v>
      </c>
      <c r="B22" s="37" t="s">
        <v>31</v>
      </c>
      <c r="C22" s="37" t="s">
        <v>32</v>
      </c>
      <c r="D22" s="13">
        <v>0</v>
      </c>
    </row>
    <row r="23" spans="1:6">
      <c r="A23" s="37">
        <v>1.2</v>
      </c>
      <c r="B23" s="37" t="s">
        <v>33</v>
      </c>
      <c r="C23" s="37" t="s">
        <v>32</v>
      </c>
      <c r="D23" s="13">
        <v>0</v>
      </c>
      <c r="F23" s="1"/>
    </row>
    <row r="24" spans="1:6">
      <c r="A24" s="37">
        <v>1.3</v>
      </c>
      <c r="B24" s="37" t="s">
        <v>34</v>
      </c>
      <c r="C24" s="37" t="s">
        <v>32</v>
      </c>
      <c r="D24" s="13">
        <v>0</v>
      </c>
    </row>
    <row r="25" spans="1:6">
      <c r="A25" s="37">
        <v>1.4</v>
      </c>
      <c r="B25" s="37" t="s">
        <v>35</v>
      </c>
      <c r="C25" s="37" t="s">
        <v>32</v>
      </c>
      <c r="D25" s="13">
        <v>0</v>
      </c>
    </row>
    <row r="26" spans="1:6">
      <c r="A26" s="37">
        <v>1.5</v>
      </c>
      <c r="B26" s="37" t="s">
        <v>36</v>
      </c>
      <c r="C26" s="37" t="s">
        <v>32</v>
      </c>
      <c r="D26" s="13">
        <v>0</v>
      </c>
    </row>
    <row r="27" spans="1:6">
      <c r="A27" s="37">
        <v>1.6</v>
      </c>
      <c r="B27" s="37" t="s">
        <v>37</v>
      </c>
      <c r="C27" s="37" t="s">
        <v>32</v>
      </c>
      <c r="D27" s="13">
        <v>0</v>
      </c>
    </row>
    <row r="28" spans="1:6">
      <c r="A28" s="37">
        <v>1.7</v>
      </c>
      <c r="B28" s="37" t="s">
        <v>38</v>
      </c>
      <c r="C28" s="37" t="s">
        <v>32</v>
      </c>
      <c r="D28" s="13">
        <v>0</v>
      </c>
    </row>
    <row r="29" spans="1:6">
      <c r="A29" s="37">
        <v>1.8</v>
      </c>
      <c r="B29" s="37" t="s">
        <v>39</v>
      </c>
      <c r="C29" s="37" t="s">
        <v>32</v>
      </c>
      <c r="D29" s="13">
        <v>0</v>
      </c>
    </row>
    <row r="30" spans="1:6">
      <c r="A30" s="37">
        <v>1.9</v>
      </c>
      <c r="B30" s="37" t="s">
        <v>40</v>
      </c>
      <c r="C30" s="37" t="s">
        <v>32</v>
      </c>
      <c r="D30" s="13">
        <v>0</v>
      </c>
    </row>
    <row r="31" spans="1:6">
      <c r="A31" s="38">
        <v>1.1000000000000001</v>
      </c>
      <c r="B31" s="37" t="s">
        <v>41</v>
      </c>
      <c r="C31" s="37" t="s">
        <v>32</v>
      </c>
      <c r="D31" s="13">
        <v>0</v>
      </c>
    </row>
    <row r="32" spans="1:6">
      <c r="A32" s="39" t="s">
        <v>42</v>
      </c>
      <c r="B32" s="40" t="s">
        <v>43</v>
      </c>
      <c r="C32" s="45" t="s">
        <v>42</v>
      </c>
      <c r="D32" s="46">
        <f>+D22+D23+D24+D25+D26+D27+D28+D29+D30+D31</f>
        <v>0</v>
      </c>
    </row>
    <row r="33" spans="1:4" ht="42" customHeight="1">
      <c r="A33" s="4">
        <v>2</v>
      </c>
      <c r="B33" s="42" t="s">
        <v>44</v>
      </c>
      <c r="C33" s="34"/>
      <c r="D33" s="35"/>
    </row>
    <row r="34" spans="1:4">
      <c r="A34" s="37">
        <v>2.1</v>
      </c>
      <c r="B34" s="37" t="s">
        <v>31</v>
      </c>
      <c r="C34" s="37" t="s">
        <v>45</v>
      </c>
      <c r="D34" s="13">
        <v>0</v>
      </c>
    </row>
    <row r="35" spans="1:4">
      <c r="A35" s="37">
        <v>2.2000000000000002</v>
      </c>
      <c r="B35" s="37" t="s">
        <v>33</v>
      </c>
      <c r="C35" s="37" t="s">
        <v>45</v>
      </c>
      <c r="D35" s="13">
        <v>0</v>
      </c>
    </row>
    <row r="36" spans="1:4">
      <c r="A36" s="37">
        <v>2.2999999999999998</v>
      </c>
      <c r="B36" s="37" t="s">
        <v>34</v>
      </c>
      <c r="C36" s="37" t="s">
        <v>45</v>
      </c>
      <c r="D36" s="13">
        <v>0</v>
      </c>
    </row>
    <row r="37" spans="1:4">
      <c r="A37" s="37">
        <v>2.4</v>
      </c>
      <c r="B37" s="37" t="s">
        <v>35</v>
      </c>
      <c r="C37" s="37" t="s">
        <v>45</v>
      </c>
      <c r="D37" s="13">
        <v>0</v>
      </c>
    </row>
    <row r="38" spans="1:4">
      <c r="A38" s="37">
        <v>2.5</v>
      </c>
      <c r="B38" s="37" t="s">
        <v>36</v>
      </c>
      <c r="C38" s="37" t="s">
        <v>45</v>
      </c>
      <c r="D38" s="13">
        <v>0</v>
      </c>
    </row>
    <row r="39" spans="1:4">
      <c r="A39" s="37">
        <v>2.6</v>
      </c>
      <c r="B39" s="37" t="s">
        <v>37</v>
      </c>
      <c r="C39" s="37" t="s">
        <v>45</v>
      </c>
      <c r="D39" s="13">
        <v>0</v>
      </c>
    </row>
    <row r="40" spans="1:4">
      <c r="A40" s="37">
        <v>2.7</v>
      </c>
      <c r="B40" s="37" t="s">
        <v>38</v>
      </c>
      <c r="C40" s="37" t="s">
        <v>45</v>
      </c>
      <c r="D40" s="13">
        <v>0</v>
      </c>
    </row>
    <row r="41" spans="1:4">
      <c r="A41" s="37">
        <v>2.8</v>
      </c>
      <c r="B41" s="37" t="s">
        <v>39</v>
      </c>
      <c r="C41" s="37" t="s">
        <v>45</v>
      </c>
      <c r="D41" s="13">
        <v>0</v>
      </c>
    </row>
    <row r="42" spans="1:4">
      <c r="A42" s="37">
        <v>2.9</v>
      </c>
      <c r="B42" s="37" t="s">
        <v>40</v>
      </c>
      <c r="C42" s="37" t="s">
        <v>45</v>
      </c>
      <c r="D42" s="13">
        <v>0</v>
      </c>
    </row>
    <row r="43" spans="1:4">
      <c r="A43" s="38">
        <v>2.1</v>
      </c>
      <c r="B43" s="37" t="s">
        <v>41</v>
      </c>
      <c r="C43" s="37" t="s">
        <v>45</v>
      </c>
      <c r="D43" s="13">
        <v>0</v>
      </c>
    </row>
    <row r="44" spans="1:4">
      <c r="A44" s="39" t="s">
        <v>42</v>
      </c>
      <c r="B44" s="40" t="s">
        <v>46</v>
      </c>
      <c r="C44" s="45" t="s">
        <v>42</v>
      </c>
      <c r="D44" s="46">
        <f>+D34+D35+D36+D37+D38+D39+D40+D41+D42+D43</f>
        <v>0</v>
      </c>
    </row>
    <row r="45" spans="1:4">
      <c r="A45" s="4">
        <v>3</v>
      </c>
      <c r="B45" s="36" t="s">
        <v>47</v>
      </c>
      <c r="C45" s="44"/>
      <c r="D45" s="35"/>
    </row>
    <row r="46" spans="1:4">
      <c r="A46" s="43">
        <v>3.1</v>
      </c>
      <c r="B46" s="37" t="s">
        <v>48</v>
      </c>
      <c r="C46" s="37" t="s">
        <v>49</v>
      </c>
      <c r="D46" s="13">
        <v>0</v>
      </c>
    </row>
    <row r="47" spans="1:4">
      <c r="A47" s="41" t="s">
        <v>42</v>
      </c>
      <c r="B47" s="40" t="s">
        <v>50</v>
      </c>
      <c r="C47" s="45" t="s">
        <v>42</v>
      </c>
      <c r="D47" s="46">
        <f>+D46</f>
        <v>0</v>
      </c>
    </row>
    <row r="48" spans="1:4" ht="15" customHeight="1">
      <c r="A48" s="80" t="s">
        <v>51</v>
      </c>
      <c r="B48" s="81"/>
      <c r="C48" s="81"/>
      <c r="D48" s="47">
        <f>+D32+D44+D47</f>
        <v>0</v>
      </c>
    </row>
  </sheetData>
  <sheetProtection sheet="1" scenarios="1" selectLockedCells="1"/>
  <mergeCells count="7">
    <mergeCell ref="A1:D1"/>
    <mergeCell ref="A14:D18"/>
    <mergeCell ref="A48:C48"/>
    <mergeCell ref="A2:D2"/>
    <mergeCell ref="A6:B6"/>
    <mergeCell ref="A7:C7"/>
    <mergeCell ref="A8:B8"/>
  </mergeCells>
  <pageMargins left="0.7" right="0.7" top="0.75" bottom="0.75" header="0.3" footer="0.3"/>
  <pageSetup orientation="portrait" horizontalDpi="4294967293"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O32"/>
  <sheetViews>
    <sheetView topLeftCell="A4" workbookViewId="0">
      <selection activeCell="E10" sqref="E1:E1048576"/>
    </sheetView>
  </sheetViews>
  <sheetFormatPr defaultColWidth="11.42578125" defaultRowHeight="15"/>
  <cols>
    <col min="1" max="1" width="8.5703125" customWidth="1"/>
    <col min="2" max="2" width="29.28515625" customWidth="1"/>
    <col min="4" max="4" width="11.42578125" customWidth="1"/>
    <col min="8" max="8" width="23.5703125" customWidth="1"/>
    <col min="9" max="9" width="17.42578125" customWidth="1"/>
    <col min="11" max="11" width="14.140625" customWidth="1"/>
    <col min="12" max="12" width="26.5703125" customWidth="1"/>
    <col min="13" max="13" width="13.7109375" customWidth="1"/>
    <col min="14" max="14" width="14.140625" bestFit="1" customWidth="1"/>
  </cols>
  <sheetData>
    <row r="1" spans="1:9" ht="39.75" customHeight="1">
      <c r="A1" s="7"/>
      <c r="B1" s="7"/>
      <c r="C1" s="7"/>
      <c r="D1" s="7"/>
      <c r="E1" s="82"/>
      <c r="F1" s="82"/>
      <c r="G1" s="82"/>
      <c r="H1" s="82"/>
      <c r="I1" s="82"/>
    </row>
    <row r="2" spans="1:9">
      <c r="A2" s="2"/>
      <c r="B2" s="2"/>
      <c r="C2" s="2"/>
      <c r="D2" s="2"/>
      <c r="E2" s="2"/>
      <c r="F2" s="2"/>
      <c r="G2" s="2"/>
      <c r="H2" s="2"/>
      <c r="I2" s="2"/>
    </row>
    <row r="4" spans="1:9">
      <c r="A4" s="3"/>
    </row>
    <row r="6" spans="1:9" ht="28.5" customHeight="1">
      <c r="A6" s="76"/>
      <c r="B6" s="76"/>
    </row>
    <row r="7" spans="1:9" ht="44.25" customHeight="1">
      <c r="A7" s="77"/>
      <c r="B7" s="77"/>
      <c r="C7" s="77"/>
      <c r="D7" s="77"/>
      <c r="E7" s="77"/>
      <c r="F7" s="77"/>
      <c r="G7" s="77"/>
      <c r="H7" s="77"/>
    </row>
    <row r="8" spans="1:9" ht="23.25" customHeight="1">
      <c r="A8" s="76"/>
      <c r="B8" s="76"/>
    </row>
    <row r="11" spans="1:9">
      <c r="A11" s="2"/>
    </row>
    <row r="14" spans="1:9" ht="15" customHeight="1">
      <c r="A14" s="78"/>
      <c r="B14" s="78"/>
      <c r="C14" s="78"/>
      <c r="D14" s="78"/>
      <c r="E14" s="78"/>
      <c r="F14" s="78"/>
      <c r="G14" s="78"/>
      <c r="H14" s="78"/>
      <c r="I14" s="78"/>
    </row>
    <row r="15" spans="1:9">
      <c r="A15" s="78"/>
      <c r="B15" s="78"/>
      <c r="C15" s="78"/>
      <c r="D15" s="78"/>
      <c r="E15" s="78"/>
      <c r="F15" s="78"/>
      <c r="G15" s="78"/>
      <c r="H15" s="78"/>
      <c r="I15" s="78"/>
    </row>
    <row r="16" spans="1:9" ht="18" customHeight="1">
      <c r="A16" s="78"/>
      <c r="B16" s="78"/>
      <c r="C16" s="78"/>
      <c r="D16" s="78"/>
      <c r="E16" s="78"/>
      <c r="F16" s="78"/>
      <c r="G16" s="78"/>
      <c r="H16" s="78"/>
      <c r="I16" s="78"/>
    </row>
    <row r="17" spans="1:15" ht="29.25" customHeight="1">
      <c r="A17" s="78"/>
      <c r="B17" s="78"/>
      <c r="C17" s="78"/>
      <c r="D17" s="78"/>
      <c r="E17" s="78"/>
      <c r="F17" s="78"/>
      <c r="G17" s="78"/>
      <c r="H17" s="78"/>
      <c r="I17" s="78"/>
    </row>
    <row r="18" spans="1:15">
      <c r="A18" s="78"/>
      <c r="B18" s="78"/>
      <c r="C18" s="78"/>
      <c r="D18" s="78"/>
      <c r="E18" s="78"/>
      <c r="F18" s="78"/>
      <c r="G18" s="78"/>
      <c r="H18" s="78"/>
      <c r="I18" s="78"/>
    </row>
    <row r="19" spans="1:15" ht="30" customHeight="1"/>
    <row r="20" spans="1:15">
      <c r="A20" s="8" t="s">
        <v>0</v>
      </c>
      <c r="B20" s="8" t="s">
        <v>1</v>
      </c>
      <c r="C20" s="8" t="s">
        <v>28</v>
      </c>
      <c r="D20" s="8" t="s">
        <v>3</v>
      </c>
      <c r="E20" s="8" t="s">
        <v>52</v>
      </c>
      <c r="F20" s="8" t="s">
        <v>53</v>
      </c>
      <c r="G20" s="8" t="s">
        <v>54</v>
      </c>
      <c r="H20" s="8" t="s">
        <v>55</v>
      </c>
      <c r="I20" s="8" t="s">
        <v>56</v>
      </c>
    </row>
    <row r="21" spans="1:15">
      <c r="A21" s="6">
        <v>1</v>
      </c>
      <c r="B21" s="25" t="s">
        <v>57</v>
      </c>
      <c r="C21" s="6" t="s">
        <v>58</v>
      </c>
      <c r="D21" s="6"/>
      <c r="E21" s="26">
        <v>0</v>
      </c>
      <c r="F21" s="27">
        <v>0</v>
      </c>
      <c r="G21" s="28">
        <f>MC[[#This Row],[VALOR U.]]*MC[[#This Row],[%IVA]]</f>
        <v>0</v>
      </c>
      <c r="H21" s="28">
        <f>MC[[#This Row],[VALOR U.]]+MC[[#This Row],[IVA]]</f>
        <v>0</v>
      </c>
      <c r="I21" s="28">
        <f>MC[[#This Row],[CANT]]*MC[[#This Row],[TOTAL +IVA ]]</f>
        <v>0</v>
      </c>
    </row>
    <row r="22" spans="1:15">
      <c r="A22" s="6">
        <v>2</v>
      </c>
      <c r="B22" s="25" t="s">
        <v>59</v>
      </c>
      <c r="C22" s="6" t="s">
        <v>58</v>
      </c>
      <c r="D22" s="29"/>
      <c r="E22" s="30">
        <v>0</v>
      </c>
      <c r="F22" s="27">
        <v>0</v>
      </c>
      <c r="G22" s="31">
        <f>MC[[#This Row],[VALOR U.]]*MC[[#This Row],[%IVA]]</f>
        <v>0</v>
      </c>
      <c r="H22" s="31">
        <f>MC[[#This Row],[VALOR U.]]+MC[[#This Row],[IVA]]</f>
        <v>0</v>
      </c>
      <c r="I22" s="31">
        <f>MC[[#This Row],[CANT]]*MC[[#This Row],[TOTAL +IVA ]]</f>
        <v>0</v>
      </c>
    </row>
    <row r="23" spans="1:15">
      <c r="A23" s="32" t="s">
        <v>60</v>
      </c>
      <c r="B23" s="32"/>
      <c r="C23" s="32"/>
      <c r="D23" s="6"/>
      <c r="E23" s="48"/>
      <c r="F23" s="33"/>
      <c r="G23" s="49">
        <f>SUBTOTAL(109,MC[IVA])</f>
        <v>0</v>
      </c>
      <c r="H23" s="49">
        <f>SUBTOTAL(109,MC[TOTAL +IVA ])</f>
        <v>0</v>
      </c>
      <c r="I23" s="49">
        <f>SUBTOTAL(109,MC[TOTAL +IVA 2])</f>
        <v>0</v>
      </c>
    </row>
    <row r="27" spans="1:15">
      <c r="M27" s="9"/>
      <c r="N27" s="10"/>
    </row>
    <row r="28" spans="1:15">
      <c r="M28" s="9"/>
      <c r="N28" s="10"/>
      <c r="O28" s="11"/>
    </row>
    <row r="29" spans="1:15">
      <c r="M29" s="9"/>
      <c r="N29" s="10"/>
    </row>
    <row r="30" spans="1:15">
      <c r="M30" s="9"/>
      <c r="N30" s="10"/>
    </row>
    <row r="31" spans="1:15">
      <c r="M31" s="9"/>
      <c r="N31" s="10"/>
    </row>
    <row r="32" spans="1:15">
      <c r="M32" s="9"/>
      <c r="N32" s="10"/>
    </row>
  </sheetData>
  <mergeCells count="5">
    <mergeCell ref="A14:I18"/>
    <mergeCell ref="E1:I1"/>
    <mergeCell ref="A7:H7"/>
    <mergeCell ref="A6:B6"/>
    <mergeCell ref="A8:B8"/>
  </mergeCells>
  <dataValidations count="1">
    <dataValidation type="list" allowBlank="1" showInputMessage="1" showErrorMessage="1" sqref="F21:F22" xr:uid="{00000000-0002-0000-0300-000000000000}">
      <formula1>"0,5%,10%,19%"</formula1>
    </dataValidation>
  </dataValidations>
  <pageMargins left="0.7" right="0.7" top="0.75" bottom="0.75" header="0.3" footer="0.3"/>
  <pageSetup orientation="portrait" horizontalDpi="4294967293" verticalDpi="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F915C4F93D7942BAE83CFCB6D875C4" ma:contentTypeVersion="14" ma:contentTypeDescription="Crear nuevo documento." ma:contentTypeScope="" ma:versionID="5532542134aa31f372c2ecdd66c518a2">
  <xsd:schema xmlns:xsd="http://www.w3.org/2001/XMLSchema" xmlns:xs="http://www.w3.org/2001/XMLSchema" xmlns:p="http://schemas.microsoft.com/office/2006/metadata/properties" xmlns:ns3="d1565fc4-c719-44f6-9e99-c8eb46a9d7d0" xmlns:ns4="ba7e48bb-c4d2-48ec-851f-9927a27fbcb5" targetNamespace="http://schemas.microsoft.com/office/2006/metadata/properties" ma:root="true" ma:fieldsID="7b8686eb89ea1ec31ec97347c8773c16" ns3:_="" ns4:_="">
    <xsd:import namespace="d1565fc4-c719-44f6-9e99-c8eb46a9d7d0"/>
    <xsd:import namespace="ba7e48bb-c4d2-48ec-851f-9927a27fbcb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65fc4-c719-44f6-9e99-c8eb46a9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7e48bb-c4d2-48ec-851f-9927a27fbcb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1565fc4-c719-44f6-9e99-c8eb46a9d7d0" xsi:nil="true"/>
  </documentManagement>
</p:properties>
</file>

<file path=customXml/itemProps1.xml><?xml version="1.0" encoding="utf-8"?>
<ds:datastoreItem xmlns:ds="http://schemas.openxmlformats.org/officeDocument/2006/customXml" ds:itemID="{3AC39901-9685-480E-83E2-EC3BF94BC4E9}"/>
</file>

<file path=customXml/itemProps2.xml><?xml version="1.0" encoding="utf-8"?>
<ds:datastoreItem xmlns:ds="http://schemas.openxmlformats.org/officeDocument/2006/customXml" ds:itemID="{0A03F3C7-9106-4954-BF51-D3A788B6C6DB}"/>
</file>

<file path=customXml/itemProps3.xml><?xml version="1.0" encoding="utf-8"?>
<ds:datastoreItem xmlns:ds="http://schemas.openxmlformats.org/officeDocument/2006/customXml" ds:itemID="{C533714F-767D-48E4-9117-EF11942C33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Monica Jaqueline Durango Castro</cp:lastModifiedBy>
  <cp:revision/>
  <dcterms:created xsi:type="dcterms:W3CDTF">2022-08-30T19:02:56Z</dcterms:created>
  <dcterms:modified xsi:type="dcterms:W3CDTF">2024-03-20T19:03:54Z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0x010100E9F915C4F93D7942BAE83CFCB6D875C4</vt:lpwstr>
  </property>
</Properties>
</file>